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defaultThemeVersion="166925"/>
  <mc:AlternateContent xmlns:mc="http://schemas.openxmlformats.org/markup-compatibility/2006">
    <mc:Choice Requires="x15">
      <x15ac:absPath xmlns:x15ac="http://schemas.microsoft.com/office/spreadsheetml/2010/11/ac" url="C:\Users\TheTimbot\Dropbox\MOM-LINC Lab\Manuscripts\ROP NMA (JAMA)\final analysis\data\"/>
    </mc:Choice>
  </mc:AlternateContent>
  <bookViews>
    <workbookView xWindow="0" yWindow="0" windowWidth="6540" windowHeight="6300" activeTab="1"/>
  </bookViews>
  <sheets>
    <sheet name="Arm level Data" sheetId="1" r:id="rId1"/>
    <sheet name="Study level" sheetId="2" r:id="rId2"/>
    <sheet name="Sheet1" sheetId="3" r:id="rId3"/>
    <sheet name="Sheet2" sheetId="4" r:id="rId4"/>
    <sheet name="codes"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46" i="1" l="1"/>
  <c r="Y245" i="1"/>
  <c r="Y244" i="1"/>
  <c r="Y243" i="1"/>
  <c r="Y242" i="1"/>
  <c r="Y241" i="1"/>
  <c r="AB33" i="2"/>
  <c r="AA33" i="2"/>
  <c r="Z33" i="2"/>
  <c r="T33" i="2"/>
  <c r="O33" i="2"/>
  <c r="AB32" i="2"/>
  <c r="AA32" i="2"/>
  <c r="Z32" i="2"/>
  <c r="T32" i="2"/>
  <c r="O32" i="2"/>
  <c r="AB31" i="2"/>
  <c r="AA31" i="2"/>
  <c r="Z31" i="2"/>
  <c r="T31" i="2"/>
  <c r="O31" i="2"/>
  <c r="N30" i="2"/>
  <c r="O29" i="2"/>
  <c r="O30" i="2"/>
  <c r="T29" i="2"/>
  <c r="T30" i="2"/>
  <c r="O28" i="2"/>
  <c r="T28" i="2"/>
  <c r="N27" i="2"/>
  <c r="O27" i="2"/>
  <c r="T27" i="2"/>
  <c r="O25" i="2"/>
  <c r="O26" i="2"/>
  <c r="T25" i="2"/>
  <c r="T26" i="2"/>
  <c r="Y85" i="1"/>
  <c r="Y84" i="1"/>
  <c r="Y9" i="1"/>
  <c r="Y8" i="1"/>
  <c r="AB24" i="2"/>
  <c r="AB23" i="2"/>
  <c r="AB22" i="2"/>
  <c r="AB21" i="2"/>
  <c r="AB20" i="2"/>
  <c r="AB19" i="2"/>
  <c r="AB18" i="2"/>
  <c r="AB17" i="2"/>
  <c r="AB15" i="2"/>
  <c r="AB13" i="2"/>
  <c r="AB12" i="2"/>
  <c r="AB11" i="2"/>
  <c r="AB10" i="2"/>
  <c r="AB9" i="2"/>
  <c r="AB8" i="2"/>
  <c r="AB7" i="2"/>
  <c r="AB6" i="2"/>
  <c r="AB5" i="2"/>
  <c r="AB4" i="2"/>
  <c r="AB3" i="2"/>
  <c r="AB2" i="2"/>
  <c r="AA23" i="2"/>
  <c r="AA22" i="2"/>
  <c r="AA21" i="2"/>
  <c r="AA20" i="2"/>
  <c r="AA19" i="2"/>
  <c r="AA16" i="2"/>
  <c r="AA5" i="2"/>
  <c r="AA3" i="2"/>
  <c r="Z24" i="2"/>
  <c r="Z23" i="2"/>
  <c r="Z22" i="2"/>
  <c r="Z21" i="2"/>
  <c r="Z20" i="2"/>
  <c r="Z19" i="2"/>
  <c r="Z18" i="2"/>
  <c r="Z16" i="2"/>
  <c r="Z15" i="2"/>
  <c r="Z5" i="2"/>
  <c r="Z12" i="2"/>
  <c r="Z11" i="2"/>
  <c r="Z10" i="2"/>
  <c r="Z9" i="2"/>
  <c r="Z8" i="2"/>
  <c r="Z7" i="2"/>
  <c r="Z6" i="2"/>
  <c r="Z4" i="2"/>
  <c r="Z3" i="2"/>
  <c r="Z2" i="2"/>
  <c r="T3" i="2"/>
  <c r="T4" i="2"/>
  <c r="T5" i="2"/>
  <c r="T6" i="2"/>
  <c r="T7" i="2"/>
  <c r="T8" i="2"/>
  <c r="T9" i="2"/>
  <c r="T10" i="2"/>
  <c r="T11" i="2"/>
  <c r="T12" i="2"/>
  <c r="T13" i="2"/>
  <c r="T14" i="2"/>
  <c r="T15" i="2"/>
  <c r="T16" i="2"/>
  <c r="T17" i="2"/>
  <c r="T18" i="2"/>
  <c r="T19" i="2"/>
  <c r="T20" i="2"/>
  <c r="T21" i="2"/>
  <c r="T22" i="2"/>
  <c r="T23" i="2"/>
  <c r="T24" i="2"/>
  <c r="T2" i="2"/>
  <c r="O12" i="2"/>
  <c r="O13" i="2"/>
  <c r="O14" i="2"/>
  <c r="O15" i="2"/>
  <c r="O16" i="2"/>
  <c r="O17" i="2"/>
  <c r="O18" i="2"/>
  <c r="O19" i="2"/>
  <c r="O20" i="2"/>
  <c r="O21" i="2"/>
  <c r="O22" i="2"/>
  <c r="O23" i="2"/>
  <c r="O24" i="2"/>
  <c r="O4" i="2"/>
  <c r="O3" i="2"/>
  <c r="O6" i="2"/>
  <c r="O10" i="2"/>
  <c r="O2" i="2"/>
  <c r="O5" i="2"/>
  <c r="O7" i="2"/>
  <c r="O8" i="2"/>
  <c r="O9" i="2"/>
  <c r="O11" i="2"/>
  <c r="Y156" i="1"/>
  <c r="Y155" i="1"/>
  <c r="Y154" i="1"/>
  <c r="Y153" i="1"/>
  <c r="Y130" i="1"/>
  <c r="Y131" i="1"/>
  <c r="Y5" i="1"/>
  <c r="Y4" i="1"/>
  <c r="Y3" i="1"/>
  <c r="Y2" i="1"/>
  <c r="Y13" i="1"/>
  <c r="Y12" i="1"/>
  <c r="Y11" i="1"/>
  <c r="Y10" i="1"/>
  <c r="Y129" i="1"/>
  <c r="Y128" i="1"/>
  <c r="Y107" i="1"/>
  <c r="Y106" i="1"/>
  <c r="Y105" i="1"/>
  <c r="Y104" i="1"/>
  <c r="X103" i="1"/>
  <c r="Y103" i="1" s="1"/>
  <c r="X102" i="1"/>
  <c r="Y102" i="1" s="1"/>
  <c r="X101" i="1"/>
  <c r="Y101" i="1" s="1"/>
  <c r="X100" i="1"/>
  <c r="Y100" i="1" s="1"/>
  <c r="X98" i="1"/>
  <c r="Y98" i="1" s="1"/>
  <c r="X99" i="1"/>
  <c r="Y99" i="1" s="1"/>
  <c r="Y89" i="1"/>
  <c r="Y88" i="1"/>
  <c r="AA17" i="2" s="1"/>
  <c r="Y83" i="1"/>
  <c r="Y82" i="1"/>
  <c r="Y87" i="1"/>
  <c r="Y86" i="1"/>
  <c r="Y81" i="1"/>
  <c r="Y80" i="1"/>
  <c r="Y32" i="1"/>
  <c r="Y33" i="1"/>
  <c r="Y34" i="1"/>
  <c r="Y35" i="1"/>
  <c r="Y42" i="1"/>
  <c r="Y43" i="1"/>
  <c r="Y36" i="1"/>
  <c r="Y37" i="1"/>
  <c r="Y38" i="1"/>
  <c r="Y39" i="1"/>
  <c r="Y44" i="1"/>
  <c r="Y45" i="1"/>
  <c r="Y40" i="1"/>
  <c r="Y41" i="1"/>
  <c r="Y57" i="1"/>
  <c r="Y56" i="1"/>
  <c r="Y53" i="1"/>
  <c r="Y52" i="1"/>
  <c r="Y51" i="1"/>
  <c r="Y50" i="1"/>
  <c r="Y55" i="1"/>
  <c r="Y54" i="1"/>
  <c r="Y49" i="1"/>
  <c r="Y48" i="1"/>
  <c r="Y47" i="1"/>
  <c r="Y46" i="1"/>
  <c r="AA10" i="2" l="1"/>
  <c r="AA11" i="2"/>
  <c r="AA9" i="2"/>
  <c r="AA8" i="2"/>
  <c r="AA7" i="2"/>
  <c r="AA15" i="2"/>
  <c r="AA18" i="2"/>
  <c r="AA12" i="2"/>
  <c r="AA4" i="2"/>
  <c r="AA2" i="2"/>
  <c r="AA24" i="2"/>
  <c r="AA14" i="2"/>
</calcChain>
</file>

<file path=xl/sharedStrings.xml><?xml version="1.0" encoding="utf-8"?>
<sst xmlns="http://schemas.openxmlformats.org/spreadsheetml/2006/main" count="3328" uniqueCount="301">
  <si>
    <t>study.num</t>
  </si>
  <si>
    <t>study</t>
  </si>
  <si>
    <t>treatment</t>
  </si>
  <si>
    <t>trt.group</t>
  </si>
  <si>
    <t>outcome</t>
  </si>
  <si>
    <t>actual.timepoint</t>
  </si>
  <si>
    <t>timepoint.group</t>
  </si>
  <si>
    <t>mean</t>
  </si>
  <si>
    <t>std.dev</t>
  </si>
  <si>
    <t>se</t>
  </si>
  <si>
    <t>imputed.mean</t>
  </si>
  <si>
    <t>sample.size</t>
  </si>
  <si>
    <t>median</t>
  </si>
  <si>
    <t>iqr.low</t>
  </si>
  <si>
    <t>iqr.high</t>
  </si>
  <si>
    <t>range.low</t>
  </si>
  <si>
    <t>range.high</t>
  </si>
  <si>
    <t>lower.ci</t>
  </si>
  <si>
    <t>upper.ci</t>
  </si>
  <si>
    <t>p.value</t>
  </si>
  <si>
    <t>num.events</t>
  </si>
  <si>
    <t>chi.suare.value</t>
  </si>
  <si>
    <t>average.ga</t>
  </si>
  <si>
    <t>average.pna</t>
  </si>
  <si>
    <t>average.pma</t>
  </si>
  <si>
    <t>imputed.pma</t>
  </si>
  <si>
    <t>average.bw</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</si>
  <si>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</si>
  <si>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</si>
  <si>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</si>
  <si>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</si>
  <si>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</si>
  <si>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</si>
  <si>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</si>
  <si>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</si>
  <si>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</si>
  <si>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</si>
  <si>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</si>
  <si>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</si>
  <si>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</si>
  <si>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</si>
  <si>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</si>
  <si>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</si>
  <si>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</si>
  <si>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</si>
  <si>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</si>
  <si>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</si>
  <si>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</si>
  <si>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</si>
  <si>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</si>
  <si>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</si>
  <si>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60 seconds</t>
  </si>
  <si>
    <t>min02</t>
  </si>
  <si>
    <t>maxHR</t>
  </si>
  <si>
    <t>Dilli 2014</t>
  </si>
  <si>
    <t>02 desat &lt;85%</t>
  </si>
  <si>
    <t>tachy &gt;180bpm</t>
  </si>
  <si>
    <t>brady &lt; 100bpm</t>
  </si>
  <si>
    <t>crying time</t>
  </si>
  <si>
    <t>any.ae</t>
  </si>
  <si>
    <t>Brady during exam</t>
  </si>
  <si>
    <t>Gal 2005</t>
  </si>
  <si>
    <t>1 minute pre-exam</t>
  </si>
  <si>
    <t>baseline</t>
  </si>
  <si>
    <t>speculum insertion</t>
  </si>
  <si>
    <t>0.01*one sided</t>
  </si>
  <si>
    <t>1 min post-exam</t>
  </si>
  <si>
    <t>02 desat &gt; 10%</t>
  </si>
  <si>
    <t>O2 desat during speculum insertion</t>
  </si>
  <si>
    <t>Grabska 2005</t>
  </si>
  <si>
    <t>2min post</t>
  </si>
  <si>
    <t>RR</t>
  </si>
  <si>
    <t>Kabatas 2016</t>
  </si>
  <si>
    <t>paracetamol.drops</t>
  </si>
  <si>
    <t>drops.tyl</t>
  </si>
  <si>
    <t>brady and desat</t>
  </si>
  <si>
    <t>brady and desat during exam</t>
  </si>
  <si>
    <t>Kleberg 2008</t>
  </si>
  <si>
    <t>NIDCAP</t>
  </si>
  <si>
    <t>0.683*mann-whitney U</t>
  </si>
  <si>
    <t>NA</t>
  </si>
  <si>
    <t>02 sat</t>
  </si>
  <si>
    <t>post-exam</t>
  </si>
  <si>
    <t>30 min post</t>
  </si>
  <si>
    <t>Mandel 2012</t>
  </si>
  <si>
    <t>NO.sweet.drops</t>
  </si>
  <si>
    <t>drops.NO.sweet</t>
  </si>
  <si>
    <t>Apnea in 24h</t>
  </si>
  <si>
    <t>24h</t>
  </si>
  <si>
    <t>02 &lt; 88% in 24h</t>
  </si>
  <si>
    <t>Marsh 2005</t>
  </si>
  <si>
    <t>02 desat &gt;10% on PIPP points</t>
  </si>
  <si>
    <t>Mehta 2010</t>
  </si>
  <si>
    <t>33.3 first, 35.3 second</t>
  </si>
  <si>
    <t>nns</t>
  </si>
  <si>
    <t>phys</t>
  </si>
  <si>
    <t>PIPP &lt;7</t>
  </si>
  <si>
    <t>PIPP 7-12</t>
  </si>
  <si>
    <t>PIPP &gt;= 12</t>
  </si>
  <si>
    <t>Mitchell 2004</t>
  </si>
  <si>
    <t>eye drops</t>
  </si>
  <si>
    <t>During exam left eye</t>
  </si>
  <si>
    <t>Return to baseline 1</t>
  </si>
  <si>
    <t>Nesargi 2015</t>
  </si>
  <si>
    <t>sweet</t>
  </si>
  <si>
    <t>during</t>
  </si>
  <si>
    <t>Olsson 2011</t>
  </si>
  <si>
    <t>HR increase</t>
  </si>
  <si>
    <t>02 decrease</t>
  </si>
  <si>
    <t>O'sullivan 2010</t>
  </si>
  <si>
    <t>N-PASS</t>
  </si>
  <si>
    <t>desat &lt; 80%</t>
  </si>
  <si>
    <t>adverse event (brady or desat)</t>
  </si>
  <si>
    <t>Rosali 2015</t>
  </si>
  <si>
    <t>EBM.drops</t>
  </si>
  <si>
    <t>Rush 2005</t>
  </si>
  <si>
    <t>O2 sat</t>
  </si>
  <si>
    <t>5 min pre</t>
  </si>
  <si>
    <t>Saunders 1993</t>
  </si>
  <si>
    <t>no treatment</t>
  </si>
  <si>
    <t>cry factor</t>
  </si>
  <si>
    <t>whole exam</t>
  </si>
  <si>
    <t>Strube 2010</t>
  </si>
  <si>
    <t>feed.1hr.drops</t>
  </si>
  <si>
    <t>diet1hr</t>
  </si>
  <si>
    <t>feed.2hr.drops</t>
  </si>
  <si>
    <t>diet2hr</t>
  </si>
  <si>
    <t>Manjunatha 2009</t>
  </si>
  <si>
    <t>morphine.drops</t>
  </si>
  <si>
    <t>drops.morph</t>
  </si>
  <si>
    <t>5 min post</t>
  </si>
  <si>
    <t>Seifi 2013</t>
  </si>
  <si>
    <t>first 45 seconds</t>
  </si>
  <si>
    <t>last 45 seconds</t>
  </si>
  <si>
    <t>Zeraati 2016</t>
  </si>
  <si>
    <t>ÅženerTaplak 2017</t>
  </si>
  <si>
    <t>nns.drops</t>
  </si>
  <si>
    <t>drops.nns</t>
  </si>
  <si>
    <t>during exam (first eye)</t>
  </si>
  <si>
    <t>nns.ebm.drops</t>
  </si>
  <si>
    <t>nns.sweet.drops</t>
  </si>
  <si>
    <t>sweet.mult</t>
  </si>
  <si>
    <t>hr</t>
  </si>
  <si>
    <t>Benzer 2015</t>
  </si>
  <si>
    <t>first eye 30 sec</t>
  </si>
  <si>
    <t>sweet.rep</t>
  </si>
  <si>
    <t>sweet.sing</t>
  </si>
  <si>
    <t>Ilarslan 2012</t>
  </si>
  <si>
    <t>02 desat</t>
  </si>
  <si>
    <t>procedure</t>
  </si>
  <si>
    <t>Mehta 2005</t>
  </si>
  <si>
    <t>bp change</t>
  </si>
  <si>
    <t>33,35,36</t>
  </si>
  <si>
    <t>drops.nospec</t>
  </si>
  <si>
    <t>drops.wfdri</t>
  </si>
  <si>
    <t>hr change</t>
  </si>
  <si>
    <t>02 sat change</t>
  </si>
  <si>
    <t>any brow bulge</t>
  </si>
  <si>
    <t>any eye squeeze</t>
  </si>
  <si>
    <t>any nlf</t>
  </si>
  <si>
    <t>any mouth open</t>
  </si>
  <si>
    <t>any cry</t>
  </si>
  <si>
    <t>Ucar 2014</t>
  </si>
  <si>
    <t>no time provided</t>
  </si>
  <si>
    <t>sweet.nns.drops vs nns.drops - 0.021
sweet.nns.drops vs drops.sweet 0.014</t>
  </si>
  <si>
    <t>Xin 0016</t>
  </si>
  <si>
    <t>during procedure</t>
  </si>
  <si>
    <t>02 Sat</t>
  </si>
  <si>
    <t>Zeraati 2015a</t>
  </si>
  <si>
    <t>Zeraati 2015b</t>
  </si>
  <si>
    <t>face status</t>
  </si>
  <si>
    <t>Zeraati 2015c</t>
  </si>
  <si>
    <t>Study.num</t>
  </si>
  <si>
    <t>studlab</t>
  </si>
  <si>
    <t>n</t>
  </si>
  <si>
    <t>design</t>
  </si>
  <si>
    <t xml:space="preserve">pub type </t>
  </si>
  <si>
    <t>protocol/registry cited</t>
  </si>
  <si>
    <t>protocol registery foun</t>
  </si>
  <si>
    <t>connected to another study study</t>
  </si>
  <si>
    <t>which studies</t>
  </si>
  <si>
    <t>control</t>
  </si>
  <si>
    <t>trt1</t>
  </si>
  <si>
    <t>trt2</t>
  </si>
  <si>
    <t>trt3</t>
  </si>
  <si>
    <t>comparison</t>
  </si>
  <si>
    <t>ctrl.group</t>
  </si>
  <si>
    <t>trt1.group2</t>
  </si>
  <si>
    <t>trt2.group</t>
  </si>
  <si>
    <t>trt3.group</t>
  </si>
  <si>
    <t>comp.by.group</t>
  </si>
  <si>
    <t>method</t>
  </si>
  <si>
    <t>speculum</t>
  </si>
  <si>
    <t>scleral.dep</t>
  </si>
  <si>
    <t>dose.timing</t>
  </si>
  <si>
    <t>exam.number</t>
  </si>
  <si>
    <t>avg.ga</t>
  </si>
  <si>
    <t>avg.pma</t>
  </si>
  <si>
    <t>avg.bw</t>
  </si>
  <si>
    <t>stdy.level.imputed</t>
  </si>
  <si>
    <t>Containment vs Swaddle</t>
  </si>
  <si>
    <t>Overall risk of bias objective</t>
  </si>
  <si>
    <t>Overall risk of bias subjective</t>
  </si>
  <si>
    <t>Sequence Generation</t>
  </si>
  <si>
    <t>Allocation concealment</t>
  </si>
  <si>
    <t>Blinding personnel</t>
  </si>
  <si>
    <t>Blinding outcomes objective</t>
  </si>
  <si>
    <t>Blinding subjective outcomes</t>
  </si>
  <si>
    <t>Incomplete outcome</t>
  </si>
  <si>
    <t>Selective reporting</t>
  </si>
  <si>
    <t>other</t>
  </si>
  <si>
    <t>pipp.rescale</t>
  </si>
  <si>
    <t>notes</t>
  </si>
  <si>
    <t>Parallel</t>
  </si>
  <si>
    <t>journal</t>
  </si>
  <si>
    <t>BIO</t>
  </si>
  <si>
    <t>2min.pre</t>
  </si>
  <si>
    <t>first only</t>
  </si>
  <si>
    <t>Containment</t>
  </si>
  <si>
    <t>high</t>
  </si>
  <si>
    <t>unclear</t>
  </si>
  <si>
    <t>low</t>
  </si>
  <si>
    <t>NNS is not able to be blinded</t>
  </si>
  <si>
    <t>immediately before</t>
  </si>
  <si>
    <t>not reported</t>
  </si>
  <si>
    <t>Unclear</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</si>
  <si>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</si>
  <si>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</si>
  <si>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</si>
  <si>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</si>
  <si>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</si>
  <si>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</si>
  <si>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</si>
  <si>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</si>
  <si>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</si>
  <si>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</si>
  <si>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</si>
  <si>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</si>
  <si>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</si>
  <si>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33.3 first; 35.3 second</t>
  </si>
  <si>
    <t>repeated 1 min</t>
  </si>
  <si>
    <t>first but compared against second without treatment</t>
  </si>
  <si>
    <t>1min.pre</t>
  </si>
  <si>
    <t>any but first used</t>
  </si>
  <si>
    <t>first</t>
  </si>
  <si>
    <t>ebm.drops</t>
  </si>
  <si>
    <t xml:space="preserve">unclear </t>
  </si>
  <si>
    <t>1hr.feed</t>
  </si>
  <si>
    <t>2hr.feed</t>
  </si>
  <si>
    <t>drops.morphine</t>
  </si>
  <si>
    <t>immediately before exam</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</si>
  <si>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</si>
  <si>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</si>
  <si>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</si>
  <si>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</si>
  <si>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</si>
  <si>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</si>
  <si>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</si>
  <si>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</si>
  <si>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</si>
  <si>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</si>
  <si>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</si>
  <si>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</si>
  <si>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</si>
  <si>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yes for wfdri and control</t>
  </si>
  <si>
    <t>amethocaine if spec used</t>
  </si>
  <si>
    <t>sweet.Drops</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</si>
  <si>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</si>
  <si>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</si>
  <si>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</si>
  <si>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</si>
  <si>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</si>
  <si>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ev_io</t>
  </si>
  <si>
    <t>13 of 55 examinations were exlucded entirely for unintentional protocol violations, equipment failure, or inability to obtain one-minute pulse oximetry. Not stated from which group, how they knew they were protocol violaters, etc… should use ITT analysis</t>
  </si>
  <si>
    <t>ev_sr</t>
  </si>
  <si>
    <t>all results reported as an index, which is essentially a pooled change from baseline.</t>
  </si>
  <si>
    <t>missing data codes</t>
  </si>
  <si>
    <t>not applicable</t>
  </si>
  <si>
    <t>not described</t>
  </si>
  <si>
    <t>short description</t>
  </si>
  <si>
    <t>detailed description</t>
  </si>
  <si>
    <t>This is used when data is not applicable because of study design or because preferred reporting method is already available. For example, if mean and sd are available p value will be 999.</t>
  </si>
  <si>
    <t>This is used when data should be available, but is not. For example, median and range are reported but we need mean and sd/se.</t>
  </si>
  <si>
    <t>see note</t>
  </si>
  <si>
    <t>There is a note attached to this observation that should be read for analysis is done</t>
  </si>
  <si>
    <t>nospec.drops</t>
  </si>
  <si>
    <t>wfdri.drops</t>
  </si>
  <si>
    <t>ss.drops</t>
  </si>
  <si>
    <t>dup code</t>
  </si>
  <si>
    <t>drops.ebm.mult</t>
  </si>
  <si>
    <t>Poster?</t>
  </si>
  <si>
    <t>Xin 2016</t>
  </si>
  <si>
    <t>Speculum</t>
  </si>
  <si>
    <t>scleral dep</t>
  </si>
  <si>
    <t>containment vs swaddle</t>
  </si>
  <si>
    <t>contact name</t>
  </si>
  <si>
    <t>contact email</t>
  </si>
  <si>
    <t>no swaddle but no other details</t>
  </si>
  <si>
    <t>swaddled</t>
  </si>
  <si>
    <t>nested</t>
  </si>
  <si>
    <t>wfdri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</si>
</sst>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0"/>
      <color rgb="FF0F0F1E"/>
      <name val="Arial"/>
      <family val="2"/>
    </font>
    <font>
      <i/>
      <sz val="11"/>
      <color theme="1"/>
      <name val="Calibri"/>
      <family val="2"/>
      <scheme val="minor"/>
    </font>
    <font>
      <b/>
      <sz val="11"/>
      <color theme="0"/>
      <name val="Calibri"/>
      <family val="2"/>
      <scheme val="minor"/>
    </font>
    <font>
      <sz val="10"/>
      <color rgb="FF0F0F1E"/>
      <name val="Arial"/>
    </font>
  </fonts>
  <fills count="5">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1" fillId="0" borderId="0" xfId="0" applyFont="1"/>
    <xf numFmtId="0" fontId="0" fillId="0" borderId="0" xfId="0" applyAlignment="1">
      <alignment wrapText="1"/>
    </xf>
    <xf numFmtId="0" fontId="0" fillId="0" borderId="0" xfId="0" applyNumberFormat="1"/>
    <xf numFmtId="0" fontId="0" fillId="2" borderId="0" xfId="0" applyFill="1"/>
    <xf numFmtId="164" fontId="0" fillId="0" borderId="0" xfId="0" applyNumberFormat="1"/>
    <xf numFmtId="0" fontId="2" fillId="2" borderId="0" xfId="0" applyFont="1" applyFill="1"/>
    <xf numFmtId="0" fontId="0" fillId="0" borderId="1" xfId="0" applyFont="1" applyBorder="1"/>
    <xf numFmtId="0" fontId="0" fillId="4" borderId="1" xfId="0" applyFont="1" applyFill="1" applyBorder="1"/>
    <xf numFmtId="0" fontId="1" fillId="4" borderId="1" xfId="0" applyFont="1" applyFill="1" applyBorder="1"/>
    <xf numFmtId="0" fontId="1" fillId="0" borderId="1" xfId="0" applyFont="1" applyBorder="1"/>
    <xf numFmtId="0" fontId="3" fillId="3" borderId="1" xfId="0" applyFont="1" applyFill="1" applyBorder="1" applyAlignment="1">
      <alignment wrapText="1"/>
    </xf>
    <xf numFmtId="0" fontId="1" fillId="4" borderId="2" xfId="0" applyFont="1" applyFill="1" applyBorder="1"/>
    <xf numFmtId="0" fontId="0" fillId="0" borderId="0" xfId="0" applyNumberFormat="1" applyAlignment="1">
      <alignment wrapText="1"/>
    </xf>
    <xf numFmtId="0" fontId="0" fillId="0" borderId="0" xfId="0" applyBorder="1"/>
    <xf numFmtId="0" fontId="1" fillId="0" borderId="3" xfId="0" applyFont="1" applyBorder="1"/>
    <xf numFmtId="0" fontId="0" fillId="0" borderId="0" xfId="0" applyNumberFormat="1" applyBorder="1"/>
    <xf numFmtId="0" fontId="0" fillId="0" borderId="0" xfId="0" applyBorder="1" applyAlignment="1">
      <alignment wrapText="1"/>
    </xf>
    <xf numFmtId="0" fontId="0" fillId="0" borderId="0" xfId="0" applyNumberFormat="1" applyBorder="1" applyAlignment="1">
      <alignment wrapText="1"/>
    </xf>
    <xf numFmtId="164" fontId="0" fillId="0" borderId="0" xfId="0" applyNumberFormat="1" applyBorder="1"/>
    <xf numFmtId="0" fontId="1" fillId="0" borderId="0" xfId="0" applyFont="1" applyBorder="1"/>
    <xf numFmtId="0" fontId="4" fillId="0" borderId="2" xfId="0" applyFont="1" applyBorder="1"/>
    <xf numFmtId="0" fontId="4" fillId="4" borderId="2" xfId="0" applyFont="1" applyFill="1" applyBorder="1"/>
    <xf numFmtId="0" fontId="4" fillId="0" borderId="0" xfId="0" applyNumberFormat="1" applyFont="1"/>
    <xf numFmtId="0" fontId="4" fillId="0" borderId="3" xfId="0" applyFont="1" applyBorder="1"/>
    <xf numFmtId="0" fontId="4" fillId="0" borderId="0" xfId="0" applyNumberFormat="1" applyFont="1" applyBorder="1"/>
    <xf numFmtId="0" fontId="4" fillId="4" borderId="3" xfId="0" applyFont="1" applyFill="1" applyBorder="1"/>
    <xf numFmtId="0" fontId="0" fillId="0" borderId="0" xfId="0" applyFill="1"/>
    <xf numFmtId="0" fontId="0" fillId="0" borderId="0" xfId="0" applyFill="1" applyAlignment="1">
      <alignment wrapText="1"/>
    </xf>
    <xf numFmtId="164" fontId="0" fillId="0" borderId="0" xfId="0" applyNumberFormat="1" applyFill="1"/>
    <xf numFmtId="0" fontId="1" fillId="0" borderId="2" xfId="0" applyFont="1" applyBorder="1"/>
    <xf numFmtId="0" fontId="4" fillId="0" borderId="0" xfId="0" applyFont="1" applyBorder="1"/>
    <xf numFmtId="0" fontId="4" fillId="4" borderId="1" xfId="0" applyFont="1" applyFill="1" applyBorder="1"/>
    <xf numFmtId="0" fontId="4" fillId="0" borderId="1" xfId="0" applyFont="1" applyBorder="1"/>
    <xf numFmtId="0" fontId="0" fillId="2" borderId="1" xfId="0" applyFont="1" applyFill="1" applyBorder="1"/>
    <xf numFmtId="0" fontId="3" fillId="3" borderId="4" xfId="0" applyFont="1" applyFill="1" applyBorder="1" applyAlignment="1">
      <alignment wrapText="1"/>
    </xf>
    <xf numFmtId="0" fontId="0" fillId="4" borderId="4" xfId="0" applyFont="1" applyFill="1" applyBorder="1"/>
    <xf numFmtId="0" fontId="0" fillId="0" borderId="4" xfId="0" applyFont="1" applyBorder="1"/>
    <xf numFmtId="0" fontId="4" fillId="4" borderId="0" xfId="0" applyFont="1" applyFill="1" applyBorder="1"/>
    <xf numFmtId="0" fontId="4" fillId="0" borderId="0" xfId="0" applyFont="1"/>
    <xf numFmtId="0" fontId="4" fillId="0" borderId="0" xfId="0" applyFont="1" applyFill="1"/>
    <xf numFmtId="0" fontId="4" fillId="0" borderId="0" xfId="0" applyNumberFormat="1" applyFont="1" applyFill="1"/>
    <xf numFmtId="0" fontId="0" fillId="0" borderId="0" xfId="0" applyNumberFormat="1" applyFill="1"/>
    <xf numFmtId="0" fontId="0" fillId="0" borderId="0" xfId="0" applyNumberFormat="1" applyFill="1" applyAlignment="1">
      <alignment wrapText="1"/>
    </xf>
  </cellXfs>
  <cellStyles count="1">
    <cellStyle name="Normal" xfId="0" builtinId="0"/>
  </cellStyles>
  <dxfs count="15">
    <dxf>
      <numFmt numFmtId="164" formatCode="0.0"/>
    </dxf>
    <dxf>
      <numFmt numFmtId="164" formatCode="0.0"/>
    </dxf>
    <dxf>
      <numFmt numFmtId="164" formatCode="0.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alignment horizontal="general" vertical="bottom" textRotation="0" wrapText="1" indent="0" justifyLastLine="0" shrinkToFit="0" readingOrder="0"/>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A246" totalsRowShown="0">
  <autoFilter ref="A1:AA246">
    <filterColumn colId="5">
      <filters>
        <filter val="999"/>
        <filter val="during"/>
        <filter val="during exam (first eye)"/>
        <filter val="During exam left eye"/>
        <filter val="during procedure"/>
        <filter val="procedure"/>
      </filters>
    </filterColumn>
  </autoFilter>
  <tableColumns count="27">
    <tableColumn id="1" name="study.num"/>
    <tableColumn id="2" name="study" dataDxfId="14" totalsRowDxfId="13"/>
    <tableColumn id="3" name="treatment"/>
    <tableColumn id="22" name="trt.group"/>
    <tableColumn id="4" name="outcome"/>
    <tableColumn id="23" name="actual.timepoint"/>
    <tableColumn id="5" name="timepoint.group"/>
    <tableColumn id="6" name="mean"/>
    <tableColumn id="7" name="std.dev"/>
    <tableColumn id="8" name="se"/>
    <tableColumn id="21" name="imputed.mean"/>
    <tableColumn id="9" name="sample.size"/>
    <tableColumn id="10" name="median"/>
    <tableColumn id="11" name="iqr.low"/>
    <tableColumn id="12" name="iqr.high"/>
    <tableColumn id="13" name="range.low"/>
    <tableColumn id="14" name="range.high"/>
    <tableColumn id="15" name="lower.ci"/>
    <tableColumn id="16" name="upper.ci"/>
    <tableColumn id="17" name="p.value"/>
    <tableColumn id="18" name="num.events"/>
    <tableColumn id="35" name="chi.suare.value"/>
    <tableColumn id="34" name="average.ga"/>
    <tableColumn id="33" name="average.pna"/>
    <tableColumn id="36" name="average.pma"/>
    <tableColumn id="37" name="imputed.pma"/>
    <tableColumn id="32" name="average.bw"/>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R33" totalsRowShown="0" headerRowDxfId="12">
  <autoFilter ref="A1:AR33">
    <filterColumn colId="4">
      <filters>
        <filter val="poster"/>
      </filters>
    </filterColumn>
  </autoFilter>
  <tableColumns count="44">
    <tableColumn id="1" name="Study.num"/>
    <tableColumn id="2" name="study" dataDxfId="11"/>
    <tableColumn id="32" name="n" dataDxfId="10"/>
    <tableColumn id="3" name="design"/>
    <tableColumn id="41" name="pub type "/>
    <tableColumn id="40" name="protocol/registry cited"/>
    <tableColumn id="39" name="protocol registery foun"/>
    <tableColumn id="38" name="connected to another study study"/>
    <tableColumn id="44" name="dup code"/>
    <tableColumn id="37" name="which studies"/>
    <tableColumn id="16" name="control"/>
    <tableColumn id="18" name="trt1"/>
    <tableColumn id="17" name="trt2"/>
    <tableColumn id="19" name="trt3" dataDxfId="9">
      <calculatedColumnFormula>IF(COUNTA(Table2[[#This Row],[control]:[trt2]]) = 3,Table2[[#This Row],[control]]&amp;Table2[[#This Row],[trt1]],)</calculatedColumnFormula>
    </tableColumn>
    <tableColumn id="20" name="comparison" dataDxfId="8">
      <calculatedColumnFormula>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calculatedColumnFormula>
    </tableColumn>
    <tableColumn id="30" name="ctrl.group" dataDxfId="7"/>
    <tableColumn id="24" name="trt1.group2" dataDxfId="6"/>
    <tableColumn id="23" name="trt2.group" dataDxfId="5"/>
    <tableColumn id="22" name="trt3.group" dataDxfId="4"/>
    <tableColumn id="21" name="comp.by.group" dataDxfId="3">
      <calculatedColumnFormula>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calculatedColumnFormula>
    </tableColumn>
    <tableColumn id="28" name="method"/>
    <tableColumn id="27" name="speculum"/>
    <tableColumn id="26" name="scleral.dep"/>
    <tableColumn id="25" name="dose.timing"/>
    <tableColumn id="29" name="exam.number"/>
    <tableColumn id="34" name="avg.ga" dataDxfId="2">
      <calculatedColumnFormula>('Arm level Data'!W2*'Arm level Data'!L2+'Arm level Data'!W3*'Arm level Data'!L3+'Arm level Data'!W4*'Arm level Data'!L4+'Arm level Data'!W5*'Arm level Data'!L5)/SUM('Arm level Data'!L3:'Arm level Data'!L5)</calculatedColumnFormula>
    </tableColumn>
    <tableColumn id="33" name="avg.pma" dataDxfId="1"/>
    <tableColumn id="35" name="avg.bw" dataDxfId="0"/>
    <tableColumn id="36" name="stdy.level.imputed"/>
    <tableColumn id="4" name="Containment vs Swaddle"/>
    <tableColumn id="5" name="Overall risk of bias objective"/>
    <tableColumn id="6" name="Overall risk of bias subjective"/>
    <tableColumn id="7" name="Sequence Generation"/>
    <tableColumn id="8" name="Allocation concealment"/>
    <tableColumn id="9" name="Blinding personnel"/>
    <tableColumn id="10" name="Blinding outcomes objective"/>
    <tableColumn id="11" name="Blinding subjective outcomes"/>
    <tableColumn id="12" name="Incomplete outcome"/>
    <tableColumn id="42" name="ev_io"/>
    <tableColumn id="13" name="Selective reporting"/>
    <tableColumn id="43" name="ev_sr"/>
    <tableColumn id="14" name="other"/>
    <tableColumn id="31" name="pipp.rescale"/>
    <tableColumn id="1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246"/>
  <sheetViews>
    <sheetView zoomScale="84" zoomScaleNormal="84" workbookViewId="0">
      <pane xSplit="2" ySplit="1" topLeftCell="C219" activePane="bottomRight" state="frozen"/>
      <selection pane="topRight" activeCell="C1" sqref="C1"/>
      <selection pane="bottomLeft" activeCell="A2" sqref="A2"/>
      <selection pane="bottomRight" activeCell="M82" sqref="M82"/>
    </sheetView>
  </sheetViews>
  <sheetFormatPr defaultRowHeight="15" x14ac:dyDescent="0.25"/>
  <cols>
    <col min="1" max="1" width="13" customWidth="1"/>
    <col min="2" max="2" width="13.28515625" customWidth="1"/>
    <col min="3" max="4" width="16.42578125" customWidth="1"/>
    <col min="5" max="5" width="17.85546875" customWidth="1"/>
    <col min="6" max="6" width="23" customWidth="1"/>
    <col min="7" max="7" width="14.28515625" customWidth="1"/>
    <col min="9" max="9" width="10.140625" customWidth="1"/>
    <col min="12" max="13" width="9.85546875" customWidth="1"/>
    <col min="14" max="14" width="10.42578125" customWidth="1"/>
    <col min="15" max="15" width="12.42578125" customWidth="1"/>
    <col min="16" max="16" width="13" customWidth="1"/>
    <col min="17" max="17" width="10.7109375" customWidth="1"/>
    <col min="18" max="18" width="10.85546875" customWidth="1"/>
    <col min="19" max="19" width="10.140625" customWidth="1"/>
    <col min="20" max="24" width="14.140625" customWidth="1"/>
    <col min="25" max="27" width="17.8554687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5">
      <c r="A2">
        <v>1</v>
      </c>
      <c r="B2" t="s">
        <v>27</v>
      </c>
      <c r="C2" t="s">
        <v>28</v>
      </c>
      <c r="D2" t="s">
        <v>28</v>
      </c>
      <c r="E2" t="s">
        <v>29</v>
      </c>
      <c r="F2" t="s">
        <v>30</v>
      </c>
      <c r="G2" t="s">
        <v>31</v>
      </c>
      <c r="H2">
        <v>15.3</v>
      </c>
      <c r="I2">
        <v>1.9</v>
      </c>
      <c r="J2">
        <v>999</v>
      </c>
      <c r="K2" t="s">
        <v>32</v>
      </c>
      <c r="L2">
        <v>10</v>
      </c>
      <c r="M2">
        <v>999</v>
      </c>
      <c r="N2">
        <v>999</v>
      </c>
      <c r="O2">
        <v>999</v>
      </c>
      <c r="P2">
        <v>999</v>
      </c>
      <c r="Q2">
        <v>999</v>
      </c>
      <c r="R2">
        <v>999</v>
      </c>
      <c r="S2">
        <v>999</v>
      </c>
      <c r="T2">
        <v>999</v>
      </c>
      <c r="U2">
        <v>999</v>
      </c>
      <c r="V2">
        <v>999</v>
      </c>
      <c r="W2">
        <v>27</v>
      </c>
      <c r="X2">
        <v>45</v>
      </c>
      <c r="Y2" s="4">
        <f>(Table1[[#This Row],[average.ga]]*7+Table1[[#This Row],[average.pna]])/7</f>
        <v>33.428571428571431</v>
      </c>
      <c r="Z2" s="4" t="s">
        <v>33</v>
      </c>
      <c r="AA2">
        <v>1000</v>
      </c>
    </row>
    <row r="3" spans="1:27" hidden="1" x14ac:dyDescent="0.25">
      <c r="A3">
        <v>1</v>
      </c>
      <c r="B3" t="s">
        <v>27</v>
      </c>
      <c r="C3" t="s">
        <v>34</v>
      </c>
      <c r="D3" t="s">
        <v>35</v>
      </c>
      <c r="E3" t="s">
        <v>29</v>
      </c>
      <c r="F3" t="s">
        <v>30</v>
      </c>
      <c r="G3" t="s">
        <v>31</v>
      </c>
      <c r="H3">
        <v>14.3</v>
      </c>
      <c r="I3">
        <v>1.6</v>
      </c>
      <c r="J3">
        <v>999</v>
      </c>
      <c r="K3" t="s">
        <v>32</v>
      </c>
      <c r="L3">
        <v>10</v>
      </c>
      <c r="M3">
        <v>999</v>
      </c>
      <c r="N3">
        <v>999</v>
      </c>
      <c r="O3">
        <v>999</v>
      </c>
      <c r="P3">
        <v>999</v>
      </c>
      <c r="Q3">
        <v>999</v>
      </c>
      <c r="R3">
        <v>999</v>
      </c>
      <c r="S3">
        <v>999</v>
      </c>
      <c r="T3">
        <v>999</v>
      </c>
      <c r="U3">
        <v>999</v>
      </c>
      <c r="V3">
        <v>999</v>
      </c>
      <c r="W3">
        <v>29</v>
      </c>
      <c r="X3">
        <v>43</v>
      </c>
      <c r="Y3" s="4">
        <f>(Table1[[#This Row],[average.ga]]*7+Table1[[#This Row],[average.pna]])/7</f>
        <v>35.142857142857146</v>
      </c>
      <c r="Z3" s="4" t="s">
        <v>33</v>
      </c>
      <c r="AA3">
        <v>1030</v>
      </c>
    </row>
    <row r="4" spans="1:27" hidden="1" x14ac:dyDescent="0.25">
      <c r="A4">
        <v>1</v>
      </c>
      <c r="B4" t="s">
        <v>27</v>
      </c>
      <c r="C4" t="s">
        <v>136</v>
      </c>
      <c r="D4" t="s">
        <v>37</v>
      </c>
      <c r="E4" t="s">
        <v>29</v>
      </c>
      <c r="F4" t="s">
        <v>30</v>
      </c>
      <c r="G4" t="s">
        <v>31</v>
      </c>
      <c r="H4">
        <v>12.3</v>
      </c>
      <c r="I4">
        <v>2.9</v>
      </c>
      <c r="J4">
        <v>999</v>
      </c>
      <c r="K4" t="s">
        <v>32</v>
      </c>
      <c r="L4">
        <v>9</v>
      </c>
      <c r="M4">
        <v>999</v>
      </c>
      <c r="N4">
        <v>999</v>
      </c>
      <c r="O4">
        <v>999</v>
      </c>
      <c r="P4">
        <v>999</v>
      </c>
      <c r="Q4">
        <v>999</v>
      </c>
      <c r="R4">
        <v>999</v>
      </c>
      <c r="S4">
        <v>999</v>
      </c>
      <c r="T4">
        <v>999</v>
      </c>
      <c r="U4">
        <v>999</v>
      </c>
      <c r="V4">
        <v>999</v>
      </c>
      <c r="W4">
        <v>30</v>
      </c>
      <c r="X4">
        <v>42</v>
      </c>
      <c r="Y4" s="4">
        <f>(Table1[[#This Row],[average.ga]]*7+Table1[[#This Row],[average.pna]])/7</f>
        <v>36</v>
      </c>
      <c r="Z4" s="4" t="s">
        <v>33</v>
      </c>
      <c r="AA4">
        <v>1300</v>
      </c>
    </row>
    <row r="5" spans="1:27" hidden="1" x14ac:dyDescent="0.25">
      <c r="A5">
        <v>1</v>
      </c>
      <c r="B5" t="s">
        <v>27</v>
      </c>
      <c r="C5" t="s">
        <v>38</v>
      </c>
      <c r="D5" t="s">
        <v>39</v>
      </c>
      <c r="E5" t="s">
        <v>29</v>
      </c>
      <c r="F5" t="s">
        <v>30</v>
      </c>
      <c r="G5" t="s">
        <v>31</v>
      </c>
      <c r="H5">
        <v>12.1</v>
      </c>
      <c r="I5">
        <v>3.4</v>
      </c>
      <c r="J5">
        <v>999</v>
      </c>
      <c r="K5" t="s">
        <v>32</v>
      </c>
      <c r="L5">
        <v>11</v>
      </c>
      <c r="M5">
        <v>999</v>
      </c>
      <c r="N5">
        <v>999</v>
      </c>
      <c r="O5">
        <v>999</v>
      </c>
      <c r="P5">
        <v>999</v>
      </c>
      <c r="Q5">
        <v>999</v>
      </c>
      <c r="R5">
        <v>999</v>
      </c>
      <c r="S5">
        <v>999</v>
      </c>
      <c r="T5">
        <v>999</v>
      </c>
      <c r="U5">
        <v>999</v>
      </c>
      <c r="V5">
        <v>999</v>
      </c>
      <c r="W5">
        <v>29</v>
      </c>
      <c r="X5">
        <v>43</v>
      </c>
      <c r="Y5" s="4">
        <f>(Table1[[#This Row],[average.ga]]*7+Table1[[#This Row],[average.pna]])/7</f>
        <v>35.142857142857146</v>
      </c>
      <c r="Z5" s="4" t="s">
        <v>33</v>
      </c>
      <c r="AA5">
        <v>1210</v>
      </c>
    </row>
    <row r="6" spans="1:27" hidden="1" x14ac:dyDescent="0.25">
      <c r="A6">
        <v>2</v>
      </c>
      <c r="B6" t="s">
        <v>40</v>
      </c>
      <c r="C6" t="s">
        <v>28</v>
      </c>
      <c r="D6" t="s">
        <v>28</v>
      </c>
      <c r="E6" t="s">
        <v>29</v>
      </c>
      <c r="F6" t="s">
        <v>41</v>
      </c>
      <c r="G6" t="s">
        <v>31</v>
      </c>
      <c r="H6">
        <v>10.4</v>
      </c>
      <c r="I6" s="4">
        <v>888</v>
      </c>
      <c r="J6" s="4">
        <v>888</v>
      </c>
      <c r="K6" t="s">
        <v>32</v>
      </c>
      <c r="L6">
        <v>22</v>
      </c>
      <c r="M6">
        <v>999</v>
      </c>
      <c r="N6">
        <v>999</v>
      </c>
      <c r="O6">
        <v>999</v>
      </c>
      <c r="P6">
        <v>999</v>
      </c>
      <c r="Q6">
        <v>999</v>
      </c>
      <c r="R6">
        <v>999</v>
      </c>
      <c r="S6">
        <v>999</v>
      </c>
      <c r="T6">
        <v>0.1</v>
      </c>
      <c r="U6">
        <v>999</v>
      </c>
      <c r="V6">
        <v>999</v>
      </c>
      <c r="W6">
        <v>999</v>
      </c>
      <c r="X6">
        <v>999</v>
      </c>
      <c r="Y6">
        <v>34</v>
      </c>
      <c r="Z6">
        <v>999</v>
      </c>
      <c r="AA6">
        <v>924</v>
      </c>
    </row>
    <row r="7" spans="1:27" hidden="1" x14ac:dyDescent="0.25">
      <c r="A7">
        <v>2</v>
      </c>
      <c r="B7" t="s">
        <v>40</v>
      </c>
      <c r="C7" t="s">
        <v>43</v>
      </c>
      <c r="D7" t="s">
        <v>43</v>
      </c>
      <c r="E7" t="s">
        <v>29</v>
      </c>
      <c r="F7" t="s">
        <v>41</v>
      </c>
      <c r="G7" t="s">
        <v>31</v>
      </c>
      <c r="H7">
        <v>12</v>
      </c>
      <c r="I7" s="4">
        <v>888</v>
      </c>
      <c r="J7">
        <v>999</v>
      </c>
      <c r="K7" t="s">
        <v>32</v>
      </c>
      <c r="L7">
        <v>17</v>
      </c>
      <c r="M7">
        <v>999</v>
      </c>
      <c r="N7">
        <v>999</v>
      </c>
      <c r="O7">
        <v>999</v>
      </c>
      <c r="P7">
        <v>999</v>
      </c>
      <c r="Q7">
        <v>999</v>
      </c>
      <c r="R7">
        <v>999</v>
      </c>
      <c r="S7">
        <v>999</v>
      </c>
      <c r="T7">
        <v>0.1</v>
      </c>
      <c r="U7">
        <v>999</v>
      </c>
      <c r="V7">
        <v>999</v>
      </c>
      <c r="W7">
        <v>999</v>
      </c>
      <c r="X7">
        <v>999</v>
      </c>
      <c r="Y7">
        <v>34</v>
      </c>
      <c r="Z7">
        <v>999</v>
      </c>
      <c r="AA7">
        <v>924</v>
      </c>
    </row>
    <row r="8" spans="1:27" hidden="1" x14ac:dyDescent="0.25">
      <c r="A8">
        <v>3</v>
      </c>
      <c r="B8" t="s">
        <v>44</v>
      </c>
      <c r="C8" t="s">
        <v>34</v>
      </c>
      <c r="D8" t="s">
        <v>35</v>
      </c>
      <c r="E8" t="s">
        <v>45</v>
      </c>
      <c r="F8" t="s">
        <v>46</v>
      </c>
      <c r="G8" t="s">
        <v>47</v>
      </c>
      <c r="H8">
        <v>2.6</v>
      </c>
      <c r="I8">
        <v>1.1000000000000001</v>
      </c>
      <c r="J8">
        <v>999</v>
      </c>
      <c r="K8" t="s">
        <v>32</v>
      </c>
      <c r="L8">
        <v>70</v>
      </c>
      <c r="M8">
        <v>999</v>
      </c>
      <c r="N8">
        <v>999</v>
      </c>
      <c r="O8">
        <v>999</v>
      </c>
      <c r="P8">
        <v>999</v>
      </c>
      <c r="Q8">
        <v>999</v>
      </c>
      <c r="R8">
        <v>999</v>
      </c>
      <c r="S8">
        <v>999</v>
      </c>
      <c r="T8">
        <v>999</v>
      </c>
      <c r="U8">
        <v>999</v>
      </c>
      <c r="V8">
        <v>999</v>
      </c>
      <c r="W8">
        <v>30.5</v>
      </c>
      <c r="X8">
        <v>34.9</v>
      </c>
      <c r="Y8" s="4">
        <f>(Table1[[#This Row],[average.ga]]*7+Table1[[#This Row],[average.pna]])/7</f>
        <v>35.485714285714288</v>
      </c>
      <c r="Z8" s="4" t="s">
        <v>33</v>
      </c>
      <c r="AA8">
        <v>1287</v>
      </c>
    </row>
    <row r="9" spans="1:27" hidden="1" x14ac:dyDescent="0.25">
      <c r="A9">
        <v>3</v>
      </c>
      <c r="B9" t="s">
        <v>44</v>
      </c>
      <c r="C9" t="s">
        <v>28</v>
      </c>
      <c r="D9" t="s">
        <v>28</v>
      </c>
      <c r="E9" t="s">
        <v>45</v>
      </c>
      <c r="F9" t="s">
        <v>46</v>
      </c>
      <c r="G9" t="s">
        <v>47</v>
      </c>
      <c r="H9">
        <v>4.5</v>
      </c>
      <c r="I9">
        <v>1.3</v>
      </c>
      <c r="J9">
        <v>999</v>
      </c>
      <c r="K9" t="s">
        <v>32</v>
      </c>
      <c r="L9">
        <v>54</v>
      </c>
      <c r="M9">
        <v>999</v>
      </c>
      <c r="N9">
        <v>999</v>
      </c>
      <c r="O9">
        <v>999</v>
      </c>
      <c r="P9">
        <v>999</v>
      </c>
      <c r="Q9">
        <v>999</v>
      </c>
      <c r="R9">
        <v>999</v>
      </c>
      <c r="S9">
        <v>999</v>
      </c>
      <c r="T9">
        <v>999</v>
      </c>
      <c r="U9">
        <v>999</v>
      </c>
      <c r="V9">
        <v>999</v>
      </c>
      <c r="W9">
        <v>29.9</v>
      </c>
      <c r="X9">
        <v>34.299999999999997</v>
      </c>
      <c r="Y9" s="4">
        <f>(Table1[[#This Row],[average.ga]]*7+Table1[[#This Row],[average.pna]])/7</f>
        <v>34.799999999999997</v>
      </c>
      <c r="Z9" s="4" t="s">
        <v>33</v>
      </c>
      <c r="AA9">
        <v>1227</v>
      </c>
    </row>
    <row r="10" spans="1:27" hidden="1" x14ac:dyDescent="0.25">
      <c r="A10">
        <v>3</v>
      </c>
      <c r="B10" t="s">
        <v>44</v>
      </c>
      <c r="C10" t="s">
        <v>34</v>
      </c>
      <c r="D10" t="s">
        <v>35</v>
      </c>
      <c r="E10" t="s">
        <v>29</v>
      </c>
      <c r="F10" t="s">
        <v>46</v>
      </c>
      <c r="G10" t="s">
        <v>47</v>
      </c>
      <c r="H10" s="4">
        <v>888</v>
      </c>
      <c r="I10" s="4">
        <v>888</v>
      </c>
      <c r="J10">
        <v>999</v>
      </c>
      <c r="K10" t="s">
        <v>32</v>
      </c>
      <c r="L10">
        <v>70</v>
      </c>
      <c r="M10">
        <v>999</v>
      </c>
      <c r="N10">
        <v>999</v>
      </c>
      <c r="O10">
        <v>999</v>
      </c>
      <c r="P10">
        <v>999</v>
      </c>
      <c r="Q10">
        <v>999</v>
      </c>
      <c r="R10">
        <v>999</v>
      </c>
      <c r="S10">
        <v>999</v>
      </c>
      <c r="T10">
        <v>999</v>
      </c>
      <c r="U10">
        <v>999</v>
      </c>
      <c r="V10">
        <v>999</v>
      </c>
      <c r="W10">
        <v>30.5</v>
      </c>
      <c r="X10">
        <v>34.9</v>
      </c>
      <c r="Y10" s="4">
        <f>(Table1[[#This Row],[average.ga]]*7+Table1[[#This Row],[average.pna]])/7</f>
        <v>35.485714285714288</v>
      </c>
      <c r="Z10" s="4" t="s">
        <v>33</v>
      </c>
      <c r="AA10">
        <v>1287</v>
      </c>
    </row>
    <row r="11" spans="1:27" hidden="1" x14ac:dyDescent="0.25">
      <c r="A11">
        <v>3</v>
      </c>
      <c r="B11" t="s">
        <v>44</v>
      </c>
      <c r="C11" t="s">
        <v>28</v>
      </c>
      <c r="D11" t="s">
        <v>28</v>
      </c>
      <c r="E11" t="s">
        <v>29</v>
      </c>
      <c r="F11" t="s">
        <v>46</v>
      </c>
      <c r="G11" t="s">
        <v>47</v>
      </c>
      <c r="H11" s="4">
        <v>888</v>
      </c>
      <c r="I11" s="4">
        <v>888</v>
      </c>
      <c r="J11">
        <v>999</v>
      </c>
      <c r="K11" t="s">
        <v>32</v>
      </c>
      <c r="L11">
        <v>54</v>
      </c>
      <c r="M11">
        <v>999</v>
      </c>
      <c r="N11">
        <v>999</v>
      </c>
      <c r="O11">
        <v>999</v>
      </c>
      <c r="P11">
        <v>999</v>
      </c>
      <c r="Q11">
        <v>999</v>
      </c>
      <c r="R11">
        <v>999</v>
      </c>
      <c r="S11">
        <v>999</v>
      </c>
      <c r="T11">
        <v>999</v>
      </c>
      <c r="U11">
        <v>999</v>
      </c>
      <c r="V11">
        <v>999</v>
      </c>
      <c r="W11">
        <v>29.9</v>
      </c>
      <c r="X11">
        <v>34.299999999999997</v>
      </c>
      <c r="Y11" s="4">
        <f>(Table1[[#This Row],[average.ga]]*7+Table1[[#This Row],[average.pna]])/7</f>
        <v>34.799999999999997</v>
      </c>
      <c r="Z11" s="4" t="s">
        <v>33</v>
      </c>
      <c r="AA11">
        <v>1227</v>
      </c>
    </row>
    <row r="12" spans="1:27" ht="15" hidden="1" customHeight="1" x14ac:dyDescent="0.25">
      <c r="A12">
        <v>3</v>
      </c>
      <c r="B12" t="s">
        <v>44</v>
      </c>
      <c r="C12" t="s">
        <v>34</v>
      </c>
      <c r="D12" t="s">
        <v>35</v>
      </c>
      <c r="E12" t="s">
        <v>48</v>
      </c>
      <c r="F12" t="s">
        <v>46</v>
      </c>
      <c r="G12" t="s">
        <v>47</v>
      </c>
      <c r="H12">
        <v>999</v>
      </c>
      <c r="I12">
        <v>999</v>
      </c>
      <c r="J12">
        <v>999</v>
      </c>
      <c r="K12">
        <v>999</v>
      </c>
      <c r="L12">
        <v>70</v>
      </c>
      <c r="M12">
        <v>999</v>
      </c>
      <c r="N12">
        <v>999</v>
      </c>
      <c r="O12">
        <v>999</v>
      </c>
      <c r="P12">
        <v>999</v>
      </c>
      <c r="Q12">
        <v>999</v>
      </c>
      <c r="R12">
        <v>999</v>
      </c>
      <c r="S12">
        <v>999</v>
      </c>
      <c r="T12">
        <v>999</v>
      </c>
      <c r="U12">
        <v>11</v>
      </c>
      <c r="V12">
        <v>999</v>
      </c>
      <c r="W12">
        <v>30.5</v>
      </c>
      <c r="X12">
        <v>34.9</v>
      </c>
      <c r="Y12" s="4">
        <f>(Table1[[#This Row],[average.ga]]*7+Table1[[#This Row],[average.pna]])/7</f>
        <v>35.485714285714288</v>
      </c>
      <c r="Z12" s="4" t="s">
        <v>33</v>
      </c>
      <c r="AA12">
        <v>1287</v>
      </c>
    </row>
    <row r="13" spans="1:27" ht="15" hidden="1" customHeight="1" x14ac:dyDescent="0.25">
      <c r="A13">
        <v>3</v>
      </c>
      <c r="B13" t="s">
        <v>44</v>
      </c>
      <c r="C13" t="s">
        <v>28</v>
      </c>
      <c r="D13" t="s">
        <v>28</v>
      </c>
      <c r="E13" t="s">
        <v>48</v>
      </c>
      <c r="F13" t="s">
        <v>46</v>
      </c>
      <c r="G13" t="s">
        <v>47</v>
      </c>
      <c r="H13">
        <v>999</v>
      </c>
      <c r="I13">
        <v>999</v>
      </c>
      <c r="J13">
        <v>999</v>
      </c>
      <c r="K13">
        <v>999</v>
      </c>
      <c r="L13">
        <v>54</v>
      </c>
      <c r="M13">
        <v>999</v>
      </c>
      <c r="N13">
        <v>999</v>
      </c>
      <c r="O13">
        <v>999</v>
      </c>
      <c r="P13">
        <v>999</v>
      </c>
      <c r="Q13">
        <v>999</v>
      </c>
      <c r="R13">
        <v>999</v>
      </c>
      <c r="S13">
        <v>999</v>
      </c>
      <c r="T13">
        <v>999</v>
      </c>
      <c r="U13">
        <v>37</v>
      </c>
      <c r="V13">
        <v>999</v>
      </c>
      <c r="W13">
        <v>29.9</v>
      </c>
      <c r="X13">
        <v>34.299999999999997</v>
      </c>
      <c r="Y13" s="4">
        <f>(Table1[[#This Row],[average.ga]]*7+Table1[[#This Row],[average.pna]])/7</f>
        <v>34.799999999999997</v>
      </c>
      <c r="Z13" s="4" t="s">
        <v>33</v>
      </c>
      <c r="AA13">
        <v>1227</v>
      </c>
    </row>
    <row r="14" spans="1:27" hidden="1" x14ac:dyDescent="0.25">
      <c r="A14">
        <v>4</v>
      </c>
      <c r="B14" s="1" t="s">
        <v>49</v>
      </c>
      <c r="C14" t="s">
        <v>286</v>
      </c>
      <c r="D14" t="s">
        <v>154</v>
      </c>
      <c r="E14" t="s">
        <v>29</v>
      </c>
      <c r="F14" t="s">
        <v>51</v>
      </c>
      <c r="G14" t="s">
        <v>31</v>
      </c>
      <c r="H14">
        <v>15</v>
      </c>
      <c r="I14">
        <v>2.1</v>
      </c>
      <c r="J14">
        <v>999</v>
      </c>
      <c r="K14" t="s">
        <v>32</v>
      </c>
      <c r="L14">
        <v>76</v>
      </c>
      <c r="M14">
        <v>999</v>
      </c>
      <c r="N14">
        <v>999</v>
      </c>
      <c r="O14">
        <v>999</v>
      </c>
      <c r="P14">
        <v>999</v>
      </c>
      <c r="Q14">
        <v>999</v>
      </c>
      <c r="R14">
        <v>999</v>
      </c>
      <c r="S14">
        <v>999</v>
      </c>
      <c r="T14">
        <v>0.47</v>
      </c>
      <c r="U14">
        <v>999</v>
      </c>
      <c r="V14">
        <v>999</v>
      </c>
      <c r="W14">
        <v>28.6</v>
      </c>
      <c r="X14">
        <v>999</v>
      </c>
      <c r="Y14">
        <v>34.1</v>
      </c>
      <c r="Z14">
        <v>999</v>
      </c>
      <c r="AA14">
        <v>1208</v>
      </c>
    </row>
    <row r="15" spans="1:27" hidden="1" x14ac:dyDescent="0.25">
      <c r="A15">
        <v>4</v>
      </c>
      <c r="B15" s="1" t="s">
        <v>49</v>
      </c>
      <c r="C15" t="s">
        <v>28</v>
      </c>
      <c r="D15" t="s">
        <v>28</v>
      </c>
      <c r="E15" t="s">
        <v>29</v>
      </c>
      <c r="F15" t="s">
        <v>51</v>
      </c>
      <c r="G15" t="s">
        <v>31</v>
      </c>
      <c r="H15">
        <v>15.2</v>
      </c>
      <c r="I15">
        <v>2.4</v>
      </c>
      <c r="J15">
        <v>999</v>
      </c>
      <c r="K15" t="s">
        <v>32</v>
      </c>
      <c r="L15">
        <v>76</v>
      </c>
      <c r="M15">
        <v>999</v>
      </c>
      <c r="N15">
        <v>999</v>
      </c>
      <c r="O15">
        <v>999</v>
      </c>
      <c r="P15">
        <v>999</v>
      </c>
      <c r="Q15">
        <v>999</v>
      </c>
      <c r="R15">
        <v>999</v>
      </c>
      <c r="S15">
        <v>999</v>
      </c>
      <c r="T15">
        <v>0.47</v>
      </c>
      <c r="U15">
        <v>999</v>
      </c>
      <c r="V15">
        <v>999</v>
      </c>
      <c r="W15">
        <v>28.6</v>
      </c>
      <c r="X15">
        <v>999</v>
      </c>
      <c r="Y15">
        <v>34.1</v>
      </c>
      <c r="Z15">
        <v>999</v>
      </c>
      <c r="AA15">
        <v>1208</v>
      </c>
    </row>
    <row r="16" spans="1:27" ht="15" hidden="1" customHeight="1" x14ac:dyDescent="0.25">
      <c r="A16">
        <v>4</v>
      </c>
      <c r="B16" s="1" t="s">
        <v>49</v>
      </c>
      <c r="C16" t="s">
        <v>286</v>
      </c>
      <c r="D16" t="s">
        <v>154</v>
      </c>
      <c r="E16" t="s">
        <v>52</v>
      </c>
      <c r="F16" t="s">
        <v>51</v>
      </c>
      <c r="G16" t="s">
        <v>31</v>
      </c>
      <c r="H16">
        <v>88</v>
      </c>
      <c r="I16">
        <v>10</v>
      </c>
      <c r="J16">
        <v>999</v>
      </c>
      <c r="K16" t="s">
        <v>32</v>
      </c>
      <c r="L16">
        <v>76</v>
      </c>
      <c r="M16">
        <v>999</v>
      </c>
      <c r="N16">
        <v>999</v>
      </c>
      <c r="O16">
        <v>999</v>
      </c>
      <c r="P16">
        <v>999</v>
      </c>
      <c r="Q16">
        <v>999</v>
      </c>
      <c r="R16">
        <v>999</v>
      </c>
      <c r="S16">
        <v>999</v>
      </c>
      <c r="T16">
        <v>999</v>
      </c>
      <c r="U16">
        <v>999</v>
      </c>
      <c r="V16">
        <v>999</v>
      </c>
      <c r="W16">
        <v>28.6</v>
      </c>
      <c r="X16">
        <v>999</v>
      </c>
      <c r="Y16">
        <v>34.1</v>
      </c>
      <c r="Z16">
        <v>999</v>
      </c>
      <c r="AA16">
        <v>1208</v>
      </c>
    </row>
    <row r="17" spans="1:27" ht="15" hidden="1" customHeight="1" x14ac:dyDescent="0.25">
      <c r="A17">
        <v>4</v>
      </c>
      <c r="B17" s="1" t="s">
        <v>49</v>
      </c>
      <c r="C17" t="s">
        <v>28</v>
      </c>
      <c r="D17" t="s">
        <v>28</v>
      </c>
      <c r="E17" t="s">
        <v>52</v>
      </c>
      <c r="F17" t="s">
        <v>51</v>
      </c>
      <c r="G17" t="s">
        <v>31</v>
      </c>
      <c r="H17">
        <v>87</v>
      </c>
      <c r="I17">
        <v>12</v>
      </c>
      <c r="J17">
        <v>999</v>
      </c>
      <c r="K17" t="s">
        <v>32</v>
      </c>
      <c r="L17">
        <v>76</v>
      </c>
      <c r="M17">
        <v>999</v>
      </c>
      <c r="N17">
        <v>999</v>
      </c>
      <c r="O17">
        <v>999</v>
      </c>
      <c r="P17">
        <v>999</v>
      </c>
      <c r="Q17">
        <v>999</v>
      </c>
      <c r="R17">
        <v>999</v>
      </c>
      <c r="S17">
        <v>999</v>
      </c>
      <c r="T17">
        <v>999</v>
      </c>
      <c r="U17">
        <v>999</v>
      </c>
      <c r="V17">
        <v>999</v>
      </c>
      <c r="W17">
        <v>28.6</v>
      </c>
      <c r="X17">
        <v>999</v>
      </c>
      <c r="Y17">
        <v>34.1</v>
      </c>
      <c r="Z17">
        <v>999</v>
      </c>
      <c r="AA17">
        <v>1208</v>
      </c>
    </row>
    <row r="18" spans="1:27" ht="15" hidden="1" customHeight="1" x14ac:dyDescent="0.25">
      <c r="A18">
        <v>4</v>
      </c>
      <c r="B18" s="1" t="s">
        <v>49</v>
      </c>
      <c r="C18" t="s">
        <v>286</v>
      </c>
      <c r="D18" t="s">
        <v>154</v>
      </c>
      <c r="E18" t="s">
        <v>53</v>
      </c>
      <c r="F18" t="s">
        <v>51</v>
      </c>
      <c r="G18" t="s">
        <v>31</v>
      </c>
      <c r="H18">
        <v>172</v>
      </c>
      <c r="I18">
        <v>17</v>
      </c>
      <c r="J18">
        <v>999</v>
      </c>
      <c r="K18" t="s">
        <v>32</v>
      </c>
      <c r="L18">
        <v>76</v>
      </c>
      <c r="M18">
        <v>999</v>
      </c>
      <c r="N18">
        <v>999</v>
      </c>
      <c r="O18">
        <v>999</v>
      </c>
      <c r="P18">
        <v>999</v>
      </c>
      <c r="Q18">
        <v>999</v>
      </c>
      <c r="R18">
        <v>999</v>
      </c>
      <c r="S18">
        <v>999</v>
      </c>
      <c r="T18">
        <v>999</v>
      </c>
      <c r="U18">
        <v>999</v>
      </c>
      <c r="V18">
        <v>999</v>
      </c>
      <c r="W18">
        <v>28.6</v>
      </c>
      <c r="X18">
        <v>999</v>
      </c>
      <c r="Y18">
        <v>34.1</v>
      </c>
      <c r="Z18">
        <v>999</v>
      </c>
      <c r="AA18">
        <v>1208</v>
      </c>
    </row>
    <row r="19" spans="1:27" ht="15" hidden="1" customHeight="1" x14ac:dyDescent="0.25">
      <c r="A19">
        <v>4</v>
      </c>
      <c r="B19" s="1" t="s">
        <v>49</v>
      </c>
      <c r="C19" t="s">
        <v>28</v>
      </c>
      <c r="D19" t="s">
        <v>28</v>
      </c>
      <c r="E19" t="s">
        <v>53</v>
      </c>
      <c r="F19" t="s">
        <v>51</v>
      </c>
      <c r="G19" t="s">
        <v>31</v>
      </c>
      <c r="H19">
        <v>168</v>
      </c>
      <c r="I19">
        <v>18</v>
      </c>
      <c r="J19">
        <v>999</v>
      </c>
      <c r="K19" t="s">
        <v>32</v>
      </c>
      <c r="L19">
        <v>76</v>
      </c>
      <c r="M19">
        <v>999</v>
      </c>
      <c r="N19">
        <v>999</v>
      </c>
      <c r="O19">
        <v>999</v>
      </c>
      <c r="P19">
        <v>999</v>
      </c>
      <c r="Q19">
        <v>999</v>
      </c>
      <c r="R19">
        <v>999</v>
      </c>
      <c r="S19">
        <v>999</v>
      </c>
      <c r="T19">
        <v>999</v>
      </c>
      <c r="U19">
        <v>999</v>
      </c>
      <c r="V19">
        <v>999</v>
      </c>
      <c r="W19">
        <v>28.6</v>
      </c>
      <c r="X19">
        <v>999</v>
      </c>
      <c r="Y19">
        <v>34.1</v>
      </c>
      <c r="Z19">
        <v>999</v>
      </c>
      <c r="AA19">
        <v>1208</v>
      </c>
    </row>
    <row r="20" spans="1:27" x14ac:dyDescent="0.25">
      <c r="A20">
        <v>5</v>
      </c>
      <c r="B20" s="1" t="s">
        <v>54</v>
      </c>
      <c r="C20" t="s">
        <v>38</v>
      </c>
      <c r="D20" t="s">
        <v>39</v>
      </c>
      <c r="E20" t="s">
        <v>29</v>
      </c>
      <c r="F20" t="s">
        <v>105</v>
      </c>
      <c r="G20" t="s">
        <v>31</v>
      </c>
      <c r="H20">
        <v>13.7</v>
      </c>
      <c r="I20">
        <v>2.1</v>
      </c>
      <c r="J20">
        <v>999</v>
      </c>
      <c r="K20" t="s">
        <v>32</v>
      </c>
      <c r="L20">
        <v>32</v>
      </c>
      <c r="M20">
        <v>999</v>
      </c>
      <c r="N20">
        <v>999</v>
      </c>
      <c r="O20">
        <v>999</v>
      </c>
      <c r="P20">
        <v>999</v>
      </c>
      <c r="Q20">
        <v>999</v>
      </c>
      <c r="R20">
        <v>999</v>
      </c>
      <c r="S20">
        <v>999</v>
      </c>
      <c r="T20">
        <v>999</v>
      </c>
      <c r="U20">
        <v>999</v>
      </c>
      <c r="V20">
        <v>999</v>
      </c>
      <c r="W20">
        <v>28.2</v>
      </c>
      <c r="X20">
        <v>999</v>
      </c>
      <c r="Y20">
        <v>35.200000000000003</v>
      </c>
      <c r="Z20">
        <v>999</v>
      </c>
      <c r="AA20">
        <v>1248</v>
      </c>
    </row>
    <row r="21" spans="1:27" x14ac:dyDescent="0.25">
      <c r="A21">
        <v>5</v>
      </c>
      <c r="B21" s="1" t="s">
        <v>54</v>
      </c>
      <c r="C21" t="s">
        <v>136</v>
      </c>
      <c r="D21" t="s">
        <v>37</v>
      </c>
      <c r="E21" t="s">
        <v>29</v>
      </c>
      <c r="F21" t="s">
        <v>105</v>
      </c>
      <c r="G21" t="s">
        <v>31</v>
      </c>
      <c r="H21">
        <v>16.399999999999999</v>
      </c>
      <c r="I21">
        <v>1.8</v>
      </c>
      <c r="J21">
        <v>999</v>
      </c>
      <c r="K21" t="s">
        <v>32</v>
      </c>
      <c r="L21">
        <v>32</v>
      </c>
      <c r="M21">
        <v>999</v>
      </c>
      <c r="N21">
        <v>999</v>
      </c>
      <c r="O21">
        <v>999</v>
      </c>
      <c r="P21">
        <v>999</v>
      </c>
      <c r="Q21">
        <v>999</v>
      </c>
      <c r="R21">
        <v>999</v>
      </c>
      <c r="S21">
        <v>999</v>
      </c>
      <c r="T21">
        <v>999</v>
      </c>
      <c r="U21">
        <v>999</v>
      </c>
      <c r="V21">
        <v>999</v>
      </c>
      <c r="W21">
        <v>28.8</v>
      </c>
      <c r="X21">
        <v>999</v>
      </c>
      <c r="Y21">
        <v>35.700000000000003</v>
      </c>
      <c r="Z21">
        <v>999</v>
      </c>
      <c r="AA21">
        <v>1360</v>
      </c>
    </row>
    <row r="22" spans="1:27" ht="15" customHeight="1" x14ac:dyDescent="0.25">
      <c r="A22">
        <v>5</v>
      </c>
      <c r="B22" s="1" t="s">
        <v>54</v>
      </c>
      <c r="C22" t="s">
        <v>38</v>
      </c>
      <c r="D22" t="s">
        <v>39</v>
      </c>
      <c r="E22" t="s">
        <v>55</v>
      </c>
      <c r="F22" t="s">
        <v>105</v>
      </c>
      <c r="G22" t="s">
        <v>31</v>
      </c>
      <c r="H22">
        <v>999</v>
      </c>
      <c r="I22">
        <v>999</v>
      </c>
      <c r="J22">
        <v>999</v>
      </c>
      <c r="K22">
        <v>999</v>
      </c>
      <c r="L22">
        <v>32</v>
      </c>
      <c r="M22">
        <v>999</v>
      </c>
      <c r="N22">
        <v>999</v>
      </c>
      <c r="O22">
        <v>999</v>
      </c>
      <c r="P22">
        <v>999</v>
      </c>
      <c r="Q22">
        <v>999</v>
      </c>
      <c r="R22">
        <v>999</v>
      </c>
      <c r="S22">
        <v>999</v>
      </c>
      <c r="T22">
        <v>999</v>
      </c>
      <c r="U22">
        <v>6</v>
      </c>
      <c r="V22">
        <v>999</v>
      </c>
      <c r="W22">
        <v>28.2</v>
      </c>
      <c r="X22">
        <v>999</v>
      </c>
      <c r="Y22">
        <v>35.200000000000003</v>
      </c>
      <c r="Z22">
        <v>999</v>
      </c>
      <c r="AA22">
        <v>1248</v>
      </c>
    </row>
    <row r="23" spans="1:27" ht="15" customHeight="1" x14ac:dyDescent="0.25">
      <c r="A23">
        <v>5</v>
      </c>
      <c r="B23" s="1" t="s">
        <v>54</v>
      </c>
      <c r="C23" t="s">
        <v>136</v>
      </c>
      <c r="D23" t="s">
        <v>37</v>
      </c>
      <c r="E23" t="s">
        <v>55</v>
      </c>
      <c r="F23" t="s">
        <v>105</v>
      </c>
      <c r="G23" t="s">
        <v>31</v>
      </c>
      <c r="H23">
        <v>999</v>
      </c>
      <c r="I23">
        <v>999</v>
      </c>
      <c r="J23">
        <v>999</v>
      </c>
      <c r="K23">
        <v>999</v>
      </c>
      <c r="L23">
        <v>32</v>
      </c>
      <c r="M23">
        <v>999</v>
      </c>
      <c r="N23">
        <v>999</v>
      </c>
      <c r="O23">
        <v>999</v>
      </c>
      <c r="P23">
        <v>999</v>
      </c>
      <c r="Q23">
        <v>999</v>
      </c>
      <c r="R23">
        <v>999</v>
      </c>
      <c r="S23">
        <v>999</v>
      </c>
      <c r="T23">
        <v>999</v>
      </c>
      <c r="U23">
        <v>7</v>
      </c>
      <c r="V23">
        <v>999</v>
      </c>
      <c r="W23">
        <v>28.8</v>
      </c>
      <c r="X23">
        <v>999</v>
      </c>
      <c r="Y23">
        <v>35.700000000000003</v>
      </c>
      <c r="Z23">
        <v>999</v>
      </c>
      <c r="AA23">
        <v>1360</v>
      </c>
    </row>
    <row r="24" spans="1:27" ht="15" customHeight="1" x14ac:dyDescent="0.25">
      <c r="A24">
        <v>5</v>
      </c>
      <c r="B24" s="1" t="s">
        <v>54</v>
      </c>
      <c r="C24" t="s">
        <v>38</v>
      </c>
      <c r="D24" t="s">
        <v>39</v>
      </c>
      <c r="E24" t="s">
        <v>56</v>
      </c>
      <c r="F24" t="s">
        <v>105</v>
      </c>
      <c r="G24" t="s">
        <v>31</v>
      </c>
      <c r="H24">
        <v>999</v>
      </c>
      <c r="I24">
        <v>999</v>
      </c>
      <c r="J24">
        <v>999</v>
      </c>
      <c r="K24">
        <v>999</v>
      </c>
      <c r="L24">
        <v>32</v>
      </c>
      <c r="M24">
        <v>999</v>
      </c>
      <c r="N24">
        <v>999</v>
      </c>
      <c r="O24">
        <v>999</v>
      </c>
      <c r="P24">
        <v>999</v>
      </c>
      <c r="Q24">
        <v>999</v>
      </c>
      <c r="R24">
        <v>999</v>
      </c>
      <c r="S24">
        <v>999</v>
      </c>
      <c r="T24">
        <v>999</v>
      </c>
      <c r="U24">
        <v>12</v>
      </c>
      <c r="V24">
        <v>999</v>
      </c>
      <c r="W24">
        <v>28.2</v>
      </c>
      <c r="X24">
        <v>999</v>
      </c>
      <c r="Y24">
        <v>35.200000000000003</v>
      </c>
      <c r="Z24">
        <v>999</v>
      </c>
      <c r="AA24">
        <v>1248</v>
      </c>
    </row>
    <row r="25" spans="1:27" ht="15" customHeight="1" x14ac:dyDescent="0.25">
      <c r="A25">
        <v>5</v>
      </c>
      <c r="B25" s="1" t="s">
        <v>54</v>
      </c>
      <c r="C25" t="s">
        <v>136</v>
      </c>
      <c r="D25" t="s">
        <v>37</v>
      </c>
      <c r="E25" t="s">
        <v>56</v>
      </c>
      <c r="F25" t="s">
        <v>105</v>
      </c>
      <c r="G25" t="s">
        <v>31</v>
      </c>
      <c r="H25">
        <v>999</v>
      </c>
      <c r="I25">
        <v>999</v>
      </c>
      <c r="J25">
        <v>999</v>
      </c>
      <c r="K25">
        <v>999</v>
      </c>
      <c r="L25">
        <v>32</v>
      </c>
      <c r="M25">
        <v>999</v>
      </c>
      <c r="N25">
        <v>999</v>
      </c>
      <c r="O25">
        <v>999</v>
      </c>
      <c r="P25">
        <v>999</v>
      </c>
      <c r="Q25">
        <v>999</v>
      </c>
      <c r="R25">
        <v>999</v>
      </c>
      <c r="S25">
        <v>999</v>
      </c>
      <c r="T25">
        <v>999</v>
      </c>
      <c r="U25">
        <v>19</v>
      </c>
      <c r="V25">
        <v>999</v>
      </c>
      <c r="W25">
        <v>28.8</v>
      </c>
      <c r="X25">
        <v>999</v>
      </c>
      <c r="Y25">
        <v>35.700000000000003</v>
      </c>
      <c r="Z25">
        <v>999</v>
      </c>
      <c r="AA25">
        <v>1360</v>
      </c>
    </row>
    <row r="26" spans="1:27" ht="15" customHeight="1" x14ac:dyDescent="0.25">
      <c r="A26">
        <v>5</v>
      </c>
      <c r="B26" s="1" t="s">
        <v>54</v>
      </c>
      <c r="C26" t="s">
        <v>38</v>
      </c>
      <c r="D26" t="s">
        <v>39</v>
      </c>
      <c r="E26" t="s">
        <v>57</v>
      </c>
      <c r="F26" t="s">
        <v>105</v>
      </c>
      <c r="G26" t="s">
        <v>31</v>
      </c>
      <c r="H26">
        <v>999</v>
      </c>
      <c r="I26">
        <v>999</v>
      </c>
      <c r="J26">
        <v>999</v>
      </c>
      <c r="K26">
        <v>999</v>
      </c>
      <c r="L26">
        <v>32</v>
      </c>
      <c r="M26">
        <v>999</v>
      </c>
      <c r="N26">
        <v>999</v>
      </c>
      <c r="O26">
        <v>999</v>
      </c>
      <c r="P26">
        <v>999</v>
      </c>
      <c r="Q26">
        <v>999</v>
      </c>
      <c r="R26">
        <v>999</v>
      </c>
      <c r="S26">
        <v>999</v>
      </c>
      <c r="T26">
        <v>999</v>
      </c>
      <c r="U26">
        <v>6</v>
      </c>
      <c r="V26">
        <v>999</v>
      </c>
      <c r="W26">
        <v>28.2</v>
      </c>
      <c r="X26">
        <v>999</v>
      </c>
      <c r="Y26">
        <v>35.200000000000003</v>
      </c>
      <c r="Z26">
        <v>999</v>
      </c>
      <c r="AA26">
        <v>1248</v>
      </c>
    </row>
    <row r="27" spans="1:27" ht="15" customHeight="1" x14ac:dyDescent="0.25">
      <c r="A27">
        <v>5</v>
      </c>
      <c r="B27" s="1" t="s">
        <v>54</v>
      </c>
      <c r="C27" t="s">
        <v>136</v>
      </c>
      <c r="D27" t="s">
        <v>37</v>
      </c>
      <c r="E27" t="s">
        <v>57</v>
      </c>
      <c r="F27" t="s">
        <v>105</v>
      </c>
      <c r="G27" t="s">
        <v>31</v>
      </c>
      <c r="H27">
        <v>999</v>
      </c>
      <c r="I27">
        <v>999</v>
      </c>
      <c r="J27">
        <v>999</v>
      </c>
      <c r="K27">
        <v>999</v>
      </c>
      <c r="L27">
        <v>32</v>
      </c>
      <c r="M27">
        <v>999</v>
      </c>
      <c r="N27">
        <v>999</v>
      </c>
      <c r="O27">
        <v>999</v>
      </c>
      <c r="P27">
        <v>999</v>
      </c>
      <c r="Q27">
        <v>999</v>
      </c>
      <c r="R27">
        <v>999</v>
      </c>
      <c r="S27">
        <v>999</v>
      </c>
      <c r="T27">
        <v>999</v>
      </c>
      <c r="U27">
        <v>7</v>
      </c>
      <c r="V27">
        <v>999</v>
      </c>
      <c r="W27">
        <v>28.8</v>
      </c>
      <c r="X27">
        <v>999</v>
      </c>
      <c r="Y27">
        <v>35.700000000000003</v>
      </c>
      <c r="Z27">
        <v>999</v>
      </c>
      <c r="AA27">
        <v>1360</v>
      </c>
    </row>
    <row r="28" spans="1:27" ht="15" customHeight="1" x14ac:dyDescent="0.25">
      <c r="A28">
        <v>5</v>
      </c>
      <c r="B28" s="1" t="s">
        <v>54</v>
      </c>
      <c r="C28" t="s">
        <v>38</v>
      </c>
      <c r="D28" t="s">
        <v>39</v>
      </c>
      <c r="E28" t="s">
        <v>58</v>
      </c>
      <c r="F28" t="s">
        <v>105</v>
      </c>
      <c r="G28" t="s">
        <v>31</v>
      </c>
      <c r="H28">
        <v>58.7</v>
      </c>
      <c r="I28">
        <v>16.600000000000001</v>
      </c>
      <c r="J28">
        <v>999</v>
      </c>
      <c r="K28" t="s">
        <v>32</v>
      </c>
      <c r="L28">
        <v>32</v>
      </c>
      <c r="M28">
        <v>999</v>
      </c>
      <c r="N28">
        <v>999</v>
      </c>
      <c r="O28">
        <v>999</v>
      </c>
      <c r="P28">
        <v>999</v>
      </c>
      <c r="Q28">
        <v>999</v>
      </c>
      <c r="R28">
        <v>999</v>
      </c>
      <c r="S28">
        <v>999</v>
      </c>
      <c r="T28">
        <v>999</v>
      </c>
      <c r="U28">
        <v>999</v>
      </c>
      <c r="V28">
        <v>999</v>
      </c>
      <c r="W28">
        <v>28.2</v>
      </c>
      <c r="X28">
        <v>999</v>
      </c>
      <c r="Y28">
        <v>35.200000000000003</v>
      </c>
      <c r="Z28">
        <v>999</v>
      </c>
      <c r="AA28">
        <v>1248</v>
      </c>
    </row>
    <row r="29" spans="1:27" ht="15" customHeight="1" x14ac:dyDescent="0.25">
      <c r="A29">
        <v>5</v>
      </c>
      <c r="B29" s="1" t="s">
        <v>54</v>
      </c>
      <c r="C29" t="s">
        <v>136</v>
      </c>
      <c r="D29" t="s">
        <v>37</v>
      </c>
      <c r="E29" t="s">
        <v>58</v>
      </c>
      <c r="F29" t="s">
        <v>105</v>
      </c>
      <c r="G29" t="s">
        <v>31</v>
      </c>
      <c r="H29">
        <v>79.8</v>
      </c>
      <c r="I29">
        <v>30.4</v>
      </c>
      <c r="J29">
        <v>999</v>
      </c>
      <c r="K29" t="s">
        <v>32</v>
      </c>
      <c r="L29">
        <v>32</v>
      </c>
      <c r="M29">
        <v>999</v>
      </c>
      <c r="N29">
        <v>999</v>
      </c>
      <c r="O29">
        <v>999</v>
      </c>
      <c r="P29">
        <v>999</v>
      </c>
      <c r="Q29">
        <v>999</v>
      </c>
      <c r="R29">
        <v>999</v>
      </c>
      <c r="S29">
        <v>999</v>
      </c>
      <c r="T29">
        <v>999</v>
      </c>
      <c r="U29">
        <v>999</v>
      </c>
      <c r="V29">
        <v>999</v>
      </c>
      <c r="W29">
        <v>28.8</v>
      </c>
      <c r="X29">
        <v>999</v>
      </c>
      <c r="Y29">
        <v>35.700000000000003</v>
      </c>
      <c r="Z29">
        <v>999</v>
      </c>
      <c r="AA29">
        <v>1360</v>
      </c>
    </row>
    <row r="30" spans="1:27" hidden="1" x14ac:dyDescent="0.25">
      <c r="A30">
        <v>5</v>
      </c>
      <c r="B30" s="1" t="s">
        <v>54</v>
      </c>
      <c r="C30" t="s">
        <v>38</v>
      </c>
      <c r="D30" t="s">
        <v>39</v>
      </c>
      <c r="E30" t="s">
        <v>59</v>
      </c>
      <c r="F30" t="s">
        <v>60</v>
      </c>
      <c r="G30" t="s">
        <v>31</v>
      </c>
      <c r="H30">
        <v>999</v>
      </c>
      <c r="I30">
        <v>999</v>
      </c>
      <c r="J30">
        <v>999</v>
      </c>
      <c r="K30">
        <v>999</v>
      </c>
      <c r="L30">
        <v>32</v>
      </c>
      <c r="M30">
        <v>999</v>
      </c>
      <c r="N30">
        <v>999</v>
      </c>
      <c r="O30">
        <v>999</v>
      </c>
      <c r="P30">
        <v>999</v>
      </c>
      <c r="Q30">
        <v>999</v>
      </c>
      <c r="R30">
        <v>999</v>
      </c>
      <c r="S30">
        <v>999</v>
      </c>
      <c r="T30">
        <v>999</v>
      </c>
      <c r="U30">
        <v>6</v>
      </c>
      <c r="V30">
        <v>999</v>
      </c>
      <c r="W30">
        <v>28.2</v>
      </c>
      <c r="X30">
        <v>999</v>
      </c>
      <c r="Y30">
        <v>35.200000000000003</v>
      </c>
      <c r="Z30">
        <v>999</v>
      </c>
      <c r="AA30">
        <v>1248</v>
      </c>
    </row>
    <row r="31" spans="1:27" hidden="1" x14ac:dyDescent="0.25">
      <c r="A31">
        <v>5</v>
      </c>
      <c r="B31" s="1" t="s">
        <v>54</v>
      </c>
      <c r="C31" t="s">
        <v>136</v>
      </c>
      <c r="D31" t="s">
        <v>37</v>
      </c>
      <c r="E31" t="s">
        <v>59</v>
      </c>
      <c r="F31" t="s">
        <v>60</v>
      </c>
      <c r="G31" t="s">
        <v>31</v>
      </c>
      <c r="H31">
        <v>999</v>
      </c>
      <c r="I31">
        <v>999</v>
      </c>
      <c r="J31">
        <v>999</v>
      </c>
      <c r="K31">
        <v>999</v>
      </c>
      <c r="L31">
        <v>32</v>
      </c>
      <c r="M31">
        <v>999</v>
      </c>
      <c r="N31">
        <v>999</v>
      </c>
      <c r="O31">
        <v>999</v>
      </c>
      <c r="P31">
        <v>999</v>
      </c>
      <c r="Q31">
        <v>999</v>
      </c>
      <c r="R31">
        <v>999</v>
      </c>
      <c r="S31">
        <v>999</v>
      </c>
      <c r="T31">
        <v>999</v>
      </c>
      <c r="U31">
        <v>7</v>
      </c>
      <c r="V31">
        <v>999</v>
      </c>
      <c r="W31">
        <v>28.8</v>
      </c>
      <c r="X31">
        <v>999</v>
      </c>
      <c r="Y31">
        <v>35.700000000000003</v>
      </c>
      <c r="Z31">
        <v>999</v>
      </c>
      <c r="AA31">
        <v>1360</v>
      </c>
    </row>
    <row r="32" spans="1:27" hidden="1" x14ac:dyDescent="0.25">
      <c r="A32">
        <v>6</v>
      </c>
      <c r="B32" s="1" t="s">
        <v>61</v>
      </c>
      <c r="C32" t="s">
        <v>34</v>
      </c>
      <c r="D32" t="s">
        <v>35</v>
      </c>
      <c r="E32" t="s">
        <v>29</v>
      </c>
      <c r="F32" t="s">
        <v>62</v>
      </c>
      <c r="G32" t="s">
        <v>63</v>
      </c>
      <c r="H32">
        <v>3.1</v>
      </c>
      <c r="I32">
        <v>1.5</v>
      </c>
      <c r="J32">
        <v>999</v>
      </c>
      <c r="K32" t="s">
        <v>32</v>
      </c>
      <c r="L32">
        <v>23</v>
      </c>
      <c r="M32">
        <v>999</v>
      </c>
      <c r="N32">
        <v>999</v>
      </c>
      <c r="O32">
        <v>999</v>
      </c>
      <c r="P32">
        <v>999</v>
      </c>
      <c r="Q32">
        <v>999</v>
      </c>
      <c r="R32">
        <v>999</v>
      </c>
      <c r="S32">
        <v>999</v>
      </c>
      <c r="T32">
        <v>999</v>
      </c>
      <c r="U32">
        <v>999</v>
      </c>
      <c r="V32">
        <v>999</v>
      </c>
      <c r="W32">
        <v>26.4</v>
      </c>
      <c r="X32" s="4">
        <v>47.3</v>
      </c>
      <c r="Y32" s="4">
        <f>(Table1[[#This Row],[average.ga]]*7+Table1[[#This Row],[average.pna]])/7</f>
        <v>33.157142857142851</v>
      </c>
      <c r="Z32" s="4" t="s">
        <v>33</v>
      </c>
      <c r="AA32">
        <v>999</v>
      </c>
    </row>
    <row r="33" spans="1:27" hidden="1" x14ac:dyDescent="0.25">
      <c r="A33">
        <v>6</v>
      </c>
      <c r="B33" s="1" t="s">
        <v>61</v>
      </c>
      <c r="C33" t="s">
        <v>28</v>
      </c>
      <c r="D33" t="s">
        <v>28</v>
      </c>
      <c r="E33" t="s">
        <v>29</v>
      </c>
      <c r="F33" t="s">
        <v>62</v>
      </c>
      <c r="G33" t="s">
        <v>63</v>
      </c>
      <c r="H33">
        <v>3</v>
      </c>
      <c r="I33">
        <v>1.7</v>
      </c>
      <c r="J33">
        <v>999</v>
      </c>
      <c r="K33" t="s">
        <v>32</v>
      </c>
      <c r="L33">
        <v>23</v>
      </c>
      <c r="M33">
        <v>999</v>
      </c>
      <c r="N33">
        <v>999</v>
      </c>
      <c r="O33">
        <v>999</v>
      </c>
      <c r="P33">
        <v>999</v>
      </c>
      <c r="Q33">
        <v>999</v>
      </c>
      <c r="R33">
        <v>999</v>
      </c>
      <c r="S33">
        <v>999</v>
      </c>
      <c r="T33">
        <v>999</v>
      </c>
      <c r="U33">
        <v>999</v>
      </c>
      <c r="V33">
        <v>999</v>
      </c>
      <c r="W33">
        <v>26.4</v>
      </c>
      <c r="X33" s="4">
        <v>48.8</v>
      </c>
      <c r="Y33" s="4">
        <f>(Table1[[#This Row],[average.ga]]*7+Table1[[#This Row],[average.pna]])/7</f>
        <v>33.371428571428567</v>
      </c>
      <c r="Z33" s="4" t="s">
        <v>33</v>
      </c>
      <c r="AA33">
        <v>999</v>
      </c>
    </row>
    <row r="34" spans="1:27" hidden="1" x14ac:dyDescent="0.25">
      <c r="A34">
        <v>6</v>
      </c>
      <c r="B34" s="1" t="s">
        <v>61</v>
      </c>
      <c r="C34" t="s">
        <v>34</v>
      </c>
      <c r="D34" t="s">
        <v>35</v>
      </c>
      <c r="E34" t="s">
        <v>29</v>
      </c>
      <c r="F34" t="s">
        <v>64</v>
      </c>
      <c r="G34" t="s">
        <v>31</v>
      </c>
      <c r="H34">
        <v>8.3000000000000007</v>
      </c>
      <c r="I34">
        <v>4.5</v>
      </c>
      <c r="J34">
        <v>999</v>
      </c>
      <c r="K34" t="s">
        <v>32</v>
      </c>
      <c r="L34">
        <v>23</v>
      </c>
      <c r="M34">
        <v>999</v>
      </c>
      <c r="N34">
        <v>999</v>
      </c>
      <c r="O34">
        <v>999</v>
      </c>
      <c r="P34">
        <v>999</v>
      </c>
      <c r="Q34">
        <v>999</v>
      </c>
      <c r="R34">
        <v>999</v>
      </c>
      <c r="S34">
        <v>999</v>
      </c>
      <c r="T34" t="s">
        <v>65</v>
      </c>
      <c r="U34">
        <v>999</v>
      </c>
      <c r="V34">
        <v>999</v>
      </c>
      <c r="W34">
        <v>26.4</v>
      </c>
      <c r="X34" s="4">
        <v>47.3</v>
      </c>
      <c r="Y34" s="4">
        <f>(Table1[[#This Row],[average.ga]]*7+Table1[[#This Row],[average.pna]])/7</f>
        <v>33.157142857142851</v>
      </c>
      <c r="Z34" s="4" t="s">
        <v>33</v>
      </c>
      <c r="AA34">
        <v>999</v>
      </c>
    </row>
    <row r="35" spans="1:27" hidden="1" x14ac:dyDescent="0.25">
      <c r="A35">
        <v>6</v>
      </c>
      <c r="B35" s="1" t="s">
        <v>61</v>
      </c>
      <c r="C35" t="s">
        <v>28</v>
      </c>
      <c r="D35" t="s">
        <v>28</v>
      </c>
      <c r="E35" t="s">
        <v>29</v>
      </c>
      <c r="F35" t="s">
        <v>64</v>
      </c>
      <c r="G35" t="s">
        <v>31</v>
      </c>
      <c r="H35">
        <v>10.5</v>
      </c>
      <c r="I35">
        <v>4</v>
      </c>
      <c r="J35">
        <v>999</v>
      </c>
      <c r="K35" t="s">
        <v>32</v>
      </c>
      <c r="L35">
        <v>23</v>
      </c>
      <c r="M35">
        <v>999</v>
      </c>
      <c r="N35">
        <v>999</v>
      </c>
      <c r="O35">
        <v>999</v>
      </c>
      <c r="P35">
        <v>999</v>
      </c>
      <c r="Q35">
        <v>999</v>
      </c>
      <c r="R35">
        <v>999</v>
      </c>
      <c r="S35">
        <v>999</v>
      </c>
      <c r="T35">
        <v>0.01</v>
      </c>
      <c r="U35">
        <v>999</v>
      </c>
      <c r="V35">
        <v>999</v>
      </c>
      <c r="W35">
        <v>26.4</v>
      </c>
      <c r="X35" s="4">
        <v>48.8</v>
      </c>
      <c r="Y35" s="4">
        <f>(Table1[[#This Row],[average.ga]]*7+Table1[[#This Row],[average.pna]])/7</f>
        <v>33.371428571428567</v>
      </c>
      <c r="Z35" s="4" t="s">
        <v>33</v>
      </c>
      <c r="AA35">
        <v>999</v>
      </c>
    </row>
    <row r="36" spans="1:27" ht="15" hidden="1" customHeight="1" x14ac:dyDescent="0.25">
      <c r="A36">
        <v>6</v>
      </c>
      <c r="B36" s="1" t="s">
        <v>61</v>
      </c>
      <c r="C36" t="s">
        <v>34</v>
      </c>
      <c r="D36" t="s">
        <v>35</v>
      </c>
      <c r="E36" t="s">
        <v>67</v>
      </c>
      <c r="F36" t="s">
        <v>62</v>
      </c>
      <c r="G36" t="s">
        <v>63</v>
      </c>
      <c r="H36">
        <v>999</v>
      </c>
      <c r="I36">
        <v>999</v>
      </c>
      <c r="J36">
        <v>999</v>
      </c>
      <c r="K36">
        <v>999</v>
      </c>
      <c r="L36">
        <v>23</v>
      </c>
      <c r="M36">
        <v>999</v>
      </c>
      <c r="N36">
        <v>999</v>
      </c>
      <c r="O36">
        <v>999</v>
      </c>
      <c r="P36">
        <v>999</v>
      </c>
      <c r="Q36">
        <v>999</v>
      </c>
      <c r="R36">
        <v>999</v>
      </c>
      <c r="S36">
        <v>999</v>
      </c>
      <c r="T36">
        <v>999</v>
      </c>
      <c r="U36">
        <v>0</v>
      </c>
      <c r="V36">
        <v>999</v>
      </c>
      <c r="W36">
        <v>26.4</v>
      </c>
      <c r="X36" s="4">
        <v>47.3</v>
      </c>
      <c r="Y36" s="4">
        <f>(Table1[[#This Row],[average.ga]]*7+Table1[[#This Row],[average.pna]])/7</f>
        <v>33.157142857142851</v>
      </c>
      <c r="Z36" s="4" t="s">
        <v>33</v>
      </c>
      <c r="AA36">
        <v>999</v>
      </c>
    </row>
    <row r="37" spans="1:27" ht="15" hidden="1" customHeight="1" x14ac:dyDescent="0.25">
      <c r="A37">
        <v>6</v>
      </c>
      <c r="B37" s="1" t="s">
        <v>61</v>
      </c>
      <c r="C37" t="s">
        <v>28</v>
      </c>
      <c r="D37" t="s">
        <v>28</v>
      </c>
      <c r="E37" t="s">
        <v>67</v>
      </c>
      <c r="F37" t="s">
        <v>62</v>
      </c>
      <c r="G37" t="s">
        <v>63</v>
      </c>
      <c r="H37">
        <v>999</v>
      </c>
      <c r="I37">
        <v>999</v>
      </c>
      <c r="J37">
        <v>999</v>
      </c>
      <c r="K37">
        <v>999</v>
      </c>
      <c r="L37">
        <v>23</v>
      </c>
      <c r="M37">
        <v>999</v>
      </c>
      <c r="N37">
        <v>999</v>
      </c>
      <c r="O37">
        <v>999</v>
      </c>
      <c r="P37">
        <v>999</v>
      </c>
      <c r="Q37">
        <v>999</v>
      </c>
      <c r="R37">
        <v>999</v>
      </c>
      <c r="S37">
        <v>999</v>
      </c>
      <c r="T37">
        <v>999</v>
      </c>
      <c r="U37">
        <v>0</v>
      </c>
      <c r="V37">
        <v>999</v>
      </c>
      <c r="W37">
        <v>26.4</v>
      </c>
      <c r="X37" s="4">
        <v>48.8</v>
      </c>
      <c r="Y37" s="4">
        <f>(Table1[[#This Row],[average.ga]]*7+Table1[[#This Row],[average.pna]])/7</f>
        <v>33.371428571428567</v>
      </c>
      <c r="Z37" s="4" t="s">
        <v>33</v>
      </c>
      <c r="AA37">
        <v>999</v>
      </c>
    </row>
    <row r="38" spans="1:27" ht="15" hidden="1" customHeight="1" x14ac:dyDescent="0.25">
      <c r="A38">
        <v>6</v>
      </c>
      <c r="B38" s="1" t="s">
        <v>61</v>
      </c>
      <c r="C38" t="s">
        <v>34</v>
      </c>
      <c r="D38" t="s">
        <v>35</v>
      </c>
      <c r="E38" t="s">
        <v>67</v>
      </c>
      <c r="F38" t="s">
        <v>64</v>
      </c>
      <c r="G38" t="s">
        <v>31</v>
      </c>
      <c r="H38">
        <v>999</v>
      </c>
      <c r="I38">
        <v>999</v>
      </c>
      <c r="J38">
        <v>999</v>
      </c>
      <c r="K38">
        <v>999</v>
      </c>
      <c r="L38">
        <v>23</v>
      </c>
      <c r="M38">
        <v>999</v>
      </c>
      <c r="N38">
        <v>999</v>
      </c>
      <c r="O38">
        <v>999</v>
      </c>
      <c r="P38">
        <v>999</v>
      </c>
      <c r="Q38">
        <v>999</v>
      </c>
      <c r="R38">
        <v>999</v>
      </c>
      <c r="S38">
        <v>999</v>
      </c>
      <c r="T38">
        <v>999</v>
      </c>
      <c r="U38">
        <v>3</v>
      </c>
      <c r="V38">
        <v>999</v>
      </c>
      <c r="W38">
        <v>26.4</v>
      </c>
      <c r="X38" s="4">
        <v>47.3</v>
      </c>
      <c r="Y38" s="4">
        <f>(Table1[[#This Row],[average.ga]]*7+Table1[[#This Row],[average.pna]])/7</f>
        <v>33.157142857142851</v>
      </c>
      <c r="Z38" s="4" t="s">
        <v>33</v>
      </c>
      <c r="AA38">
        <v>999</v>
      </c>
    </row>
    <row r="39" spans="1:27" ht="15" hidden="1" customHeight="1" x14ac:dyDescent="0.25">
      <c r="A39">
        <v>6</v>
      </c>
      <c r="B39" s="1" t="s">
        <v>61</v>
      </c>
      <c r="C39" t="s">
        <v>28</v>
      </c>
      <c r="D39" t="s">
        <v>28</v>
      </c>
      <c r="E39" t="s">
        <v>67</v>
      </c>
      <c r="F39" t="s">
        <v>64</v>
      </c>
      <c r="G39" t="s">
        <v>31</v>
      </c>
      <c r="H39">
        <v>999</v>
      </c>
      <c r="I39">
        <v>999</v>
      </c>
      <c r="J39">
        <v>999</v>
      </c>
      <c r="K39">
        <v>999</v>
      </c>
      <c r="L39">
        <v>23</v>
      </c>
      <c r="M39">
        <v>999</v>
      </c>
      <c r="N39">
        <v>999</v>
      </c>
      <c r="O39">
        <v>999</v>
      </c>
      <c r="P39">
        <v>999</v>
      </c>
      <c r="Q39">
        <v>999</v>
      </c>
      <c r="R39">
        <v>999</v>
      </c>
      <c r="S39">
        <v>999</v>
      </c>
      <c r="T39">
        <v>999</v>
      </c>
      <c r="U39">
        <v>7</v>
      </c>
      <c r="V39">
        <v>999</v>
      </c>
      <c r="W39">
        <v>26.4</v>
      </c>
      <c r="X39" s="4">
        <v>48.8</v>
      </c>
      <c r="Y39" s="4">
        <f>(Table1[[#This Row],[average.ga]]*7+Table1[[#This Row],[average.pna]])/7</f>
        <v>33.371428571428567</v>
      </c>
      <c r="Z39" s="4" t="s">
        <v>33</v>
      </c>
      <c r="AA39">
        <v>999</v>
      </c>
    </row>
    <row r="40" spans="1:27" ht="15" hidden="1" customHeight="1" x14ac:dyDescent="0.25">
      <c r="A40">
        <v>6</v>
      </c>
      <c r="B40" s="1" t="s">
        <v>61</v>
      </c>
      <c r="C40" t="s">
        <v>34</v>
      </c>
      <c r="D40" t="s">
        <v>35</v>
      </c>
      <c r="E40" t="s">
        <v>59</v>
      </c>
      <c r="F40" t="s">
        <v>68</v>
      </c>
      <c r="G40" t="s">
        <v>31</v>
      </c>
      <c r="H40">
        <v>999</v>
      </c>
      <c r="I40">
        <v>999</v>
      </c>
      <c r="J40">
        <v>999</v>
      </c>
      <c r="K40">
        <v>999</v>
      </c>
      <c r="L40">
        <v>23</v>
      </c>
      <c r="M40">
        <v>999</v>
      </c>
      <c r="N40">
        <v>999</v>
      </c>
      <c r="O40">
        <v>999</v>
      </c>
      <c r="P40">
        <v>999</v>
      </c>
      <c r="Q40">
        <v>999</v>
      </c>
      <c r="R40">
        <v>999</v>
      </c>
      <c r="S40">
        <v>999</v>
      </c>
      <c r="T40">
        <v>999</v>
      </c>
      <c r="U40">
        <v>3</v>
      </c>
      <c r="V40">
        <v>999</v>
      </c>
      <c r="W40">
        <v>26.4</v>
      </c>
      <c r="X40" s="4">
        <v>48.8</v>
      </c>
      <c r="Y40" s="4">
        <f>(Table1[[#This Row],[average.ga]]*7+Table1[[#This Row],[average.pna]])/7</f>
        <v>33.371428571428567</v>
      </c>
      <c r="Z40" s="4" t="s">
        <v>33</v>
      </c>
      <c r="AA40">
        <v>999</v>
      </c>
    </row>
    <row r="41" spans="1:27" ht="15" hidden="1" customHeight="1" x14ac:dyDescent="0.25">
      <c r="A41">
        <v>6</v>
      </c>
      <c r="B41" s="1" t="s">
        <v>61</v>
      </c>
      <c r="C41" t="s">
        <v>28</v>
      </c>
      <c r="D41" t="s">
        <v>28</v>
      </c>
      <c r="E41" t="s">
        <v>59</v>
      </c>
      <c r="F41" t="s">
        <v>68</v>
      </c>
      <c r="G41" t="s">
        <v>31</v>
      </c>
      <c r="H41">
        <v>999</v>
      </c>
      <c r="I41">
        <v>999</v>
      </c>
      <c r="J41">
        <v>999</v>
      </c>
      <c r="K41">
        <v>999</v>
      </c>
      <c r="L41">
        <v>23</v>
      </c>
      <c r="M41">
        <v>999</v>
      </c>
      <c r="N41">
        <v>999</v>
      </c>
      <c r="O41">
        <v>999</v>
      </c>
      <c r="P41">
        <v>999</v>
      </c>
      <c r="Q41">
        <v>999</v>
      </c>
      <c r="R41">
        <v>999</v>
      </c>
      <c r="S41">
        <v>999</v>
      </c>
      <c r="T41">
        <v>999</v>
      </c>
      <c r="U41">
        <v>7</v>
      </c>
      <c r="V41">
        <v>999</v>
      </c>
      <c r="W41">
        <v>26.4</v>
      </c>
      <c r="X41" s="4">
        <v>48.8</v>
      </c>
      <c r="Y41" s="4">
        <f>(Table1[[#This Row],[average.ga]]*7+Table1[[#This Row],[average.pna]])/7</f>
        <v>33.371428571428567</v>
      </c>
      <c r="Z41" s="4" t="s">
        <v>33</v>
      </c>
      <c r="AA41">
        <v>999</v>
      </c>
    </row>
    <row r="42" spans="1:27" ht="15" hidden="1" customHeight="1" x14ac:dyDescent="0.25">
      <c r="A42">
        <v>6</v>
      </c>
      <c r="B42" s="1" t="s">
        <v>61</v>
      </c>
      <c r="C42" t="s">
        <v>34</v>
      </c>
      <c r="D42" t="s">
        <v>35</v>
      </c>
      <c r="E42" t="s">
        <v>29</v>
      </c>
      <c r="F42" t="s">
        <v>66</v>
      </c>
      <c r="G42" t="s">
        <v>47</v>
      </c>
      <c r="H42">
        <v>7.7</v>
      </c>
      <c r="I42">
        <v>3.6</v>
      </c>
      <c r="J42">
        <v>999</v>
      </c>
      <c r="K42" t="s">
        <v>32</v>
      </c>
      <c r="L42">
        <v>23</v>
      </c>
      <c r="M42">
        <v>999</v>
      </c>
      <c r="N42">
        <v>999</v>
      </c>
      <c r="O42">
        <v>999</v>
      </c>
      <c r="P42">
        <v>999</v>
      </c>
      <c r="Q42">
        <v>999</v>
      </c>
      <c r="R42">
        <v>999</v>
      </c>
      <c r="S42">
        <v>999</v>
      </c>
      <c r="T42">
        <v>999</v>
      </c>
      <c r="U42">
        <v>999</v>
      </c>
      <c r="V42">
        <v>999</v>
      </c>
      <c r="W42">
        <v>26.4</v>
      </c>
      <c r="X42" s="4">
        <v>47.3</v>
      </c>
      <c r="Y42" s="4">
        <f>(Table1[[#This Row],[average.ga]]*7+Table1[[#This Row],[average.pna]])/7</f>
        <v>33.157142857142851</v>
      </c>
      <c r="Z42" s="4" t="s">
        <v>33</v>
      </c>
      <c r="AA42">
        <v>999</v>
      </c>
    </row>
    <row r="43" spans="1:27" ht="15" hidden="1" customHeight="1" x14ac:dyDescent="0.25">
      <c r="A43">
        <v>6</v>
      </c>
      <c r="B43" s="1" t="s">
        <v>61</v>
      </c>
      <c r="C43" t="s">
        <v>28</v>
      </c>
      <c r="D43" t="s">
        <v>28</v>
      </c>
      <c r="E43" t="s">
        <v>29</v>
      </c>
      <c r="F43" t="s">
        <v>66</v>
      </c>
      <c r="G43" t="s">
        <v>47</v>
      </c>
      <c r="H43">
        <v>8.3000000000000007</v>
      </c>
      <c r="I43">
        <v>3.5</v>
      </c>
      <c r="J43">
        <v>999</v>
      </c>
      <c r="K43" t="s">
        <v>32</v>
      </c>
      <c r="L43">
        <v>23</v>
      </c>
      <c r="M43">
        <v>999</v>
      </c>
      <c r="N43">
        <v>999</v>
      </c>
      <c r="O43">
        <v>999</v>
      </c>
      <c r="P43">
        <v>999</v>
      </c>
      <c r="Q43">
        <v>999</v>
      </c>
      <c r="R43">
        <v>999</v>
      </c>
      <c r="S43">
        <v>999</v>
      </c>
      <c r="T43">
        <v>999</v>
      </c>
      <c r="U43">
        <v>999</v>
      </c>
      <c r="V43">
        <v>999</v>
      </c>
      <c r="W43">
        <v>26.4</v>
      </c>
      <c r="X43" s="4">
        <v>48.8</v>
      </c>
      <c r="Y43" s="4">
        <f>(Table1[[#This Row],[average.ga]]*7+Table1[[#This Row],[average.pna]])/7</f>
        <v>33.371428571428567</v>
      </c>
      <c r="Z43" s="4" t="s">
        <v>33</v>
      </c>
      <c r="AA43">
        <v>999</v>
      </c>
    </row>
    <row r="44" spans="1:27" hidden="1" x14ac:dyDescent="0.25">
      <c r="A44">
        <v>6</v>
      </c>
      <c r="B44" s="1" t="s">
        <v>61</v>
      </c>
      <c r="C44" t="s">
        <v>34</v>
      </c>
      <c r="D44" t="s">
        <v>35</v>
      </c>
      <c r="E44" t="s">
        <v>67</v>
      </c>
      <c r="F44" t="s">
        <v>66</v>
      </c>
      <c r="G44" t="s">
        <v>47</v>
      </c>
      <c r="H44">
        <v>999</v>
      </c>
      <c r="I44">
        <v>999</v>
      </c>
      <c r="J44">
        <v>999</v>
      </c>
      <c r="K44">
        <v>999</v>
      </c>
      <c r="L44">
        <v>23</v>
      </c>
      <c r="M44">
        <v>999</v>
      </c>
      <c r="N44">
        <v>999</v>
      </c>
      <c r="O44">
        <v>999</v>
      </c>
      <c r="P44">
        <v>999</v>
      </c>
      <c r="Q44">
        <v>999</v>
      </c>
      <c r="R44">
        <v>999</v>
      </c>
      <c r="S44">
        <v>999</v>
      </c>
      <c r="T44">
        <v>999</v>
      </c>
      <c r="U44">
        <v>1</v>
      </c>
      <c r="V44">
        <v>999</v>
      </c>
      <c r="W44">
        <v>26.4</v>
      </c>
      <c r="X44" s="4">
        <v>47.3</v>
      </c>
      <c r="Y44" s="4">
        <f>(Table1[[#This Row],[average.ga]]*7+Table1[[#This Row],[average.pna]])/7</f>
        <v>33.157142857142851</v>
      </c>
      <c r="Z44" s="4" t="s">
        <v>33</v>
      </c>
      <c r="AA44">
        <v>999</v>
      </c>
    </row>
    <row r="45" spans="1:27" hidden="1" x14ac:dyDescent="0.25">
      <c r="A45">
        <v>6</v>
      </c>
      <c r="B45" s="1" t="s">
        <v>61</v>
      </c>
      <c r="C45" t="s">
        <v>28</v>
      </c>
      <c r="D45" t="s">
        <v>28</v>
      </c>
      <c r="E45" t="s">
        <v>67</v>
      </c>
      <c r="F45" t="s">
        <v>66</v>
      </c>
      <c r="G45" t="s">
        <v>47</v>
      </c>
      <c r="H45">
        <v>999</v>
      </c>
      <c r="I45">
        <v>999</v>
      </c>
      <c r="J45">
        <v>999</v>
      </c>
      <c r="K45">
        <v>999</v>
      </c>
      <c r="L45">
        <v>23</v>
      </c>
      <c r="M45">
        <v>999</v>
      </c>
      <c r="N45">
        <v>999</v>
      </c>
      <c r="O45">
        <v>999</v>
      </c>
      <c r="P45">
        <v>999</v>
      </c>
      <c r="Q45">
        <v>999</v>
      </c>
      <c r="R45">
        <v>999</v>
      </c>
      <c r="S45">
        <v>999</v>
      </c>
      <c r="T45">
        <v>999</v>
      </c>
      <c r="U45">
        <v>2</v>
      </c>
      <c r="V45">
        <v>999</v>
      </c>
      <c r="W45">
        <v>26.4</v>
      </c>
      <c r="X45" s="4">
        <v>48.8</v>
      </c>
      <c r="Y45" s="4">
        <f>(Table1[[#This Row],[average.ga]]*7+Table1[[#This Row],[average.pna]])/7</f>
        <v>33.371428571428567</v>
      </c>
      <c r="Z45" s="4" t="s">
        <v>33</v>
      </c>
      <c r="AA45">
        <v>999</v>
      </c>
    </row>
    <row r="46" spans="1:27" hidden="1" x14ac:dyDescent="0.25">
      <c r="A46">
        <v>7</v>
      </c>
      <c r="B46" s="1" t="s">
        <v>69</v>
      </c>
      <c r="C46" t="s">
        <v>38</v>
      </c>
      <c r="D46" t="s">
        <v>39</v>
      </c>
      <c r="E46" t="s">
        <v>29</v>
      </c>
      <c r="F46" t="s">
        <v>63</v>
      </c>
      <c r="G46" t="s">
        <v>63</v>
      </c>
      <c r="H46">
        <v>4</v>
      </c>
      <c r="I46">
        <v>2</v>
      </c>
      <c r="J46">
        <v>999</v>
      </c>
      <c r="K46" t="s">
        <v>32</v>
      </c>
      <c r="L46">
        <v>16</v>
      </c>
      <c r="M46">
        <v>999</v>
      </c>
      <c r="N46">
        <v>999</v>
      </c>
      <c r="O46">
        <v>999</v>
      </c>
      <c r="P46">
        <v>999</v>
      </c>
      <c r="Q46">
        <v>999</v>
      </c>
      <c r="R46">
        <v>999</v>
      </c>
      <c r="S46">
        <v>999</v>
      </c>
      <c r="T46">
        <v>999</v>
      </c>
      <c r="U46">
        <v>999</v>
      </c>
      <c r="V46">
        <v>999</v>
      </c>
      <c r="W46">
        <v>28</v>
      </c>
      <c r="X46" s="4">
        <v>50.8</v>
      </c>
      <c r="Y46" s="4">
        <f>(Table1[[#This Row],[average.ga]]*7+Table1[[#This Row],[average.pna]])/7</f>
        <v>35.25714285714286</v>
      </c>
      <c r="Z46" s="4" t="s">
        <v>33</v>
      </c>
      <c r="AA46">
        <v>1880</v>
      </c>
    </row>
    <row r="47" spans="1:27" hidden="1" x14ac:dyDescent="0.25">
      <c r="A47">
        <v>7</v>
      </c>
      <c r="B47" s="1" t="s">
        <v>69</v>
      </c>
      <c r="C47" t="s">
        <v>136</v>
      </c>
      <c r="D47" t="s">
        <v>37</v>
      </c>
      <c r="E47" t="s">
        <v>29</v>
      </c>
      <c r="F47" t="s">
        <v>63</v>
      </c>
      <c r="G47" t="s">
        <v>63</v>
      </c>
      <c r="H47">
        <v>4</v>
      </c>
      <c r="I47">
        <v>2</v>
      </c>
      <c r="J47">
        <v>999</v>
      </c>
      <c r="K47" t="s">
        <v>32</v>
      </c>
      <c r="L47">
        <v>16</v>
      </c>
      <c r="M47">
        <v>999</v>
      </c>
      <c r="N47">
        <v>999</v>
      </c>
      <c r="O47">
        <v>999</v>
      </c>
      <c r="P47">
        <v>999</v>
      </c>
      <c r="Q47">
        <v>999</v>
      </c>
      <c r="R47">
        <v>999</v>
      </c>
      <c r="S47">
        <v>999</v>
      </c>
      <c r="T47">
        <v>999</v>
      </c>
      <c r="U47">
        <v>999</v>
      </c>
      <c r="V47">
        <v>999</v>
      </c>
      <c r="W47">
        <v>28</v>
      </c>
      <c r="X47" s="4">
        <v>50.8</v>
      </c>
      <c r="Y47" s="4">
        <f>(Table1[[#This Row],[average.ga]]*7+Table1[[#This Row],[average.pna]])/7</f>
        <v>35.25714285714286</v>
      </c>
      <c r="Z47" s="4" t="s">
        <v>33</v>
      </c>
      <c r="AA47">
        <v>1880</v>
      </c>
    </row>
    <row r="48" spans="1:27" x14ac:dyDescent="0.25">
      <c r="A48">
        <v>7</v>
      </c>
      <c r="B48" s="1" t="s">
        <v>69</v>
      </c>
      <c r="C48" t="s">
        <v>38</v>
      </c>
      <c r="D48" t="s">
        <v>39</v>
      </c>
      <c r="E48" t="s">
        <v>29</v>
      </c>
      <c r="F48" t="s">
        <v>105</v>
      </c>
      <c r="G48" t="s">
        <v>31</v>
      </c>
      <c r="H48">
        <v>14</v>
      </c>
      <c r="I48">
        <v>3</v>
      </c>
      <c r="J48">
        <v>999</v>
      </c>
      <c r="K48" t="s">
        <v>32</v>
      </c>
      <c r="L48">
        <v>16</v>
      </c>
      <c r="M48">
        <v>999</v>
      </c>
      <c r="N48">
        <v>999</v>
      </c>
      <c r="O48">
        <v>999</v>
      </c>
      <c r="P48">
        <v>999</v>
      </c>
      <c r="Q48">
        <v>999</v>
      </c>
      <c r="R48">
        <v>999</v>
      </c>
      <c r="S48">
        <v>999</v>
      </c>
      <c r="T48">
        <v>999</v>
      </c>
      <c r="U48">
        <v>999</v>
      </c>
      <c r="V48">
        <v>999</v>
      </c>
      <c r="W48">
        <v>28</v>
      </c>
      <c r="X48" s="4">
        <v>50.8</v>
      </c>
      <c r="Y48" s="4">
        <f>(Table1[[#This Row],[average.ga]]*7+Table1[[#This Row],[average.pna]])/7</f>
        <v>35.25714285714286</v>
      </c>
      <c r="Z48" s="4" t="s">
        <v>33</v>
      </c>
      <c r="AA48">
        <v>1880</v>
      </c>
    </row>
    <row r="49" spans="1:27" x14ac:dyDescent="0.25">
      <c r="A49">
        <v>7</v>
      </c>
      <c r="B49" s="1" t="s">
        <v>69</v>
      </c>
      <c r="C49" t="s">
        <v>136</v>
      </c>
      <c r="D49" t="s">
        <v>37</v>
      </c>
      <c r="E49" t="s">
        <v>29</v>
      </c>
      <c r="F49" t="s">
        <v>105</v>
      </c>
      <c r="G49" t="s">
        <v>31</v>
      </c>
      <c r="H49">
        <v>14</v>
      </c>
      <c r="I49">
        <v>3</v>
      </c>
      <c r="J49">
        <v>999</v>
      </c>
      <c r="K49" t="s">
        <v>32</v>
      </c>
      <c r="L49">
        <v>16</v>
      </c>
      <c r="M49">
        <v>999</v>
      </c>
      <c r="N49">
        <v>999</v>
      </c>
      <c r="O49">
        <v>999</v>
      </c>
      <c r="P49">
        <v>999</v>
      </c>
      <c r="Q49">
        <v>999</v>
      </c>
      <c r="R49">
        <v>999</v>
      </c>
      <c r="S49">
        <v>999</v>
      </c>
      <c r="T49">
        <v>999</v>
      </c>
      <c r="U49">
        <v>999</v>
      </c>
      <c r="V49">
        <v>999</v>
      </c>
      <c r="W49">
        <v>28</v>
      </c>
      <c r="X49" s="4">
        <v>50.8</v>
      </c>
      <c r="Y49" s="4">
        <f>(Table1[[#This Row],[average.ga]]*7+Table1[[#This Row],[average.pna]])/7</f>
        <v>35.25714285714286</v>
      </c>
      <c r="Z49" s="4" t="s">
        <v>33</v>
      </c>
      <c r="AA49">
        <v>1880</v>
      </c>
    </row>
    <row r="50" spans="1:27" ht="15" hidden="1" customHeight="1" x14ac:dyDescent="0.25">
      <c r="A50">
        <v>7</v>
      </c>
      <c r="B50" s="1" t="s">
        <v>69</v>
      </c>
      <c r="C50" t="s">
        <v>38</v>
      </c>
      <c r="D50" t="s">
        <v>39</v>
      </c>
      <c r="E50" t="s">
        <v>71</v>
      </c>
      <c r="F50" t="s">
        <v>63</v>
      </c>
      <c r="G50" t="s">
        <v>63</v>
      </c>
      <c r="H50">
        <v>51</v>
      </c>
      <c r="I50">
        <v>8</v>
      </c>
      <c r="J50">
        <v>999</v>
      </c>
      <c r="K50" t="s">
        <v>32</v>
      </c>
      <c r="L50">
        <v>16</v>
      </c>
      <c r="M50">
        <v>999</v>
      </c>
      <c r="N50">
        <v>999</v>
      </c>
      <c r="O50">
        <v>999</v>
      </c>
      <c r="P50">
        <v>999</v>
      </c>
      <c r="Q50">
        <v>999</v>
      </c>
      <c r="R50">
        <v>999</v>
      </c>
      <c r="S50">
        <v>999</v>
      </c>
      <c r="T50">
        <v>999</v>
      </c>
      <c r="U50">
        <v>999</v>
      </c>
      <c r="V50">
        <v>999</v>
      </c>
      <c r="W50">
        <v>28</v>
      </c>
      <c r="X50" s="4">
        <v>50.8</v>
      </c>
      <c r="Y50" s="4">
        <f>(Table1[[#This Row],[average.ga]]*7+Table1[[#This Row],[average.pna]])/7</f>
        <v>35.25714285714286</v>
      </c>
      <c r="Z50" s="4" t="s">
        <v>33</v>
      </c>
      <c r="AA50">
        <v>1880</v>
      </c>
    </row>
    <row r="51" spans="1:27" ht="15" hidden="1" customHeight="1" x14ac:dyDescent="0.25">
      <c r="A51">
        <v>7</v>
      </c>
      <c r="B51" s="1" t="s">
        <v>69</v>
      </c>
      <c r="C51" t="s">
        <v>136</v>
      </c>
      <c r="D51" t="s">
        <v>37</v>
      </c>
      <c r="E51" t="s">
        <v>71</v>
      </c>
      <c r="F51" t="s">
        <v>63</v>
      </c>
      <c r="G51" t="s">
        <v>63</v>
      </c>
      <c r="H51">
        <v>52</v>
      </c>
      <c r="I51">
        <v>14</v>
      </c>
      <c r="J51">
        <v>999</v>
      </c>
      <c r="K51" t="s">
        <v>32</v>
      </c>
      <c r="L51">
        <v>16</v>
      </c>
      <c r="M51">
        <v>999</v>
      </c>
      <c r="N51">
        <v>999</v>
      </c>
      <c r="O51">
        <v>999</v>
      </c>
      <c r="P51">
        <v>999</v>
      </c>
      <c r="Q51">
        <v>999</v>
      </c>
      <c r="R51">
        <v>999</v>
      </c>
      <c r="S51">
        <v>999</v>
      </c>
      <c r="T51">
        <v>999</v>
      </c>
      <c r="U51">
        <v>999</v>
      </c>
      <c r="V51">
        <v>999</v>
      </c>
      <c r="W51">
        <v>28</v>
      </c>
      <c r="X51" s="4">
        <v>50.8</v>
      </c>
      <c r="Y51" s="4">
        <f>(Table1[[#This Row],[average.ga]]*7+Table1[[#This Row],[average.pna]])/7</f>
        <v>35.25714285714286</v>
      </c>
      <c r="Z51" s="4" t="s">
        <v>33</v>
      </c>
      <c r="AA51">
        <v>1880</v>
      </c>
    </row>
    <row r="52" spans="1:27" ht="15" customHeight="1" x14ac:dyDescent="0.25">
      <c r="A52">
        <v>7</v>
      </c>
      <c r="B52" s="1" t="s">
        <v>69</v>
      </c>
      <c r="C52" t="s">
        <v>38</v>
      </c>
      <c r="D52" t="s">
        <v>39</v>
      </c>
      <c r="E52" t="s">
        <v>71</v>
      </c>
      <c r="F52" t="s">
        <v>105</v>
      </c>
      <c r="G52" t="s">
        <v>31</v>
      </c>
      <c r="H52">
        <v>48</v>
      </c>
      <c r="I52">
        <v>12</v>
      </c>
      <c r="J52">
        <v>999</v>
      </c>
      <c r="K52" t="s">
        <v>32</v>
      </c>
      <c r="L52">
        <v>16</v>
      </c>
      <c r="M52">
        <v>999</v>
      </c>
      <c r="N52">
        <v>999</v>
      </c>
      <c r="O52">
        <v>999</v>
      </c>
      <c r="P52">
        <v>999</v>
      </c>
      <c r="Q52">
        <v>999</v>
      </c>
      <c r="R52">
        <v>999</v>
      </c>
      <c r="S52">
        <v>999</v>
      </c>
      <c r="T52">
        <v>999</v>
      </c>
      <c r="U52">
        <v>999</v>
      </c>
      <c r="V52">
        <v>999</v>
      </c>
      <c r="W52">
        <v>28</v>
      </c>
      <c r="X52" s="4">
        <v>50.8</v>
      </c>
      <c r="Y52" s="4">
        <f>(Table1[[#This Row],[average.ga]]*7+Table1[[#This Row],[average.pna]])/7</f>
        <v>35.25714285714286</v>
      </c>
      <c r="Z52" s="4" t="s">
        <v>33</v>
      </c>
      <c r="AA52">
        <v>1880</v>
      </c>
    </row>
    <row r="53" spans="1:27" ht="15" customHeight="1" x14ac:dyDescent="0.25">
      <c r="A53">
        <v>7</v>
      </c>
      <c r="B53" s="1" t="s">
        <v>69</v>
      </c>
      <c r="C53" t="s">
        <v>136</v>
      </c>
      <c r="D53" t="s">
        <v>37</v>
      </c>
      <c r="E53" t="s">
        <v>71</v>
      </c>
      <c r="F53" t="s">
        <v>105</v>
      </c>
      <c r="G53" t="s">
        <v>31</v>
      </c>
      <c r="H53">
        <v>46</v>
      </c>
      <c r="I53">
        <v>8</v>
      </c>
      <c r="J53">
        <v>999</v>
      </c>
      <c r="K53" t="s">
        <v>32</v>
      </c>
      <c r="L53">
        <v>16</v>
      </c>
      <c r="M53">
        <v>999</v>
      </c>
      <c r="N53">
        <v>999</v>
      </c>
      <c r="O53">
        <v>999</v>
      </c>
      <c r="P53">
        <v>999</v>
      </c>
      <c r="Q53">
        <v>999</v>
      </c>
      <c r="R53">
        <v>999</v>
      </c>
      <c r="S53">
        <v>999</v>
      </c>
      <c r="T53">
        <v>999</v>
      </c>
      <c r="U53">
        <v>999</v>
      </c>
      <c r="V53">
        <v>999</v>
      </c>
      <c r="W53">
        <v>28</v>
      </c>
      <c r="X53" s="4">
        <v>50.8</v>
      </c>
      <c r="Y53" s="4">
        <f>(Table1[[#This Row],[average.ga]]*7+Table1[[#This Row],[average.pna]])/7</f>
        <v>35.25714285714286</v>
      </c>
      <c r="Z53" s="4" t="s">
        <v>33</v>
      </c>
      <c r="AA53">
        <v>1880</v>
      </c>
    </row>
    <row r="54" spans="1:27" ht="15" hidden="1" customHeight="1" x14ac:dyDescent="0.25">
      <c r="A54">
        <v>7</v>
      </c>
      <c r="B54" s="1" t="s">
        <v>69</v>
      </c>
      <c r="C54" t="s">
        <v>38</v>
      </c>
      <c r="D54" t="s">
        <v>39</v>
      </c>
      <c r="E54" t="s">
        <v>29</v>
      </c>
      <c r="F54" t="s">
        <v>70</v>
      </c>
      <c r="G54" t="s">
        <v>47</v>
      </c>
      <c r="H54">
        <v>4</v>
      </c>
      <c r="I54">
        <v>2</v>
      </c>
      <c r="J54">
        <v>999</v>
      </c>
      <c r="K54" t="s">
        <v>32</v>
      </c>
      <c r="L54">
        <v>16</v>
      </c>
      <c r="M54">
        <v>999</v>
      </c>
      <c r="N54">
        <v>999</v>
      </c>
      <c r="O54">
        <v>999</v>
      </c>
      <c r="P54">
        <v>999</v>
      </c>
      <c r="Q54">
        <v>999</v>
      </c>
      <c r="R54">
        <v>999</v>
      </c>
      <c r="S54">
        <v>999</v>
      </c>
      <c r="T54">
        <v>999</v>
      </c>
      <c r="U54">
        <v>999</v>
      </c>
      <c r="V54">
        <v>999</v>
      </c>
      <c r="W54">
        <v>28</v>
      </c>
      <c r="X54" s="4">
        <v>50.8</v>
      </c>
      <c r="Y54" s="4">
        <f>(Table1[[#This Row],[average.ga]]*7+Table1[[#This Row],[average.pna]])/7</f>
        <v>35.25714285714286</v>
      </c>
      <c r="Z54" s="4" t="s">
        <v>33</v>
      </c>
      <c r="AA54">
        <v>1880</v>
      </c>
    </row>
    <row r="55" spans="1:27" ht="15" hidden="1" customHeight="1" x14ac:dyDescent="0.25">
      <c r="A55">
        <v>7</v>
      </c>
      <c r="B55" s="1" t="s">
        <v>69</v>
      </c>
      <c r="C55" t="s">
        <v>136</v>
      </c>
      <c r="D55" t="s">
        <v>37</v>
      </c>
      <c r="E55" t="s">
        <v>29</v>
      </c>
      <c r="F55" t="s">
        <v>70</v>
      </c>
      <c r="G55" t="s">
        <v>47</v>
      </c>
      <c r="H55">
        <v>5</v>
      </c>
      <c r="I55">
        <v>2</v>
      </c>
      <c r="J55">
        <v>999</v>
      </c>
      <c r="K55" t="s">
        <v>32</v>
      </c>
      <c r="L55">
        <v>16</v>
      </c>
      <c r="M55">
        <v>999</v>
      </c>
      <c r="N55">
        <v>999</v>
      </c>
      <c r="O55">
        <v>999</v>
      </c>
      <c r="P55">
        <v>999</v>
      </c>
      <c r="Q55">
        <v>999</v>
      </c>
      <c r="R55">
        <v>999</v>
      </c>
      <c r="S55">
        <v>999</v>
      </c>
      <c r="T55">
        <v>999</v>
      </c>
      <c r="U55">
        <v>999</v>
      </c>
      <c r="V55">
        <v>999</v>
      </c>
      <c r="W55">
        <v>28</v>
      </c>
      <c r="X55" s="4">
        <v>50.8</v>
      </c>
      <c r="Y55" s="4">
        <f>(Table1[[#This Row],[average.ga]]*7+Table1[[#This Row],[average.pna]])/7</f>
        <v>35.25714285714286</v>
      </c>
      <c r="Z55" s="4" t="s">
        <v>33</v>
      </c>
      <c r="AA55">
        <v>1880</v>
      </c>
    </row>
    <row r="56" spans="1:27" hidden="1" x14ac:dyDescent="0.25">
      <c r="A56">
        <v>7</v>
      </c>
      <c r="B56" s="1" t="s">
        <v>69</v>
      </c>
      <c r="C56" t="s">
        <v>38</v>
      </c>
      <c r="D56" t="s">
        <v>39</v>
      </c>
      <c r="E56" t="s">
        <v>71</v>
      </c>
      <c r="F56" t="s">
        <v>70</v>
      </c>
      <c r="G56" t="s">
        <v>47</v>
      </c>
      <c r="H56">
        <v>59</v>
      </c>
      <c r="I56">
        <v>17</v>
      </c>
      <c r="J56">
        <v>999</v>
      </c>
      <c r="K56" t="s">
        <v>32</v>
      </c>
      <c r="L56">
        <v>16</v>
      </c>
      <c r="M56">
        <v>999</v>
      </c>
      <c r="N56">
        <v>999</v>
      </c>
      <c r="O56">
        <v>999</v>
      </c>
      <c r="P56">
        <v>999</v>
      </c>
      <c r="Q56">
        <v>999</v>
      </c>
      <c r="R56">
        <v>999</v>
      </c>
      <c r="S56">
        <v>999</v>
      </c>
      <c r="T56">
        <v>999</v>
      </c>
      <c r="U56">
        <v>999</v>
      </c>
      <c r="V56">
        <v>999</v>
      </c>
      <c r="W56">
        <v>28</v>
      </c>
      <c r="X56" s="4">
        <v>50.8</v>
      </c>
      <c r="Y56" s="4">
        <f>(Table1[[#This Row],[average.ga]]*7+Table1[[#This Row],[average.pna]])/7</f>
        <v>35.25714285714286</v>
      </c>
      <c r="Z56" s="4" t="s">
        <v>33</v>
      </c>
      <c r="AA56">
        <v>1880</v>
      </c>
    </row>
    <row r="57" spans="1:27" hidden="1" x14ac:dyDescent="0.25">
      <c r="A57">
        <v>7</v>
      </c>
      <c r="B57" s="1" t="s">
        <v>69</v>
      </c>
      <c r="C57" t="s">
        <v>136</v>
      </c>
      <c r="D57" t="s">
        <v>37</v>
      </c>
      <c r="E57" t="s">
        <v>71</v>
      </c>
      <c r="F57" t="s">
        <v>70</v>
      </c>
      <c r="G57" t="s">
        <v>47</v>
      </c>
      <c r="H57">
        <v>57</v>
      </c>
      <c r="I57">
        <v>8</v>
      </c>
      <c r="J57">
        <v>999</v>
      </c>
      <c r="K57" t="s">
        <v>32</v>
      </c>
      <c r="L57">
        <v>16</v>
      </c>
      <c r="M57">
        <v>999</v>
      </c>
      <c r="N57">
        <v>999</v>
      </c>
      <c r="O57">
        <v>999</v>
      </c>
      <c r="P57">
        <v>999</v>
      </c>
      <c r="Q57">
        <v>999</v>
      </c>
      <c r="R57">
        <v>999</v>
      </c>
      <c r="S57">
        <v>999</v>
      </c>
      <c r="T57">
        <v>999</v>
      </c>
      <c r="U57">
        <v>999</v>
      </c>
      <c r="V57">
        <v>999</v>
      </c>
      <c r="W57">
        <v>28</v>
      </c>
      <c r="X57" s="4">
        <v>50.8</v>
      </c>
      <c r="Y57" s="4">
        <f>(Table1[[#This Row],[average.ga]]*7+Table1[[#This Row],[average.pna]])/7</f>
        <v>35.25714285714286</v>
      </c>
      <c r="Z57" s="4" t="s">
        <v>33</v>
      </c>
      <c r="AA57">
        <v>1880</v>
      </c>
    </row>
    <row r="58" spans="1:27" ht="15" customHeight="1" x14ac:dyDescent="0.25">
      <c r="A58">
        <v>8</v>
      </c>
      <c r="B58" s="1" t="s">
        <v>72</v>
      </c>
      <c r="C58" t="s">
        <v>73</v>
      </c>
      <c r="D58" t="s">
        <v>74</v>
      </c>
      <c r="E58" t="s">
        <v>29</v>
      </c>
      <c r="F58" t="s">
        <v>105</v>
      </c>
      <c r="G58" t="s">
        <v>31</v>
      </c>
      <c r="H58" s="4">
        <v>888</v>
      </c>
      <c r="I58" s="4">
        <v>888</v>
      </c>
      <c r="J58">
        <v>999</v>
      </c>
      <c r="K58" t="s">
        <v>33</v>
      </c>
      <c r="L58">
        <v>58</v>
      </c>
      <c r="M58">
        <v>12</v>
      </c>
      <c r="N58">
        <v>9</v>
      </c>
      <c r="O58">
        <v>13</v>
      </c>
      <c r="P58">
        <v>999</v>
      </c>
      <c r="Q58">
        <v>999</v>
      </c>
      <c r="R58">
        <v>999</v>
      </c>
      <c r="S58">
        <v>999</v>
      </c>
      <c r="T58">
        <v>999</v>
      </c>
      <c r="U58">
        <v>999</v>
      </c>
      <c r="V58">
        <v>999</v>
      </c>
      <c r="W58">
        <v>28</v>
      </c>
      <c r="X58">
        <v>999</v>
      </c>
      <c r="Y58">
        <v>32.299999999999997</v>
      </c>
      <c r="Z58" t="s">
        <v>32</v>
      </c>
      <c r="AA58">
        <v>1092</v>
      </c>
    </row>
    <row r="59" spans="1:27" ht="15" customHeight="1" x14ac:dyDescent="0.25">
      <c r="A59">
        <v>8</v>
      </c>
      <c r="B59" s="1" t="s">
        <v>72</v>
      </c>
      <c r="C59" t="s">
        <v>28</v>
      </c>
      <c r="D59" t="s">
        <v>28</v>
      </c>
      <c r="E59" t="s">
        <v>29</v>
      </c>
      <c r="F59" t="s">
        <v>105</v>
      </c>
      <c r="G59" t="s">
        <v>31</v>
      </c>
      <c r="H59" s="4">
        <v>888</v>
      </c>
      <c r="I59" s="4">
        <v>888</v>
      </c>
      <c r="J59">
        <v>999</v>
      </c>
      <c r="K59" t="s">
        <v>33</v>
      </c>
      <c r="L59">
        <v>56</v>
      </c>
      <c r="M59">
        <v>14</v>
      </c>
      <c r="N59">
        <v>13</v>
      </c>
      <c r="O59">
        <v>15</v>
      </c>
      <c r="P59">
        <v>999</v>
      </c>
      <c r="Q59">
        <v>999</v>
      </c>
      <c r="R59">
        <v>999</v>
      </c>
      <c r="S59">
        <v>999</v>
      </c>
      <c r="T59">
        <v>999</v>
      </c>
      <c r="U59">
        <v>999</v>
      </c>
      <c r="V59">
        <v>999</v>
      </c>
      <c r="W59">
        <v>28.3</v>
      </c>
      <c r="X59">
        <v>999</v>
      </c>
      <c r="Y59">
        <v>32.5</v>
      </c>
      <c r="Z59" t="s">
        <v>32</v>
      </c>
      <c r="AA59">
        <v>1170</v>
      </c>
    </row>
    <row r="60" spans="1:27" ht="15" customHeight="1" x14ac:dyDescent="0.25">
      <c r="A60">
        <v>8</v>
      </c>
      <c r="B60" s="1" t="s">
        <v>72</v>
      </c>
      <c r="C60" t="s">
        <v>73</v>
      </c>
      <c r="D60" t="s">
        <v>74</v>
      </c>
      <c r="E60" t="s">
        <v>56</v>
      </c>
      <c r="F60" t="s">
        <v>105</v>
      </c>
      <c r="G60" t="s">
        <v>31</v>
      </c>
      <c r="H60">
        <v>999</v>
      </c>
      <c r="I60">
        <v>999</v>
      </c>
      <c r="J60">
        <v>999</v>
      </c>
      <c r="K60">
        <v>999</v>
      </c>
      <c r="L60">
        <v>58</v>
      </c>
      <c r="M60">
        <v>999</v>
      </c>
      <c r="N60">
        <v>999</v>
      </c>
      <c r="O60">
        <v>999</v>
      </c>
      <c r="P60">
        <v>999</v>
      </c>
      <c r="Q60">
        <v>999</v>
      </c>
      <c r="R60">
        <v>999</v>
      </c>
      <c r="S60">
        <v>999</v>
      </c>
      <c r="T60">
        <v>999</v>
      </c>
      <c r="U60">
        <v>17</v>
      </c>
      <c r="V60">
        <v>999</v>
      </c>
      <c r="W60">
        <v>28</v>
      </c>
      <c r="X60">
        <v>999</v>
      </c>
      <c r="Y60">
        <v>32.299999999999997</v>
      </c>
      <c r="Z60" t="s">
        <v>32</v>
      </c>
      <c r="AA60">
        <v>1092</v>
      </c>
    </row>
    <row r="61" spans="1:27" ht="15" customHeight="1" x14ac:dyDescent="0.25">
      <c r="A61">
        <v>8</v>
      </c>
      <c r="B61" s="1" t="s">
        <v>72</v>
      </c>
      <c r="C61" t="s">
        <v>28</v>
      </c>
      <c r="D61" t="s">
        <v>28</v>
      </c>
      <c r="E61" t="s">
        <v>56</v>
      </c>
      <c r="F61" t="s">
        <v>105</v>
      </c>
      <c r="G61" t="s">
        <v>31</v>
      </c>
      <c r="H61">
        <v>999</v>
      </c>
      <c r="I61">
        <v>999</v>
      </c>
      <c r="J61">
        <v>999</v>
      </c>
      <c r="K61">
        <v>999</v>
      </c>
      <c r="L61">
        <v>56</v>
      </c>
      <c r="M61">
        <v>999</v>
      </c>
      <c r="N61">
        <v>999</v>
      </c>
      <c r="O61">
        <v>999</v>
      </c>
      <c r="P61">
        <v>999</v>
      </c>
      <c r="Q61">
        <v>999</v>
      </c>
      <c r="R61">
        <v>999</v>
      </c>
      <c r="S61">
        <v>999</v>
      </c>
      <c r="T61">
        <v>999</v>
      </c>
      <c r="U61">
        <v>10</v>
      </c>
      <c r="V61">
        <v>999</v>
      </c>
      <c r="W61">
        <v>28.3</v>
      </c>
      <c r="X61">
        <v>999</v>
      </c>
      <c r="Y61">
        <v>32.5</v>
      </c>
      <c r="Z61" t="s">
        <v>32</v>
      </c>
      <c r="AA61">
        <v>1170</v>
      </c>
    </row>
    <row r="62" spans="1:27" ht="15" customHeight="1" x14ac:dyDescent="0.25">
      <c r="A62">
        <v>8</v>
      </c>
      <c r="B62" s="1" t="s">
        <v>72</v>
      </c>
      <c r="C62" t="s">
        <v>73</v>
      </c>
      <c r="D62" t="s">
        <v>74</v>
      </c>
      <c r="E62" t="s">
        <v>75</v>
      </c>
      <c r="F62" t="s">
        <v>105</v>
      </c>
      <c r="G62" t="s">
        <v>31</v>
      </c>
      <c r="H62">
        <v>999</v>
      </c>
      <c r="I62">
        <v>999</v>
      </c>
      <c r="J62">
        <v>999</v>
      </c>
      <c r="K62">
        <v>999</v>
      </c>
      <c r="L62">
        <v>58</v>
      </c>
      <c r="M62">
        <v>999</v>
      </c>
      <c r="N62">
        <v>999</v>
      </c>
      <c r="O62">
        <v>999</v>
      </c>
      <c r="P62">
        <v>999</v>
      </c>
      <c r="Q62">
        <v>999</v>
      </c>
      <c r="R62">
        <v>999</v>
      </c>
      <c r="S62">
        <v>999</v>
      </c>
      <c r="T62">
        <v>999</v>
      </c>
      <c r="U62">
        <v>5</v>
      </c>
      <c r="V62">
        <v>999</v>
      </c>
      <c r="W62">
        <v>28</v>
      </c>
      <c r="X62">
        <v>999</v>
      </c>
      <c r="Y62">
        <v>32.299999999999997</v>
      </c>
      <c r="Z62" t="s">
        <v>32</v>
      </c>
      <c r="AA62">
        <v>1092</v>
      </c>
    </row>
    <row r="63" spans="1:27" ht="15" customHeight="1" x14ac:dyDescent="0.25">
      <c r="A63">
        <v>8</v>
      </c>
      <c r="B63" s="1" t="s">
        <v>72</v>
      </c>
      <c r="C63" t="s">
        <v>28</v>
      </c>
      <c r="D63" t="s">
        <v>28</v>
      </c>
      <c r="E63" t="s">
        <v>75</v>
      </c>
      <c r="F63" t="s">
        <v>105</v>
      </c>
      <c r="G63" t="s">
        <v>31</v>
      </c>
      <c r="H63">
        <v>999</v>
      </c>
      <c r="I63">
        <v>999</v>
      </c>
      <c r="J63">
        <v>999</v>
      </c>
      <c r="K63">
        <v>999</v>
      </c>
      <c r="L63">
        <v>56</v>
      </c>
      <c r="M63">
        <v>999</v>
      </c>
      <c r="N63">
        <v>999</v>
      </c>
      <c r="O63">
        <v>999</v>
      </c>
      <c r="P63">
        <v>999</v>
      </c>
      <c r="Q63">
        <v>999</v>
      </c>
      <c r="R63">
        <v>999</v>
      </c>
      <c r="S63">
        <v>999</v>
      </c>
      <c r="T63">
        <v>999</v>
      </c>
      <c r="U63">
        <v>4</v>
      </c>
      <c r="V63">
        <v>999</v>
      </c>
      <c r="W63">
        <v>28.3</v>
      </c>
      <c r="X63">
        <v>999</v>
      </c>
      <c r="Y63">
        <v>32.5</v>
      </c>
      <c r="Z63" t="s">
        <v>32</v>
      </c>
      <c r="AA63">
        <v>1170</v>
      </c>
    </row>
    <row r="64" spans="1:27" ht="15" customHeight="1" x14ac:dyDescent="0.25">
      <c r="A64">
        <v>8</v>
      </c>
      <c r="B64" s="1" t="s">
        <v>72</v>
      </c>
      <c r="C64" t="s">
        <v>73</v>
      </c>
      <c r="D64" t="s">
        <v>74</v>
      </c>
      <c r="E64" t="s">
        <v>58</v>
      </c>
      <c r="F64" t="s">
        <v>105</v>
      </c>
      <c r="G64" t="s">
        <v>31</v>
      </c>
      <c r="H64">
        <v>28.6</v>
      </c>
      <c r="I64">
        <v>19.5</v>
      </c>
      <c r="J64">
        <v>999</v>
      </c>
      <c r="K64" t="s">
        <v>32</v>
      </c>
      <c r="L64">
        <v>58</v>
      </c>
      <c r="M64">
        <v>999</v>
      </c>
      <c r="N64">
        <v>999</v>
      </c>
      <c r="O64">
        <v>999</v>
      </c>
      <c r="P64">
        <v>999</v>
      </c>
      <c r="Q64">
        <v>999</v>
      </c>
      <c r="R64">
        <v>999</v>
      </c>
      <c r="S64">
        <v>999</v>
      </c>
      <c r="T64">
        <v>999</v>
      </c>
      <c r="U64">
        <v>999</v>
      </c>
      <c r="V64">
        <v>999</v>
      </c>
      <c r="W64">
        <v>28</v>
      </c>
      <c r="X64">
        <v>999</v>
      </c>
      <c r="Y64">
        <v>32.299999999999997</v>
      </c>
      <c r="Z64" t="s">
        <v>32</v>
      </c>
      <c r="AA64">
        <v>1092</v>
      </c>
    </row>
    <row r="65" spans="1:27" ht="15" customHeight="1" x14ac:dyDescent="0.25">
      <c r="A65">
        <v>8</v>
      </c>
      <c r="B65" s="1" t="s">
        <v>72</v>
      </c>
      <c r="C65" t="s">
        <v>28</v>
      </c>
      <c r="D65" t="s">
        <v>28</v>
      </c>
      <c r="E65" t="s">
        <v>58</v>
      </c>
      <c r="F65" t="s">
        <v>105</v>
      </c>
      <c r="G65" t="s">
        <v>31</v>
      </c>
      <c r="H65">
        <v>23.8</v>
      </c>
      <c r="I65">
        <v>15.7</v>
      </c>
      <c r="J65">
        <v>999</v>
      </c>
      <c r="K65" t="s">
        <v>32</v>
      </c>
      <c r="L65">
        <v>56</v>
      </c>
      <c r="M65">
        <v>999</v>
      </c>
      <c r="N65">
        <v>999</v>
      </c>
      <c r="O65">
        <v>999</v>
      </c>
      <c r="P65">
        <v>999</v>
      </c>
      <c r="Q65">
        <v>999</v>
      </c>
      <c r="R65">
        <v>999</v>
      </c>
      <c r="S65">
        <v>999</v>
      </c>
      <c r="T65">
        <v>999</v>
      </c>
      <c r="U65">
        <v>999</v>
      </c>
      <c r="V65">
        <v>999</v>
      </c>
      <c r="W65">
        <v>28.3</v>
      </c>
      <c r="X65">
        <v>999</v>
      </c>
      <c r="Y65">
        <v>32.5</v>
      </c>
      <c r="Z65" t="s">
        <v>32</v>
      </c>
      <c r="AA65">
        <v>1170</v>
      </c>
    </row>
    <row r="66" spans="1:27" ht="15" hidden="1" customHeight="1" x14ac:dyDescent="0.25">
      <c r="A66">
        <v>8</v>
      </c>
      <c r="B66" s="1" t="s">
        <v>72</v>
      </c>
      <c r="C66" t="s">
        <v>73</v>
      </c>
      <c r="D66" t="s">
        <v>74</v>
      </c>
      <c r="E66" t="s">
        <v>59</v>
      </c>
      <c r="F66" t="s">
        <v>76</v>
      </c>
      <c r="G66" t="s">
        <v>31</v>
      </c>
      <c r="H66">
        <v>999</v>
      </c>
      <c r="I66">
        <v>999</v>
      </c>
      <c r="J66">
        <v>999</v>
      </c>
      <c r="K66">
        <v>999</v>
      </c>
      <c r="L66">
        <v>58</v>
      </c>
      <c r="M66">
        <v>999</v>
      </c>
      <c r="N66">
        <v>999</v>
      </c>
      <c r="O66">
        <v>999</v>
      </c>
      <c r="P66">
        <v>999</v>
      </c>
      <c r="Q66">
        <v>999</v>
      </c>
      <c r="R66">
        <v>999</v>
      </c>
      <c r="S66">
        <v>999</v>
      </c>
      <c r="T66">
        <v>999</v>
      </c>
      <c r="U66">
        <v>5</v>
      </c>
      <c r="V66">
        <v>999</v>
      </c>
      <c r="W66">
        <v>28</v>
      </c>
      <c r="X66">
        <v>999</v>
      </c>
      <c r="Y66">
        <v>32.299999999999997</v>
      </c>
      <c r="Z66" t="s">
        <v>32</v>
      </c>
      <c r="AA66">
        <v>1092</v>
      </c>
    </row>
    <row r="67" spans="1:27" ht="15" hidden="1" customHeight="1" x14ac:dyDescent="0.25">
      <c r="A67">
        <v>8</v>
      </c>
      <c r="B67" s="1" t="s">
        <v>72</v>
      </c>
      <c r="C67" t="s">
        <v>28</v>
      </c>
      <c r="D67" t="s">
        <v>28</v>
      </c>
      <c r="E67" t="s">
        <v>59</v>
      </c>
      <c r="F67" t="s">
        <v>76</v>
      </c>
      <c r="G67" t="s">
        <v>31</v>
      </c>
      <c r="H67">
        <v>999</v>
      </c>
      <c r="I67">
        <v>999</v>
      </c>
      <c r="J67">
        <v>999</v>
      </c>
      <c r="K67">
        <v>999</v>
      </c>
      <c r="L67">
        <v>56</v>
      </c>
      <c r="M67">
        <v>999</v>
      </c>
      <c r="N67">
        <v>999</v>
      </c>
      <c r="O67">
        <v>999</v>
      </c>
      <c r="P67">
        <v>999</v>
      </c>
      <c r="Q67">
        <v>999</v>
      </c>
      <c r="R67">
        <v>999</v>
      </c>
      <c r="S67">
        <v>999</v>
      </c>
      <c r="T67">
        <v>999</v>
      </c>
      <c r="U67">
        <v>4</v>
      </c>
      <c r="V67">
        <v>999</v>
      </c>
      <c r="W67">
        <v>28.3</v>
      </c>
      <c r="X67">
        <v>999</v>
      </c>
      <c r="Y67">
        <v>32.5</v>
      </c>
      <c r="Z67" t="s">
        <v>32</v>
      </c>
      <c r="AA67">
        <v>1170</v>
      </c>
    </row>
    <row r="68" spans="1:27" x14ac:dyDescent="0.25">
      <c r="A68">
        <v>9</v>
      </c>
      <c r="B68" s="1" t="s">
        <v>77</v>
      </c>
      <c r="C68" t="s">
        <v>78</v>
      </c>
      <c r="D68" t="s">
        <v>39</v>
      </c>
      <c r="E68" t="s">
        <v>29</v>
      </c>
      <c r="F68" t="s">
        <v>105</v>
      </c>
      <c r="G68" t="s">
        <v>31</v>
      </c>
      <c r="H68" s="4">
        <v>888</v>
      </c>
      <c r="I68" s="4">
        <v>888</v>
      </c>
      <c r="J68">
        <v>999</v>
      </c>
      <c r="K68" t="s">
        <v>33</v>
      </c>
      <c r="L68">
        <v>33</v>
      </c>
      <c r="M68">
        <v>13</v>
      </c>
      <c r="N68">
        <v>999</v>
      </c>
      <c r="O68">
        <v>999</v>
      </c>
      <c r="P68">
        <v>2</v>
      </c>
      <c r="Q68">
        <v>18</v>
      </c>
      <c r="R68">
        <v>999</v>
      </c>
      <c r="S68">
        <v>999</v>
      </c>
      <c r="T68" t="s">
        <v>79</v>
      </c>
      <c r="U68">
        <v>999</v>
      </c>
      <c r="V68">
        <v>999</v>
      </c>
      <c r="W68">
        <v>888</v>
      </c>
      <c r="X68">
        <v>888</v>
      </c>
      <c r="Y68">
        <v>888</v>
      </c>
      <c r="Z68">
        <v>888</v>
      </c>
      <c r="AA68" t="s">
        <v>80</v>
      </c>
    </row>
    <row r="69" spans="1:27" x14ac:dyDescent="0.25">
      <c r="A69">
        <v>9</v>
      </c>
      <c r="B69" s="1" t="s">
        <v>77</v>
      </c>
      <c r="C69" t="s">
        <v>28</v>
      </c>
      <c r="D69" t="s">
        <v>28</v>
      </c>
      <c r="E69" t="s">
        <v>29</v>
      </c>
      <c r="F69" t="s">
        <v>105</v>
      </c>
      <c r="G69" t="s">
        <v>31</v>
      </c>
      <c r="H69" s="4">
        <v>888</v>
      </c>
      <c r="I69" s="4">
        <v>888</v>
      </c>
      <c r="J69">
        <v>999</v>
      </c>
      <c r="K69" t="s">
        <v>33</v>
      </c>
      <c r="L69">
        <v>35</v>
      </c>
      <c r="M69">
        <v>13.5</v>
      </c>
      <c r="N69">
        <v>999</v>
      </c>
      <c r="O69">
        <v>999</v>
      </c>
      <c r="P69">
        <v>0</v>
      </c>
      <c r="Q69">
        <v>16</v>
      </c>
      <c r="R69">
        <v>999</v>
      </c>
      <c r="S69">
        <v>999</v>
      </c>
      <c r="T69">
        <v>0.68300000000000005</v>
      </c>
      <c r="U69">
        <v>999</v>
      </c>
      <c r="V69">
        <v>999</v>
      </c>
      <c r="W69">
        <v>888</v>
      </c>
      <c r="X69">
        <v>888</v>
      </c>
      <c r="Y69">
        <v>888</v>
      </c>
      <c r="Z69">
        <v>888</v>
      </c>
      <c r="AA69" t="s">
        <v>80</v>
      </c>
    </row>
    <row r="70" spans="1:27" ht="15" hidden="1" customHeight="1" x14ac:dyDescent="0.25">
      <c r="A70">
        <v>9</v>
      </c>
      <c r="B70" s="1" t="s">
        <v>77</v>
      </c>
      <c r="C70" t="s">
        <v>78</v>
      </c>
      <c r="D70" t="s">
        <v>39</v>
      </c>
      <c r="E70" t="s">
        <v>81</v>
      </c>
      <c r="F70" t="s">
        <v>82</v>
      </c>
      <c r="G70" t="s">
        <v>47</v>
      </c>
      <c r="H70" s="4">
        <v>888</v>
      </c>
      <c r="I70" s="4">
        <v>888</v>
      </c>
      <c r="J70">
        <v>999</v>
      </c>
      <c r="K70" t="s">
        <v>33</v>
      </c>
      <c r="L70">
        <v>33</v>
      </c>
      <c r="M70">
        <v>95</v>
      </c>
      <c r="N70">
        <v>999</v>
      </c>
      <c r="O70">
        <v>999</v>
      </c>
      <c r="P70">
        <v>85</v>
      </c>
      <c r="Q70">
        <v>98</v>
      </c>
      <c r="R70">
        <v>999</v>
      </c>
      <c r="S70">
        <v>999</v>
      </c>
      <c r="T70">
        <v>999</v>
      </c>
      <c r="U70">
        <v>999</v>
      </c>
      <c r="V70">
        <v>999</v>
      </c>
      <c r="W70">
        <v>888</v>
      </c>
      <c r="X70">
        <v>888</v>
      </c>
      <c r="Y70">
        <v>888</v>
      </c>
      <c r="Z70">
        <v>888</v>
      </c>
      <c r="AA70" t="s">
        <v>80</v>
      </c>
    </row>
    <row r="71" spans="1:27" ht="15" hidden="1" customHeight="1" x14ac:dyDescent="0.25">
      <c r="A71">
        <v>9</v>
      </c>
      <c r="B71" s="1" t="s">
        <v>77</v>
      </c>
      <c r="C71" t="s">
        <v>28</v>
      </c>
      <c r="D71" t="s">
        <v>28</v>
      </c>
      <c r="E71" t="s">
        <v>81</v>
      </c>
      <c r="F71" t="s">
        <v>82</v>
      </c>
      <c r="G71" t="s">
        <v>47</v>
      </c>
      <c r="H71" s="4">
        <v>888</v>
      </c>
      <c r="I71" s="4">
        <v>888</v>
      </c>
      <c r="J71">
        <v>999</v>
      </c>
      <c r="K71" t="s">
        <v>33</v>
      </c>
      <c r="L71">
        <v>35</v>
      </c>
      <c r="M71">
        <v>95</v>
      </c>
      <c r="N71">
        <v>999</v>
      </c>
      <c r="O71">
        <v>999</v>
      </c>
      <c r="P71">
        <v>86</v>
      </c>
      <c r="Q71">
        <v>100</v>
      </c>
      <c r="R71">
        <v>999</v>
      </c>
      <c r="S71">
        <v>999</v>
      </c>
      <c r="T71">
        <v>999</v>
      </c>
      <c r="U71">
        <v>999</v>
      </c>
      <c r="V71">
        <v>999</v>
      </c>
      <c r="W71">
        <v>888</v>
      </c>
      <c r="X71">
        <v>888</v>
      </c>
      <c r="Y71">
        <v>888</v>
      </c>
      <c r="Z71">
        <v>888</v>
      </c>
      <c r="AA71" t="s">
        <v>80</v>
      </c>
    </row>
    <row r="72" spans="1:27" ht="15" hidden="1" customHeight="1" x14ac:dyDescent="0.25">
      <c r="A72">
        <v>9</v>
      </c>
      <c r="B72" s="1" t="s">
        <v>77</v>
      </c>
      <c r="C72" t="s">
        <v>78</v>
      </c>
      <c r="D72" t="s">
        <v>39</v>
      </c>
      <c r="E72" t="s">
        <v>142</v>
      </c>
      <c r="F72" t="s">
        <v>83</v>
      </c>
      <c r="G72" t="s">
        <v>47</v>
      </c>
      <c r="H72" s="4">
        <v>888</v>
      </c>
      <c r="I72" s="4">
        <v>888</v>
      </c>
      <c r="J72">
        <v>999</v>
      </c>
      <c r="K72" t="s">
        <v>33</v>
      </c>
      <c r="L72">
        <v>33</v>
      </c>
      <c r="M72">
        <v>154</v>
      </c>
      <c r="N72">
        <v>999</v>
      </c>
      <c r="O72">
        <v>999</v>
      </c>
      <c r="P72">
        <v>127</v>
      </c>
      <c r="Q72">
        <v>194</v>
      </c>
      <c r="R72">
        <v>999</v>
      </c>
      <c r="S72">
        <v>999</v>
      </c>
      <c r="T72">
        <v>999</v>
      </c>
      <c r="U72">
        <v>999</v>
      </c>
      <c r="V72">
        <v>999</v>
      </c>
      <c r="W72">
        <v>888</v>
      </c>
      <c r="X72">
        <v>888</v>
      </c>
      <c r="Y72">
        <v>888</v>
      </c>
      <c r="Z72">
        <v>888</v>
      </c>
      <c r="AA72" t="s">
        <v>80</v>
      </c>
    </row>
    <row r="73" spans="1:27" ht="15" hidden="1" customHeight="1" x14ac:dyDescent="0.25">
      <c r="A73">
        <v>9</v>
      </c>
      <c r="B73" s="1" t="s">
        <v>77</v>
      </c>
      <c r="C73" t="s">
        <v>28</v>
      </c>
      <c r="D73" t="s">
        <v>28</v>
      </c>
      <c r="E73" t="s">
        <v>142</v>
      </c>
      <c r="F73" t="s">
        <v>83</v>
      </c>
      <c r="G73" t="s">
        <v>47</v>
      </c>
      <c r="H73" s="4">
        <v>888</v>
      </c>
      <c r="I73" s="4">
        <v>888</v>
      </c>
      <c r="J73">
        <v>999</v>
      </c>
      <c r="K73" t="s">
        <v>33</v>
      </c>
      <c r="L73">
        <v>35</v>
      </c>
      <c r="M73">
        <v>152</v>
      </c>
      <c r="N73">
        <v>999</v>
      </c>
      <c r="O73">
        <v>999</v>
      </c>
      <c r="P73">
        <v>132</v>
      </c>
      <c r="Q73">
        <v>174</v>
      </c>
      <c r="R73">
        <v>999</v>
      </c>
      <c r="S73">
        <v>999</v>
      </c>
      <c r="T73">
        <v>999</v>
      </c>
      <c r="U73">
        <v>999</v>
      </c>
      <c r="V73">
        <v>999</v>
      </c>
      <c r="W73">
        <v>888</v>
      </c>
      <c r="X73">
        <v>888</v>
      </c>
      <c r="Y73">
        <v>888</v>
      </c>
      <c r="Z73">
        <v>888</v>
      </c>
      <c r="AA73" t="s">
        <v>80</v>
      </c>
    </row>
    <row r="74" spans="1:27" hidden="1" x14ac:dyDescent="0.25">
      <c r="A74">
        <v>10</v>
      </c>
      <c r="B74" s="1" t="s">
        <v>84</v>
      </c>
      <c r="C74" t="s">
        <v>85</v>
      </c>
      <c r="D74" t="s">
        <v>86</v>
      </c>
      <c r="E74" t="s">
        <v>29</v>
      </c>
      <c r="F74" t="s">
        <v>64</v>
      </c>
      <c r="G74" t="s">
        <v>31</v>
      </c>
      <c r="H74">
        <v>8.5</v>
      </c>
      <c r="I74" s="4">
        <v>888</v>
      </c>
      <c r="J74" s="4">
        <v>888</v>
      </c>
      <c r="K74" s="4" t="s">
        <v>32</v>
      </c>
      <c r="L74">
        <v>22</v>
      </c>
      <c r="M74">
        <v>999</v>
      </c>
      <c r="N74">
        <v>999</v>
      </c>
      <c r="O74">
        <v>999</v>
      </c>
      <c r="P74">
        <v>999</v>
      </c>
      <c r="Q74">
        <v>999</v>
      </c>
      <c r="R74">
        <v>7.3</v>
      </c>
      <c r="S74">
        <v>9.8000000000000007</v>
      </c>
      <c r="T74">
        <v>999</v>
      </c>
      <c r="U74">
        <v>999</v>
      </c>
      <c r="V74">
        <v>999</v>
      </c>
      <c r="W74">
        <v>27.8</v>
      </c>
      <c r="X74">
        <v>999</v>
      </c>
      <c r="Y74">
        <v>35</v>
      </c>
      <c r="Z74" t="s">
        <v>32</v>
      </c>
      <c r="AA74">
        <v>1003.4</v>
      </c>
    </row>
    <row r="75" spans="1:27" hidden="1" x14ac:dyDescent="0.25">
      <c r="A75">
        <v>10</v>
      </c>
      <c r="B75" s="1" t="s">
        <v>84</v>
      </c>
      <c r="C75" t="s">
        <v>34</v>
      </c>
      <c r="D75" t="s">
        <v>35</v>
      </c>
      <c r="E75" t="s">
        <v>29</v>
      </c>
      <c r="F75" t="s">
        <v>64</v>
      </c>
      <c r="G75" t="s">
        <v>31</v>
      </c>
      <c r="H75">
        <v>8.4</v>
      </c>
      <c r="I75" s="4">
        <v>888</v>
      </c>
      <c r="J75" s="4">
        <v>888</v>
      </c>
      <c r="K75" s="4" t="s">
        <v>32</v>
      </c>
      <c r="L75">
        <v>18</v>
      </c>
      <c r="M75">
        <v>999</v>
      </c>
      <c r="N75">
        <v>999</v>
      </c>
      <c r="O75">
        <v>999</v>
      </c>
      <c r="P75">
        <v>999</v>
      </c>
      <c r="Q75">
        <v>999</v>
      </c>
      <c r="R75">
        <v>7.6</v>
      </c>
      <c r="S75">
        <v>9.3000000000000007</v>
      </c>
      <c r="T75">
        <v>999</v>
      </c>
      <c r="U75">
        <v>999</v>
      </c>
      <c r="V75">
        <v>999</v>
      </c>
      <c r="W75">
        <v>28.1</v>
      </c>
      <c r="X75">
        <v>999</v>
      </c>
      <c r="Y75">
        <v>35.4</v>
      </c>
      <c r="Z75" t="s">
        <v>32</v>
      </c>
      <c r="AA75">
        <v>1052.2</v>
      </c>
    </row>
    <row r="76" spans="1:27" ht="15" hidden="1" customHeight="1" x14ac:dyDescent="0.25">
      <c r="A76">
        <v>10</v>
      </c>
      <c r="B76" s="1" t="s">
        <v>84</v>
      </c>
      <c r="C76" t="s">
        <v>85</v>
      </c>
      <c r="D76" t="s">
        <v>86</v>
      </c>
      <c r="E76" t="s">
        <v>87</v>
      </c>
      <c r="F76" t="s">
        <v>88</v>
      </c>
      <c r="G76" t="s">
        <v>47</v>
      </c>
      <c r="H76">
        <v>1.27</v>
      </c>
      <c r="I76">
        <v>1.69</v>
      </c>
      <c r="J76">
        <v>999</v>
      </c>
      <c r="K76" t="s">
        <v>32</v>
      </c>
      <c r="L76">
        <v>22</v>
      </c>
      <c r="M76">
        <v>999</v>
      </c>
      <c r="N76">
        <v>999</v>
      </c>
      <c r="O76">
        <v>999</v>
      </c>
      <c r="P76">
        <v>999</v>
      </c>
      <c r="Q76">
        <v>999</v>
      </c>
      <c r="R76">
        <v>999</v>
      </c>
      <c r="S76">
        <v>999</v>
      </c>
      <c r="T76">
        <v>999</v>
      </c>
      <c r="U76">
        <v>999</v>
      </c>
      <c r="V76">
        <v>999</v>
      </c>
      <c r="W76">
        <v>27.8</v>
      </c>
      <c r="X76">
        <v>999</v>
      </c>
      <c r="Y76">
        <v>35</v>
      </c>
      <c r="Z76" t="s">
        <v>32</v>
      </c>
      <c r="AA76">
        <v>1003.4</v>
      </c>
    </row>
    <row r="77" spans="1:27" ht="15" hidden="1" customHeight="1" x14ac:dyDescent="0.25">
      <c r="A77">
        <v>10</v>
      </c>
      <c r="B77" s="1" t="s">
        <v>84</v>
      </c>
      <c r="C77" t="s">
        <v>34</v>
      </c>
      <c r="D77" t="s">
        <v>35</v>
      </c>
      <c r="E77" t="s">
        <v>87</v>
      </c>
      <c r="F77" t="s">
        <v>88</v>
      </c>
      <c r="G77" t="s">
        <v>47</v>
      </c>
      <c r="H77">
        <v>1.55</v>
      </c>
      <c r="I77">
        <v>1.95</v>
      </c>
      <c r="J77">
        <v>999</v>
      </c>
      <c r="K77" t="s">
        <v>32</v>
      </c>
      <c r="L77">
        <v>18</v>
      </c>
      <c r="M77">
        <v>999</v>
      </c>
      <c r="N77">
        <v>999</v>
      </c>
      <c r="O77">
        <v>999</v>
      </c>
      <c r="P77">
        <v>999</v>
      </c>
      <c r="Q77">
        <v>999</v>
      </c>
      <c r="R77">
        <v>999</v>
      </c>
      <c r="S77">
        <v>999</v>
      </c>
      <c r="T77">
        <v>999</v>
      </c>
      <c r="U77">
        <v>999</v>
      </c>
      <c r="V77">
        <v>999</v>
      </c>
      <c r="W77">
        <v>28.1</v>
      </c>
      <c r="X77">
        <v>999</v>
      </c>
      <c r="Y77">
        <v>35.4</v>
      </c>
      <c r="Z77" t="s">
        <v>32</v>
      </c>
      <c r="AA77">
        <v>1052.2</v>
      </c>
    </row>
    <row r="78" spans="1:27" ht="15" hidden="1" customHeight="1" x14ac:dyDescent="0.25">
      <c r="A78">
        <v>10</v>
      </c>
      <c r="B78" s="1" t="s">
        <v>84</v>
      </c>
      <c r="C78" t="s">
        <v>85</v>
      </c>
      <c r="D78" t="s">
        <v>86</v>
      </c>
      <c r="E78" t="s">
        <v>89</v>
      </c>
      <c r="F78" t="s">
        <v>88</v>
      </c>
      <c r="G78" t="s">
        <v>47</v>
      </c>
      <c r="H78">
        <v>12.6</v>
      </c>
      <c r="I78">
        <v>8.6999999999999993</v>
      </c>
      <c r="J78">
        <v>999</v>
      </c>
      <c r="K78" t="s">
        <v>32</v>
      </c>
      <c r="L78">
        <v>22</v>
      </c>
      <c r="M78">
        <v>999</v>
      </c>
      <c r="N78">
        <v>999</v>
      </c>
      <c r="O78">
        <v>999</v>
      </c>
      <c r="P78">
        <v>999</v>
      </c>
      <c r="Q78">
        <v>999</v>
      </c>
      <c r="R78">
        <v>999</v>
      </c>
      <c r="S78">
        <v>999</v>
      </c>
      <c r="T78">
        <v>999</v>
      </c>
      <c r="U78">
        <v>999</v>
      </c>
      <c r="V78">
        <v>999</v>
      </c>
      <c r="W78">
        <v>27.8</v>
      </c>
      <c r="X78">
        <v>999</v>
      </c>
      <c r="Y78">
        <v>35</v>
      </c>
      <c r="Z78" t="s">
        <v>32</v>
      </c>
      <c r="AA78">
        <v>1003.4</v>
      </c>
    </row>
    <row r="79" spans="1:27" ht="15" hidden="1" customHeight="1" x14ac:dyDescent="0.25">
      <c r="A79">
        <v>10</v>
      </c>
      <c r="B79" s="1" t="s">
        <v>84</v>
      </c>
      <c r="C79" t="s">
        <v>34</v>
      </c>
      <c r="D79" t="s">
        <v>35</v>
      </c>
      <c r="E79" t="s">
        <v>89</v>
      </c>
      <c r="F79" t="s">
        <v>88</v>
      </c>
      <c r="G79" t="s">
        <v>47</v>
      </c>
      <c r="H79">
        <v>9.9</v>
      </c>
      <c r="I79">
        <v>10.4</v>
      </c>
      <c r="J79">
        <v>999</v>
      </c>
      <c r="K79" t="s">
        <v>32</v>
      </c>
      <c r="L79">
        <v>18</v>
      </c>
      <c r="M79">
        <v>999</v>
      </c>
      <c r="N79">
        <v>999</v>
      </c>
      <c r="O79">
        <v>999</v>
      </c>
      <c r="P79">
        <v>999</v>
      </c>
      <c r="Q79">
        <v>999</v>
      </c>
      <c r="R79">
        <v>999</v>
      </c>
      <c r="S79">
        <v>999</v>
      </c>
      <c r="T79">
        <v>999</v>
      </c>
      <c r="U79">
        <v>999</v>
      </c>
      <c r="V79">
        <v>999</v>
      </c>
      <c r="W79">
        <v>28.1</v>
      </c>
      <c r="X79">
        <v>999</v>
      </c>
      <c r="Y79">
        <v>35.4</v>
      </c>
      <c r="Z79" t="s">
        <v>32</v>
      </c>
      <c r="AA79">
        <v>1052.2</v>
      </c>
    </row>
    <row r="80" spans="1:27" hidden="1" x14ac:dyDescent="0.25">
      <c r="A80">
        <v>11</v>
      </c>
      <c r="B80" s="1" t="s">
        <v>90</v>
      </c>
      <c r="C80" t="s">
        <v>28</v>
      </c>
      <c r="D80" t="s">
        <v>28</v>
      </c>
      <c r="E80" t="s">
        <v>29</v>
      </c>
      <c r="F80" t="s">
        <v>64</v>
      </c>
      <c r="G80" t="s">
        <v>31</v>
      </c>
      <c r="H80">
        <v>11</v>
      </c>
      <c r="I80">
        <v>3.2</v>
      </c>
      <c r="J80">
        <v>999</v>
      </c>
      <c r="K80" t="s">
        <v>32</v>
      </c>
      <c r="L80">
        <v>22</v>
      </c>
      <c r="M80">
        <v>999</v>
      </c>
      <c r="N80">
        <v>999</v>
      </c>
      <c r="O80">
        <v>999</v>
      </c>
      <c r="P80">
        <v>999</v>
      </c>
      <c r="Q80">
        <v>999</v>
      </c>
      <c r="R80">
        <v>999</v>
      </c>
      <c r="S80">
        <v>999</v>
      </c>
      <c r="T80">
        <v>1E-3</v>
      </c>
      <c r="U80">
        <v>999</v>
      </c>
      <c r="V80">
        <v>999</v>
      </c>
      <c r="W80">
        <v>27.4</v>
      </c>
      <c r="X80" s="4">
        <v>39.200000000000003</v>
      </c>
      <c r="Y80" s="4">
        <f>(Table1[[#This Row],[average.ga]]*7+Table1[[#This Row],[average.pna]])/7</f>
        <v>33</v>
      </c>
      <c r="Z80" s="4" t="s">
        <v>33</v>
      </c>
      <c r="AA80">
        <v>999</v>
      </c>
    </row>
    <row r="81" spans="1:27" hidden="1" x14ac:dyDescent="0.25">
      <c r="A81">
        <v>11</v>
      </c>
      <c r="B81" s="1" t="s">
        <v>90</v>
      </c>
      <c r="C81" t="s">
        <v>43</v>
      </c>
      <c r="D81" t="s">
        <v>43</v>
      </c>
      <c r="E81" t="s">
        <v>29</v>
      </c>
      <c r="F81" t="s">
        <v>64</v>
      </c>
      <c r="G81" t="s">
        <v>31</v>
      </c>
      <c r="H81">
        <v>13.5</v>
      </c>
      <c r="I81">
        <v>3.5</v>
      </c>
      <c r="J81">
        <v>999</v>
      </c>
      <c r="K81" t="s">
        <v>32</v>
      </c>
      <c r="L81">
        <v>22</v>
      </c>
      <c r="M81">
        <v>999</v>
      </c>
      <c r="N81">
        <v>999</v>
      </c>
      <c r="O81">
        <v>999</v>
      </c>
      <c r="P81">
        <v>999</v>
      </c>
      <c r="Q81">
        <v>999</v>
      </c>
      <c r="R81">
        <v>999</v>
      </c>
      <c r="S81">
        <v>999</v>
      </c>
      <c r="T81">
        <v>1E-3</v>
      </c>
      <c r="U81">
        <v>999</v>
      </c>
      <c r="V81">
        <v>999</v>
      </c>
      <c r="W81">
        <v>27.4</v>
      </c>
      <c r="X81" s="4">
        <v>39.4</v>
      </c>
      <c r="Y81" s="4">
        <f>(Table1[[#This Row],[average.ga]]*7+Table1[[#This Row],[average.pna]])/7</f>
        <v>33.028571428571425</v>
      </c>
      <c r="Z81" s="4" t="s">
        <v>33</v>
      </c>
      <c r="AA81">
        <v>999</v>
      </c>
    </row>
    <row r="82" spans="1:27" x14ac:dyDescent="0.25">
      <c r="A82">
        <v>11</v>
      </c>
      <c r="B82" s="1" t="s">
        <v>90</v>
      </c>
      <c r="C82" t="s">
        <v>28</v>
      </c>
      <c r="D82" t="s">
        <v>28</v>
      </c>
      <c r="E82" t="s">
        <v>91</v>
      </c>
      <c r="F82">
        <v>999</v>
      </c>
      <c r="G82" t="s">
        <v>31</v>
      </c>
      <c r="H82">
        <v>999</v>
      </c>
      <c r="I82">
        <v>999</v>
      </c>
      <c r="J82">
        <v>999</v>
      </c>
      <c r="K82">
        <v>999</v>
      </c>
      <c r="L82">
        <v>22</v>
      </c>
      <c r="M82">
        <v>999</v>
      </c>
      <c r="N82">
        <v>999</v>
      </c>
      <c r="O82">
        <v>999</v>
      </c>
      <c r="P82">
        <v>999</v>
      </c>
      <c r="Q82">
        <v>999</v>
      </c>
      <c r="R82">
        <v>999</v>
      </c>
      <c r="S82">
        <v>999</v>
      </c>
      <c r="T82">
        <v>999</v>
      </c>
      <c r="U82">
        <v>6</v>
      </c>
      <c r="V82">
        <v>999</v>
      </c>
      <c r="W82">
        <v>27.4</v>
      </c>
      <c r="X82" s="4">
        <v>39.200000000000003</v>
      </c>
      <c r="Y82" s="4">
        <f>(Table1[[#This Row],[average.ga]]*7+Table1[[#This Row],[average.pna]])/7</f>
        <v>33</v>
      </c>
      <c r="Z82" s="4" t="s">
        <v>33</v>
      </c>
      <c r="AA82">
        <v>999</v>
      </c>
    </row>
    <row r="83" spans="1:27" x14ac:dyDescent="0.25">
      <c r="A83">
        <v>11</v>
      </c>
      <c r="B83" s="1" t="s">
        <v>90</v>
      </c>
      <c r="C83" t="s">
        <v>43</v>
      </c>
      <c r="D83" t="s">
        <v>43</v>
      </c>
      <c r="E83" t="s">
        <v>91</v>
      </c>
      <c r="F83">
        <v>999</v>
      </c>
      <c r="G83" t="s">
        <v>31</v>
      </c>
      <c r="H83">
        <v>999</v>
      </c>
      <c r="I83">
        <v>999</v>
      </c>
      <c r="J83">
        <v>999</v>
      </c>
      <c r="K83">
        <v>999</v>
      </c>
      <c r="L83">
        <v>22</v>
      </c>
      <c r="M83">
        <v>999</v>
      </c>
      <c r="N83">
        <v>999</v>
      </c>
      <c r="O83">
        <v>999</v>
      </c>
      <c r="P83">
        <v>999</v>
      </c>
      <c r="Q83">
        <v>999</v>
      </c>
      <c r="R83">
        <v>999</v>
      </c>
      <c r="S83">
        <v>999</v>
      </c>
      <c r="T83">
        <v>999</v>
      </c>
      <c r="U83">
        <v>13</v>
      </c>
      <c r="V83">
        <v>999</v>
      </c>
      <c r="W83">
        <v>27.4</v>
      </c>
      <c r="X83" s="4">
        <v>39.4</v>
      </c>
      <c r="Y83" s="4">
        <f>(Table1[[#This Row],[average.ga]]*7+Table1[[#This Row],[average.pna]])/7</f>
        <v>33.028571428571425</v>
      </c>
      <c r="Z83" s="4" t="s">
        <v>33</v>
      </c>
      <c r="AA83">
        <v>999</v>
      </c>
    </row>
    <row r="84" spans="1:27" ht="15" hidden="1" customHeight="1" x14ac:dyDescent="0.25">
      <c r="A84">
        <v>11</v>
      </c>
      <c r="B84" s="1" t="s">
        <v>90</v>
      </c>
      <c r="C84" t="s">
        <v>28</v>
      </c>
      <c r="D84" t="s">
        <v>28</v>
      </c>
      <c r="E84" t="s">
        <v>59</v>
      </c>
      <c r="F84" t="s">
        <v>91</v>
      </c>
      <c r="G84" t="s">
        <v>31</v>
      </c>
      <c r="H84">
        <v>999</v>
      </c>
      <c r="I84">
        <v>999</v>
      </c>
      <c r="J84">
        <v>999</v>
      </c>
      <c r="K84">
        <v>999</v>
      </c>
      <c r="L84">
        <v>22</v>
      </c>
      <c r="M84">
        <v>999</v>
      </c>
      <c r="N84">
        <v>999</v>
      </c>
      <c r="O84">
        <v>999</v>
      </c>
      <c r="P84">
        <v>999</v>
      </c>
      <c r="Q84">
        <v>999</v>
      </c>
      <c r="R84">
        <v>999</v>
      </c>
      <c r="S84">
        <v>999</v>
      </c>
      <c r="T84">
        <v>999</v>
      </c>
      <c r="U84">
        <v>6</v>
      </c>
      <c r="V84">
        <v>999</v>
      </c>
      <c r="W84">
        <v>27.4</v>
      </c>
      <c r="X84" s="4">
        <v>39.200000000000003</v>
      </c>
      <c r="Y84" s="4">
        <f>(Table1[[#This Row],[average.ga]]*7+Table1[[#This Row],[average.pna]])/7</f>
        <v>33</v>
      </c>
      <c r="Z84" s="4" t="s">
        <v>33</v>
      </c>
      <c r="AA84">
        <v>999</v>
      </c>
    </row>
    <row r="85" spans="1:27" ht="15" hidden="1" customHeight="1" x14ac:dyDescent="0.25">
      <c r="A85">
        <v>11</v>
      </c>
      <c r="B85" s="1" t="s">
        <v>90</v>
      </c>
      <c r="C85" t="s">
        <v>43</v>
      </c>
      <c r="D85" t="s">
        <v>43</v>
      </c>
      <c r="E85" t="s">
        <v>59</v>
      </c>
      <c r="F85" t="s">
        <v>91</v>
      </c>
      <c r="G85" t="s">
        <v>31</v>
      </c>
      <c r="H85">
        <v>999</v>
      </c>
      <c r="I85">
        <v>999</v>
      </c>
      <c r="J85">
        <v>999</v>
      </c>
      <c r="K85">
        <v>999</v>
      </c>
      <c r="L85">
        <v>22</v>
      </c>
      <c r="M85">
        <v>999</v>
      </c>
      <c r="N85">
        <v>999</v>
      </c>
      <c r="O85">
        <v>999</v>
      </c>
      <c r="P85">
        <v>999</v>
      </c>
      <c r="Q85">
        <v>999</v>
      </c>
      <c r="R85">
        <v>999</v>
      </c>
      <c r="S85">
        <v>999</v>
      </c>
      <c r="T85">
        <v>999</v>
      </c>
      <c r="U85">
        <v>13</v>
      </c>
      <c r="V85">
        <v>999</v>
      </c>
      <c r="W85">
        <v>27.4</v>
      </c>
      <c r="X85" s="4">
        <v>39.4</v>
      </c>
      <c r="Y85" s="4">
        <f>(Table1[[#This Row],[average.ga]]*7+Table1[[#This Row],[average.pna]])/7</f>
        <v>33.028571428571425</v>
      </c>
      <c r="Z85" s="4" t="s">
        <v>33</v>
      </c>
      <c r="AA85">
        <v>999</v>
      </c>
    </row>
    <row r="86" spans="1:27" ht="15" hidden="1" customHeight="1" x14ac:dyDescent="0.25">
      <c r="A86">
        <v>11</v>
      </c>
      <c r="B86" s="1" t="s">
        <v>90</v>
      </c>
      <c r="C86" t="s">
        <v>28</v>
      </c>
      <c r="D86" t="s">
        <v>28</v>
      </c>
      <c r="E86" t="s">
        <v>29</v>
      </c>
      <c r="F86" t="s">
        <v>66</v>
      </c>
      <c r="G86" t="s">
        <v>47</v>
      </c>
      <c r="H86">
        <v>9.3000000000000007</v>
      </c>
      <c r="I86">
        <v>3.7</v>
      </c>
      <c r="J86">
        <v>999</v>
      </c>
      <c r="K86" t="s">
        <v>32</v>
      </c>
      <c r="L86">
        <v>22</v>
      </c>
      <c r="M86">
        <v>999</v>
      </c>
      <c r="N86">
        <v>999</v>
      </c>
      <c r="O86">
        <v>999</v>
      </c>
      <c r="P86">
        <v>999</v>
      </c>
      <c r="Q86">
        <v>999</v>
      </c>
      <c r="R86">
        <v>999</v>
      </c>
      <c r="S86">
        <v>999</v>
      </c>
      <c r="T86">
        <v>999</v>
      </c>
      <c r="U86">
        <v>999</v>
      </c>
      <c r="V86">
        <v>999</v>
      </c>
      <c r="W86">
        <v>27.4</v>
      </c>
      <c r="X86" s="4">
        <v>39.200000000000003</v>
      </c>
      <c r="Y86" s="4">
        <f>(Table1[[#This Row],[average.ga]]*7+Table1[[#This Row],[average.pna]])/7</f>
        <v>33</v>
      </c>
      <c r="Z86" s="4" t="s">
        <v>33</v>
      </c>
      <c r="AA86">
        <v>999</v>
      </c>
    </row>
    <row r="87" spans="1:27" ht="15" hidden="1" customHeight="1" x14ac:dyDescent="0.25">
      <c r="A87">
        <v>11</v>
      </c>
      <c r="B87" s="1" t="s">
        <v>90</v>
      </c>
      <c r="C87" t="s">
        <v>42</v>
      </c>
      <c r="D87" t="s">
        <v>43</v>
      </c>
      <c r="E87" t="s">
        <v>29</v>
      </c>
      <c r="F87" t="s">
        <v>66</v>
      </c>
      <c r="G87" t="s">
        <v>47</v>
      </c>
      <c r="H87">
        <v>10.5</v>
      </c>
      <c r="I87">
        <v>3.5</v>
      </c>
      <c r="J87">
        <v>999</v>
      </c>
      <c r="K87" t="s">
        <v>32</v>
      </c>
      <c r="L87">
        <v>22</v>
      </c>
      <c r="M87">
        <v>999</v>
      </c>
      <c r="N87">
        <v>999</v>
      </c>
      <c r="O87">
        <v>999</v>
      </c>
      <c r="P87">
        <v>999</v>
      </c>
      <c r="Q87">
        <v>999</v>
      </c>
      <c r="R87">
        <v>999</v>
      </c>
      <c r="S87">
        <v>999</v>
      </c>
      <c r="T87">
        <v>999</v>
      </c>
      <c r="U87">
        <v>999</v>
      </c>
      <c r="V87">
        <v>999</v>
      </c>
      <c r="W87">
        <v>27.4</v>
      </c>
      <c r="X87" s="4">
        <v>39.4</v>
      </c>
      <c r="Y87" s="4">
        <f>(Table1[[#This Row],[average.ga]]*7+Table1[[#This Row],[average.pna]])/7</f>
        <v>33.028571428571425</v>
      </c>
      <c r="Z87" s="4" t="s">
        <v>33</v>
      </c>
      <c r="AA87">
        <v>999</v>
      </c>
    </row>
    <row r="88" spans="1:27" ht="15" customHeight="1" x14ac:dyDescent="0.25">
      <c r="A88">
        <v>11</v>
      </c>
      <c r="B88" s="1" t="s">
        <v>90</v>
      </c>
      <c r="C88" t="s">
        <v>28</v>
      </c>
      <c r="D88" t="s">
        <v>28</v>
      </c>
      <c r="E88" t="s">
        <v>91</v>
      </c>
      <c r="F88">
        <v>999</v>
      </c>
      <c r="G88" t="s">
        <v>47</v>
      </c>
      <c r="H88">
        <v>999</v>
      </c>
      <c r="I88">
        <v>999</v>
      </c>
      <c r="J88">
        <v>999</v>
      </c>
      <c r="K88">
        <v>999</v>
      </c>
      <c r="L88">
        <v>22</v>
      </c>
      <c r="M88">
        <v>999</v>
      </c>
      <c r="N88">
        <v>999</v>
      </c>
      <c r="O88">
        <v>999</v>
      </c>
      <c r="P88">
        <v>999</v>
      </c>
      <c r="Q88">
        <v>999</v>
      </c>
      <c r="R88">
        <v>999</v>
      </c>
      <c r="S88">
        <v>999</v>
      </c>
      <c r="T88">
        <v>999</v>
      </c>
      <c r="U88">
        <v>6</v>
      </c>
      <c r="V88">
        <v>999</v>
      </c>
      <c r="W88">
        <v>27.4</v>
      </c>
      <c r="X88" s="4">
        <v>39.200000000000003</v>
      </c>
      <c r="Y88" s="4">
        <f>(Table1[[#This Row],[average.ga]]*7+Table1[[#This Row],[average.pna]])/7</f>
        <v>33</v>
      </c>
      <c r="Z88" s="4" t="s">
        <v>33</v>
      </c>
      <c r="AA88">
        <v>999</v>
      </c>
    </row>
    <row r="89" spans="1:27" ht="15" customHeight="1" x14ac:dyDescent="0.25">
      <c r="A89">
        <v>11</v>
      </c>
      <c r="B89" s="1" t="s">
        <v>90</v>
      </c>
      <c r="C89" t="s">
        <v>42</v>
      </c>
      <c r="D89" t="s">
        <v>43</v>
      </c>
      <c r="E89" t="s">
        <v>91</v>
      </c>
      <c r="F89">
        <v>999</v>
      </c>
      <c r="G89" t="s">
        <v>47</v>
      </c>
      <c r="H89">
        <v>999</v>
      </c>
      <c r="I89">
        <v>999</v>
      </c>
      <c r="J89">
        <v>999</v>
      </c>
      <c r="K89">
        <v>999</v>
      </c>
      <c r="L89">
        <v>22</v>
      </c>
      <c r="M89">
        <v>999</v>
      </c>
      <c r="N89">
        <v>999</v>
      </c>
      <c r="O89">
        <v>999</v>
      </c>
      <c r="P89">
        <v>999</v>
      </c>
      <c r="Q89">
        <v>999</v>
      </c>
      <c r="R89">
        <v>999</v>
      </c>
      <c r="S89">
        <v>999</v>
      </c>
      <c r="T89">
        <v>999</v>
      </c>
      <c r="U89">
        <v>3</v>
      </c>
      <c r="V89">
        <v>999</v>
      </c>
      <c r="W89">
        <v>27.4</v>
      </c>
      <c r="X89" s="4">
        <v>39.4</v>
      </c>
      <c r="Y89" s="4">
        <f>(Table1[[#This Row],[average.ga]]*7+Table1[[#This Row],[average.pna]])/7</f>
        <v>33.028571428571425</v>
      </c>
      <c r="Z89" s="4" t="s">
        <v>33</v>
      </c>
      <c r="AA89">
        <v>999</v>
      </c>
    </row>
    <row r="90" spans="1:27" hidden="1" x14ac:dyDescent="0.25">
      <c r="A90">
        <v>12</v>
      </c>
      <c r="B90" s="20" t="s">
        <v>92</v>
      </c>
      <c r="C90" t="s">
        <v>136</v>
      </c>
      <c r="D90" t="s">
        <v>37</v>
      </c>
      <c r="E90" t="s">
        <v>29</v>
      </c>
      <c r="F90" t="s">
        <v>66</v>
      </c>
      <c r="G90" t="s">
        <v>47</v>
      </c>
      <c r="H90">
        <v>10.375</v>
      </c>
      <c r="I90" s="4">
        <v>888</v>
      </c>
      <c r="J90" s="4">
        <v>888</v>
      </c>
      <c r="K90" t="s">
        <v>32</v>
      </c>
      <c r="L90">
        <v>40</v>
      </c>
      <c r="M90">
        <v>999</v>
      </c>
      <c r="N90">
        <v>999</v>
      </c>
      <c r="O90">
        <v>999</v>
      </c>
      <c r="P90">
        <v>999</v>
      </c>
      <c r="Q90">
        <v>999</v>
      </c>
      <c r="R90">
        <v>999</v>
      </c>
      <c r="S90">
        <v>999</v>
      </c>
      <c r="T90">
        <v>2.7E-2</v>
      </c>
      <c r="U90">
        <v>999</v>
      </c>
      <c r="V90">
        <v>999</v>
      </c>
      <c r="W90">
        <v>29</v>
      </c>
      <c r="X90">
        <v>999</v>
      </c>
      <c r="Y90" t="s">
        <v>93</v>
      </c>
      <c r="Z90" t="s">
        <v>32</v>
      </c>
      <c r="AA90">
        <v>999</v>
      </c>
    </row>
    <row r="91" spans="1:27" hidden="1" x14ac:dyDescent="0.25">
      <c r="A91">
        <v>12</v>
      </c>
      <c r="B91" s="20" t="s">
        <v>92</v>
      </c>
      <c r="C91" t="s">
        <v>94</v>
      </c>
      <c r="D91" t="s">
        <v>95</v>
      </c>
      <c r="E91" t="s">
        <v>29</v>
      </c>
      <c r="F91" t="s">
        <v>66</v>
      </c>
      <c r="G91" t="s">
        <v>47</v>
      </c>
      <c r="H91">
        <v>11.725</v>
      </c>
      <c r="I91" s="4">
        <v>888</v>
      </c>
      <c r="J91">
        <v>999</v>
      </c>
      <c r="K91" t="s">
        <v>32</v>
      </c>
      <c r="L91">
        <v>40</v>
      </c>
      <c r="M91">
        <v>999</v>
      </c>
      <c r="N91">
        <v>999</v>
      </c>
      <c r="O91">
        <v>999</v>
      </c>
      <c r="P91">
        <v>999</v>
      </c>
      <c r="Q91">
        <v>999</v>
      </c>
      <c r="R91">
        <v>999</v>
      </c>
      <c r="S91">
        <v>999</v>
      </c>
      <c r="T91">
        <v>2.7E-2</v>
      </c>
      <c r="U91">
        <v>999</v>
      </c>
      <c r="V91">
        <v>999</v>
      </c>
      <c r="W91">
        <v>29</v>
      </c>
      <c r="X91">
        <v>999</v>
      </c>
      <c r="Y91" t="s">
        <v>93</v>
      </c>
      <c r="Z91" t="s">
        <v>32</v>
      </c>
      <c r="AA91">
        <v>999</v>
      </c>
    </row>
    <row r="92" spans="1:27" ht="15" hidden="1" customHeight="1" x14ac:dyDescent="0.25">
      <c r="A92">
        <v>12</v>
      </c>
      <c r="B92" s="20" t="s">
        <v>92</v>
      </c>
      <c r="C92" t="s">
        <v>136</v>
      </c>
      <c r="D92" t="s">
        <v>37</v>
      </c>
      <c r="E92" t="s">
        <v>96</v>
      </c>
      <c r="F92" t="s">
        <v>66</v>
      </c>
      <c r="G92" t="s">
        <v>47</v>
      </c>
      <c r="H92">
        <v>999</v>
      </c>
      <c r="I92">
        <v>999</v>
      </c>
      <c r="J92">
        <v>999</v>
      </c>
      <c r="K92">
        <v>999</v>
      </c>
      <c r="L92">
        <v>40</v>
      </c>
      <c r="M92">
        <v>999</v>
      </c>
      <c r="N92">
        <v>999</v>
      </c>
      <c r="O92">
        <v>999</v>
      </c>
      <c r="P92">
        <v>999</v>
      </c>
      <c r="Q92">
        <v>999</v>
      </c>
      <c r="R92">
        <v>999</v>
      </c>
      <c r="S92">
        <v>999</v>
      </c>
      <c r="T92">
        <v>999</v>
      </c>
      <c r="U92">
        <v>6</v>
      </c>
      <c r="V92">
        <v>999</v>
      </c>
      <c r="W92">
        <v>29</v>
      </c>
      <c r="X92">
        <v>999</v>
      </c>
      <c r="Y92" t="s">
        <v>93</v>
      </c>
      <c r="Z92" t="s">
        <v>32</v>
      </c>
      <c r="AA92">
        <v>999</v>
      </c>
    </row>
    <row r="93" spans="1:27" ht="15" hidden="1" customHeight="1" x14ac:dyDescent="0.25">
      <c r="A93">
        <v>12</v>
      </c>
      <c r="B93" s="20" t="s">
        <v>92</v>
      </c>
      <c r="C93" t="s">
        <v>94</v>
      </c>
      <c r="D93" t="s">
        <v>95</v>
      </c>
      <c r="E93" t="s">
        <v>96</v>
      </c>
      <c r="F93" t="s">
        <v>66</v>
      </c>
      <c r="G93" t="s">
        <v>47</v>
      </c>
      <c r="H93">
        <v>999</v>
      </c>
      <c r="I93">
        <v>999</v>
      </c>
      <c r="J93">
        <v>999</v>
      </c>
      <c r="K93">
        <v>999</v>
      </c>
      <c r="L93">
        <v>40</v>
      </c>
      <c r="M93">
        <v>999</v>
      </c>
      <c r="N93">
        <v>999</v>
      </c>
      <c r="O93">
        <v>999</v>
      </c>
      <c r="P93">
        <v>999</v>
      </c>
      <c r="Q93">
        <v>999</v>
      </c>
      <c r="R93">
        <v>999</v>
      </c>
      <c r="S93">
        <v>999</v>
      </c>
      <c r="T93">
        <v>999</v>
      </c>
      <c r="U93">
        <v>4</v>
      </c>
      <c r="V93">
        <v>999</v>
      </c>
      <c r="W93">
        <v>29</v>
      </c>
      <c r="X93">
        <v>999</v>
      </c>
      <c r="Y93" t="s">
        <v>93</v>
      </c>
      <c r="Z93" t="s">
        <v>32</v>
      </c>
      <c r="AA93">
        <v>999</v>
      </c>
    </row>
    <row r="94" spans="1:27" ht="15" hidden="1" customHeight="1" x14ac:dyDescent="0.25">
      <c r="A94">
        <v>12</v>
      </c>
      <c r="B94" s="20" t="s">
        <v>92</v>
      </c>
      <c r="C94" t="s">
        <v>136</v>
      </c>
      <c r="D94" t="s">
        <v>37</v>
      </c>
      <c r="E94" t="s">
        <v>97</v>
      </c>
      <c r="F94" t="s">
        <v>66</v>
      </c>
      <c r="G94" t="s">
        <v>47</v>
      </c>
      <c r="H94">
        <v>999</v>
      </c>
      <c r="I94">
        <v>999</v>
      </c>
      <c r="J94">
        <v>999</v>
      </c>
      <c r="K94">
        <v>999</v>
      </c>
      <c r="L94">
        <v>40</v>
      </c>
      <c r="M94">
        <v>999</v>
      </c>
      <c r="N94">
        <v>999</v>
      </c>
      <c r="O94">
        <v>999</v>
      </c>
      <c r="P94">
        <v>999</v>
      </c>
      <c r="Q94">
        <v>999</v>
      </c>
      <c r="R94">
        <v>999</v>
      </c>
      <c r="S94">
        <v>999</v>
      </c>
      <c r="T94">
        <v>999</v>
      </c>
      <c r="U94">
        <v>21</v>
      </c>
      <c r="V94">
        <v>999</v>
      </c>
      <c r="W94">
        <v>29</v>
      </c>
      <c r="X94">
        <v>999</v>
      </c>
      <c r="Y94" t="s">
        <v>93</v>
      </c>
      <c r="Z94" t="s">
        <v>32</v>
      </c>
      <c r="AA94">
        <v>999</v>
      </c>
    </row>
    <row r="95" spans="1:27" ht="15" hidden="1" customHeight="1" x14ac:dyDescent="0.25">
      <c r="A95">
        <v>12</v>
      </c>
      <c r="B95" s="20" t="s">
        <v>92</v>
      </c>
      <c r="C95" t="s">
        <v>94</v>
      </c>
      <c r="D95" t="s">
        <v>95</v>
      </c>
      <c r="E95" t="s">
        <v>97</v>
      </c>
      <c r="F95" t="s">
        <v>66</v>
      </c>
      <c r="G95" t="s">
        <v>47</v>
      </c>
      <c r="H95">
        <v>999</v>
      </c>
      <c r="I95">
        <v>999</v>
      </c>
      <c r="J95">
        <v>999</v>
      </c>
      <c r="K95">
        <v>999</v>
      </c>
      <c r="L95">
        <v>40</v>
      </c>
      <c r="M95">
        <v>999</v>
      </c>
      <c r="N95">
        <v>999</v>
      </c>
      <c r="O95">
        <v>999</v>
      </c>
      <c r="P95">
        <v>999</v>
      </c>
      <c r="Q95">
        <v>999</v>
      </c>
      <c r="R95">
        <v>999</v>
      </c>
      <c r="S95">
        <v>999</v>
      </c>
      <c r="T95">
        <v>999</v>
      </c>
      <c r="U95">
        <v>16</v>
      </c>
      <c r="V95">
        <v>999</v>
      </c>
      <c r="W95">
        <v>29</v>
      </c>
      <c r="X95">
        <v>999</v>
      </c>
      <c r="Y95" t="s">
        <v>93</v>
      </c>
      <c r="Z95" t="s">
        <v>32</v>
      </c>
      <c r="AA95">
        <v>999</v>
      </c>
    </row>
    <row r="96" spans="1:27" ht="15" hidden="1" customHeight="1" x14ac:dyDescent="0.25">
      <c r="A96">
        <v>12</v>
      </c>
      <c r="B96" s="20" t="s">
        <v>92</v>
      </c>
      <c r="C96" t="s">
        <v>136</v>
      </c>
      <c r="D96" t="s">
        <v>37</v>
      </c>
      <c r="E96" t="s">
        <v>98</v>
      </c>
      <c r="F96" t="s">
        <v>66</v>
      </c>
      <c r="G96" t="s">
        <v>47</v>
      </c>
      <c r="H96">
        <v>999</v>
      </c>
      <c r="I96">
        <v>999</v>
      </c>
      <c r="J96">
        <v>999</v>
      </c>
      <c r="K96">
        <v>999</v>
      </c>
      <c r="L96">
        <v>40</v>
      </c>
      <c r="M96">
        <v>999</v>
      </c>
      <c r="N96">
        <v>999</v>
      </c>
      <c r="O96">
        <v>999</v>
      </c>
      <c r="P96">
        <v>999</v>
      </c>
      <c r="Q96">
        <v>999</v>
      </c>
      <c r="R96">
        <v>999</v>
      </c>
      <c r="S96">
        <v>999</v>
      </c>
      <c r="T96">
        <v>999</v>
      </c>
      <c r="U96">
        <v>13</v>
      </c>
      <c r="V96">
        <v>999</v>
      </c>
      <c r="W96">
        <v>29</v>
      </c>
      <c r="X96">
        <v>999</v>
      </c>
      <c r="Y96" t="s">
        <v>93</v>
      </c>
      <c r="Z96" t="s">
        <v>32</v>
      </c>
      <c r="AA96">
        <v>999</v>
      </c>
    </row>
    <row r="97" spans="1:27" ht="15" hidden="1" customHeight="1" x14ac:dyDescent="0.25">
      <c r="A97">
        <v>12</v>
      </c>
      <c r="B97" s="20" t="s">
        <v>92</v>
      </c>
      <c r="C97" t="s">
        <v>94</v>
      </c>
      <c r="D97" t="s">
        <v>95</v>
      </c>
      <c r="E97" t="s">
        <v>98</v>
      </c>
      <c r="F97" t="s">
        <v>66</v>
      </c>
      <c r="G97" t="s">
        <v>47</v>
      </c>
      <c r="H97">
        <v>999</v>
      </c>
      <c r="I97">
        <v>999</v>
      </c>
      <c r="J97">
        <v>999</v>
      </c>
      <c r="K97">
        <v>999</v>
      </c>
      <c r="L97">
        <v>40</v>
      </c>
      <c r="M97">
        <v>999</v>
      </c>
      <c r="N97">
        <v>999</v>
      </c>
      <c r="O97">
        <v>999</v>
      </c>
      <c r="P97">
        <v>999</v>
      </c>
      <c r="Q97">
        <v>999</v>
      </c>
      <c r="R97">
        <v>999</v>
      </c>
      <c r="S97">
        <v>999</v>
      </c>
      <c r="T97">
        <v>999</v>
      </c>
      <c r="U97">
        <v>20</v>
      </c>
      <c r="V97">
        <v>999</v>
      </c>
      <c r="W97">
        <v>29</v>
      </c>
      <c r="X97">
        <v>999</v>
      </c>
      <c r="Y97" t="s">
        <v>93</v>
      </c>
      <c r="Z97" t="s">
        <v>32</v>
      </c>
      <c r="AA97">
        <v>999</v>
      </c>
    </row>
    <row r="98" spans="1:27" hidden="1" x14ac:dyDescent="0.25">
      <c r="A98">
        <v>13</v>
      </c>
      <c r="B98" s="20" t="s">
        <v>99</v>
      </c>
      <c r="C98" t="s">
        <v>38</v>
      </c>
      <c r="D98" t="s">
        <v>39</v>
      </c>
      <c r="E98" t="s">
        <v>29</v>
      </c>
      <c r="F98" t="s">
        <v>100</v>
      </c>
      <c r="G98" t="s">
        <v>63</v>
      </c>
      <c r="H98">
        <v>4.0999999999999996</v>
      </c>
      <c r="I98" s="4">
        <v>888</v>
      </c>
      <c r="J98">
        <v>0.4</v>
      </c>
      <c r="K98" t="s">
        <v>32</v>
      </c>
      <c r="L98">
        <v>15</v>
      </c>
      <c r="M98">
        <v>999</v>
      </c>
      <c r="N98">
        <v>999</v>
      </c>
      <c r="O98">
        <v>999</v>
      </c>
      <c r="P98">
        <v>999</v>
      </c>
      <c r="Q98">
        <v>999</v>
      </c>
      <c r="R98">
        <v>999</v>
      </c>
      <c r="S98">
        <v>999</v>
      </c>
      <c r="T98">
        <v>999</v>
      </c>
      <c r="U98">
        <v>999</v>
      </c>
      <c r="V98">
        <v>999</v>
      </c>
      <c r="W98">
        <v>26.5</v>
      </c>
      <c r="X98" s="4">
        <f>8.5*7</f>
        <v>59.5</v>
      </c>
      <c r="Y98" s="4">
        <f>(Table1[[#This Row],[average.ga]]*7+Table1[[#This Row],[average.pna]])/7</f>
        <v>35</v>
      </c>
      <c r="Z98" s="4" t="s">
        <v>33</v>
      </c>
      <c r="AA98">
        <v>970</v>
      </c>
    </row>
    <row r="99" spans="1:27" hidden="1" x14ac:dyDescent="0.25">
      <c r="A99">
        <v>13</v>
      </c>
      <c r="B99" s="20" t="s">
        <v>99</v>
      </c>
      <c r="C99" t="s">
        <v>136</v>
      </c>
      <c r="D99" t="s">
        <v>37</v>
      </c>
      <c r="E99" t="s">
        <v>29</v>
      </c>
      <c r="F99" t="s">
        <v>100</v>
      </c>
      <c r="G99" t="s">
        <v>63</v>
      </c>
      <c r="H99">
        <v>4.3</v>
      </c>
      <c r="I99" s="4">
        <v>888</v>
      </c>
      <c r="J99">
        <v>0.5</v>
      </c>
      <c r="K99" t="s">
        <v>32</v>
      </c>
      <c r="L99">
        <v>15</v>
      </c>
      <c r="M99">
        <v>999</v>
      </c>
      <c r="N99">
        <v>999</v>
      </c>
      <c r="O99">
        <v>999</v>
      </c>
      <c r="P99">
        <v>999</v>
      </c>
      <c r="Q99">
        <v>999</v>
      </c>
      <c r="R99">
        <v>999</v>
      </c>
      <c r="S99">
        <v>999</v>
      </c>
      <c r="T99">
        <v>999</v>
      </c>
      <c r="U99">
        <v>999</v>
      </c>
      <c r="V99">
        <v>999</v>
      </c>
      <c r="W99">
        <v>27.3</v>
      </c>
      <c r="X99" s="4">
        <f>8*7</f>
        <v>56</v>
      </c>
      <c r="Y99" s="4">
        <f>(Table1[[#This Row],[average.ga]]*7+Table1[[#This Row],[average.pna]])/7</f>
        <v>35.299999999999997</v>
      </c>
      <c r="Z99" s="4" t="s">
        <v>33</v>
      </c>
      <c r="AA99">
        <v>982</v>
      </c>
    </row>
    <row r="100" spans="1:27" x14ac:dyDescent="0.25">
      <c r="A100">
        <v>13</v>
      </c>
      <c r="B100" s="20" t="s">
        <v>99</v>
      </c>
      <c r="C100" t="s">
        <v>38</v>
      </c>
      <c r="D100" t="s">
        <v>39</v>
      </c>
      <c r="E100" t="s">
        <v>29</v>
      </c>
      <c r="F100" t="s">
        <v>101</v>
      </c>
      <c r="G100" t="s">
        <v>31</v>
      </c>
      <c r="H100">
        <v>8.8000000000000007</v>
      </c>
      <c r="I100" s="4">
        <v>888</v>
      </c>
      <c r="J100">
        <v>0.7</v>
      </c>
      <c r="K100" t="s">
        <v>32</v>
      </c>
      <c r="L100">
        <v>15</v>
      </c>
      <c r="M100">
        <v>999</v>
      </c>
      <c r="N100">
        <v>999</v>
      </c>
      <c r="O100">
        <v>999</v>
      </c>
      <c r="P100">
        <v>999</v>
      </c>
      <c r="Q100">
        <v>999</v>
      </c>
      <c r="R100">
        <v>999</v>
      </c>
      <c r="S100">
        <v>999</v>
      </c>
      <c r="T100">
        <v>999</v>
      </c>
      <c r="U100">
        <v>999</v>
      </c>
      <c r="V100">
        <v>999</v>
      </c>
      <c r="W100">
        <v>26.5</v>
      </c>
      <c r="X100" s="4">
        <f>8.5*7</f>
        <v>59.5</v>
      </c>
      <c r="Y100" s="4">
        <f>(Table1[[#This Row],[average.ga]]*7+Table1[[#This Row],[average.pna]])/7</f>
        <v>35</v>
      </c>
      <c r="Z100" s="4" t="s">
        <v>33</v>
      </c>
      <c r="AA100">
        <v>970</v>
      </c>
    </row>
    <row r="101" spans="1:27" x14ac:dyDescent="0.25">
      <c r="A101">
        <v>13</v>
      </c>
      <c r="B101" s="20" t="s">
        <v>99</v>
      </c>
      <c r="C101" t="s">
        <v>136</v>
      </c>
      <c r="D101" t="s">
        <v>37</v>
      </c>
      <c r="E101" t="s">
        <v>29</v>
      </c>
      <c r="F101" t="s">
        <v>101</v>
      </c>
      <c r="G101" t="s">
        <v>31</v>
      </c>
      <c r="H101">
        <v>11.4</v>
      </c>
      <c r="I101" s="4">
        <v>888</v>
      </c>
      <c r="J101">
        <v>0.6</v>
      </c>
      <c r="K101" t="s">
        <v>32</v>
      </c>
      <c r="L101">
        <v>15</v>
      </c>
      <c r="M101">
        <v>999</v>
      </c>
      <c r="N101">
        <v>999</v>
      </c>
      <c r="O101">
        <v>999</v>
      </c>
      <c r="P101">
        <v>999</v>
      </c>
      <c r="Q101">
        <v>999</v>
      </c>
      <c r="R101">
        <v>999</v>
      </c>
      <c r="S101">
        <v>999</v>
      </c>
      <c r="T101">
        <v>999</v>
      </c>
      <c r="U101">
        <v>999</v>
      </c>
      <c r="V101">
        <v>999</v>
      </c>
      <c r="W101">
        <v>27.3</v>
      </c>
      <c r="X101" s="4">
        <f>8*7</f>
        <v>56</v>
      </c>
      <c r="Y101" s="4">
        <f>(Table1[[#This Row],[average.ga]]*7+Table1[[#This Row],[average.pna]])/7</f>
        <v>35.299999999999997</v>
      </c>
      <c r="Z101" s="4" t="s">
        <v>33</v>
      </c>
      <c r="AA101">
        <v>982</v>
      </c>
    </row>
    <row r="102" spans="1:27" hidden="1" x14ac:dyDescent="0.25">
      <c r="A102">
        <v>13</v>
      </c>
      <c r="B102" s="20" t="s">
        <v>99</v>
      </c>
      <c r="C102" t="s">
        <v>38</v>
      </c>
      <c r="D102" t="s">
        <v>39</v>
      </c>
      <c r="E102" t="s">
        <v>29</v>
      </c>
      <c r="F102" t="s">
        <v>102</v>
      </c>
      <c r="G102" t="s">
        <v>47</v>
      </c>
      <c r="H102">
        <v>6.6</v>
      </c>
      <c r="I102" s="4">
        <v>888</v>
      </c>
      <c r="J102">
        <v>0.7</v>
      </c>
      <c r="K102" t="s">
        <v>32</v>
      </c>
      <c r="L102">
        <v>15</v>
      </c>
      <c r="M102">
        <v>999</v>
      </c>
      <c r="N102">
        <v>999</v>
      </c>
      <c r="O102">
        <v>999</v>
      </c>
      <c r="P102">
        <v>999</v>
      </c>
      <c r="Q102">
        <v>999</v>
      </c>
      <c r="R102">
        <v>999</v>
      </c>
      <c r="S102">
        <v>999</v>
      </c>
      <c r="T102">
        <v>999</v>
      </c>
      <c r="U102">
        <v>999</v>
      </c>
      <c r="V102">
        <v>999</v>
      </c>
      <c r="W102">
        <v>26.5</v>
      </c>
      <c r="X102" s="4">
        <f>8.5*7</f>
        <v>59.5</v>
      </c>
      <c r="Y102" s="4">
        <f>(Table1[[#This Row],[average.ga]]*7+Table1[[#This Row],[average.pna]])/7</f>
        <v>35</v>
      </c>
      <c r="Z102" s="4" t="s">
        <v>33</v>
      </c>
      <c r="AA102">
        <v>970</v>
      </c>
    </row>
    <row r="103" spans="1:27" hidden="1" x14ac:dyDescent="0.25">
      <c r="A103">
        <v>13</v>
      </c>
      <c r="B103" s="20" t="s">
        <v>99</v>
      </c>
      <c r="C103" t="s">
        <v>136</v>
      </c>
      <c r="D103" t="s">
        <v>37</v>
      </c>
      <c r="E103" t="s">
        <v>29</v>
      </c>
      <c r="F103" t="s">
        <v>102</v>
      </c>
      <c r="G103" t="s">
        <v>47</v>
      </c>
      <c r="H103">
        <v>7.1</v>
      </c>
      <c r="I103" s="4">
        <v>888</v>
      </c>
      <c r="J103">
        <v>0.8</v>
      </c>
      <c r="K103" t="s">
        <v>32</v>
      </c>
      <c r="L103">
        <v>15</v>
      </c>
      <c r="M103">
        <v>999</v>
      </c>
      <c r="N103">
        <v>999</v>
      </c>
      <c r="O103">
        <v>999</v>
      </c>
      <c r="P103">
        <v>999</v>
      </c>
      <c r="Q103">
        <v>999</v>
      </c>
      <c r="R103">
        <v>999</v>
      </c>
      <c r="S103">
        <v>999</v>
      </c>
      <c r="T103">
        <v>999</v>
      </c>
      <c r="U103">
        <v>999</v>
      </c>
      <c r="V103">
        <v>999</v>
      </c>
      <c r="W103">
        <v>27.3</v>
      </c>
      <c r="X103" s="4">
        <f>8*7</f>
        <v>56</v>
      </c>
      <c r="Y103" s="4">
        <f>(Table1[[#This Row],[average.ga]]*7+Table1[[#This Row],[average.pna]])/7</f>
        <v>35.299999999999997</v>
      </c>
      <c r="Z103" s="4" t="s">
        <v>33</v>
      </c>
      <c r="AA103">
        <v>982</v>
      </c>
    </row>
    <row r="104" spans="1:27" x14ac:dyDescent="0.25">
      <c r="A104">
        <v>14</v>
      </c>
      <c r="B104" s="20" t="s">
        <v>103</v>
      </c>
      <c r="C104" t="s">
        <v>104</v>
      </c>
      <c r="D104" t="s">
        <v>104</v>
      </c>
      <c r="E104" t="s">
        <v>29</v>
      </c>
      <c r="F104" t="s">
        <v>105</v>
      </c>
      <c r="G104" t="s">
        <v>31</v>
      </c>
      <c r="H104">
        <v>14.2</v>
      </c>
      <c r="I104">
        <v>1.8</v>
      </c>
      <c r="J104">
        <v>999</v>
      </c>
      <c r="K104" t="s">
        <v>32</v>
      </c>
      <c r="L104">
        <v>10</v>
      </c>
      <c r="M104">
        <v>999</v>
      </c>
      <c r="N104">
        <v>999</v>
      </c>
      <c r="O104">
        <v>999</v>
      </c>
      <c r="P104">
        <v>999</v>
      </c>
      <c r="Q104">
        <v>999</v>
      </c>
      <c r="R104">
        <v>999</v>
      </c>
      <c r="S104">
        <v>999</v>
      </c>
      <c r="T104">
        <v>999</v>
      </c>
      <c r="U104">
        <v>999</v>
      </c>
      <c r="V104">
        <v>999</v>
      </c>
      <c r="W104">
        <v>32.1</v>
      </c>
      <c r="X104" s="4">
        <v>16.2</v>
      </c>
      <c r="Y104" s="4">
        <f>(Table1[[#This Row],[average.ga]]*7+Table1[[#This Row],[average.pna]])/7</f>
        <v>34.414285714285718</v>
      </c>
      <c r="Z104" s="4" t="s">
        <v>33</v>
      </c>
      <c r="AA104">
        <v>1232</v>
      </c>
    </row>
    <row r="105" spans="1:27" x14ac:dyDescent="0.25">
      <c r="A105">
        <v>14</v>
      </c>
      <c r="B105" s="20" t="s">
        <v>103</v>
      </c>
      <c r="C105" t="s">
        <v>28</v>
      </c>
      <c r="D105" t="s">
        <v>28</v>
      </c>
      <c r="E105" t="s">
        <v>29</v>
      </c>
      <c r="F105" t="s">
        <v>105</v>
      </c>
      <c r="G105" t="s">
        <v>31</v>
      </c>
      <c r="H105">
        <v>15.5</v>
      </c>
      <c r="I105">
        <v>2</v>
      </c>
      <c r="J105">
        <v>999</v>
      </c>
      <c r="K105" t="s">
        <v>32</v>
      </c>
      <c r="L105">
        <v>10</v>
      </c>
      <c r="M105">
        <v>999</v>
      </c>
      <c r="N105">
        <v>999</v>
      </c>
      <c r="O105">
        <v>999</v>
      </c>
      <c r="P105">
        <v>999</v>
      </c>
      <c r="Q105">
        <v>999</v>
      </c>
      <c r="R105">
        <v>999</v>
      </c>
      <c r="S105">
        <v>999</v>
      </c>
      <c r="T105">
        <v>999</v>
      </c>
      <c r="U105">
        <v>999</v>
      </c>
      <c r="V105">
        <v>999</v>
      </c>
      <c r="W105">
        <v>31.7</v>
      </c>
      <c r="X105" s="4">
        <v>16.8</v>
      </c>
      <c r="Y105" s="4">
        <f>(Table1[[#This Row],[average.ga]]*7+Table1[[#This Row],[average.pna]])/7</f>
        <v>34.1</v>
      </c>
      <c r="Z105" s="4" t="s">
        <v>33</v>
      </c>
      <c r="AA105">
        <v>1102</v>
      </c>
    </row>
    <row r="106" spans="1:27" hidden="1" x14ac:dyDescent="0.25">
      <c r="A106">
        <v>14</v>
      </c>
      <c r="B106" s="20" t="s">
        <v>103</v>
      </c>
      <c r="C106" t="s">
        <v>104</v>
      </c>
      <c r="D106" t="s">
        <v>104</v>
      </c>
      <c r="E106" t="s">
        <v>29</v>
      </c>
      <c r="F106" t="s">
        <v>66</v>
      </c>
      <c r="G106" t="s">
        <v>47</v>
      </c>
      <c r="H106">
        <v>9</v>
      </c>
      <c r="I106">
        <v>2.8</v>
      </c>
      <c r="J106">
        <v>999</v>
      </c>
      <c r="K106" t="s">
        <v>32</v>
      </c>
      <c r="L106">
        <v>10</v>
      </c>
      <c r="M106">
        <v>999</v>
      </c>
      <c r="N106">
        <v>999</v>
      </c>
      <c r="O106">
        <v>999</v>
      </c>
      <c r="P106">
        <v>999</v>
      </c>
      <c r="Q106">
        <v>999</v>
      </c>
      <c r="R106">
        <v>999</v>
      </c>
      <c r="S106">
        <v>999</v>
      </c>
      <c r="T106">
        <v>999</v>
      </c>
      <c r="U106">
        <v>999</v>
      </c>
      <c r="V106">
        <v>999</v>
      </c>
      <c r="W106">
        <v>32.1</v>
      </c>
      <c r="X106" s="4">
        <v>16.2</v>
      </c>
      <c r="Y106" s="4">
        <f>(Table1[[#This Row],[average.ga]]*7+Table1[[#This Row],[average.pna]])/7</f>
        <v>34.414285714285718</v>
      </c>
      <c r="Z106" s="4" t="s">
        <v>33</v>
      </c>
      <c r="AA106">
        <v>1232</v>
      </c>
    </row>
    <row r="107" spans="1:27" hidden="1" x14ac:dyDescent="0.25">
      <c r="A107">
        <v>14</v>
      </c>
      <c r="B107" s="20" t="s">
        <v>103</v>
      </c>
      <c r="C107" t="s">
        <v>28</v>
      </c>
      <c r="D107" t="s">
        <v>28</v>
      </c>
      <c r="E107" t="s">
        <v>29</v>
      </c>
      <c r="F107" t="s">
        <v>66</v>
      </c>
      <c r="G107" t="s">
        <v>47</v>
      </c>
      <c r="H107">
        <v>8.1</v>
      </c>
      <c r="I107">
        <v>1.9</v>
      </c>
      <c r="J107">
        <v>999</v>
      </c>
      <c r="K107" t="s">
        <v>32</v>
      </c>
      <c r="L107">
        <v>10</v>
      </c>
      <c r="M107">
        <v>999</v>
      </c>
      <c r="N107">
        <v>999</v>
      </c>
      <c r="O107">
        <v>999</v>
      </c>
      <c r="P107">
        <v>999</v>
      </c>
      <c r="Q107">
        <v>999</v>
      </c>
      <c r="R107">
        <v>999</v>
      </c>
      <c r="S107">
        <v>999</v>
      </c>
      <c r="T107">
        <v>999</v>
      </c>
      <c r="U107">
        <v>999</v>
      </c>
      <c r="V107">
        <v>999</v>
      </c>
      <c r="W107">
        <v>31.7</v>
      </c>
      <c r="X107" s="4">
        <v>16.8</v>
      </c>
      <c r="Y107" s="4">
        <f>(Table1[[#This Row],[average.ga]]*7+Table1[[#This Row],[average.pna]])/7</f>
        <v>34.1</v>
      </c>
      <c r="Z107" s="4" t="s">
        <v>33</v>
      </c>
      <c r="AA107">
        <v>1102</v>
      </c>
    </row>
    <row r="108" spans="1:27" x14ac:dyDescent="0.25">
      <c r="A108">
        <v>15</v>
      </c>
      <c r="B108" s="20" t="s">
        <v>106</v>
      </c>
      <c r="C108" t="s">
        <v>34</v>
      </c>
      <c r="D108" t="s">
        <v>35</v>
      </c>
      <c r="E108" t="s">
        <v>29</v>
      </c>
      <c r="F108" t="s">
        <v>105</v>
      </c>
      <c r="G108" t="s">
        <v>31</v>
      </c>
      <c r="H108" s="4">
        <v>888</v>
      </c>
      <c r="I108" s="4">
        <v>888</v>
      </c>
      <c r="J108">
        <v>999</v>
      </c>
      <c r="K108" t="s">
        <v>33</v>
      </c>
      <c r="L108">
        <v>14</v>
      </c>
      <c r="M108">
        <v>8</v>
      </c>
      <c r="N108">
        <v>5</v>
      </c>
      <c r="O108">
        <v>9.1999999999999993</v>
      </c>
      <c r="P108">
        <v>999</v>
      </c>
      <c r="Q108">
        <v>999</v>
      </c>
      <c r="R108">
        <v>999</v>
      </c>
      <c r="S108">
        <v>999</v>
      </c>
      <c r="T108">
        <v>999</v>
      </c>
      <c r="U108">
        <v>999</v>
      </c>
      <c r="V108">
        <v>999</v>
      </c>
      <c r="W108">
        <v>28.9</v>
      </c>
      <c r="X108">
        <v>888</v>
      </c>
      <c r="Y108">
        <v>888</v>
      </c>
      <c r="Z108" t="s">
        <v>32</v>
      </c>
      <c r="AA108">
        <v>1202</v>
      </c>
    </row>
    <row r="109" spans="1:27" x14ac:dyDescent="0.25">
      <c r="A109">
        <v>15</v>
      </c>
      <c r="B109" s="20" t="s">
        <v>106</v>
      </c>
      <c r="C109" t="s">
        <v>28</v>
      </c>
      <c r="D109" t="s">
        <v>28</v>
      </c>
      <c r="E109" t="s">
        <v>29</v>
      </c>
      <c r="F109" t="s">
        <v>105</v>
      </c>
      <c r="G109" t="s">
        <v>31</v>
      </c>
      <c r="H109" s="4">
        <v>888</v>
      </c>
      <c r="I109" s="4">
        <v>888</v>
      </c>
      <c r="J109">
        <v>999</v>
      </c>
      <c r="K109" t="s">
        <v>33</v>
      </c>
      <c r="L109">
        <v>15</v>
      </c>
      <c r="M109">
        <v>6</v>
      </c>
      <c r="N109">
        <v>4</v>
      </c>
      <c r="O109">
        <v>9.1999999999999993</v>
      </c>
      <c r="P109">
        <v>999</v>
      </c>
      <c r="Q109">
        <v>999</v>
      </c>
      <c r="R109">
        <v>999</v>
      </c>
      <c r="S109">
        <v>999</v>
      </c>
      <c r="T109">
        <v>999</v>
      </c>
      <c r="U109">
        <v>999</v>
      </c>
      <c r="V109">
        <v>999</v>
      </c>
      <c r="W109">
        <v>27.9</v>
      </c>
      <c r="X109">
        <v>888</v>
      </c>
      <c r="Y109">
        <v>888</v>
      </c>
      <c r="Z109" t="s">
        <v>32</v>
      </c>
      <c r="AA109">
        <v>1051</v>
      </c>
    </row>
    <row r="110" spans="1:27" ht="15" customHeight="1" x14ac:dyDescent="0.25">
      <c r="A110">
        <v>15</v>
      </c>
      <c r="B110" s="20" t="s">
        <v>106</v>
      </c>
      <c r="C110" t="s">
        <v>34</v>
      </c>
      <c r="D110" t="s">
        <v>35</v>
      </c>
      <c r="E110" t="s">
        <v>58</v>
      </c>
      <c r="F110" t="s">
        <v>105</v>
      </c>
      <c r="G110" t="s">
        <v>31</v>
      </c>
      <c r="H110">
        <v>6.8</v>
      </c>
      <c r="I110">
        <v>8.1</v>
      </c>
      <c r="J110">
        <v>999</v>
      </c>
      <c r="K110" t="s">
        <v>32</v>
      </c>
      <c r="L110">
        <v>14</v>
      </c>
      <c r="M110">
        <v>999</v>
      </c>
      <c r="N110">
        <v>999</v>
      </c>
      <c r="O110">
        <v>999</v>
      </c>
      <c r="P110">
        <v>999</v>
      </c>
      <c r="Q110">
        <v>999</v>
      </c>
      <c r="R110">
        <v>999</v>
      </c>
      <c r="S110">
        <v>999</v>
      </c>
      <c r="T110">
        <v>999</v>
      </c>
      <c r="U110">
        <v>999</v>
      </c>
      <c r="V110">
        <v>999</v>
      </c>
      <c r="W110">
        <v>28.9</v>
      </c>
      <c r="X110">
        <v>888</v>
      </c>
      <c r="Y110">
        <v>888</v>
      </c>
      <c r="Z110" t="s">
        <v>32</v>
      </c>
      <c r="AA110">
        <v>1202</v>
      </c>
    </row>
    <row r="111" spans="1:27" ht="15" customHeight="1" x14ac:dyDescent="0.25">
      <c r="A111">
        <v>15</v>
      </c>
      <c r="B111" s="20" t="s">
        <v>106</v>
      </c>
      <c r="C111" t="s">
        <v>28</v>
      </c>
      <c r="D111" t="s">
        <v>28</v>
      </c>
      <c r="E111" t="s">
        <v>58</v>
      </c>
      <c r="F111" t="s">
        <v>105</v>
      </c>
      <c r="G111" t="s">
        <v>31</v>
      </c>
      <c r="H111">
        <v>5.7</v>
      </c>
      <c r="I111">
        <v>7.3</v>
      </c>
      <c r="J111">
        <v>999</v>
      </c>
      <c r="K111" t="s">
        <v>32</v>
      </c>
      <c r="L111">
        <v>15</v>
      </c>
      <c r="M111">
        <v>999</v>
      </c>
      <c r="N111">
        <v>999</v>
      </c>
      <c r="O111">
        <v>999</v>
      </c>
      <c r="P111">
        <v>999</v>
      </c>
      <c r="Q111">
        <v>999</v>
      </c>
      <c r="R111">
        <v>999</v>
      </c>
      <c r="S111">
        <v>999</v>
      </c>
      <c r="T111">
        <v>999</v>
      </c>
      <c r="U111">
        <v>999</v>
      </c>
      <c r="V111">
        <v>999</v>
      </c>
      <c r="W111">
        <v>27.9</v>
      </c>
      <c r="X111">
        <v>888</v>
      </c>
      <c r="Y111">
        <v>888</v>
      </c>
      <c r="Z111" t="s">
        <v>32</v>
      </c>
      <c r="AA111">
        <v>1051</v>
      </c>
    </row>
    <row r="112" spans="1:27" ht="15" customHeight="1" x14ac:dyDescent="0.25">
      <c r="A112">
        <v>15</v>
      </c>
      <c r="B112" s="20" t="s">
        <v>106</v>
      </c>
      <c r="C112" t="s">
        <v>34</v>
      </c>
      <c r="D112" t="s">
        <v>35</v>
      </c>
      <c r="E112" t="s">
        <v>107</v>
      </c>
      <c r="F112" t="s">
        <v>105</v>
      </c>
      <c r="G112" t="s">
        <v>31</v>
      </c>
      <c r="H112">
        <v>12.2</v>
      </c>
      <c r="I112">
        <v>14</v>
      </c>
      <c r="J112">
        <v>999</v>
      </c>
      <c r="K112" t="s">
        <v>32</v>
      </c>
      <c r="L112">
        <v>14</v>
      </c>
      <c r="M112">
        <v>999</v>
      </c>
      <c r="N112">
        <v>999</v>
      </c>
      <c r="O112">
        <v>999</v>
      </c>
      <c r="P112">
        <v>999</v>
      </c>
      <c r="Q112">
        <v>999</v>
      </c>
      <c r="R112">
        <v>999</v>
      </c>
      <c r="S112">
        <v>999</v>
      </c>
      <c r="T112">
        <v>999</v>
      </c>
      <c r="U112">
        <v>999</v>
      </c>
      <c r="V112">
        <v>999</v>
      </c>
      <c r="W112">
        <v>28.9</v>
      </c>
      <c r="X112">
        <v>888</v>
      </c>
      <c r="Y112">
        <v>888</v>
      </c>
      <c r="Z112" t="s">
        <v>32</v>
      </c>
      <c r="AA112">
        <v>1202</v>
      </c>
    </row>
    <row r="113" spans="1:27" ht="15" customHeight="1" x14ac:dyDescent="0.25">
      <c r="A113">
        <v>15</v>
      </c>
      <c r="B113" s="20" t="s">
        <v>106</v>
      </c>
      <c r="C113" t="s">
        <v>28</v>
      </c>
      <c r="D113" t="s">
        <v>28</v>
      </c>
      <c r="E113" t="s">
        <v>107</v>
      </c>
      <c r="F113" t="s">
        <v>105</v>
      </c>
      <c r="G113" t="s">
        <v>31</v>
      </c>
      <c r="H113">
        <v>11.9</v>
      </c>
      <c r="I113">
        <v>31.3</v>
      </c>
      <c r="J113">
        <v>999</v>
      </c>
      <c r="K113" t="s">
        <v>32</v>
      </c>
      <c r="L113">
        <v>15</v>
      </c>
      <c r="M113">
        <v>999</v>
      </c>
      <c r="N113">
        <v>999</v>
      </c>
      <c r="O113">
        <v>999</v>
      </c>
      <c r="P113">
        <v>999</v>
      </c>
      <c r="Q113">
        <v>999</v>
      </c>
      <c r="R113">
        <v>999</v>
      </c>
      <c r="S113">
        <v>999</v>
      </c>
      <c r="T113">
        <v>999</v>
      </c>
      <c r="U113">
        <v>999</v>
      </c>
      <c r="V113">
        <v>999</v>
      </c>
      <c r="W113">
        <v>27.9</v>
      </c>
      <c r="X113">
        <v>888</v>
      </c>
      <c r="Y113">
        <v>888</v>
      </c>
      <c r="Z113" t="s">
        <v>32</v>
      </c>
      <c r="AA113">
        <v>1051</v>
      </c>
    </row>
    <row r="114" spans="1:27" ht="15" customHeight="1" x14ac:dyDescent="0.25">
      <c r="A114">
        <v>15</v>
      </c>
      <c r="B114" s="20" t="s">
        <v>106</v>
      </c>
      <c r="C114" t="s">
        <v>34</v>
      </c>
      <c r="D114" t="s">
        <v>35</v>
      </c>
      <c r="E114" t="s">
        <v>108</v>
      </c>
      <c r="F114" t="s">
        <v>105</v>
      </c>
      <c r="G114" t="s">
        <v>31</v>
      </c>
      <c r="H114">
        <v>4.4000000000000004</v>
      </c>
      <c r="I114">
        <v>7.6</v>
      </c>
      <c r="J114">
        <v>999</v>
      </c>
      <c r="K114" t="s">
        <v>32</v>
      </c>
      <c r="L114">
        <v>14</v>
      </c>
      <c r="M114">
        <v>999</v>
      </c>
      <c r="N114">
        <v>999</v>
      </c>
      <c r="O114">
        <v>999</v>
      </c>
      <c r="P114">
        <v>999</v>
      </c>
      <c r="Q114">
        <v>999</v>
      </c>
      <c r="R114">
        <v>999</v>
      </c>
      <c r="S114">
        <v>999</v>
      </c>
      <c r="T114">
        <v>999</v>
      </c>
      <c r="U114">
        <v>999</v>
      </c>
      <c r="V114">
        <v>999</v>
      </c>
      <c r="W114">
        <v>28.9</v>
      </c>
      <c r="X114">
        <v>888</v>
      </c>
      <c r="Y114">
        <v>888</v>
      </c>
      <c r="Z114" t="s">
        <v>32</v>
      </c>
      <c r="AA114">
        <v>1202</v>
      </c>
    </row>
    <row r="115" spans="1:27" ht="15" customHeight="1" x14ac:dyDescent="0.25">
      <c r="A115">
        <v>15</v>
      </c>
      <c r="B115" s="20" t="s">
        <v>106</v>
      </c>
      <c r="C115" t="s">
        <v>28</v>
      </c>
      <c r="D115" t="s">
        <v>28</v>
      </c>
      <c r="E115" t="s">
        <v>108</v>
      </c>
      <c r="F115" t="s">
        <v>105</v>
      </c>
      <c r="G115" t="s">
        <v>31</v>
      </c>
      <c r="H115">
        <v>0.8</v>
      </c>
      <c r="I115">
        <v>3.2</v>
      </c>
      <c r="J115">
        <v>999</v>
      </c>
      <c r="K115" t="s">
        <v>32</v>
      </c>
      <c r="L115">
        <v>15</v>
      </c>
      <c r="M115">
        <v>999</v>
      </c>
      <c r="N115">
        <v>999</v>
      </c>
      <c r="O115">
        <v>999</v>
      </c>
      <c r="P115">
        <v>999</v>
      </c>
      <c r="Q115">
        <v>999</v>
      </c>
      <c r="R115">
        <v>999</v>
      </c>
      <c r="S115">
        <v>999</v>
      </c>
      <c r="T115">
        <v>999</v>
      </c>
      <c r="U115">
        <v>999</v>
      </c>
      <c r="V115">
        <v>999</v>
      </c>
      <c r="W115">
        <v>27.9</v>
      </c>
      <c r="X115">
        <v>888</v>
      </c>
      <c r="Y115">
        <v>888</v>
      </c>
      <c r="Z115" t="s">
        <v>32</v>
      </c>
      <c r="AA115">
        <v>1051</v>
      </c>
    </row>
    <row r="116" spans="1:27" x14ac:dyDescent="0.25">
      <c r="A116">
        <v>16</v>
      </c>
      <c r="B116" s="20" t="s">
        <v>109</v>
      </c>
      <c r="C116" t="s">
        <v>136</v>
      </c>
      <c r="D116" t="s">
        <v>37</v>
      </c>
      <c r="E116" t="s">
        <v>29</v>
      </c>
      <c r="F116" t="s">
        <v>105</v>
      </c>
      <c r="G116" t="s">
        <v>31</v>
      </c>
      <c r="H116" s="6">
        <v>888</v>
      </c>
      <c r="I116" s="4">
        <v>888</v>
      </c>
      <c r="J116">
        <v>999</v>
      </c>
      <c r="K116" t="s">
        <v>33</v>
      </c>
      <c r="L116">
        <v>20</v>
      </c>
      <c r="M116">
        <v>888</v>
      </c>
      <c r="N116">
        <v>999</v>
      </c>
      <c r="O116">
        <v>999</v>
      </c>
      <c r="P116">
        <v>888</v>
      </c>
      <c r="Q116">
        <v>888</v>
      </c>
      <c r="R116">
        <v>999</v>
      </c>
      <c r="S116">
        <v>999</v>
      </c>
      <c r="T116">
        <v>999</v>
      </c>
      <c r="U116">
        <v>999</v>
      </c>
      <c r="V116">
        <v>999</v>
      </c>
      <c r="W116">
        <v>29.5</v>
      </c>
      <c r="X116">
        <v>999</v>
      </c>
      <c r="Y116">
        <v>33.1</v>
      </c>
      <c r="Z116" t="s">
        <v>32</v>
      </c>
      <c r="AA116">
        <v>1140</v>
      </c>
    </row>
    <row r="117" spans="1:27" x14ac:dyDescent="0.25">
      <c r="A117">
        <v>16</v>
      </c>
      <c r="B117" s="20" t="s">
        <v>109</v>
      </c>
      <c r="C117" t="s">
        <v>38</v>
      </c>
      <c r="D117" t="s">
        <v>39</v>
      </c>
      <c r="E117" t="s">
        <v>29</v>
      </c>
      <c r="F117" t="s">
        <v>105</v>
      </c>
      <c r="G117" t="s">
        <v>31</v>
      </c>
      <c r="H117" s="4">
        <v>888</v>
      </c>
      <c r="I117" s="4">
        <v>888</v>
      </c>
      <c r="J117">
        <v>999</v>
      </c>
      <c r="K117" t="s">
        <v>33</v>
      </c>
      <c r="L117">
        <v>20</v>
      </c>
      <c r="M117">
        <v>888</v>
      </c>
      <c r="N117">
        <v>999</v>
      </c>
      <c r="O117">
        <v>999</v>
      </c>
      <c r="P117">
        <v>888</v>
      </c>
      <c r="Q117">
        <v>888</v>
      </c>
      <c r="R117">
        <v>999</v>
      </c>
      <c r="S117">
        <v>999</v>
      </c>
      <c r="T117">
        <v>999</v>
      </c>
      <c r="U117">
        <v>999</v>
      </c>
      <c r="V117">
        <v>999</v>
      </c>
      <c r="W117">
        <v>29.8</v>
      </c>
      <c r="X117">
        <v>999</v>
      </c>
      <c r="Y117">
        <v>33</v>
      </c>
      <c r="Z117" t="s">
        <v>32</v>
      </c>
      <c r="AA117">
        <v>1139</v>
      </c>
    </row>
    <row r="118" spans="1:27" x14ac:dyDescent="0.25">
      <c r="A118">
        <v>16</v>
      </c>
      <c r="B118" s="20" t="s">
        <v>109</v>
      </c>
      <c r="C118" t="s">
        <v>136</v>
      </c>
      <c r="D118" t="s">
        <v>37</v>
      </c>
      <c r="E118" t="s">
        <v>110</v>
      </c>
      <c r="F118" t="s">
        <v>105</v>
      </c>
      <c r="G118" t="s">
        <v>31</v>
      </c>
      <c r="H118" s="4">
        <v>888</v>
      </c>
      <c r="I118" s="4">
        <v>888</v>
      </c>
      <c r="J118">
        <v>999</v>
      </c>
      <c r="K118" t="s">
        <v>33</v>
      </c>
      <c r="L118">
        <v>20</v>
      </c>
      <c r="M118">
        <v>9.5</v>
      </c>
      <c r="N118">
        <v>999</v>
      </c>
      <c r="O118">
        <v>999</v>
      </c>
      <c r="P118">
        <v>6</v>
      </c>
      <c r="Q118">
        <v>10</v>
      </c>
      <c r="R118">
        <v>999</v>
      </c>
      <c r="S118">
        <v>999</v>
      </c>
      <c r="T118">
        <v>999</v>
      </c>
      <c r="U118">
        <v>999</v>
      </c>
      <c r="V118">
        <v>999</v>
      </c>
      <c r="W118">
        <v>29.5</v>
      </c>
      <c r="X118">
        <v>999</v>
      </c>
      <c r="Y118">
        <v>33.1</v>
      </c>
      <c r="Z118" t="s">
        <v>32</v>
      </c>
      <c r="AA118">
        <v>1140</v>
      </c>
    </row>
    <row r="119" spans="1:27" x14ac:dyDescent="0.25">
      <c r="A119">
        <v>16</v>
      </c>
      <c r="B119" s="20" t="s">
        <v>109</v>
      </c>
      <c r="C119" t="s">
        <v>38</v>
      </c>
      <c r="D119" t="s">
        <v>39</v>
      </c>
      <c r="E119" t="s">
        <v>110</v>
      </c>
      <c r="F119" t="s">
        <v>105</v>
      </c>
      <c r="G119" t="s">
        <v>31</v>
      </c>
      <c r="H119" s="4">
        <v>888</v>
      </c>
      <c r="I119" s="4">
        <v>888</v>
      </c>
      <c r="J119">
        <v>999</v>
      </c>
      <c r="K119" t="s">
        <v>33</v>
      </c>
      <c r="L119">
        <v>20</v>
      </c>
      <c r="M119">
        <v>7.5</v>
      </c>
      <c r="N119">
        <v>999</v>
      </c>
      <c r="O119">
        <v>999</v>
      </c>
      <c r="P119">
        <v>1</v>
      </c>
      <c r="Q119">
        <v>8</v>
      </c>
      <c r="R119">
        <v>999</v>
      </c>
      <c r="S119">
        <v>999</v>
      </c>
      <c r="T119">
        <v>999</v>
      </c>
      <c r="U119">
        <v>999</v>
      </c>
      <c r="V119">
        <v>999</v>
      </c>
      <c r="W119">
        <v>29.8</v>
      </c>
      <c r="X119">
        <v>999</v>
      </c>
      <c r="Y119">
        <v>33</v>
      </c>
      <c r="Z119" t="s">
        <v>32</v>
      </c>
      <c r="AA119">
        <v>1139</v>
      </c>
    </row>
    <row r="120" spans="1:27" ht="15" hidden="1" customHeight="1" x14ac:dyDescent="0.25">
      <c r="A120">
        <v>16</v>
      </c>
      <c r="B120" s="20" t="s">
        <v>109</v>
      </c>
      <c r="C120" t="s">
        <v>136</v>
      </c>
      <c r="D120" t="s">
        <v>37</v>
      </c>
      <c r="E120" t="s">
        <v>57</v>
      </c>
      <c r="F120" t="s">
        <v>1</v>
      </c>
      <c r="G120" t="s">
        <v>47</v>
      </c>
      <c r="H120">
        <v>999</v>
      </c>
      <c r="I120">
        <v>999</v>
      </c>
      <c r="J120">
        <v>999</v>
      </c>
      <c r="K120">
        <v>999</v>
      </c>
      <c r="L120">
        <v>20</v>
      </c>
      <c r="M120">
        <v>999</v>
      </c>
      <c r="N120">
        <v>999</v>
      </c>
      <c r="O120">
        <v>999</v>
      </c>
      <c r="P120">
        <v>999</v>
      </c>
      <c r="Q120">
        <v>999</v>
      </c>
      <c r="R120">
        <v>999</v>
      </c>
      <c r="S120">
        <v>999</v>
      </c>
      <c r="T120">
        <v>999</v>
      </c>
      <c r="U120">
        <v>1</v>
      </c>
      <c r="V120">
        <v>999</v>
      </c>
      <c r="W120">
        <v>29.5</v>
      </c>
      <c r="X120">
        <v>999</v>
      </c>
      <c r="Y120">
        <v>33.1</v>
      </c>
      <c r="Z120" t="s">
        <v>32</v>
      </c>
      <c r="AA120">
        <v>1140</v>
      </c>
    </row>
    <row r="121" spans="1:27" ht="15" hidden="1" customHeight="1" x14ac:dyDescent="0.25">
      <c r="A121">
        <v>16</v>
      </c>
      <c r="B121" s="20" t="s">
        <v>109</v>
      </c>
      <c r="C121" t="s">
        <v>38</v>
      </c>
      <c r="D121" t="s">
        <v>39</v>
      </c>
      <c r="E121" t="s">
        <v>57</v>
      </c>
      <c r="F121" t="s">
        <v>1</v>
      </c>
      <c r="G121" t="s">
        <v>47</v>
      </c>
      <c r="H121">
        <v>999</v>
      </c>
      <c r="I121">
        <v>999</v>
      </c>
      <c r="J121">
        <v>999</v>
      </c>
      <c r="K121">
        <v>999</v>
      </c>
      <c r="L121">
        <v>20</v>
      </c>
      <c r="M121">
        <v>999</v>
      </c>
      <c r="N121">
        <v>999</v>
      </c>
      <c r="O121">
        <v>999</v>
      </c>
      <c r="P121">
        <v>999</v>
      </c>
      <c r="Q121">
        <v>999</v>
      </c>
      <c r="R121">
        <v>999</v>
      </c>
      <c r="S121">
        <v>999</v>
      </c>
      <c r="T121">
        <v>999</v>
      </c>
      <c r="U121">
        <v>3</v>
      </c>
      <c r="V121">
        <v>999</v>
      </c>
      <c r="W121">
        <v>29.8</v>
      </c>
      <c r="X121">
        <v>999</v>
      </c>
      <c r="Y121">
        <v>33</v>
      </c>
      <c r="Z121" t="s">
        <v>32</v>
      </c>
      <c r="AA121">
        <v>1139</v>
      </c>
    </row>
    <row r="122" spans="1:27" ht="15" hidden="1" customHeight="1" x14ac:dyDescent="0.25">
      <c r="A122">
        <v>16</v>
      </c>
      <c r="B122" s="20" t="s">
        <v>109</v>
      </c>
      <c r="C122" t="s">
        <v>136</v>
      </c>
      <c r="D122" t="s">
        <v>37</v>
      </c>
      <c r="E122" t="s">
        <v>111</v>
      </c>
      <c r="F122" t="s">
        <v>1</v>
      </c>
      <c r="G122" t="s">
        <v>47</v>
      </c>
      <c r="H122">
        <v>999</v>
      </c>
      <c r="I122">
        <v>999</v>
      </c>
      <c r="J122">
        <v>999</v>
      </c>
      <c r="K122">
        <v>999</v>
      </c>
      <c r="L122">
        <v>20</v>
      </c>
      <c r="M122">
        <v>999</v>
      </c>
      <c r="N122">
        <v>999</v>
      </c>
      <c r="O122">
        <v>999</v>
      </c>
      <c r="P122">
        <v>999</v>
      </c>
      <c r="Q122">
        <v>999</v>
      </c>
      <c r="R122">
        <v>999</v>
      </c>
      <c r="S122">
        <v>999</v>
      </c>
      <c r="T122">
        <v>999</v>
      </c>
      <c r="U122">
        <v>1</v>
      </c>
      <c r="V122">
        <v>999</v>
      </c>
      <c r="W122">
        <v>29.5</v>
      </c>
      <c r="X122">
        <v>999</v>
      </c>
      <c r="Y122">
        <v>33.1</v>
      </c>
      <c r="Z122" t="s">
        <v>32</v>
      </c>
      <c r="AA122">
        <v>1140</v>
      </c>
    </row>
    <row r="123" spans="1:27" ht="15" hidden="1" customHeight="1" x14ac:dyDescent="0.25">
      <c r="A123">
        <v>16</v>
      </c>
      <c r="B123" s="20" t="s">
        <v>109</v>
      </c>
      <c r="C123" t="s">
        <v>38</v>
      </c>
      <c r="D123" t="s">
        <v>39</v>
      </c>
      <c r="E123" t="s">
        <v>111</v>
      </c>
      <c r="F123" t="s">
        <v>1</v>
      </c>
      <c r="G123" t="s">
        <v>47</v>
      </c>
      <c r="H123">
        <v>999</v>
      </c>
      <c r="I123">
        <v>999</v>
      </c>
      <c r="J123">
        <v>999</v>
      </c>
      <c r="K123">
        <v>999</v>
      </c>
      <c r="L123">
        <v>20</v>
      </c>
      <c r="M123">
        <v>999</v>
      </c>
      <c r="N123">
        <v>999</v>
      </c>
      <c r="O123">
        <v>999</v>
      </c>
      <c r="P123">
        <v>999</v>
      </c>
      <c r="Q123">
        <v>999</v>
      </c>
      <c r="R123">
        <v>999</v>
      </c>
      <c r="S123">
        <v>999</v>
      </c>
      <c r="T123">
        <v>999</v>
      </c>
      <c r="U123">
        <v>3</v>
      </c>
      <c r="V123">
        <v>999</v>
      </c>
      <c r="W123">
        <v>29.8</v>
      </c>
      <c r="X123">
        <v>999</v>
      </c>
      <c r="Y123">
        <v>33</v>
      </c>
      <c r="Z123" t="s">
        <v>32</v>
      </c>
      <c r="AA123">
        <v>1139</v>
      </c>
    </row>
    <row r="124" spans="1:27" ht="15" hidden="1" customHeight="1" x14ac:dyDescent="0.25">
      <c r="A124">
        <v>16</v>
      </c>
      <c r="B124" s="20" t="s">
        <v>109</v>
      </c>
      <c r="C124" t="s">
        <v>136</v>
      </c>
      <c r="D124" t="s">
        <v>37</v>
      </c>
      <c r="E124" t="s">
        <v>112</v>
      </c>
      <c r="F124" t="s">
        <v>1</v>
      </c>
      <c r="G124" t="s">
        <v>47</v>
      </c>
      <c r="H124">
        <v>999</v>
      </c>
      <c r="I124">
        <v>999</v>
      </c>
      <c r="J124">
        <v>999</v>
      </c>
      <c r="K124">
        <v>999</v>
      </c>
      <c r="L124">
        <v>20</v>
      </c>
      <c r="M124">
        <v>999</v>
      </c>
      <c r="N124">
        <v>999</v>
      </c>
      <c r="O124">
        <v>999</v>
      </c>
      <c r="P124">
        <v>999</v>
      </c>
      <c r="Q124">
        <v>999</v>
      </c>
      <c r="R124">
        <v>999</v>
      </c>
      <c r="S124">
        <v>999</v>
      </c>
      <c r="T124">
        <v>999</v>
      </c>
      <c r="U124">
        <v>1</v>
      </c>
      <c r="V124">
        <v>999</v>
      </c>
      <c r="W124">
        <v>29.5</v>
      </c>
      <c r="X124">
        <v>999</v>
      </c>
      <c r="Y124">
        <v>33.1</v>
      </c>
      <c r="Z124" t="s">
        <v>32</v>
      </c>
      <c r="AA124">
        <v>1140</v>
      </c>
    </row>
    <row r="125" spans="1:27" ht="15" hidden="1" customHeight="1" x14ac:dyDescent="0.25">
      <c r="A125">
        <v>16</v>
      </c>
      <c r="B125" s="20" t="s">
        <v>109</v>
      </c>
      <c r="C125" t="s">
        <v>38</v>
      </c>
      <c r="D125" t="s">
        <v>39</v>
      </c>
      <c r="E125" t="s">
        <v>112</v>
      </c>
      <c r="F125" t="s">
        <v>1</v>
      </c>
      <c r="G125" t="s">
        <v>47</v>
      </c>
      <c r="H125">
        <v>999</v>
      </c>
      <c r="I125">
        <v>999</v>
      </c>
      <c r="J125">
        <v>999</v>
      </c>
      <c r="K125">
        <v>999</v>
      </c>
      <c r="L125">
        <v>20</v>
      </c>
      <c r="M125">
        <v>999</v>
      </c>
      <c r="N125">
        <v>999</v>
      </c>
      <c r="O125">
        <v>999</v>
      </c>
      <c r="P125">
        <v>999</v>
      </c>
      <c r="Q125">
        <v>999</v>
      </c>
      <c r="R125">
        <v>999</v>
      </c>
      <c r="S125">
        <v>999</v>
      </c>
      <c r="T125">
        <v>999</v>
      </c>
      <c r="U125">
        <v>3</v>
      </c>
      <c r="V125">
        <v>999</v>
      </c>
      <c r="W125">
        <v>29.8</v>
      </c>
      <c r="X125">
        <v>999</v>
      </c>
      <c r="Y125">
        <v>33</v>
      </c>
      <c r="Z125" t="s">
        <v>32</v>
      </c>
      <c r="AA125">
        <v>1139</v>
      </c>
    </row>
    <row r="126" spans="1:27" ht="15" hidden="1" customHeight="1" x14ac:dyDescent="0.25">
      <c r="A126">
        <v>16</v>
      </c>
      <c r="B126" s="20" t="s">
        <v>109</v>
      </c>
      <c r="C126" t="s">
        <v>136</v>
      </c>
      <c r="D126" t="s">
        <v>37</v>
      </c>
      <c r="E126" t="s">
        <v>59</v>
      </c>
      <c r="F126" t="s">
        <v>57</v>
      </c>
      <c r="G126" t="s">
        <v>47</v>
      </c>
      <c r="H126">
        <v>999</v>
      </c>
      <c r="I126">
        <v>999</v>
      </c>
      <c r="J126">
        <v>999</v>
      </c>
      <c r="K126">
        <v>999</v>
      </c>
      <c r="L126">
        <v>20</v>
      </c>
      <c r="M126">
        <v>999</v>
      </c>
      <c r="N126">
        <v>999</v>
      </c>
      <c r="O126">
        <v>999</v>
      </c>
      <c r="P126">
        <v>999</v>
      </c>
      <c r="Q126">
        <v>999</v>
      </c>
      <c r="R126">
        <v>999</v>
      </c>
      <c r="S126">
        <v>999</v>
      </c>
      <c r="T126">
        <v>999</v>
      </c>
      <c r="U126">
        <v>1</v>
      </c>
      <c r="V126">
        <v>999</v>
      </c>
      <c r="W126">
        <v>29.5</v>
      </c>
      <c r="X126">
        <v>999</v>
      </c>
      <c r="Y126">
        <v>33.1</v>
      </c>
      <c r="Z126" t="s">
        <v>32</v>
      </c>
      <c r="AA126">
        <v>1140</v>
      </c>
    </row>
    <row r="127" spans="1:27" ht="15" hidden="1" customHeight="1" x14ac:dyDescent="0.25">
      <c r="A127">
        <v>16</v>
      </c>
      <c r="B127" s="20" t="s">
        <v>109</v>
      </c>
      <c r="C127" t="s">
        <v>38</v>
      </c>
      <c r="D127" t="s">
        <v>39</v>
      </c>
      <c r="E127" t="s">
        <v>59</v>
      </c>
      <c r="F127" t="s">
        <v>57</v>
      </c>
      <c r="G127" t="s">
        <v>47</v>
      </c>
      <c r="H127">
        <v>999</v>
      </c>
      <c r="I127">
        <v>999</v>
      </c>
      <c r="J127">
        <v>999</v>
      </c>
      <c r="K127">
        <v>999</v>
      </c>
      <c r="L127">
        <v>20</v>
      </c>
      <c r="M127">
        <v>999</v>
      </c>
      <c r="N127">
        <v>999</v>
      </c>
      <c r="O127">
        <v>999</v>
      </c>
      <c r="P127">
        <v>999</v>
      </c>
      <c r="Q127">
        <v>999</v>
      </c>
      <c r="R127">
        <v>999</v>
      </c>
      <c r="S127">
        <v>999</v>
      </c>
      <c r="T127">
        <v>999</v>
      </c>
      <c r="U127">
        <v>3</v>
      </c>
      <c r="V127">
        <v>999</v>
      </c>
      <c r="W127">
        <v>29.8</v>
      </c>
      <c r="X127">
        <v>999</v>
      </c>
      <c r="Y127">
        <v>33</v>
      </c>
      <c r="Z127" t="s">
        <v>32</v>
      </c>
      <c r="AA127">
        <v>1139</v>
      </c>
    </row>
    <row r="128" spans="1:27" x14ac:dyDescent="0.25">
      <c r="A128">
        <v>17</v>
      </c>
      <c r="B128" s="20" t="s">
        <v>113</v>
      </c>
      <c r="C128" t="s">
        <v>114</v>
      </c>
      <c r="D128" t="s">
        <v>289</v>
      </c>
      <c r="E128" t="s">
        <v>29</v>
      </c>
      <c r="F128" t="s">
        <v>105</v>
      </c>
      <c r="G128" t="s">
        <v>31</v>
      </c>
      <c r="H128">
        <v>12.7</v>
      </c>
      <c r="I128">
        <v>1.7</v>
      </c>
      <c r="J128">
        <v>999</v>
      </c>
      <c r="K128" t="s">
        <v>32</v>
      </c>
      <c r="L128">
        <v>20</v>
      </c>
      <c r="M128">
        <v>999</v>
      </c>
      <c r="N128">
        <v>999</v>
      </c>
      <c r="O128">
        <v>999</v>
      </c>
      <c r="P128">
        <v>999</v>
      </c>
      <c r="Q128">
        <v>999</v>
      </c>
      <c r="R128">
        <v>999</v>
      </c>
      <c r="S128">
        <v>999</v>
      </c>
      <c r="T128">
        <v>999</v>
      </c>
      <c r="U128">
        <v>999</v>
      </c>
      <c r="V128">
        <v>999</v>
      </c>
      <c r="W128">
        <v>31.5</v>
      </c>
      <c r="X128">
        <v>23.4</v>
      </c>
      <c r="Y128" s="4">
        <f>(Table1[[#This Row],[average.ga]]*7+Table1[[#This Row],[average.pna]])/7</f>
        <v>34.842857142857142</v>
      </c>
      <c r="Z128" s="4" t="s">
        <v>33</v>
      </c>
      <c r="AA128">
        <v>1426.7</v>
      </c>
    </row>
    <row r="129" spans="1:27" x14ac:dyDescent="0.25">
      <c r="A129">
        <v>17</v>
      </c>
      <c r="B129" s="20" t="s">
        <v>113</v>
      </c>
      <c r="C129" t="s">
        <v>28</v>
      </c>
      <c r="D129" t="s">
        <v>28</v>
      </c>
      <c r="E129" t="s">
        <v>29</v>
      </c>
      <c r="F129" t="s">
        <v>105</v>
      </c>
      <c r="G129" t="s">
        <v>31</v>
      </c>
      <c r="H129">
        <v>15.3</v>
      </c>
      <c r="I129">
        <v>1.78</v>
      </c>
      <c r="J129">
        <v>999</v>
      </c>
      <c r="K129" t="s">
        <v>32</v>
      </c>
      <c r="L129">
        <v>20</v>
      </c>
      <c r="M129">
        <v>999</v>
      </c>
      <c r="N129">
        <v>999</v>
      </c>
      <c r="O129">
        <v>999</v>
      </c>
      <c r="P129">
        <v>999</v>
      </c>
      <c r="Q129">
        <v>999</v>
      </c>
      <c r="R129">
        <v>999</v>
      </c>
      <c r="S129">
        <v>999</v>
      </c>
      <c r="T129">
        <v>999</v>
      </c>
      <c r="U129">
        <v>999</v>
      </c>
      <c r="V129">
        <v>999</v>
      </c>
      <c r="W129">
        <v>30.3</v>
      </c>
      <c r="X129">
        <v>27.8</v>
      </c>
      <c r="Y129" s="4">
        <f>(Table1[[#This Row],[average.ga]]*7+Table1[[#This Row],[average.pna]])/7</f>
        <v>34.271428571428572</v>
      </c>
      <c r="Z129" s="4" t="s">
        <v>33</v>
      </c>
      <c r="AA129">
        <v>1285.2</v>
      </c>
    </row>
    <row r="130" spans="1:27" hidden="1" x14ac:dyDescent="0.25">
      <c r="A130">
        <v>17</v>
      </c>
      <c r="B130" s="20" t="s">
        <v>113</v>
      </c>
      <c r="C130" t="s">
        <v>114</v>
      </c>
      <c r="D130" t="s">
        <v>289</v>
      </c>
      <c r="E130" t="s">
        <v>29</v>
      </c>
      <c r="F130" t="s">
        <v>82</v>
      </c>
      <c r="G130" t="s">
        <v>47</v>
      </c>
      <c r="H130">
        <v>6.2</v>
      </c>
      <c r="I130">
        <v>1.98</v>
      </c>
      <c r="J130">
        <v>999</v>
      </c>
      <c r="K130" t="s">
        <v>32</v>
      </c>
      <c r="L130">
        <v>20</v>
      </c>
      <c r="M130">
        <v>999</v>
      </c>
      <c r="N130">
        <v>999</v>
      </c>
      <c r="O130">
        <v>999</v>
      </c>
      <c r="P130">
        <v>999</v>
      </c>
      <c r="Q130">
        <v>999</v>
      </c>
      <c r="R130">
        <v>999</v>
      </c>
      <c r="S130">
        <v>999</v>
      </c>
      <c r="T130">
        <v>999</v>
      </c>
      <c r="U130">
        <v>999</v>
      </c>
      <c r="V130">
        <v>999</v>
      </c>
      <c r="W130">
        <v>31.5</v>
      </c>
      <c r="X130">
        <v>23.4</v>
      </c>
      <c r="Y130" s="4">
        <f>(Table1[[#This Row],[average.ga]]*7+Table1[[#This Row],[average.pna]])/7</f>
        <v>34.842857142857142</v>
      </c>
      <c r="Z130" s="4" t="s">
        <v>33</v>
      </c>
      <c r="AA130">
        <v>1426.7</v>
      </c>
    </row>
    <row r="131" spans="1:27" hidden="1" x14ac:dyDescent="0.25">
      <c r="A131">
        <v>17</v>
      </c>
      <c r="B131" s="20" t="s">
        <v>113</v>
      </c>
      <c r="C131" t="s">
        <v>28</v>
      </c>
      <c r="D131" t="s">
        <v>28</v>
      </c>
      <c r="E131" t="s">
        <v>29</v>
      </c>
      <c r="F131" t="s">
        <v>82</v>
      </c>
      <c r="G131" t="s">
        <v>47</v>
      </c>
      <c r="H131">
        <v>12.4</v>
      </c>
      <c r="I131">
        <v>2.54</v>
      </c>
      <c r="J131">
        <v>999</v>
      </c>
      <c r="K131" t="s">
        <v>32</v>
      </c>
      <c r="L131">
        <v>20</v>
      </c>
      <c r="M131">
        <v>999</v>
      </c>
      <c r="N131">
        <v>999</v>
      </c>
      <c r="O131">
        <v>999</v>
      </c>
      <c r="P131">
        <v>999</v>
      </c>
      <c r="Q131">
        <v>999</v>
      </c>
      <c r="R131">
        <v>999</v>
      </c>
      <c r="S131">
        <v>999</v>
      </c>
      <c r="T131">
        <v>999</v>
      </c>
      <c r="U131">
        <v>999</v>
      </c>
      <c r="V131">
        <v>999</v>
      </c>
      <c r="W131">
        <v>30.3</v>
      </c>
      <c r="X131">
        <v>27.8</v>
      </c>
      <c r="Y131" s="4">
        <f>(Table1[[#This Row],[average.ga]]*7+Table1[[#This Row],[average.pna]])/7</f>
        <v>34.271428571428572</v>
      </c>
      <c r="Z131" s="4" t="s">
        <v>33</v>
      </c>
      <c r="AA131">
        <v>1285.2</v>
      </c>
    </row>
    <row r="132" spans="1:27" ht="15" hidden="1" customHeight="1" x14ac:dyDescent="0.25">
      <c r="A132">
        <v>18</v>
      </c>
      <c r="B132" s="20" t="s">
        <v>115</v>
      </c>
      <c r="C132" t="s">
        <v>38</v>
      </c>
      <c r="D132" t="s">
        <v>39</v>
      </c>
      <c r="E132" t="s">
        <v>116</v>
      </c>
      <c r="F132" t="s">
        <v>117</v>
      </c>
      <c r="G132" t="s">
        <v>63</v>
      </c>
      <c r="H132">
        <v>95.64</v>
      </c>
      <c r="I132">
        <v>999</v>
      </c>
      <c r="J132">
        <v>0.94899999999999995</v>
      </c>
      <c r="K132" t="s">
        <v>32</v>
      </c>
      <c r="L132">
        <v>14</v>
      </c>
      <c r="M132">
        <v>999</v>
      </c>
      <c r="N132">
        <v>999</v>
      </c>
      <c r="O132">
        <v>999</v>
      </c>
      <c r="P132">
        <v>999</v>
      </c>
      <c r="Q132">
        <v>999</v>
      </c>
      <c r="R132">
        <v>999</v>
      </c>
      <c r="S132">
        <v>999</v>
      </c>
      <c r="T132">
        <v>999</v>
      </c>
      <c r="U132">
        <v>999</v>
      </c>
      <c r="V132">
        <v>999</v>
      </c>
      <c r="W132">
        <v>29.57</v>
      </c>
      <c r="X132">
        <v>888</v>
      </c>
      <c r="Y132">
        <v>888</v>
      </c>
      <c r="Z132" t="s">
        <v>32</v>
      </c>
      <c r="AA132">
        <v>1225.9000000000001</v>
      </c>
    </row>
    <row r="133" spans="1:27" ht="15" hidden="1" customHeight="1" x14ac:dyDescent="0.25">
      <c r="A133">
        <v>18</v>
      </c>
      <c r="B133" s="20" t="s">
        <v>115</v>
      </c>
      <c r="C133" t="s">
        <v>28</v>
      </c>
      <c r="D133" t="s">
        <v>28</v>
      </c>
      <c r="E133" t="s">
        <v>116</v>
      </c>
      <c r="F133" t="s">
        <v>117</v>
      </c>
      <c r="G133" t="s">
        <v>63</v>
      </c>
      <c r="H133">
        <v>96.38</v>
      </c>
      <c r="I133">
        <v>999</v>
      </c>
      <c r="J133">
        <v>0.89</v>
      </c>
      <c r="K133" t="s">
        <v>32</v>
      </c>
      <c r="L133">
        <v>16</v>
      </c>
      <c r="M133">
        <v>999</v>
      </c>
      <c r="N133">
        <v>999</v>
      </c>
      <c r="O133">
        <v>999</v>
      </c>
      <c r="P133">
        <v>999</v>
      </c>
      <c r="Q133">
        <v>999</v>
      </c>
      <c r="R133">
        <v>999</v>
      </c>
      <c r="S133">
        <v>999</v>
      </c>
      <c r="T133">
        <v>999</v>
      </c>
      <c r="U133">
        <v>999</v>
      </c>
      <c r="V133">
        <v>999</v>
      </c>
      <c r="W133">
        <v>28.88</v>
      </c>
      <c r="X133">
        <v>888</v>
      </c>
      <c r="Y133">
        <v>888</v>
      </c>
      <c r="Z133" t="s">
        <v>32</v>
      </c>
      <c r="AA133">
        <v>1149.8</v>
      </c>
    </row>
    <row r="134" spans="1:27" ht="15" customHeight="1" x14ac:dyDescent="0.25">
      <c r="A134">
        <v>18</v>
      </c>
      <c r="B134" s="20" t="s">
        <v>115</v>
      </c>
      <c r="C134" t="s">
        <v>38</v>
      </c>
      <c r="D134" t="s">
        <v>39</v>
      </c>
      <c r="E134" t="s">
        <v>116</v>
      </c>
      <c r="F134" t="s">
        <v>105</v>
      </c>
      <c r="G134" t="s">
        <v>31</v>
      </c>
      <c r="H134">
        <v>93.29</v>
      </c>
      <c r="I134">
        <v>999</v>
      </c>
      <c r="J134">
        <v>1.54</v>
      </c>
      <c r="K134" t="s">
        <v>32</v>
      </c>
      <c r="L134">
        <v>14</v>
      </c>
      <c r="M134">
        <v>999</v>
      </c>
      <c r="N134">
        <v>999</v>
      </c>
      <c r="O134">
        <v>999</v>
      </c>
      <c r="P134">
        <v>999</v>
      </c>
      <c r="Q134">
        <v>999</v>
      </c>
      <c r="R134">
        <v>999</v>
      </c>
      <c r="S134">
        <v>999</v>
      </c>
      <c r="T134">
        <v>999</v>
      </c>
      <c r="U134">
        <v>999</v>
      </c>
      <c r="V134">
        <v>999</v>
      </c>
      <c r="W134">
        <v>29.57</v>
      </c>
      <c r="X134">
        <v>888</v>
      </c>
      <c r="Y134">
        <v>888</v>
      </c>
      <c r="Z134" t="s">
        <v>32</v>
      </c>
      <c r="AA134">
        <v>1225.9000000000001</v>
      </c>
    </row>
    <row r="135" spans="1:27" ht="15" customHeight="1" x14ac:dyDescent="0.25">
      <c r="A135">
        <v>18</v>
      </c>
      <c r="B135" s="20" t="s">
        <v>115</v>
      </c>
      <c r="C135" t="s">
        <v>28</v>
      </c>
      <c r="D135" t="s">
        <v>28</v>
      </c>
      <c r="E135" t="s">
        <v>116</v>
      </c>
      <c r="F135" t="s">
        <v>105</v>
      </c>
      <c r="G135" t="s">
        <v>31</v>
      </c>
      <c r="H135">
        <v>95</v>
      </c>
      <c r="I135">
        <v>999</v>
      </c>
      <c r="J135">
        <v>1.44</v>
      </c>
      <c r="K135" t="s">
        <v>32</v>
      </c>
      <c r="L135">
        <v>16</v>
      </c>
      <c r="M135">
        <v>999</v>
      </c>
      <c r="N135">
        <v>999</v>
      </c>
      <c r="O135">
        <v>999</v>
      </c>
      <c r="P135">
        <v>999</v>
      </c>
      <c r="Q135">
        <v>999</v>
      </c>
      <c r="R135">
        <v>999</v>
      </c>
      <c r="S135">
        <v>999</v>
      </c>
      <c r="T135">
        <v>999</v>
      </c>
      <c r="U135">
        <v>999</v>
      </c>
      <c r="V135">
        <v>999</v>
      </c>
      <c r="W135">
        <v>28.88</v>
      </c>
      <c r="X135">
        <v>888</v>
      </c>
      <c r="Y135">
        <v>888</v>
      </c>
      <c r="Z135" t="s">
        <v>32</v>
      </c>
      <c r="AA135">
        <v>1149.8</v>
      </c>
    </row>
    <row r="136" spans="1:27" ht="15" customHeight="1" x14ac:dyDescent="0.25">
      <c r="A136">
        <v>18</v>
      </c>
      <c r="B136" s="20" t="s">
        <v>115</v>
      </c>
      <c r="C136" t="s">
        <v>38</v>
      </c>
      <c r="D136" t="s">
        <v>39</v>
      </c>
      <c r="E136" t="s">
        <v>58</v>
      </c>
      <c r="F136" t="s">
        <v>105</v>
      </c>
      <c r="G136" t="s">
        <v>31</v>
      </c>
      <c r="H136">
        <v>78.599999999999994</v>
      </c>
      <c r="I136">
        <v>999</v>
      </c>
      <c r="J136">
        <v>15.78</v>
      </c>
      <c r="K136" t="s">
        <v>32</v>
      </c>
      <c r="L136">
        <v>14</v>
      </c>
      <c r="M136">
        <v>999</v>
      </c>
      <c r="N136">
        <v>999</v>
      </c>
      <c r="O136">
        <v>999</v>
      </c>
      <c r="P136">
        <v>999</v>
      </c>
      <c r="Q136">
        <v>999</v>
      </c>
      <c r="R136">
        <v>999</v>
      </c>
      <c r="S136">
        <v>999</v>
      </c>
      <c r="T136">
        <v>999</v>
      </c>
      <c r="U136">
        <v>999</v>
      </c>
      <c r="V136">
        <v>999</v>
      </c>
      <c r="W136">
        <v>29.57</v>
      </c>
      <c r="X136">
        <v>888</v>
      </c>
      <c r="Y136">
        <v>888</v>
      </c>
      <c r="Z136" t="s">
        <v>32</v>
      </c>
      <c r="AA136">
        <v>1225.9000000000001</v>
      </c>
    </row>
    <row r="137" spans="1:27" ht="15" customHeight="1" x14ac:dyDescent="0.25">
      <c r="A137">
        <v>18</v>
      </c>
      <c r="B137" s="20" t="s">
        <v>115</v>
      </c>
      <c r="C137" t="s">
        <v>28</v>
      </c>
      <c r="D137" t="s">
        <v>28</v>
      </c>
      <c r="E137" t="s">
        <v>58</v>
      </c>
      <c r="F137" t="s">
        <v>105</v>
      </c>
      <c r="G137" t="s">
        <v>31</v>
      </c>
      <c r="H137">
        <v>112.5</v>
      </c>
      <c r="I137">
        <v>999</v>
      </c>
      <c r="J137">
        <v>14.75</v>
      </c>
      <c r="K137" t="s">
        <v>32</v>
      </c>
      <c r="L137">
        <v>16</v>
      </c>
      <c r="M137">
        <v>999</v>
      </c>
      <c r="N137">
        <v>999</v>
      </c>
      <c r="O137">
        <v>999</v>
      </c>
      <c r="P137">
        <v>999</v>
      </c>
      <c r="Q137">
        <v>999</v>
      </c>
      <c r="R137">
        <v>999</v>
      </c>
      <c r="S137">
        <v>999</v>
      </c>
      <c r="T137">
        <v>999</v>
      </c>
      <c r="U137">
        <v>999</v>
      </c>
      <c r="V137">
        <v>999</v>
      </c>
      <c r="W137">
        <v>28.88</v>
      </c>
      <c r="X137">
        <v>888</v>
      </c>
      <c r="Y137">
        <v>888</v>
      </c>
      <c r="Z137" t="s">
        <v>32</v>
      </c>
      <c r="AA137">
        <v>1149.8</v>
      </c>
    </row>
    <row r="138" spans="1:27" ht="15" hidden="1" customHeight="1" x14ac:dyDescent="0.25">
      <c r="A138">
        <v>18</v>
      </c>
      <c r="B138" s="20" t="s">
        <v>115</v>
      </c>
      <c r="C138" t="s">
        <v>38</v>
      </c>
      <c r="D138" t="s">
        <v>39</v>
      </c>
      <c r="E138" t="s">
        <v>116</v>
      </c>
      <c r="F138" t="s">
        <v>130</v>
      </c>
      <c r="G138" t="s">
        <v>47</v>
      </c>
      <c r="H138">
        <v>97</v>
      </c>
      <c r="I138">
        <v>999</v>
      </c>
      <c r="J138">
        <v>1.1499999999999999</v>
      </c>
      <c r="K138" t="s">
        <v>32</v>
      </c>
      <c r="L138">
        <v>14</v>
      </c>
      <c r="M138">
        <v>999</v>
      </c>
      <c r="N138">
        <v>999</v>
      </c>
      <c r="O138">
        <v>999</v>
      </c>
      <c r="P138">
        <v>999</v>
      </c>
      <c r="Q138">
        <v>999</v>
      </c>
      <c r="R138">
        <v>999</v>
      </c>
      <c r="S138">
        <v>999</v>
      </c>
      <c r="T138">
        <v>999</v>
      </c>
      <c r="U138">
        <v>999</v>
      </c>
      <c r="V138">
        <v>999</v>
      </c>
      <c r="W138">
        <v>29.57</v>
      </c>
      <c r="X138">
        <v>888</v>
      </c>
      <c r="Y138">
        <v>888</v>
      </c>
      <c r="Z138" t="s">
        <v>32</v>
      </c>
      <c r="AA138">
        <v>1225.9000000000001</v>
      </c>
    </row>
    <row r="139" spans="1:27" ht="15" hidden="1" customHeight="1" x14ac:dyDescent="0.25">
      <c r="A139">
        <v>18</v>
      </c>
      <c r="B139" s="20" t="s">
        <v>115</v>
      </c>
      <c r="C139" t="s">
        <v>28</v>
      </c>
      <c r="D139" t="s">
        <v>28</v>
      </c>
      <c r="E139" t="s">
        <v>116</v>
      </c>
      <c r="F139" t="s">
        <v>130</v>
      </c>
      <c r="G139" t="s">
        <v>47</v>
      </c>
      <c r="H139">
        <v>96.94</v>
      </c>
      <c r="I139">
        <v>999</v>
      </c>
      <c r="J139">
        <v>1.07</v>
      </c>
      <c r="K139" t="s">
        <v>32</v>
      </c>
      <c r="L139">
        <v>16</v>
      </c>
      <c r="M139">
        <v>999</v>
      </c>
      <c r="N139">
        <v>999</v>
      </c>
      <c r="O139">
        <v>999</v>
      </c>
      <c r="P139">
        <v>999</v>
      </c>
      <c r="Q139">
        <v>999</v>
      </c>
      <c r="R139">
        <v>999</v>
      </c>
      <c r="S139">
        <v>999</v>
      </c>
      <c r="T139">
        <v>999</v>
      </c>
      <c r="U139">
        <v>999</v>
      </c>
      <c r="V139">
        <v>999</v>
      </c>
      <c r="W139">
        <v>28.88</v>
      </c>
      <c r="X139">
        <v>888</v>
      </c>
      <c r="Y139">
        <v>888</v>
      </c>
      <c r="Z139" t="s">
        <v>32</v>
      </c>
      <c r="AA139">
        <v>1149.8</v>
      </c>
    </row>
    <row r="140" spans="1:27" ht="15" hidden="1" customHeight="1" x14ac:dyDescent="0.25">
      <c r="A140">
        <v>19</v>
      </c>
      <c r="B140" s="20" t="s">
        <v>118</v>
      </c>
      <c r="C140" t="s">
        <v>43</v>
      </c>
      <c r="D140" t="s">
        <v>43</v>
      </c>
      <c r="E140" t="s">
        <v>120</v>
      </c>
      <c r="F140" t="s">
        <v>121</v>
      </c>
      <c r="G140" t="s">
        <v>31</v>
      </c>
      <c r="H140">
        <v>2.63</v>
      </c>
      <c r="I140">
        <v>999</v>
      </c>
      <c r="J140">
        <v>999</v>
      </c>
      <c r="K140" t="s">
        <v>32</v>
      </c>
      <c r="L140">
        <v>24</v>
      </c>
      <c r="M140">
        <v>999</v>
      </c>
      <c r="N140">
        <v>999</v>
      </c>
      <c r="O140">
        <v>999</v>
      </c>
      <c r="P140">
        <v>999</v>
      </c>
      <c r="Q140">
        <v>999</v>
      </c>
      <c r="R140">
        <v>999</v>
      </c>
      <c r="S140">
        <v>999</v>
      </c>
      <c r="T140">
        <v>999</v>
      </c>
      <c r="U140">
        <v>999</v>
      </c>
      <c r="V140">
        <v>2.59</v>
      </c>
      <c r="W140">
        <v>888</v>
      </c>
      <c r="X140">
        <v>888</v>
      </c>
      <c r="Y140">
        <v>36</v>
      </c>
      <c r="Z140" t="s">
        <v>32</v>
      </c>
      <c r="AA140">
        <v>1093</v>
      </c>
    </row>
    <row r="141" spans="1:27" ht="15" hidden="1" customHeight="1" x14ac:dyDescent="0.25">
      <c r="A141">
        <v>19</v>
      </c>
      <c r="B141" s="20" t="s">
        <v>118</v>
      </c>
      <c r="C141" t="s">
        <v>28</v>
      </c>
      <c r="D141" t="s">
        <v>28</v>
      </c>
      <c r="E141" t="s">
        <v>120</v>
      </c>
      <c r="F141" t="s">
        <v>121</v>
      </c>
      <c r="G141" t="s">
        <v>31</v>
      </c>
      <c r="H141">
        <v>2.44</v>
      </c>
      <c r="I141">
        <v>999</v>
      </c>
      <c r="J141">
        <v>999</v>
      </c>
      <c r="K141" t="s">
        <v>32</v>
      </c>
      <c r="L141">
        <v>18</v>
      </c>
      <c r="M141">
        <v>999</v>
      </c>
      <c r="N141">
        <v>999</v>
      </c>
      <c r="O141">
        <v>999</v>
      </c>
      <c r="P141">
        <v>999</v>
      </c>
      <c r="Q141">
        <v>999</v>
      </c>
      <c r="R141">
        <v>999</v>
      </c>
      <c r="S141">
        <v>999</v>
      </c>
      <c r="T141">
        <v>999</v>
      </c>
      <c r="U141">
        <v>999</v>
      </c>
      <c r="V141">
        <v>2.59</v>
      </c>
      <c r="W141">
        <v>888</v>
      </c>
      <c r="X141">
        <v>888</v>
      </c>
      <c r="Y141">
        <v>36</v>
      </c>
      <c r="Z141" t="s">
        <v>32</v>
      </c>
      <c r="AA141">
        <v>1093</v>
      </c>
    </row>
    <row r="142" spans="1:27" ht="15" customHeight="1" x14ac:dyDescent="0.25">
      <c r="A142">
        <v>20</v>
      </c>
      <c r="B142" s="20" t="s">
        <v>122</v>
      </c>
      <c r="C142" t="s">
        <v>123</v>
      </c>
      <c r="D142" t="s">
        <v>124</v>
      </c>
      <c r="E142" t="s">
        <v>58</v>
      </c>
      <c r="F142">
        <v>999</v>
      </c>
      <c r="G142" t="s">
        <v>31</v>
      </c>
      <c r="H142">
        <v>79.5</v>
      </c>
      <c r="I142">
        <v>58</v>
      </c>
      <c r="J142">
        <v>999</v>
      </c>
      <c r="K142" t="s">
        <v>32</v>
      </c>
      <c r="L142">
        <v>25</v>
      </c>
      <c r="M142">
        <v>999</v>
      </c>
      <c r="N142">
        <v>999</v>
      </c>
      <c r="O142">
        <v>999</v>
      </c>
      <c r="P142">
        <v>999</v>
      </c>
      <c r="Q142">
        <v>999</v>
      </c>
      <c r="R142">
        <v>999</v>
      </c>
      <c r="S142">
        <v>999</v>
      </c>
      <c r="T142">
        <v>999</v>
      </c>
      <c r="U142">
        <v>999</v>
      </c>
      <c r="V142">
        <v>999</v>
      </c>
      <c r="W142">
        <v>28</v>
      </c>
      <c r="X142">
        <v>888</v>
      </c>
      <c r="Y142">
        <v>35.5</v>
      </c>
      <c r="Z142" t="s">
        <v>32</v>
      </c>
      <c r="AA142">
        <v>1062.3</v>
      </c>
    </row>
    <row r="143" spans="1:27" ht="15" customHeight="1" x14ac:dyDescent="0.25">
      <c r="A143">
        <v>20</v>
      </c>
      <c r="B143" s="20" t="s">
        <v>122</v>
      </c>
      <c r="C143" t="s">
        <v>125</v>
      </c>
      <c r="D143" t="s">
        <v>126</v>
      </c>
      <c r="E143" t="s">
        <v>58</v>
      </c>
      <c r="F143">
        <v>999</v>
      </c>
      <c r="G143" t="s">
        <v>31</v>
      </c>
      <c r="H143">
        <v>88.3</v>
      </c>
      <c r="I143">
        <v>47.2</v>
      </c>
      <c r="J143">
        <v>999</v>
      </c>
      <c r="K143" t="s">
        <v>32</v>
      </c>
      <c r="L143">
        <v>32</v>
      </c>
      <c r="M143">
        <v>999</v>
      </c>
      <c r="N143">
        <v>999</v>
      </c>
      <c r="O143">
        <v>999</v>
      </c>
      <c r="P143">
        <v>999</v>
      </c>
      <c r="Q143">
        <v>999</v>
      </c>
      <c r="R143">
        <v>999</v>
      </c>
      <c r="S143">
        <v>999</v>
      </c>
      <c r="T143">
        <v>999</v>
      </c>
      <c r="U143">
        <v>999</v>
      </c>
      <c r="V143">
        <v>999</v>
      </c>
      <c r="W143">
        <v>29.1</v>
      </c>
      <c r="X143">
        <v>888</v>
      </c>
      <c r="Y143">
        <v>36</v>
      </c>
      <c r="Z143" t="s">
        <v>32</v>
      </c>
      <c r="AA143">
        <v>1114.5999999999999</v>
      </c>
    </row>
    <row r="144" spans="1:27" hidden="1" x14ac:dyDescent="0.25">
      <c r="A144">
        <v>21</v>
      </c>
      <c r="B144" s="1" t="s">
        <v>127</v>
      </c>
      <c r="C144" t="s">
        <v>128</v>
      </c>
      <c r="D144" t="s">
        <v>129</v>
      </c>
      <c r="E144" t="s">
        <v>29</v>
      </c>
      <c r="F144" t="s">
        <v>130</v>
      </c>
      <c r="G144" t="s">
        <v>47</v>
      </c>
      <c r="H144">
        <v>3.5</v>
      </c>
      <c r="I144">
        <v>1.5</v>
      </c>
      <c r="J144">
        <v>999</v>
      </c>
      <c r="K144" t="s">
        <v>32</v>
      </c>
      <c r="L144">
        <v>6</v>
      </c>
      <c r="M144">
        <v>999</v>
      </c>
      <c r="N144">
        <v>999</v>
      </c>
      <c r="O144">
        <v>999</v>
      </c>
      <c r="P144">
        <v>999</v>
      </c>
      <c r="Q144">
        <v>999</v>
      </c>
      <c r="R144">
        <v>999</v>
      </c>
      <c r="S144">
        <v>999</v>
      </c>
      <c r="T144">
        <v>999</v>
      </c>
      <c r="U144">
        <v>999</v>
      </c>
      <c r="V144">
        <v>999</v>
      </c>
      <c r="W144">
        <v>888</v>
      </c>
      <c r="X144">
        <v>888</v>
      </c>
      <c r="Y144">
        <v>888</v>
      </c>
      <c r="Z144">
        <v>888</v>
      </c>
      <c r="AA144" t="s">
        <v>80</v>
      </c>
    </row>
    <row r="145" spans="1:27" hidden="1" x14ac:dyDescent="0.25">
      <c r="A145">
        <v>21</v>
      </c>
      <c r="B145" s="1" t="s">
        <v>127</v>
      </c>
      <c r="C145" t="s">
        <v>73</v>
      </c>
      <c r="D145" t="s">
        <v>74</v>
      </c>
      <c r="E145" t="s">
        <v>29</v>
      </c>
      <c r="F145" t="s">
        <v>130</v>
      </c>
      <c r="G145" t="s">
        <v>47</v>
      </c>
      <c r="H145">
        <v>4.5999999999999996</v>
      </c>
      <c r="I145">
        <v>1.5</v>
      </c>
      <c r="J145">
        <v>999</v>
      </c>
      <c r="K145" t="s">
        <v>32</v>
      </c>
      <c r="L145">
        <v>5</v>
      </c>
      <c r="M145">
        <v>999</v>
      </c>
      <c r="N145">
        <v>999</v>
      </c>
      <c r="O145">
        <v>999</v>
      </c>
      <c r="P145">
        <v>999</v>
      </c>
      <c r="Q145">
        <v>999</v>
      </c>
      <c r="R145">
        <v>999</v>
      </c>
      <c r="S145">
        <v>999</v>
      </c>
      <c r="T145">
        <v>999</v>
      </c>
      <c r="U145">
        <v>999</v>
      </c>
      <c r="V145">
        <v>999</v>
      </c>
      <c r="W145">
        <v>888</v>
      </c>
      <c r="X145">
        <v>888</v>
      </c>
      <c r="Y145">
        <v>888</v>
      </c>
      <c r="Z145">
        <v>888</v>
      </c>
      <c r="AA145" t="s">
        <v>80</v>
      </c>
    </row>
    <row r="146" spans="1:27" hidden="1" x14ac:dyDescent="0.25">
      <c r="A146">
        <v>21</v>
      </c>
      <c r="B146" s="1" t="s">
        <v>127</v>
      </c>
      <c r="C146" t="s">
        <v>28</v>
      </c>
      <c r="D146" t="s">
        <v>28</v>
      </c>
      <c r="E146" t="s">
        <v>29</v>
      </c>
      <c r="F146" t="s">
        <v>130</v>
      </c>
      <c r="G146" t="s">
        <v>47</v>
      </c>
      <c r="H146">
        <v>6.2</v>
      </c>
      <c r="I146">
        <v>2.2000000000000002</v>
      </c>
      <c r="J146">
        <v>999</v>
      </c>
      <c r="K146" t="s">
        <v>32</v>
      </c>
      <c r="L146">
        <v>6</v>
      </c>
      <c r="M146">
        <v>999</v>
      </c>
      <c r="N146">
        <v>999</v>
      </c>
      <c r="O146">
        <v>999</v>
      </c>
      <c r="P146">
        <v>999</v>
      </c>
      <c r="Q146">
        <v>999</v>
      </c>
      <c r="R146">
        <v>999</v>
      </c>
      <c r="S146">
        <v>999</v>
      </c>
      <c r="T146">
        <v>999</v>
      </c>
      <c r="U146">
        <v>999</v>
      </c>
      <c r="V146">
        <v>999</v>
      </c>
      <c r="W146">
        <v>888</v>
      </c>
      <c r="X146">
        <v>888</v>
      </c>
      <c r="Y146">
        <v>888</v>
      </c>
      <c r="Z146">
        <v>888</v>
      </c>
      <c r="AA146" t="s">
        <v>80</v>
      </c>
    </row>
    <row r="147" spans="1:27" hidden="1" x14ac:dyDescent="0.25">
      <c r="A147">
        <v>22</v>
      </c>
      <c r="B147" s="20" t="s">
        <v>131</v>
      </c>
      <c r="C147" t="s">
        <v>34</v>
      </c>
      <c r="D147" t="s">
        <v>35</v>
      </c>
      <c r="E147" t="s">
        <v>29</v>
      </c>
      <c r="F147" t="s">
        <v>132</v>
      </c>
      <c r="G147" t="s">
        <v>31</v>
      </c>
      <c r="H147">
        <v>9</v>
      </c>
      <c r="I147">
        <v>2.1</v>
      </c>
      <c r="J147">
        <v>999</v>
      </c>
      <c r="K147" t="s">
        <v>32</v>
      </c>
      <c r="L147">
        <v>40</v>
      </c>
      <c r="M147">
        <v>999</v>
      </c>
      <c r="N147">
        <v>999</v>
      </c>
      <c r="O147">
        <v>999</v>
      </c>
      <c r="P147">
        <v>999</v>
      </c>
      <c r="Q147">
        <v>999</v>
      </c>
      <c r="R147">
        <v>999</v>
      </c>
      <c r="S147">
        <v>999</v>
      </c>
      <c r="T147">
        <v>999</v>
      </c>
      <c r="U147">
        <v>999</v>
      </c>
      <c r="V147">
        <v>999</v>
      </c>
      <c r="W147">
        <v>27.9</v>
      </c>
      <c r="X147">
        <v>888</v>
      </c>
      <c r="Y147">
        <v>888</v>
      </c>
      <c r="Z147">
        <v>888</v>
      </c>
      <c r="AA147">
        <v>1028.5</v>
      </c>
    </row>
    <row r="148" spans="1:27" hidden="1" x14ac:dyDescent="0.25">
      <c r="A148">
        <v>22</v>
      </c>
      <c r="B148" s="20" t="s">
        <v>131</v>
      </c>
      <c r="C148" t="s">
        <v>73</v>
      </c>
      <c r="D148" t="s">
        <v>74</v>
      </c>
      <c r="E148" t="s">
        <v>29</v>
      </c>
      <c r="F148" t="s">
        <v>132</v>
      </c>
      <c r="G148" t="s">
        <v>31</v>
      </c>
      <c r="H148">
        <v>12.9</v>
      </c>
      <c r="I148">
        <v>2.4</v>
      </c>
      <c r="J148">
        <v>999</v>
      </c>
      <c r="K148" t="s">
        <v>32</v>
      </c>
      <c r="L148">
        <v>41</v>
      </c>
      <c r="M148">
        <v>999</v>
      </c>
      <c r="N148">
        <v>999</v>
      </c>
      <c r="O148">
        <v>999</v>
      </c>
      <c r="P148">
        <v>999</v>
      </c>
      <c r="Q148">
        <v>999</v>
      </c>
      <c r="R148">
        <v>999</v>
      </c>
      <c r="S148">
        <v>999</v>
      </c>
      <c r="T148">
        <v>999</v>
      </c>
      <c r="U148">
        <v>999</v>
      </c>
      <c r="V148">
        <v>999</v>
      </c>
      <c r="W148">
        <v>27.4</v>
      </c>
      <c r="X148">
        <v>888</v>
      </c>
      <c r="Y148">
        <v>888</v>
      </c>
      <c r="Z148">
        <v>888</v>
      </c>
      <c r="AA148">
        <v>921.5</v>
      </c>
    </row>
    <row r="149" spans="1:27" hidden="1" x14ac:dyDescent="0.25">
      <c r="A149">
        <v>22</v>
      </c>
      <c r="B149" s="20" t="s">
        <v>131</v>
      </c>
      <c r="C149" t="s">
        <v>28</v>
      </c>
      <c r="D149" t="s">
        <v>28</v>
      </c>
      <c r="E149" t="s">
        <v>29</v>
      </c>
      <c r="F149" t="s">
        <v>132</v>
      </c>
      <c r="G149" t="s">
        <v>31</v>
      </c>
      <c r="H149">
        <v>13.7</v>
      </c>
      <c r="I149">
        <v>1.6</v>
      </c>
      <c r="J149">
        <v>999</v>
      </c>
      <c r="K149" t="s">
        <v>32</v>
      </c>
      <c r="L149">
        <v>39</v>
      </c>
      <c r="M149">
        <v>999</v>
      </c>
      <c r="N149">
        <v>999</v>
      </c>
      <c r="O149">
        <v>999</v>
      </c>
      <c r="P149">
        <v>999</v>
      </c>
      <c r="Q149">
        <v>999</v>
      </c>
      <c r="R149">
        <v>999</v>
      </c>
      <c r="S149">
        <v>999</v>
      </c>
      <c r="T149">
        <v>999</v>
      </c>
      <c r="U149">
        <v>999</v>
      </c>
      <c r="V149">
        <v>999</v>
      </c>
      <c r="W149">
        <v>27.4</v>
      </c>
      <c r="X149">
        <v>888</v>
      </c>
      <c r="Y149">
        <v>888</v>
      </c>
      <c r="Z149">
        <v>888</v>
      </c>
      <c r="AA149">
        <v>1013.7</v>
      </c>
    </row>
    <row r="150" spans="1:27" hidden="1" x14ac:dyDescent="0.25">
      <c r="A150">
        <v>22</v>
      </c>
      <c r="B150" s="20" t="s">
        <v>131</v>
      </c>
      <c r="C150" t="s">
        <v>34</v>
      </c>
      <c r="D150" t="s">
        <v>35</v>
      </c>
      <c r="E150" t="s">
        <v>29</v>
      </c>
      <c r="F150" t="s">
        <v>133</v>
      </c>
      <c r="G150" t="s">
        <v>47</v>
      </c>
      <c r="H150">
        <v>11.2</v>
      </c>
      <c r="I150">
        <v>3</v>
      </c>
      <c r="J150">
        <v>999</v>
      </c>
      <c r="K150" t="s">
        <v>32</v>
      </c>
      <c r="L150">
        <v>40</v>
      </c>
      <c r="M150">
        <v>999</v>
      </c>
      <c r="N150">
        <v>999</v>
      </c>
      <c r="O150">
        <v>999</v>
      </c>
      <c r="P150">
        <v>999</v>
      </c>
      <c r="Q150">
        <v>999</v>
      </c>
      <c r="R150">
        <v>999</v>
      </c>
      <c r="S150">
        <v>999</v>
      </c>
      <c r="T150">
        <v>999</v>
      </c>
      <c r="U150">
        <v>999</v>
      </c>
      <c r="V150">
        <v>999</v>
      </c>
      <c r="W150">
        <v>27.9</v>
      </c>
      <c r="X150">
        <v>888</v>
      </c>
      <c r="Y150">
        <v>888</v>
      </c>
      <c r="Z150">
        <v>888</v>
      </c>
      <c r="AA150">
        <v>1028.5</v>
      </c>
    </row>
    <row r="151" spans="1:27" hidden="1" x14ac:dyDescent="0.25">
      <c r="A151">
        <v>22</v>
      </c>
      <c r="B151" s="20" t="s">
        <v>131</v>
      </c>
      <c r="C151" t="s">
        <v>73</v>
      </c>
      <c r="D151" t="s">
        <v>74</v>
      </c>
      <c r="E151" t="s">
        <v>29</v>
      </c>
      <c r="F151" t="s">
        <v>133</v>
      </c>
      <c r="G151" t="s">
        <v>47</v>
      </c>
      <c r="H151">
        <v>12.3</v>
      </c>
      <c r="I151">
        <v>2.4</v>
      </c>
      <c r="J151">
        <v>999</v>
      </c>
      <c r="K151" t="s">
        <v>32</v>
      </c>
      <c r="L151">
        <v>41</v>
      </c>
      <c r="M151">
        <v>999</v>
      </c>
      <c r="N151">
        <v>999</v>
      </c>
      <c r="O151">
        <v>999</v>
      </c>
      <c r="P151">
        <v>999</v>
      </c>
      <c r="Q151">
        <v>999</v>
      </c>
      <c r="R151">
        <v>999</v>
      </c>
      <c r="S151">
        <v>999</v>
      </c>
      <c r="T151">
        <v>999</v>
      </c>
      <c r="U151">
        <v>999</v>
      </c>
      <c r="V151">
        <v>999</v>
      </c>
      <c r="W151">
        <v>27.4</v>
      </c>
      <c r="X151">
        <v>888</v>
      </c>
      <c r="Y151">
        <v>888</v>
      </c>
      <c r="Z151">
        <v>888</v>
      </c>
      <c r="AA151">
        <v>921.5</v>
      </c>
    </row>
    <row r="152" spans="1:27" hidden="1" x14ac:dyDescent="0.25">
      <c r="A152">
        <v>22</v>
      </c>
      <c r="B152" s="20" t="s">
        <v>131</v>
      </c>
      <c r="C152" t="s">
        <v>28</v>
      </c>
      <c r="D152" t="s">
        <v>28</v>
      </c>
      <c r="E152" t="s">
        <v>29</v>
      </c>
      <c r="F152" t="s">
        <v>133</v>
      </c>
      <c r="G152" t="s">
        <v>47</v>
      </c>
      <c r="H152">
        <v>12.1</v>
      </c>
      <c r="I152">
        <v>2.6</v>
      </c>
      <c r="J152">
        <v>999</v>
      </c>
      <c r="K152" t="s">
        <v>32</v>
      </c>
      <c r="L152">
        <v>39</v>
      </c>
      <c r="M152">
        <v>999</v>
      </c>
      <c r="N152">
        <v>999</v>
      </c>
      <c r="O152">
        <v>999</v>
      </c>
      <c r="P152">
        <v>999</v>
      </c>
      <c r="Q152">
        <v>999</v>
      </c>
      <c r="R152">
        <v>999</v>
      </c>
      <c r="S152">
        <v>999</v>
      </c>
      <c r="T152">
        <v>999</v>
      </c>
      <c r="U152">
        <v>999</v>
      </c>
      <c r="V152">
        <v>999</v>
      </c>
      <c r="W152">
        <v>27.4</v>
      </c>
      <c r="X152">
        <v>888</v>
      </c>
      <c r="Y152">
        <v>888</v>
      </c>
      <c r="Z152">
        <v>888</v>
      </c>
      <c r="AA152">
        <v>1013.7</v>
      </c>
    </row>
    <row r="153" spans="1:27" x14ac:dyDescent="0.25">
      <c r="A153">
        <v>23</v>
      </c>
      <c r="B153" s="20" t="s">
        <v>134</v>
      </c>
      <c r="C153" t="s">
        <v>28</v>
      </c>
      <c r="D153" t="s">
        <v>28</v>
      </c>
      <c r="E153" t="s">
        <v>29</v>
      </c>
      <c r="F153">
        <v>999</v>
      </c>
      <c r="G153" t="s">
        <v>31</v>
      </c>
      <c r="H153">
        <v>10</v>
      </c>
      <c r="I153">
        <v>1.7</v>
      </c>
      <c r="J153">
        <v>999</v>
      </c>
      <c r="K153" t="s">
        <v>32</v>
      </c>
      <c r="L153">
        <v>40</v>
      </c>
      <c r="M153">
        <v>999</v>
      </c>
      <c r="N153">
        <v>999</v>
      </c>
      <c r="O153">
        <v>999</v>
      </c>
      <c r="P153">
        <v>999</v>
      </c>
      <c r="Q153">
        <v>999</v>
      </c>
      <c r="R153">
        <v>999</v>
      </c>
      <c r="S153">
        <v>999</v>
      </c>
      <c r="T153">
        <v>999</v>
      </c>
      <c r="U153">
        <v>999</v>
      </c>
      <c r="V153">
        <v>999</v>
      </c>
      <c r="W153">
        <v>30.6</v>
      </c>
      <c r="X153">
        <v>34.9</v>
      </c>
      <c r="Y153" s="4">
        <f>(Table1[[#This Row],[average.ga]]*7+Table1[[#This Row],[average.pna]])/7</f>
        <v>35.585714285714289</v>
      </c>
      <c r="Z153" s="4" t="s">
        <v>33</v>
      </c>
      <c r="AA153">
        <v>1355.8</v>
      </c>
    </row>
    <row r="154" spans="1:27" x14ac:dyDescent="0.25">
      <c r="A154">
        <v>23</v>
      </c>
      <c r="B154" s="20" t="s">
        <v>134</v>
      </c>
      <c r="C154" t="s">
        <v>287</v>
      </c>
      <c r="D154" t="s">
        <v>39</v>
      </c>
      <c r="E154" t="s">
        <v>29</v>
      </c>
      <c r="F154">
        <v>999</v>
      </c>
      <c r="G154" t="s">
        <v>31</v>
      </c>
      <c r="H154">
        <v>6.4</v>
      </c>
      <c r="I154">
        <v>1.7</v>
      </c>
      <c r="J154">
        <v>999</v>
      </c>
      <c r="K154" t="s">
        <v>32</v>
      </c>
      <c r="L154">
        <v>40</v>
      </c>
      <c r="M154">
        <v>999</v>
      </c>
      <c r="N154">
        <v>999</v>
      </c>
      <c r="O154">
        <v>999</v>
      </c>
      <c r="P154">
        <v>999</v>
      </c>
      <c r="Q154">
        <v>999</v>
      </c>
      <c r="R154">
        <v>999</v>
      </c>
      <c r="S154">
        <v>999</v>
      </c>
      <c r="T154">
        <v>999</v>
      </c>
      <c r="U154">
        <v>999</v>
      </c>
      <c r="V154">
        <v>999</v>
      </c>
      <c r="W154">
        <v>30.4</v>
      </c>
      <c r="X154">
        <v>35.1</v>
      </c>
      <c r="Y154" s="4">
        <f>(Table1[[#This Row],[average.ga]]*7+Table1[[#This Row],[average.pna]])/7</f>
        <v>35.414285714285711</v>
      </c>
      <c r="Z154" s="4" t="s">
        <v>33</v>
      </c>
      <c r="AA154">
        <v>1385.8</v>
      </c>
    </row>
    <row r="155" spans="1:27" x14ac:dyDescent="0.25">
      <c r="A155">
        <v>23</v>
      </c>
      <c r="B155" s="20" t="s">
        <v>134</v>
      </c>
      <c r="C155" t="s">
        <v>28</v>
      </c>
      <c r="D155" t="s">
        <v>28</v>
      </c>
      <c r="E155" t="s">
        <v>29</v>
      </c>
      <c r="F155">
        <v>999</v>
      </c>
      <c r="G155" t="s">
        <v>47</v>
      </c>
      <c r="H155">
        <v>10.6</v>
      </c>
      <c r="I155">
        <v>1.7</v>
      </c>
      <c r="J155">
        <v>999</v>
      </c>
      <c r="K155" t="s">
        <v>32</v>
      </c>
      <c r="L155">
        <v>40</v>
      </c>
      <c r="M155">
        <v>999</v>
      </c>
      <c r="N155">
        <v>999</v>
      </c>
      <c r="O155">
        <v>999</v>
      </c>
      <c r="P155">
        <v>999</v>
      </c>
      <c r="Q155">
        <v>999</v>
      </c>
      <c r="R155">
        <v>999</v>
      </c>
      <c r="S155">
        <v>999</v>
      </c>
      <c r="T155">
        <v>999</v>
      </c>
      <c r="U155">
        <v>999</v>
      </c>
      <c r="V155">
        <v>999</v>
      </c>
      <c r="W155">
        <v>30.6</v>
      </c>
      <c r="X155">
        <v>34.9</v>
      </c>
      <c r="Y155" s="4">
        <f>(Table1[[#This Row],[average.ga]]*7+Table1[[#This Row],[average.pna]])/7</f>
        <v>35.585714285714289</v>
      </c>
      <c r="Z155" s="4" t="s">
        <v>33</v>
      </c>
      <c r="AA155">
        <v>1355.8</v>
      </c>
    </row>
    <row r="156" spans="1:27" x14ac:dyDescent="0.25">
      <c r="A156">
        <v>23</v>
      </c>
      <c r="B156" s="20" t="s">
        <v>134</v>
      </c>
      <c r="C156" t="s">
        <v>287</v>
      </c>
      <c r="D156" t="s">
        <v>39</v>
      </c>
      <c r="E156" t="s">
        <v>29</v>
      </c>
      <c r="F156">
        <v>999</v>
      </c>
      <c r="G156" t="s">
        <v>47</v>
      </c>
      <c r="H156">
        <v>7.1</v>
      </c>
      <c r="I156">
        <v>1.8</v>
      </c>
      <c r="J156">
        <v>999</v>
      </c>
      <c r="K156" t="s">
        <v>32</v>
      </c>
      <c r="L156">
        <v>40</v>
      </c>
      <c r="M156">
        <v>999</v>
      </c>
      <c r="N156">
        <v>999</v>
      </c>
      <c r="O156">
        <v>999</v>
      </c>
      <c r="P156">
        <v>999</v>
      </c>
      <c r="Q156">
        <v>999</v>
      </c>
      <c r="R156">
        <v>999</v>
      </c>
      <c r="S156">
        <v>999</v>
      </c>
      <c r="T156">
        <v>999</v>
      </c>
      <c r="U156">
        <v>999</v>
      </c>
      <c r="V156">
        <v>999</v>
      </c>
      <c r="W156">
        <v>30.4</v>
      </c>
      <c r="X156">
        <v>35.1</v>
      </c>
      <c r="Y156" s="4">
        <f>(Table1[[#This Row],[average.ga]]*7+Table1[[#This Row],[average.pna]])/7</f>
        <v>35.414285714285711</v>
      </c>
      <c r="Z156" s="4" t="s">
        <v>33</v>
      </c>
      <c r="AA156">
        <v>1385.8</v>
      </c>
    </row>
    <row r="157" spans="1:27" hidden="1" x14ac:dyDescent="0.25">
      <c r="A157">
        <v>24</v>
      </c>
      <c r="B157" s="12" t="s">
        <v>135</v>
      </c>
      <c r="C157" t="s">
        <v>136</v>
      </c>
      <c r="D157" t="s">
        <v>37</v>
      </c>
      <c r="E157" t="s">
        <v>29</v>
      </c>
      <c r="F157" t="s">
        <v>130</v>
      </c>
      <c r="G157" t="s">
        <v>47</v>
      </c>
      <c r="H157">
        <v>5.9</v>
      </c>
      <c r="I157">
        <v>1.61</v>
      </c>
      <c r="J157">
        <v>999</v>
      </c>
      <c r="K157">
        <v>999</v>
      </c>
      <c r="L157">
        <v>20</v>
      </c>
      <c r="M157">
        <v>999</v>
      </c>
      <c r="N157">
        <v>999</v>
      </c>
      <c r="O157">
        <v>999</v>
      </c>
      <c r="P157">
        <v>999</v>
      </c>
      <c r="Q157">
        <v>999</v>
      </c>
      <c r="R157">
        <v>999</v>
      </c>
      <c r="S157">
        <v>999</v>
      </c>
      <c r="T157">
        <v>999</v>
      </c>
      <c r="U157">
        <v>999</v>
      </c>
      <c r="V157">
        <v>999</v>
      </c>
      <c r="W157">
        <v>888</v>
      </c>
      <c r="X157">
        <v>888</v>
      </c>
      <c r="Y157">
        <v>888</v>
      </c>
      <c r="Z157" t="s">
        <v>32</v>
      </c>
      <c r="AA157">
        <v>888</v>
      </c>
    </row>
    <row r="158" spans="1:27" hidden="1" x14ac:dyDescent="0.25">
      <c r="A158">
        <v>24</v>
      </c>
      <c r="B158" s="12" t="s">
        <v>135</v>
      </c>
      <c r="C158" t="s">
        <v>139</v>
      </c>
      <c r="D158" t="s">
        <v>289</v>
      </c>
      <c r="E158" t="s">
        <v>29</v>
      </c>
      <c r="F158" t="s">
        <v>130</v>
      </c>
      <c r="G158" t="s">
        <v>47</v>
      </c>
      <c r="H158">
        <v>3.2</v>
      </c>
      <c r="I158">
        <v>1.36</v>
      </c>
      <c r="J158">
        <v>999</v>
      </c>
      <c r="K158">
        <v>999</v>
      </c>
      <c r="L158">
        <v>20</v>
      </c>
      <c r="M158">
        <v>999</v>
      </c>
      <c r="N158">
        <v>999</v>
      </c>
      <c r="O158">
        <v>999</v>
      </c>
      <c r="P158">
        <v>999</v>
      </c>
      <c r="Q158">
        <v>999</v>
      </c>
      <c r="R158">
        <v>999</v>
      </c>
      <c r="S158">
        <v>999</v>
      </c>
      <c r="T158">
        <v>999</v>
      </c>
      <c r="U158">
        <v>999</v>
      </c>
      <c r="V158">
        <v>999</v>
      </c>
      <c r="W158">
        <v>888</v>
      </c>
      <c r="X158">
        <v>888</v>
      </c>
      <c r="Y158">
        <v>888</v>
      </c>
      <c r="Z158" t="s">
        <v>32</v>
      </c>
      <c r="AA158">
        <v>888</v>
      </c>
    </row>
    <row r="159" spans="1:27" hidden="1" x14ac:dyDescent="0.25">
      <c r="A159">
        <v>24</v>
      </c>
      <c r="B159" s="12" t="s">
        <v>135</v>
      </c>
      <c r="C159" t="s">
        <v>38</v>
      </c>
      <c r="D159" t="s">
        <v>141</v>
      </c>
      <c r="E159" t="s">
        <v>29</v>
      </c>
      <c r="F159" t="s">
        <v>130</v>
      </c>
      <c r="G159" t="s">
        <v>47</v>
      </c>
      <c r="H159">
        <v>3.65</v>
      </c>
      <c r="I159">
        <v>1.78</v>
      </c>
      <c r="J159">
        <v>999</v>
      </c>
      <c r="K159">
        <v>999</v>
      </c>
      <c r="L159">
        <v>20</v>
      </c>
      <c r="M159">
        <v>999</v>
      </c>
      <c r="N159">
        <v>999</v>
      </c>
      <c r="O159">
        <v>999</v>
      </c>
      <c r="P159">
        <v>999</v>
      </c>
      <c r="Q159">
        <v>999</v>
      </c>
      <c r="R159">
        <v>999</v>
      </c>
      <c r="S159">
        <v>999</v>
      </c>
      <c r="T159">
        <v>999</v>
      </c>
      <c r="U159">
        <v>999</v>
      </c>
      <c r="V159">
        <v>999</v>
      </c>
      <c r="W159">
        <v>888</v>
      </c>
      <c r="X159">
        <v>888</v>
      </c>
      <c r="Y159">
        <v>888</v>
      </c>
      <c r="Z159" t="s">
        <v>32</v>
      </c>
      <c r="AA159">
        <v>888</v>
      </c>
    </row>
    <row r="160" spans="1:27" hidden="1" x14ac:dyDescent="0.25">
      <c r="A160">
        <v>24</v>
      </c>
      <c r="B160" s="12" t="s">
        <v>135</v>
      </c>
      <c r="C160" t="s">
        <v>136</v>
      </c>
      <c r="D160" t="s">
        <v>137</v>
      </c>
      <c r="E160" t="s">
        <v>142</v>
      </c>
      <c r="F160" t="s">
        <v>130</v>
      </c>
      <c r="G160" t="s">
        <v>47</v>
      </c>
      <c r="H160">
        <v>160.5</v>
      </c>
      <c r="I160">
        <v>9.4</v>
      </c>
      <c r="J160">
        <v>999</v>
      </c>
      <c r="K160">
        <v>999</v>
      </c>
      <c r="L160">
        <v>20</v>
      </c>
      <c r="M160">
        <v>999</v>
      </c>
      <c r="N160">
        <v>999</v>
      </c>
      <c r="O160">
        <v>999</v>
      </c>
      <c r="P160">
        <v>999</v>
      </c>
      <c r="Q160">
        <v>999</v>
      </c>
      <c r="R160">
        <v>999</v>
      </c>
      <c r="S160">
        <v>999</v>
      </c>
      <c r="T160">
        <v>999</v>
      </c>
      <c r="U160">
        <v>999</v>
      </c>
      <c r="V160">
        <v>999</v>
      </c>
      <c r="W160">
        <v>888</v>
      </c>
      <c r="X160">
        <v>888</v>
      </c>
      <c r="Y160">
        <v>888</v>
      </c>
      <c r="Z160" t="s">
        <v>32</v>
      </c>
      <c r="AA160">
        <v>888</v>
      </c>
    </row>
    <row r="161" spans="1:27" hidden="1" x14ac:dyDescent="0.25">
      <c r="A161">
        <v>24</v>
      </c>
      <c r="B161" s="12" t="s">
        <v>135</v>
      </c>
      <c r="C161" t="s">
        <v>139</v>
      </c>
      <c r="D161" t="s">
        <v>289</v>
      </c>
      <c r="E161" t="s">
        <v>142</v>
      </c>
      <c r="F161" t="s">
        <v>130</v>
      </c>
      <c r="G161" t="s">
        <v>47</v>
      </c>
      <c r="H161">
        <v>159.69999999999999</v>
      </c>
      <c r="I161">
        <v>12.86</v>
      </c>
      <c r="J161">
        <v>999</v>
      </c>
      <c r="K161">
        <v>999</v>
      </c>
      <c r="L161">
        <v>20</v>
      </c>
      <c r="M161">
        <v>999</v>
      </c>
      <c r="N161">
        <v>999</v>
      </c>
      <c r="O161">
        <v>999</v>
      </c>
      <c r="P161">
        <v>999</v>
      </c>
      <c r="Q161">
        <v>999</v>
      </c>
      <c r="R161">
        <v>999</v>
      </c>
      <c r="S161">
        <v>999</v>
      </c>
      <c r="T161">
        <v>999</v>
      </c>
      <c r="U161">
        <v>999</v>
      </c>
      <c r="V161">
        <v>999</v>
      </c>
      <c r="W161">
        <v>888</v>
      </c>
      <c r="X161">
        <v>888</v>
      </c>
      <c r="Y161">
        <v>888</v>
      </c>
      <c r="Z161" t="s">
        <v>32</v>
      </c>
      <c r="AA161">
        <v>888</v>
      </c>
    </row>
    <row r="162" spans="1:27" hidden="1" x14ac:dyDescent="0.25">
      <c r="A162">
        <v>24</v>
      </c>
      <c r="B162" s="12" t="s">
        <v>135</v>
      </c>
      <c r="C162" t="s">
        <v>38</v>
      </c>
      <c r="D162" t="s">
        <v>141</v>
      </c>
      <c r="E162" t="s">
        <v>142</v>
      </c>
      <c r="F162" t="s">
        <v>130</v>
      </c>
      <c r="G162" t="s">
        <v>47</v>
      </c>
      <c r="H162">
        <v>165.7</v>
      </c>
      <c r="I162">
        <v>9.99</v>
      </c>
      <c r="J162">
        <v>999</v>
      </c>
      <c r="K162">
        <v>999</v>
      </c>
      <c r="L162">
        <v>20</v>
      </c>
      <c r="M162">
        <v>999</v>
      </c>
      <c r="N162">
        <v>999</v>
      </c>
      <c r="O162">
        <v>999</v>
      </c>
      <c r="P162">
        <v>999</v>
      </c>
      <c r="Q162">
        <v>999</v>
      </c>
      <c r="R162">
        <v>999</v>
      </c>
      <c r="S162">
        <v>999</v>
      </c>
      <c r="T162">
        <v>999</v>
      </c>
      <c r="U162">
        <v>999</v>
      </c>
      <c r="V162">
        <v>999</v>
      </c>
      <c r="W162">
        <v>888</v>
      </c>
      <c r="X162">
        <v>888</v>
      </c>
      <c r="Y162">
        <v>888</v>
      </c>
      <c r="Z162" t="s">
        <v>32</v>
      </c>
      <c r="AA162">
        <v>888</v>
      </c>
    </row>
    <row r="163" spans="1:27" hidden="1" x14ac:dyDescent="0.25">
      <c r="A163">
        <v>24</v>
      </c>
      <c r="B163" s="12" t="s">
        <v>135</v>
      </c>
      <c r="C163" t="s">
        <v>136</v>
      </c>
      <c r="D163" t="s">
        <v>137</v>
      </c>
      <c r="E163" t="s">
        <v>116</v>
      </c>
      <c r="F163" t="s">
        <v>130</v>
      </c>
      <c r="G163" t="s">
        <v>47</v>
      </c>
      <c r="H163">
        <v>9.25</v>
      </c>
      <c r="I163">
        <v>5.81</v>
      </c>
      <c r="J163">
        <v>999</v>
      </c>
      <c r="K163">
        <v>999</v>
      </c>
      <c r="L163">
        <v>20</v>
      </c>
      <c r="M163">
        <v>999</v>
      </c>
      <c r="N163">
        <v>999</v>
      </c>
      <c r="O163">
        <v>999</v>
      </c>
      <c r="P163">
        <v>999</v>
      </c>
      <c r="Q163">
        <v>999</v>
      </c>
      <c r="R163">
        <v>999</v>
      </c>
      <c r="S163">
        <v>999</v>
      </c>
      <c r="T163">
        <v>999</v>
      </c>
      <c r="U163">
        <v>999</v>
      </c>
      <c r="V163">
        <v>999</v>
      </c>
      <c r="W163">
        <v>888</v>
      </c>
      <c r="X163">
        <v>888</v>
      </c>
      <c r="Y163">
        <v>888</v>
      </c>
      <c r="Z163" t="s">
        <v>32</v>
      </c>
      <c r="AA163">
        <v>888</v>
      </c>
    </row>
    <row r="164" spans="1:27" hidden="1" x14ac:dyDescent="0.25">
      <c r="A164">
        <v>24</v>
      </c>
      <c r="B164" s="12" t="s">
        <v>135</v>
      </c>
      <c r="C164" t="s">
        <v>139</v>
      </c>
      <c r="D164" t="s">
        <v>289</v>
      </c>
      <c r="E164" t="s">
        <v>116</v>
      </c>
      <c r="F164" t="s">
        <v>130</v>
      </c>
      <c r="G164" t="s">
        <v>47</v>
      </c>
      <c r="H164">
        <v>91.05</v>
      </c>
      <c r="I164">
        <v>7.88</v>
      </c>
      <c r="J164">
        <v>999</v>
      </c>
      <c r="K164">
        <v>999</v>
      </c>
      <c r="L164">
        <v>20</v>
      </c>
      <c r="M164">
        <v>999</v>
      </c>
      <c r="N164">
        <v>999</v>
      </c>
      <c r="O164">
        <v>999</v>
      </c>
      <c r="P164">
        <v>999</v>
      </c>
      <c r="Q164">
        <v>999</v>
      </c>
      <c r="R164">
        <v>999</v>
      </c>
      <c r="S164">
        <v>999</v>
      </c>
      <c r="T164">
        <v>999</v>
      </c>
      <c r="U164">
        <v>999</v>
      </c>
      <c r="V164">
        <v>999</v>
      </c>
      <c r="W164">
        <v>888</v>
      </c>
      <c r="X164">
        <v>888</v>
      </c>
      <c r="Y164">
        <v>888</v>
      </c>
      <c r="Z164" t="s">
        <v>32</v>
      </c>
      <c r="AA164">
        <v>888</v>
      </c>
    </row>
    <row r="165" spans="1:27" hidden="1" x14ac:dyDescent="0.25">
      <c r="A165">
        <v>24</v>
      </c>
      <c r="B165" s="12" t="s">
        <v>135</v>
      </c>
      <c r="C165" t="s">
        <v>38</v>
      </c>
      <c r="D165" t="s">
        <v>141</v>
      </c>
      <c r="E165" t="s">
        <v>116</v>
      </c>
      <c r="F165" t="s">
        <v>130</v>
      </c>
      <c r="G165" t="s">
        <v>47</v>
      </c>
      <c r="H165">
        <v>88.3</v>
      </c>
      <c r="I165">
        <v>8.73</v>
      </c>
      <c r="J165">
        <v>999</v>
      </c>
      <c r="K165">
        <v>999</v>
      </c>
      <c r="L165">
        <v>20</v>
      </c>
      <c r="M165">
        <v>999</v>
      </c>
      <c r="N165">
        <v>999</v>
      </c>
      <c r="O165">
        <v>999</v>
      </c>
      <c r="P165">
        <v>999</v>
      </c>
      <c r="Q165">
        <v>999</v>
      </c>
      <c r="R165">
        <v>999</v>
      </c>
      <c r="S165">
        <v>999</v>
      </c>
      <c r="T165">
        <v>999</v>
      </c>
      <c r="U165">
        <v>999</v>
      </c>
      <c r="V165">
        <v>999</v>
      </c>
      <c r="W165">
        <v>888</v>
      </c>
      <c r="X165">
        <v>888</v>
      </c>
      <c r="Y165">
        <v>888</v>
      </c>
      <c r="Z165" t="s">
        <v>32</v>
      </c>
      <c r="AA165">
        <v>888</v>
      </c>
    </row>
    <row r="166" spans="1:27" x14ac:dyDescent="0.25">
      <c r="A166">
        <v>24</v>
      </c>
      <c r="B166" s="12" t="s">
        <v>135</v>
      </c>
      <c r="C166" t="s">
        <v>136</v>
      </c>
      <c r="D166" t="s">
        <v>137</v>
      </c>
      <c r="E166" t="s">
        <v>29</v>
      </c>
      <c r="F166" t="s">
        <v>138</v>
      </c>
      <c r="G166" t="s">
        <v>31</v>
      </c>
      <c r="H166">
        <v>15.88</v>
      </c>
      <c r="I166">
        <v>1.66</v>
      </c>
      <c r="J166">
        <v>999</v>
      </c>
      <c r="K166">
        <v>999</v>
      </c>
      <c r="L166">
        <v>20</v>
      </c>
      <c r="M166">
        <v>999</v>
      </c>
      <c r="N166">
        <v>999</v>
      </c>
      <c r="O166">
        <v>999</v>
      </c>
      <c r="P166">
        <v>999</v>
      </c>
      <c r="Q166">
        <v>999</v>
      </c>
      <c r="R166">
        <v>999</v>
      </c>
      <c r="S166">
        <v>999</v>
      </c>
      <c r="T166">
        <v>999</v>
      </c>
      <c r="U166">
        <v>999</v>
      </c>
      <c r="V166">
        <v>999</v>
      </c>
      <c r="W166">
        <v>888</v>
      </c>
      <c r="X166">
        <v>888</v>
      </c>
      <c r="Y166">
        <v>888</v>
      </c>
      <c r="Z166" t="s">
        <v>32</v>
      </c>
      <c r="AA166">
        <v>888</v>
      </c>
    </row>
    <row r="167" spans="1:27" x14ac:dyDescent="0.25">
      <c r="A167">
        <v>24</v>
      </c>
      <c r="B167" s="12" t="s">
        <v>135</v>
      </c>
      <c r="C167" t="s">
        <v>139</v>
      </c>
      <c r="D167" t="s">
        <v>289</v>
      </c>
      <c r="E167" t="s">
        <v>29</v>
      </c>
      <c r="F167" t="s">
        <v>138</v>
      </c>
      <c r="G167" t="s">
        <v>31</v>
      </c>
      <c r="H167">
        <v>16.059999999999999</v>
      </c>
      <c r="I167">
        <v>2.41</v>
      </c>
      <c r="J167">
        <v>999</v>
      </c>
      <c r="K167">
        <v>999</v>
      </c>
      <c r="L167">
        <v>20</v>
      </c>
      <c r="M167">
        <v>999</v>
      </c>
      <c r="N167">
        <v>999</v>
      </c>
      <c r="O167">
        <v>999</v>
      </c>
      <c r="P167">
        <v>999</v>
      </c>
      <c r="Q167">
        <v>999</v>
      </c>
      <c r="R167">
        <v>999</v>
      </c>
      <c r="S167">
        <v>999</v>
      </c>
      <c r="T167">
        <v>999</v>
      </c>
      <c r="U167">
        <v>999</v>
      </c>
      <c r="V167">
        <v>999</v>
      </c>
      <c r="W167">
        <v>888</v>
      </c>
      <c r="X167">
        <v>888</v>
      </c>
      <c r="Y167">
        <v>888</v>
      </c>
      <c r="Z167" t="s">
        <v>32</v>
      </c>
      <c r="AA167">
        <v>888</v>
      </c>
    </row>
    <row r="168" spans="1:27" x14ac:dyDescent="0.25">
      <c r="A168">
        <v>24</v>
      </c>
      <c r="B168" s="12" t="s">
        <v>135</v>
      </c>
      <c r="C168" t="s">
        <v>38</v>
      </c>
      <c r="D168" t="s">
        <v>141</v>
      </c>
      <c r="E168" t="s">
        <v>29</v>
      </c>
      <c r="F168" t="s">
        <v>138</v>
      </c>
      <c r="G168" t="s">
        <v>31</v>
      </c>
      <c r="H168">
        <v>15.58</v>
      </c>
      <c r="I168">
        <v>2.02</v>
      </c>
      <c r="J168">
        <v>999</v>
      </c>
      <c r="K168">
        <v>999</v>
      </c>
      <c r="L168">
        <v>20</v>
      </c>
      <c r="M168">
        <v>999</v>
      </c>
      <c r="N168">
        <v>999</v>
      </c>
      <c r="O168">
        <v>999</v>
      </c>
      <c r="P168">
        <v>999</v>
      </c>
      <c r="Q168">
        <v>999</v>
      </c>
      <c r="R168">
        <v>999</v>
      </c>
      <c r="S168">
        <v>999</v>
      </c>
      <c r="T168">
        <v>999</v>
      </c>
      <c r="U168">
        <v>999</v>
      </c>
      <c r="V168">
        <v>999</v>
      </c>
      <c r="W168">
        <v>888</v>
      </c>
      <c r="X168">
        <v>888</v>
      </c>
      <c r="Y168">
        <v>888</v>
      </c>
      <c r="Z168" t="s">
        <v>32</v>
      </c>
      <c r="AA168">
        <v>888</v>
      </c>
    </row>
    <row r="169" spans="1:27" x14ac:dyDescent="0.25">
      <c r="A169">
        <v>24</v>
      </c>
      <c r="B169" s="12" t="s">
        <v>135</v>
      </c>
      <c r="C169" t="s">
        <v>136</v>
      </c>
      <c r="D169" t="s">
        <v>137</v>
      </c>
      <c r="E169" t="s">
        <v>142</v>
      </c>
      <c r="F169" t="s">
        <v>138</v>
      </c>
      <c r="G169" t="s">
        <v>31</v>
      </c>
      <c r="H169">
        <v>174.94</v>
      </c>
      <c r="I169">
        <v>12.41</v>
      </c>
      <c r="J169">
        <v>999</v>
      </c>
      <c r="K169">
        <v>999</v>
      </c>
      <c r="L169">
        <v>20</v>
      </c>
      <c r="M169">
        <v>999</v>
      </c>
      <c r="N169">
        <v>999</v>
      </c>
      <c r="O169">
        <v>999</v>
      </c>
      <c r="P169">
        <v>999</v>
      </c>
      <c r="Q169">
        <v>999</v>
      </c>
      <c r="R169">
        <v>999</v>
      </c>
      <c r="S169">
        <v>999</v>
      </c>
      <c r="T169">
        <v>999</v>
      </c>
      <c r="U169">
        <v>999</v>
      </c>
      <c r="V169">
        <v>999</v>
      </c>
      <c r="W169">
        <v>888</v>
      </c>
      <c r="X169">
        <v>888</v>
      </c>
      <c r="Y169">
        <v>888</v>
      </c>
      <c r="Z169" t="s">
        <v>32</v>
      </c>
      <c r="AA169">
        <v>888</v>
      </c>
    </row>
    <row r="170" spans="1:27" x14ac:dyDescent="0.25">
      <c r="A170">
        <v>24</v>
      </c>
      <c r="B170" s="12" t="s">
        <v>135</v>
      </c>
      <c r="C170" t="s">
        <v>139</v>
      </c>
      <c r="D170" t="s">
        <v>289</v>
      </c>
      <c r="E170" t="s">
        <v>142</v>
      </c>
      <c r="F170" t="s">
        <v>138</v>
      </c>
      <c r="G170" t="s">
        <v>31</v>
      </c>
      <c r="H170">
        <v>176.59</v>
      </c>
      <c r="I170">
        <v>18.18</v>
      </c>
      <c r="J170">
        <v>999</v>
      </c>
      <c r="K170">
        <v>999</v>
      </c>
      <c r="L170">
        <v>20</v>
      </c>
      <c r="M170">
        <v>999</v>
      </c>
      <c r="N170">
        <v>999</v>
      </c>
      <c r="O170">
        <v>999</v>
      </c>
      <c r="P170">
        <v>999</v>
      </c>
      <c r="Q170">
        <v>999</v>
      </c>
      <c r="R170">
        <v>999</v>
      </c>
      <c r="S170">
        <v>999</v>
      </c>
      <c r="T170">
        <v>999</v>
      </c>
      <c r="U170">
        <v>999</v>
      </c>
      <c r="V170">
        <v>999</v>
      </c>
      <c r="W170">
        <v>888</v>
      </c>
      <c r="X170">
        <v>888</v>
      </c>
      <c r="Y170">
        <v>888</v>
      </c>
      <c r="Z170" t="s">
        <v>32</v>
      </c>
      <c r="AA170">
        <v>888</v>
      </c>
    </row>
    <row r="171" spans="1:27" x14ac:dyDescent="0.25">
      <c r="A171">
        <v>24</v>
      </c>
      <c r="B171" s="12" t="s">
        <v>135</v>
      </c>
      <c r="C171" t="s">
        <v>38</v>
      </c>
      <c r="D171" t="s">
        <v>141</v>
      </c>
      <c r="E171" t="s">
        <v>142</v>
      </c>
      <c r="F171" t="s">
        <v>138</v>
      </c>
      <c r="G171" t="s">
        <v>31</v>
      </c>
      <c r="H171">
        <v>183.42</v>
      </c>
      <c r="I171">
        <v>21.71</v>
      </c>
      <c r="J171">
        <v>999</v>
      </c>
      <c r="K171">
        <v>999</v>
      </c>
      <c r="L171">
        <v>20</v>
      </c>
      <c r="M171">
        <v>999</v>
      </c>
      <c r="N171">
        <v>999</v>
      </c>
      <c r="O171">
        <v>999</v>
      </c>
      <c r="P171">
        <v>999</v>
      </c>
      <c r="Q171">
        <v>999</v>
      </c>
      <c r="R171">
        <v>999</v>
      </c>
      <c r="S171">
        <v>999</v>
      </c>
      <c r="T171">
        <v>999</v>
      </c>
      <c r="U171">
        <v>999</v>
      </c>
      <c r="V171">
        <v>999</v>
      </c>
      <c r="W171">
        <v>888</v>
      </c>
      <c r="X171">
        <v>888</v>
      </c>
      <c r="Y171">
        <v>888</v>
      </c>
      <c r="Z171" t="s">
        <v>32</v>
      </c>
      <c r="AA171">
        <v>888</v>
      </c>
    </row>
    <row r="172" spans="1:27" x14ac:dyDescent="0.25">
      <c r="A172">
        <v>24</v>
      </c>
      <c r="B172" s="12" t="s">
        <v>135</v>
      </c>
      <c r="C172" t="s">
        <v>136</v>
      </c>
      <c r="D172" t="s">
        <v>137</v>
      </c>
      <c r="E172" t="s">
        <v>116</v>
      </c>
      <c r="F172" t="s">
        <v>138</v>
      </c>
      <c r="G172" t="s">
        <v>31</v>
      </c>
      <c r="H172">
        <v>90</v>
      </c>
      <c r="I172">
        <v>5.07</v>
      </c>
      <c r="J172">
        <v>999</v>
      </c>
      <c r="K172">
        <v>999</v>
      </c>
      <c r="L172">
        <v>20</v>
      </c>
      <c r="M172">
        <v>999</v>
      </c>
      <c r="N172">
        <v>999</v>
      </c>
      <c r="O172">
        <v>999</v>
      </c>
      <c r="P172">
        <v>999</v>
      </c>
      <c r="Q172">
        <v>999</v>
      </c>
      <c r="R172">
        <v>999</v>
      </c>
      <c r="S172">
        <v>999</v>
      </c>
      <c r="T172">
        <v>999</v>
      </c>
      <c r="U172">
        <v>999</v>
      </c>
      <c r="V172">
        <v>999</v>
      </c>
      <c r="W172">
        <v>888</v>
      </c>
      <c r="X172">
        <v>888</v>
      </c>
      <c r="Y172">
        <v>888</v>
      </c>
      <c r="Z172" t="s">
        <v>32</v>
      </c>
      <c r="AA172">
        <v>888</v>
      </c>
    </row>
    <row r="173" spans="1:27" x14ac:dyDescent="0.25">
      <c r="A173">
        <v>24</v>
      </c>
      <c r="B173" s="12" t="s">
        <v>135</v>
      </c>
      <c r="C173" t="s">
        <v>139</v>
      </c>
      <c r="D173" t="s">
        <v>289</v>
      </c>
      <c r="E173" t="s">
        <v>116</v>
      </c>
      <c r="F173" t="s">
        <v>138</v>
      </c>
      <c r="G173" t="s">
        <v>31</v>
      </c>
      <c r="H173">
        <v>89.88</v>
      </c>
      <c r="I173">
        <v>7.72</v>
      </c>
      <c r="J173">
        <v>999</v>
      </c>
      <c r="K173">
        <v>999</v>
      </c>
      <c r="L173">
        <v>20</v>
      </c>
      <c r="M173">
        <v>999</v>
      </c>
      <c r="N173">
        <v>999</v>
      </c>
      <c r="O173">
        <v>999</v>
      </c>
      <c r="P173">
        <v>999</v>
      </c>
      <c r="Q173">
        <v>999</v>
      </c>
      <c r="R173">
        <v>999</v>
      </c>
      <c r="S173">
        <v>999</v>
      </c>
      <c r="T173">
        <v>999</v>
      </c>
      <c r="U173">
        <v>999</v>
      </c>
      <c r="V173">
        <v>999</v>
      </c>
      <c r="W173">
        <v>888</v>
      </c>
      <c r="X173">
        <v>888</v>
      </c>
      <c r="Y173">
        <v>888</v>
      </c>
      <c r="Z173" t="s">
        <v>32</v>
      </c>
      <c r="AA173">
        <v>888</v>
      </c>
    </row>
    <row r="174" spans="1:27" x14ac:dyDescent="0.25">
      <c r="A174">
        <v>24</v>
      </c>
      <c r="B174" s="12" t="s">
        <v>135</v>
      </c>
      <c r="C174" t="s">
        <v>38</v>
      </c>
      <c r="D174" t="s">
        <v>141</v>
      </c>
      <c r="E174" t="s">
        <v>116</v>
      </c>
      <c r="F174" t="s">
        <v>138</v>
      </c>
      <c r="G174" t="s">
        <v>31</v>
      </c>
      <c r="H174">
        <v>88.93</v>
      </c>
      <c r="I174">
        <v>6.57</v>
      </c>
      <c r="J174">
        <v>999</v>
      </c>
      <c r="K174">
        <v>999</v>
      </c>
      <c r="L174">
        <v>20</v>
      </c>
      <c r="M174">
        <v>999</v>
      </c>
      <c r="N174">
        <v>999</v>
      </c>
      <c r="O174">
        <v>999</v>
      </c>
      <c r="P174">
        <v>999</v>
      </c>
      <c r="Q174">
        <v>999</v>
      </c>
      <c r="R174">
        <v>999</v>
      </c>
      <c r="S174">
        <v>999</v>
      </c>
      <c r="T174">
        <v>999</v>
      </c>
      <c r="U174">
        <v>999</v>
      </c>
      <c r="V174">
        <v>999</v>
      </c>
      <c r="W174">
        <v>888</v>
      </c>
      <c r="X174">
        <v>888</v>
      </c>
      <c r="Y174">
        <v>888</v>
      </c>
      <c r="Z174" t="s">
        <v>32</v>
      </c>
      <c r="AA174">
        <v>888</v>
      </c>
    </row>
    <row r="175" spans="1:27" hidden="1" x14ac:dyDescent="0.25">
      <c r="A175">
        <v>25</v>
      </c>
      <c r="B175" s="15" t="s">
        <v>143</v>
      </c>
      <c r="C175" t="s">
        <v>43</v>
      </c>
      <c r="D175" t="s">
        <v>43</v>
      </c>
      <c r="E175" t="s">
        <v>29</v>
      </c>
      <c r="F175" t="s">
        <v>144</v>
      </c>
      <c r="G175" t="s">
        <v>31</v>
      </c>
      <c r="H175">
        <v>9.4</v>
      </c>
      <c r="I175">
        <v>2.7</v>
      </c>
      <c r="J175">
        <v>999</v>
      </c>
      <c r="K175">
        <v>999</v>
      </c>
      <c r="L175">
        <v>21</v>
      </c>
      <c r="M175">
        <v>999</v>
      </c>
      <c r="N175">
        <v>999</v>
      </c>
      <c r="O175">
        <v>999</v>
      </c>
      <c r="P175">
        <v>999</v>
      </c>
      <c r="Q175">
        <v>999</v>
      </c>
      <c r="R175">
        <v>999</v>
      </c>
      <c r="S175">
        <v>999</v>
      </c>
      <c r="T175">
        <v>999</v>
      </c>
      <c r="U175">
        <v>999</v>
      </c>
      <c r="V175">
        <v>999</v>
      </c>
      <c r="W175">
        <v>888</v>
      </c>
      <c r="X175">
        <v>888</v>
      </c>
      <c r="Y175">
        <v>888</v>
      </c>
      <c r="Z175" t="s">
        <v>32</v>
      </c>
      <c r="AA175">
        <v>888</v>
      </c>
    </row>
    <row r="176" spans="1:27" hidden="1" x14ac:dyDescent="0.25">
      <c r="A176">
        <v>25</v>
      </c>
      <c r="B176" s="15" t="s">
        <v>143</v>
      </c>
      <c r="C176" t="s">
        <v>145</v>
      </c>
      <c r="D176" t="s">
        <v>145</v>
      </c>
      <c r="E176" t="s">
        <v>29</v>
      </c>
      <c r="F176" t="s">
        <v>144</v>
      </c>
      <c r="G176" t="s">
        <v>31</v>
      </c>
      <c r="H176">
        <v>7</v>
      </c>
      <c r="I176">
        <v>2.5</v>
      </c>
      <c r="J176">
        <v>999</v>
      </c>
      <c r="K176">
        <v>999</v>
      </c>
      <c r="L176">
        <v>22</v>
      </c>
      <c r="M176">
        <v>999</v>
      </c>
      <c r="N176">
        <v>999</v>
      </c>
      <c r="O176">
        <v>999</v>
      </c>
      <c r="P176">
        <v>999</v>
      </c>
      <c r="Q176">
        <v>999</v>
      </c>
      <c r="R176">
        <v>999</v>
      </c>
      <c r="S176">
        <v>999</v>
      </c>
      <c r="T176">
        <v>999</v>
      </c>
      <c r="U176">
        <v>999</v>
      </c>
      <c r="V176">
        <v>999</v>
      </c>
      <c r="W176">
        <v>888</v>
      </c>
      <c r="X176">
        <v>888</v>
      </c>
      <c r="Y176">
        <v>888</v>
      </c>
      <c r="Z176" t="s">
        <v>32</v>
      </c>
      <c r="AA176">
        <v>888</v>
      </c>
    </row>
    <row r="177" spans="1:27" hidden="1" x14ac:dyDescent="0.25">
      <c r="A177">
        <v>25</v>
      </c>
      <c r="B177" s="15" t="s">
        <v>143</v>
      </c>
      <c r="C177" t="s">
        <v>146</v>
      </c>
      <c r="D177" t="s">
        <v>146</v>
      </c>
      <c r="E177" t="s">
        <v>29</v>
      </c>
      <c r="F177" t="s">
        <v>144</v>
      </c>
      <c r="G177" t="s">
        <v>31</v>
      </c>
      <c r="H177">
        <v>7.2</v>
      </c>
      <c r="I177">
        <v>2.8</v>
      </c>
      <c r="J177">
        <v>999</v>
      </c>
      <c r="K177">
        <v>999</v>
      </c>
      <c r="L177">
        <v>21</v>
      </c>
      <c r="M177">
        <v>999</v>
      </c>
      <c r="N177">
        <v>999</v>
      </c>
      <c r="O177">
        <v>999</v>
      </c>
      <c r="P177">
        <v>999</v>
      </c>
      <c r="Q177">
        <v>999</v>
      </c>
      <c r="R177">
        <v>999</v>
      </c>
      <c r="S177">
        <v>999</v>
      </c>
      <c r="T177">
        <v>999</v>
      </c>
      <c r="U177">
        <v>999</v>
      </c>
      <c r="V177">
        <v>999</v>
      </c>
      <c r="W177">
        <v>888</v>
      </c>
      <c r="X177">
        <v>888</v>
      </c>
      <c r="Y177">
        <v>888</v>
      </c>
      <c r="Z177" t="s">
        <v>32</v>
      </c>
      <c r="AA177">
        <v>888</v>
      </c>
    </row>
    <row r="178" spans="1:27" x14ac:dyDescent="0.25">
      <c r="A178">
        <v>26</v>
      </c>
      <c r="B178" s="24" t="s">
        <v>147</v>
      </c>
      <c r="C178" t="s">
        <v>136</v>
      </c>
      <c r="D178" t="s">
        <v>37</v>
      </c>
      <c r="E178" t="s">
        <v>58</v>
      </c>
      <c r="F178" t="s">
        <v>149</v>
      </c>
      <c r="G178" t="s">
        <v>47</v>
      </c>
      <c r="H178">
        <v>96.3</v>
      </c>
      <c r="I178">
        <v>24</v>
      </c>
      <c r="J178">
        <v>999</v>
      </c>
      <c r="K178">
        <v>999</v>
      </c>
      <c r="L178">
        <v>19</v>
      </c>
      <c r="M178">
        <v>999</v>
      </c>
      <c r="N178">
        <v>999</v>
      </c>
      <c r="O178">
        <v>999</v>
      </c>
      <c r="P178">
        <v>999</v>
      </c>
      <c r="Q178">
        <v>999</v>
      </c>
      <c r="R178">
        <v>999</v>
      </c>
      <c r="S178">
        <v>999</v>
      </c>
      <c r="T178">
        <v>999</v>
      </c>
      <c r="U178">
        <v>999</v>
      </c>
      <c r="V178">
        <v>999</v>
      </c>
      <c r="W178">
        <v>888</v>
      </c>
      <c r="X178">
        <v>888</v>
      </c>
      <c r="Y178">
        <v>888</v>
      </c>
      <c r="Z178" t="s">
        <v>32</v>
      </c>
      <c r="AA178">
        <v>888</v>
      </c>
    </row>
    <row r="179" spans="1:27" x14ac:dyDescent="0.25">
      <c r="A179">
        <v>26</v>
      </c>
      <c r="B179" s="24" t="s">
        <v>147</v>
      </c>
      <c r="C179" t="s">
        <v>38</v>
      </c>
      <c r="D179" t="s">
        <v>39</v>
      </c>
      <c r="E179" t="s">
        <v>58</v>
      </c>
      <c r="F179" t="s">
        <v>149</v>
      </c>
      <c r="G179" t="s">
        <v>47</v>
      </c>
      <c r="H179">
        <v>58.8</v>
      </c>
      <c r="I179">
        <v>12.1</v>
      </c>
      <c r="J179">
        <v>999</v>
      </c>
      <c r="K179">
        <v>999</v>
      </c>
      <c r="L179">
        <v>21</v>
      </c>
      <c r="M179">
        <v>999</v>
      </c>
      <c r="N179">
        <v>999</v>
      </c>
      <c r="O179">
        <v>999</v>
      </c>
      <c r="P179">
        <v>999</v>
      </c>
      <c r="Q179">
        <v>999</v>
      </c>
      <c r="R179">
        <v>999</v>
      </c>
      <c r="S179">
        <v>999</v>
      </c>
      <c r="T179">
        <v>999</v>
      </c>
      <c r="U179">
        <v>999</v>
      </c>
      <c r="V179">
        <v>999</v>
      </c>
      <c r="W179">
        <v>888</v>
      </c>
      <c r="X179">
        <v>888</v>
      </c>
      <c r="Y179">
        <v>888</v>
      </c>
      <c r="Z179" t="s">
        <v>32</v>
      </c>
      <c r="AA179">
        <v>888</v>
      </c>
    </row>
    <row r="180" spans="1:27" hidden="1" x14ac:dyDescent="0.25">
      <c r="A180">
        <v>26</v>
      </c>
      <c r="B180" s="24" t="s">
        <v>147</v>
      </c>
      <c r="C180" t="s">
        <v>136</v>
      </c>
      <c r="D180" t="s">
        <v>137</v>
      </c>
      <c r="E180" t="s">
        <v>29</v>
      </c>
      <c r="F180" t="s">
        <v>64</v>
      </c>
      <c r="G180" t="s">
        <v>31</v>
      </c>
      <c r="H180">
        <v>17.2</v>
      </c>
      <c r="I180">
        <v>1.7</v>
      </c>
      <c r="J180">
        <v>999</v>
      </c>
      <c r="K180">
        <v>999</v>
      </c>
      <c r="L180">
        <v>19</v>
      </c>
      <c r="M180">
        <v>999</v>
      </c>
      <c r="N180">
        <v>999</v>
      </c>
      <c r="O180">
        <v>999</v>
      </c>
      <c r="P180">
        <v>999</v>
      </c>
      <c r="Q180">
        <v>999</v>
      </c>
      <c r="R180">
        <v>999</v>
      </c>
      <c r="S180">
        <v>999</v>
      </c>
      <c r="T180">
        <v>999</v>
      </c>
      <c r="U180">
        <v>999</v>
      </c>
      <c r="V180">
        <v>999</v>
      </c>
      <c r="W180">
        <v>888</v>
      </c>
      <c r="X180">
        <v>888</v>
      </c>
      <c r="Y180">
        <v>888</v>
      </c>
      <c r="Z180" t="s">
        <v>32</v>
      </c>
      <c r="AA180">
        <v>888</v>
      </c>
    </row>
    <row r="181" spans="1:27" hidden="1" x14ac:dyDescent="0.25">
      <c r="A181">
        <v>26</v>
      </c>
      <c r="B181" s="24" t="s">
        <v>147</v>
      </c>
      <c r="C181" t="s">
        <v>38</v>
      </c>
      <c r="D181" t="s">
        <v>39</v>
      </c>
      <c r="E181" t="s">
        <v>29</v>
      </c>
      <c r="F181" t="s">
        <v>64</v>
      </c>
      <c r="G181" t="s">
        <v>31</v>
      </c>
      <c r="H181">
        <v>14.5</v>
      </c>
      <c r="I181">
        <v>1.8</v>
      </c>
      <c r="J181">
        <v>999</v>
      </c>
      <c r="K181">
        <v>999</v>
      </c>
      <c r="L181">
        <v>21</v>
      </c>
      <c r="M181">
        <v>999</v>
      </c>
      <c r="N181">
        <v>999</v>
      </c>
      <c r="O181">
        <v>999</v>
      </c>
      <c r="P181">
        <v>999</v>
      </c>
      <c r="Q181">
        <v>999</v>
      </c>
      <c r="R181">
        <v>999</v>
      </c>
      <c r="S181">
        <v>999</v>
      </c>
      <c r="T181">
        <v>999</v>
      </c>
      <c r="U181">
        <v>999</v>
      </c>
      <c r="V181">
        <v>999</v>
      </c>
      <c r="W181">
        <v>888</v>
      </c>
      <c r="X181">
        <v>888</v>
      </c>
      <c r="Y181">
        <v>888</v>
      </c>
      <c r="Z181" t="s">
        <v>32</v>
      </c>
      <c r="AA181">
        <v>888</v>
      </c>
    </row>
    <row r="182" spans="1:27" hidden="1" x14ac:dyDescent="0.25">
      <c r="A182">
        <v>26</v>
      </c>
      <c r="B182" s="24" t="s">
        <v>147</v>
      </c>
      <c r="C182" t="s">
        <v>136</v>
      </c>
      <c r="D182" t="s">
        <v>137</v>
      </c>
      <c r="E182" t="s">
        <v>148</v>
      </c>
      <c r="F182" t="s">
        <v>64</v>
      </c>
      <c r="G182" t="s">
        <v>31</v>
      </c>
      <c r="H182">
        <v>2.5</v>
      </c>
      <c r="I182">
        <v>0.6</v>
      </c>
      <c r="J182">
        <v>999</v>
      </c>
      <c r="K182">
        <v>999</v>
      </c>
      <c r="L182">
        <v>19</v>
      </c>
      <c r="M182">
        <v>999</v>
      </c>
      <c r="N182">
        <v>999</v>
      </c>
      <c r="O182">
        <v>999</v>
      </c>
      <c r="P182">
        <v>999</v>
      </c>
      <c r="Q182">
        <v>999</v>
      </c>
      <c r="R182">
        <v>999</v>
      </c>
      <c r="S182">
        <v>999</v>
      </c>
      <c r="T182">
        <v>1E-3</v>
      </c>
      <c r="U182">
        <v>999</v>
      </c>
      <c r="V182">
        <v>999</v>
      </c>
      <c r="W182">
        <v>888</v>
      </c>
      <c r="X182">
        <v>888</v>
      </c>
      <c r="Y182">
        <v>888</v>
      </c>
      <c r="Z182" t="s">
        <v>32</v>
      </c>
      <c r="AA182">
        <v>888</v>
      </c>
    </row>
    <row r="183" spans="1:27" hidden="1" x14ac:dyDescent="0.25">
      <c r="A183">
        <v>26</v>
      </c>
      <c r="B183" s="24" t="s">
        <v>147</v>
      </c>
      <c r="C183" t="s">
        <v>38</v>
      </c>
      <c r="D183" t="s">
        <v>39</v>
      </c>
      <c r="E183" t="s">
        <v>148</v>
      </c>
      <c r="F183" t="s">
        <v>64</v>
      </c>
      <c r="G183" t="s">
        <v>31</v>
      </c>
      <c r="H183">
        <v>1.7</v>
      </c>
      <c r="I183">
        <v>0.8</v>
      </c>
      <c r="J183">
        <v>999</v>
      </c>
      <c r="K183">
        <v>999</v>
      </c>
      <c r="L183">
        <v>21</v>
      </c>
      <c r="M183">
        <v>999</v>
      </c>
      <c r="N183">
        <v>999</v>
      </c>
      <c r="O183">
        <v>999</v>
      </c>
      <c r="P183">
        <v>999</v>
      </c>
      <c r="Q183">
        <v>999</v>
      </c>
      <c r="R183">
        <v>999</v>
      </c>
      <c r="S183">
        <v>999</v>
      </c>
      <c r="T183">
        <v>1E-3</v>
      </c>
      <c r="U183">
        <v>999</v>
      </c>
      <c r="V183">
        <v>999</v>
      </c>
      <c r="W183">
        <v>888</v>
      </c>
      <c r="X183">
        <v>888</v>
      </c>
      <c r="Y183">
        <v>888</v>
      </c>
      <c r="Z183" t="s">
        <v>32</v>
      </c>
      <c r="AA183">
        <v>888</v>
      </c>
    </row>
    <row r="184" spans="1:27" hidden="1" x14ac:dyDescent="0.25">
      <c r="A184">
        <v>27</v>
      </c>
      <c r="B184" s="24" t="s">
        <v>150</v>
      </c>
      <c r="C184" s="17" t="s">
        <v>28</v>
      </c>
      <c r="D184" s="17" t="s">
        <v>28</v>
      </c>
      <c r="E184" t="s">
        <v>151</v>
      </c>
      <c r="F184" t="s">
        <v>82</v>
      </c>
      <c r="G184" t="s">
        <v>47</v>
      </c>
      <c r="H184">
        <v>999</v>
      </c>
      <c r="I184">
        <v>999</v>
      </c>
      <c r="J184">
        <v>999</v>
      </c>
      <c r="K184">
        <v>999</v>
      </c>
      <c r="L184">
        <v>15</v>
      </c>
      <c r="M184">
        <v>12</v>
      </c>
      <c r="N184">
        <v>999</v>
      </c>
      <c r="O184">
        <v>999</v>
      </c>
      <c r="P184">
        <v>999</v>
      </c>
      <c r="Q184">
        <v>999</v>
      </c>
      <c r="R184">
        <v>999</v>
      </c>
      <c r="S184">
        <v>999</v>
      </c>
      <c r="T184">
        <v>999</v>
      </c>
      <c r="U184">
        <v>999</v>
      </c>
      <c r="V184">
        <v>999</v>
      </c>
      <c r="W184">
        <v>28</v>
      </c>
      <c r="X184">
        <v>888</v>
      </c>
      <c r="Y184" t="s">
        <v>152</v>
      </c>
      <c r="Z184" t="s">
        <v>32</v>
      </c>
      <c r="AA184">
        <v>888</v>
      </c>
    </row>
    <row r="185" spans="1:27" hidden="1" x14ac:dyDescent="0.25">
      <c r="A185">
        <v>27</v>
      </c>
      <c r="B185" s="24" t="s">
        <v>150</v>
      </c>
      <c r="C185" s="17" t="s">
        <v>285</v>
      </c>
      <c r="D185" s="17" t="s">
        <v>153</v>
      </c>
      <c r="E185" t="s">
        <v>151</v>
      </c>
      <c r="F185" t="s">
        <v>82</v>
      </c>
      <c r="G185" t="s">
        <v>47</v>
      </c>
      <c r="H185">
        <v>999</v>
      </c>
      <c r="I185">
        <v>999</v>
      </c>
      <c r="J185">
        <v>999</v>
      </c>
      <c r="K185">
        <v>999</v>
      </c>
      <c r="L185">
        <v>15</v>
      </c>
      <c r="M185">
        <v>-3</v>
      </c>
      <c r="N185">
        <v>999</v>
      </c>
      <c r="O185">
        <v>999</v>
      </c>
      <c r="P185">
        <v>999</v>
      </c>
      <c r="Q185">
        <v>999</v>
      </c>
      <c r="R185">
        <v>999</v>
      </c>
      <c r="S185">
        <v>999</v>
      </c>
      <c r="T185">
        <v>999</v>
      </c>
      <c r="U185">
        <v>999</v>
      </c>
      <c r="V185">
        <v>999</v>
      </c>
      <c r="W185">
        <v>28</v>
      </c>
      <c r="X185">
        <v>888</v>
      </c>
      <c r="Y185" t="s">
        <v>152</v>
      </c>
      <c r="Z185" t="s">
        <v>32</v>
      </c>
      <c r="AA185">
        <v>888</v>
      </c>
    </row>
    <row r="186" spans="1:27" hidden="1" x14ac:dyDescent="0.25">
      <c r="A186">
        <v>27</v>
      </c>
      <c r="B186" s="24" t="s">
        <v>150</v>
      </c>
      <c r="C186" s="17" t="s">
        <v>286</v>
      </c>
      <c r="D186" s="17" t="s">
        <v>154</v>
      </c>
      <c r="E186" t="s">
        <v>151</v>
      </c>
      <c r="F186" t="s">
        <v>82</v>
      </c>
      <c r="G186" t="s">
        <v>47</v>
      </c>
      <c r="H186">
        <v>999</v>
      </c>
      <c r="I186">
        <v>999</v>
      </c>
      <c r="J186">
        <v>999</v>
      </c>
      <c r="K186">
        <v>999</v>
      </c>
      <c r="L186">
        <v>15</v>
      </c>
      <c r="M186">
        <v>12</v>
      </c>
      <c r="N186">
        <v>999</v>
      </c>
      <c r="O186">
        <v>999</v>
      </c>
      <c r="P186">
        <v>999</v>
      </c>
      <c r="Q186">
        <v>999</v>
      </c>
      <c r="R186">
        <v>999</v>
      </c>
      <c r="S186">
        <v>999</v>
      </c>
      <c r="T186">
        <v>999</v>
      </c>
      <c r="U186">
        <v>999</v>
      </c>
      <c r="V186">
        <v>999</v>
      </c>
      <c r="W186">
        <v>28</v>
      </c>
      <c r="X186">
        <v>888</v>
      </c>
      <c r="Y186" t="s">
        <v>152</v>
      </c>
      <c r="Z186" t="s">
        <v>32</v>
      </c>
      <c r="AA186">
        <v>888</v>
      </c>
    </row>
    <row r="187" spans="1:27" hidden="1" x14ac:dyDescent="0.25">
      <c r="A187">
        <v>27</v>
      </c>
      <c r="B187" s="24" t="s">
        <v>150</v>
      </c>
      <c r="C187" s="17" t="s">
        <v>28</v>
      </c>
      <c r="D187" s="17" t="s">
        <v>28</v>
      </c>
      <c r="E187" t="s">
        <v>155</v>
      </c>
      <c r="F187" t="s">
        <v>82</v>
      </c>
      <c r="G187" t="s">
        <v>47</v>
      </c>
      <c r="H187">
        <v>999</v>
      </c>
      <c r="I187">
        <v>999</v>
      </c>
      <c r="J187">
        <v>999</v>
      </c>
      <c r="K187">
        <v>999</v>
      </c>
      <c r="L187">
        <v>15</v>
      </c>
      <c r="M187">
        <v>7.5</v>
      </c>
      <c r="N187">
        <v>999</v>
      </c>
      <c r="O187">
        <v>999</v>
      </c>
      <c r="P187">
        <v>999</v>
      </c>
      <c r="Q187">
        <v>999</v>
      </c>
      <c r="R187">
        <v>999</v>
      </c>
      <c r="S187">
        <v>999</v>
      </c>
      <c r="T187">
        <v>999</v>
      </c>
      <c r="U187">
        <v>999</v>
      </c>
      <c r="V187">
        <v>999</v>
      </c>
      <c r="W187">
        <v>28</v>
      </c>
      <c r="X187">
        <v>888</v>
      </c>
      <c r="Y187" t="s">
        <v>152</v>
      </c>
      <c r="Z187" t="s">
        <v>32</v>
      </c>
      <c r="AA187">
        <v>888</v>
      </c>
    </row>
    <row r="188" spans="1:27" hidden="1" x14ac:dyDescent="0.25">
      <c r="A188">
        <v>27</v>
      </c>
      <c r="B188" s="24" t="s">
        <v>150</v>
      </c>
      <c r="C188" s="17" t="s">
        <v>285</v>
      </c>
      <c r="D188" s="17" t="s">
        <v>153</v>
      </c>
      <c r="E188" t="s">
        <v>155</v>
      </c>
      <c r="F188" t="s">
        <v>82</v>
      </c>
      <c r="G188" t="s">
        <v>47</v>
      </c>
      <c r="H188">
        <v>999</v>
      </c>
      <c r="I188">
        <v>999</v>
      </c>
      <c r="J188">
        <v>999</v>
      </c>
      <c r="K188">
        <v>999</v>
      </c>
      <c r="L188">
        <v>15</v>
      </c>
      <c r="M188">
        <v>6</v>
      </c>
      <c r="N188">
        <v>999</v>
      </c>
      <c r="O188">
        <v>999</v>
      </c>
      <c r="P188">
        <v>999</v>
      </c>
      <c r="Q188">
        <v>999</v>
      </c>
      <c r="R188">
        <v>999</v>
      </c>
      <c r="S188">
        <v>999</v>
      </c>
      <c r="T188">
        <v>999</v>
      </c>
      <c r="U188">
        <v>999</v>
      </c>
      <c r="V188">
        <v>999</v>
      </c>
      <c r="W188">
        <v>28</v>
      </c>
      <c r="X188">
        <v>888</v>
      </c>
      <c r="Y188" t="s">
        <v>152</v>
      </c>
      <c r="Z188" t="s">
        <v>32</v>
      </c>
      <c r="AA188">
        <v>888</v>
      </c>
    </row>
    <row r="189" spans="1:27" hidden="1" x14ac:dyDescent="0.25">
      <c r="A189">
        <v>27</v>
      </c>
      <c r="B189" s="24" t="s">
        <v>150</v>
      </c>
      <c r="C189" s="17" t="s">
        <v>286</v>
      </c>
      <c r="D189" s="17" t="s">
        <v>154</v>
      </c>
      <c r="E189" t="s">
        <v>155</v>
      </c>
      <c r="F189" t="s">
        <v>82</v>
      </c>
      <c r="G189" t="s">
        <v>47</v>
      </c>
      <c r="H189">
        <v>999</v>
      </c>
      <c r="I189">
        <v>999</v>
      </c>
      <c r="J189">
        <v>999</v>
      </c>
      <c r="K189">
        <v>999</v>
      </c>
      <c r="L189">
        <v>15</v>
      </c>
      <c r="M189">
        <v>11.5</v>
      </c>
      <c r="N189">
        <v>999</v>
      </c>
      <c r="O189">
        <v>999</v>
      </c>
      <c r="P189">
        <v>999</v>
      </c>
      <c r="Q189">
        <v>999</v>
      </c>
      <c r="R189">
        <v>999</v>
      </c>
      <c r="S189">
        <v>999</v>
      </c>
      <c r="T189">
        <v>999</v>
      </c>
      <c r="U189">
        <v>999</v>
      </c>
      <c r="V189">
        <v>999</v>
      </c>
      <c r="W189">
        <v>28</v>
      </c>
      <c r="X189">
        <v>888</v>
      </c>
      <c r="Y189" t="s">
        <v>152</v>
      </c>
      <c r="Z189" t="s">
        <v>32</v>
      </c>
      <c r="AA189">
        <v>888</v>
      </c>
    </row>
    <row r="190" spans="1:27" hidden="1" x14ac:dyDescent="0.25">
      <c r="A190">
        <v>27</v>
      </c>
      <c r="B190" s="24" t="s">
        <v>150</v>
      </c>
      <c r="C190" s="17" t="s">
        <v>28</v>
      </c>
      <c r="D190" s="17" t="s">
        <v>28</v>
      </c>
      <c r="E190" t="s">
        <v>156</v>
      </c>
      <c r="F190" t="s">
        <v>82</v>
      </c>
      <c r="G190" t="s">
        <v>47</v>
      </c>
      <c r="H190">
        <v>999</v>
      </c>
      <c r="I190">
        <v>999</v>
      </c>
      <c r="J190">
        <v>999</v>
      </c>
      <c r="K190">
        <v>999</v>
      </c>
      <c r="L190">
        <v>15</v>
      </c>
      <c r="M190">
        <v>-0.5</v>
      </c>
      <c r="N190">
        <v>999</v>
      </c>
      <c r="O190">
        <v>999</v>
      </c>
      <c r="P190">
        <v>999</v>
      </c>
      <c r="Q190">
        <v>999</v>
      </c>
      <c r="R190">
        <v>999</v>
      </c>
      <c r="S190">
        <v>999</v>
      </c>
      <c r="T190">
        <v>999</v>
      </c>
      <c r="U190">
        <v>999</v>
      </c>
      <c r="V190">
        <v>999</v>
      </c>
      <c r="W190">
        <v>28</v>
      </c>
      <c r="X190">
        <v>888</v>
      </c>
      <c r="Y190" t="s">
        <v>152</v>
      </c>
      <c r="Z190" t="s">
        <v>32</v>
      </c>
      <c r="AA190">
        <v>888</v>
      </c>
    </row>
    <row r="191" spans="1:27" hidden="1" x14ac:dyDescent="0.25">
      <c r="A191">
        <v>27</v>
      </c>
      <c r="B191" s="24" t="s">
        <v>150</v>
      </c>
      <c r="C191" s="17" t="s">
        <v>285</v>
      </c>
      <c r="D191" s="17" t="s">
        <v>153</v>
      </c>
      <c r="E191" t="s">
        <v>156</v>
      </c>
      <c r="F191" t="s">
        <v>82</v>
      </c>
      <c r="G191" t="s">
        <v>47</v>
      </c>
      <c r="H191">
        <v>999</v>
      </c>
      <c r="I191">
        <v>999</v>
      </c>
      <c r="J191">
        <v>999</v>
      </c>
      <c r="K191">
        <v>999</v>
      </c>
      <c r="L191">
        <v>15</v>
      </c>
      <c r="M191">
        <v>-1</v>
      </c>
      <c r="N191">
        <v>999</v>
      </c>
      <c r="O191">
        <v>999</v>
      </c>
      <c r="P191">
        <v>999</v>
      </c>
      <c r="Q191">
        <v>999</v>
      </c>
      <c r="R191">
        <v>999</v>
      </c>
      <c r="S191">
        <v>999</v>
      </c>
      <c r="T191">
        <v>999</v>
      </c>
      <c r="U191">
        <v>999</v>
      </c>
      <c r="V191">
        <v>999</v>
      </c>
      <c r="W191">
        <v>28</v>
      </c>
      <c r="X191">
        <v>888</v>
      </c>
      <c r="Y191" t="s">
        <v>152</v>
      </c>
      <c r="Z191" t="s">
        <v>32</v>
      </c>
      <c r="AA191">
        <v>888</v>
      </c>
    </row>
    <row r="192" spans="1:27" hidden="1" x14ac:dyDescent="0.25">
      <c r="A192">
        <v>27</v>
      </c>
      <c r="B192" s="24" t="s">
        <v>150</v>
      </c>
      <c r="C192" s="17" t="s">
        <v>286</v>
      </c>
      <c r="D192" s="17" t="s">
        <v>154</v>
      </c>
      <c r="E192" t="s">
        <v>156</v>
      </c>
      <c r="F192" t="s">
        <v>82</v>
      </c>
      <c r="G192" t="s">
        <v>47</v>
      </c>
      <c r="H192">
        <v>999</v>
      </c>
      <c r="I192">
        <v>999</v>
      </c>
      <c r="J192">
        <v>999</v>
      </c>
      <c r="K192">
        <v>999</v>
      </c>
      <c r="L192">
        <v>15</v>
      </c>
      <c r="M192">
        <v>-2</v>
      </c>
      <c r="N192">
        <v>999</v>
      </c>
      <c r="O192">
        <v>999</v>
      </c>
      <c r="P192">
        <v>999</v>
      </c>
      <c r="Q192">
        <v>999</v>
      </c>
      <c r="R192">
        <v>999</v>
      </c>
      <c r="S192">
        <v>999</v>
      </c>
      <c r="T192">
        <v>999</v>
      </c>
      <c r="U192">
        <v>999</v>
      </c>
      <c r="V192">
        <v>999</v>
      </c>
      <c r="W192">
        <v>28</v>
      </c>
      <c r="X192">
        <v>888</v>
      </c>
      <c r="Y192" t="s">
        <v>152</v>
      </c>
      <c r="Z192" t="s">
        <v>32</v>
      </c>
      <c r="AA192">
        <v>888</v>
      </c>
    </row>
    <row r="193" spans="1:27" hidden="1" x14ac:dyDescent="0.25">
      <c r="A193">
        <v>27</v>
      </c>
      <c r="B193" s="24" t="s">
        <v>150</v>
      </c>
      <c r="C193" s="17" t="s">
        <v>28</v>
      </c>
      <c r="D193" s="17" t="s">
        <v>28</v>
      </c>
      <c r="E193" t="s">
        <v>157</v>
      </c>
      <c r="F193" t="s">
        <v>82</v>
      </c>
      <c r="G193" t="s">
        <v>47</v>
      </c>
      <c r="H193">
        <v>999</v>
      </c>
      <c r="I193">
        <v>999</v>
      </c>
      <c r="J193">
        <v>999</v>
      </c>
      <c r="K193">
        <v>999</v>
      </c>
      <c r="L193">
        <v>15</v>
      </c>
      <c r="M193">
        <v>9</v>
      </c>
      <c r="N193">
        <v>999</v>
      </c>
      <c r="O193">
        <v>999</v>
      </c>
      <c r="P193">
        <v>999</v>
      </c>
      <c r="Q193">
        <v>999</v>
      </c>
      <c r="R193">
        <v>999</v>
      </c>
      <c r="S193">
        <v>999</v>
      </c>
      <c r="T193">
        <v>999</v>
      </c>
      <c r="U193">
        <v>999</v>
      </c>
      <c r="V193">
        <v>999</v>
      </c>
      <c r="W193">
        <v>28</v>
      </c>
      <c r="X193">
        <v>888</v>
      </c>
      <c r="Y193" t="s">
        <v>152</v>
      </c>
      <c r="Z193" t="s">
        <v>32</v>
      </c>
      <c r="AA193">
        <v>888</v>
      </c>
    </row>
    <row r="194" spans="1:27" hidden="1" x14ac:dyDescent="0.25">
      <c r="A194">
        <v>27</v>
      </c>
      <c r="B194" s="24" t="s">
        <v>150</v>
      </c>
      <c r="C194" s="17" t="s">
        <v>285</v>
      </c>
      <c r="D194" s="17" t="s">
        <v>153</v>
      </c>
      <c r="E194" t="s">
        <v>157</v>
      </c>
      <c r="F194" t="s">
        <v>82</v>
      </c>
      <c r="G194" t="s">
        <v>47</v>
      </c>
      <c r="H194">
        <v>999</v>
      </c>
      <c r="I194">
        <v>999</v>
      </c>
      <c r="J194">
        <v>999</v>
      </c>
      <c r="K194">
        <v>999</v>
      </c>
      <c r="L194">
        <v>15</v>
      </c>
      <c r="M194">
        <v>4</v>
      </c>
      <c r="N194">
        <v>999</v>
      </c>
      <c r="O194">
        <v>999</v>
      </c>
      <c r="P194">
        <v>999</v>
      </c>
      <c r="Q194">
        <v>999</v>
      </c>
      <c r="R194">
        <v>999</v>
      </c>
      <c r="S194">
        <v>999</v>
      </c>
      <c r="T194">
        <v>999</v>
      </c>
      <c r="U194">
        <v>999</v>
      </c>
      <c r="V194">
        <v>999</v>
      </c>
      <c r="W194">
        <v>28</v>
      </c>
      <c r="X194">
        <v>888</v>
      </c>
      <c r="Y194" t="s">
        <v>152</v>
      </c>
      <c r="Z194" t="s">
        <v>32</v>
      </c>
      <c r="AA194">
        <v>888</v>
      </c>
    </row>
    <row r="195" spans="1:27" hidden="1" x14ac:dyDescent="0.25">
      <c r="A195">
        <v>27</v>
      </c>
      <c r="B195" s="24" t="s">
        <v>150</v>
      </c>
      <c r="C195" s="17" t="s">
        <v>286</v>
      </c>
      <c r="D195" s="17" t="s">
        <v>154</v>
      </c>
      <c r="E195" t="s">
        <v>157</v>
      </c>
      <c r="F195" t="s">
        <v>82</v>
      </c>
      <c r="G195" t="s">
        <v>47</v>
      </c>
      <c r="H195">
        <v>999</v>
      </c>
      <c r="I195">
        <v>999</v>
      </c>
      <c r="J195">
        <v>999</v>
      </c>
      <c r="K195">
        <v>999</v>
      </c>
      <c r="L195">
        <v>15</v>
      </c>
      <c r="M195">
        <v>12</v>
      </c>
      <c r="N195">
        <v>999</v>
      </c>
      <c r="O195">
        <v>999</v>
      </c>
      <c r="P195">
        <v>999</v>
      </c>
      <c r="Q195">
        <v>999</v>
      </c>
      <c r="R195">
        <v>999</v>
      </c>
      <c r="S195">
        <v>999</v>
      </c>
      <c r="T195">
        <v>999</v>
      </c>
      <c r="U195">
        <v>999</v>
      </c>
      <c r="V195">
        <v>999</v>
      </c>
      <c r="W195">
        <v>28</v>
      </c>
      <c r="X195">
        <v>888</v>
      </c>
      <c r="Y195" t="s">
        <v>152</v>
      </c>
      <c r="Z195" t="s">
        <v>32</v>
      </c>
      <c r="AA195">
        <v>888</v>
      </c>
    </row>
    <row r="196" spans="1:27" hidden="1" x14ac:dyDescent="0.25">
      <c r="A196">
        <v>27</v>
      </c>
      <c r="B196" s="24" t="s">
        <v>150</v>
      </c>
      <c r="C196" s="17" t="s">
        <v>28</v>
      </c>
      <c r="D196" s="17" t="s">
        <v>28</v>
      </c>
      <c r="E196" t="s">
        <v>158</v>
      </c>
      <c r="F196" t="s">
        <v>82</v>
      </c>
      <c r="G196" t="s">
        <v>47</v>
      </c>
      <c r="H196">
        <v>999</v>
      </c>
      <c r="I196">
        <v>999</v>
      </c>
      <c r="J196">
        <v>999</v>
      </c>
      <c r="K196">
        <v>999</v>
      </c>
      <c r="L196">
        <v>15</v>
      </c>
      <c r="M196">
        <v>9</v>
      </c>
      <c r="N196">
        <v>999</v>
      </c>
      <c r="O196">
        <v>999</v>
      </c>
      <c r="P196">
        <v>999</v>
      </c>
      <c r="Q196">
        <v>999</v>
      </c>
      <c r="R196">
        <v>999</v>
      </c>
      <c r="S196">
        <v>999</v>
      </c>
      <c r="T196">
        <v>999</v>
      </c>
      <c r="U196">
        <v>999</v>
      </c>
      <c r="V196">
        <v>999</v>
      </c>
      <c r="W196">
        <v>28</v>
      </c>
      <c r="X196">
        <v>888</v>
      </c>
      <c r="Y196" t="s">
        <v>152</v>
      </c>
      <c r="Z196" t="s">
        <v>32</v>
      </c>
      <c r="AA196">
        <v>888</v>
      </c>
    </row>
    <row r="197" spans="1:27" hidden="1" x14ac:dyDescent="0.25">
      <c r="A197">
        <v>27</v>
      </c>
      <c r="B197" s="24" t="s">
        <v>150</v>
      </c>
      <c r="C197" s="17" t="s">
        <v>285</v>
      </c>
      <c r="D197" s="17" t="s">
        <v>153</v>
      </c>
      <c r="E197" t="s">
        <v>158</v>
      </c>
      <c r="F197" t="s">
        <v>82</v>
      </c>
      <c r="G197" t="s">
        <v>47</v>
      </c>
      <c r="H197">
        <v>999</v>
      </c>
      <c r="I197">
        <v>999</v>
      </c>
      <c r="J197">
        <v>999</v>
      </c>
      <c r="K197">
        <v>999</v>
      </c>
      <c r="L197">
        <v>15</v>
      </c>
      <c r="M197">
        <v>4</v>
      </c>
      <c r="N197">
        <v>999</v>
      </c>
      <c r="O197">
        <v>999</v>
      </c>
      <c r="P197">
        <v>999</v>
      </c>
      <c r="Q197">
        <v>999</v>
      </c>
      <c r="R197">
        <v>999</v>
      </c>
      <c r="S197">
        <v>999</v>
      </c>
      <c r="T197">
        <v>999</v>
      </c>
      <c r="U197">
        <v>999</v>
      </c>
      <c r="V197">
        <v>999</v>
      </c>
      <c r="W197">
        <v>28</v>
      </c>
      <c r="X197">
        <v>888</v>
      </c>
      <c r="Y197" t="s">
        <v>152</v>
      </c>
      <c r="Z197" t="s">
        <v>32</v>
      </c>
      <c r="AA197">
        <v>888</v>
      </c>
    </row>
    <row r="198" spans="1:27" hidden="1" x14ac:dyDescent="0.25">
      <c r="A198">
        <v>27</v>
      </c>
      <c r="B198" s="24" t="s">
        <v>150</v>
      </c>
      <c r="C198" s="17" t="s">
        <v>286</v>
      </c>
      <c r="D198" s="17" t="s">
        <v>154</v>
      </c>
      <c r="E198" t="s">
        <v>158</v>
      </c>
      <c r="F198" t="s">
        <v>82</v>
      </c>
      <c r="G198" t="s">
        <v>47</v>
      </c>
      <c r="H198">
        <v>999</v>
      </c>
      <c r="I198">
        <v>999</v>
      </c>
      <c r="J198">
        <v>999</v>
      </c>
      <c r="K198">
        <v>999</v>
      </c>
      <c r="L198">
        <v>15</v>
      </c>
      <c r="M198">
        <v>12</v>
      </c>
      <c r="N198">
        <v>999</v>
      </c>
      <c r="O198">
        <v>999</v>
      </c>
      <c r="P198">
        <v>999</v>
      </c>
      <c r="Q198">
        <v>999</v>
      </c>
      <c r="R198">
        <v>999</v>
      </c>
      <c r="S198">
        <v>999</v>
      </c>
      <c r="T198">
        <v>999</v>
      </c>
      <c r="U198">
        <v>999</v>
      </c>
      <c r="V198">
        <v>999</v>
      </c>
      <c r="W198">
        <v>28</v>
      </c>
      <c r="X198">
        <v>888</v>
      </c>
      <c r="Y198" t="s">
        <v>152</v>
      </c>
      <c r="Z198" t="s">
        <v>32</v>
      </c>
      <c r="AA198">
        <v>888</v>
      </c>
    </row>
    <row r="199" spans="1:27" hidden="1" x14ac:dyDescent="0.25">
      <c r="A199">
        <v>27</v>
      </c>
      <c r="B199" s="24" t="s">
        <v>150</v>
      </c>
      <c r="C199" s="17" t="s">
        <v>28</v>
      </c>
      <c r="D199" s="17" t="s">
        <v>28</v>
      </c>
      <c r="E199" t="s">
        <v>159</v>
      </c>
      <c r="F199" t="s">
        <v>82</v>
      </c>
      <c r="G199" t="s">
        <v>47</v>
      </c>
      <c r="H199">
        <v>999</v>
      </c>
      <c r="I199">
        <v>999</v>
      </c>
      <c r="J199">
        <v>999</v>
      </c>
      <c r="K199">
        <v>999</v>
      </c>
      <c r="L199">
        <v>15</v>
      </c>
      <c r="M199">
        <v>9</v>
      </c>
      <c r="N199">
        <v>999</v>
      </c>
      <c r="O199">
        <v>999</v>
      </c>
      <c r="P199">
        <v>999</v>
      </c>
      <c r="Q199">
        <v>999</v>
      </c>
      <c r="R199">
        <v>999</v>
      </c>
      <c r="S199">
        <v>999</v>
      </c>
      <c r="T199">
        <v>999</v>
      </c>
      <c r="U199">
        <v>999</v>
      </c>
      <c r="V199">
        <v>999</v>
      </c>
      <c r="W199">
        <v>28</v>
      </c>
      <c r="X199">
        <v>888</v>
      </c>
      <c r="Y199" t="s">
        <v>152</v>
      </c>
      <c r="Z199" t="s">
        <v>32</v>
      </c>
      <c r="AA199">
        <v>888</v>
      </c>
    </row>
    <row r="200" spans="1:27" hidden="1" x14ac:dyDescent="0.25">
      <c r="A200">
        <v>27</v>
      </c>
      <c r="B200" s="24" t="s">
        <v>150</v>
      </c>
      <c r="C200" s="17" t="s">
        <v>285</v>
      </c>
      <c r="D200" s="17" t="s">
        <v>153</v>
      </c>
      <c r="E200" t="s">
        <v>159</v>
      </c>
      <c r="F200" t="s">
        <v>82</v>
      </c>
      <c r="G200" t="s">
        <v>47</v>
      </c>
      <c r="H200">
        <v>999</v>
      </c>
      <c r="I200">
        <v>999</v>
      </c>
      <c r="J200">
        <v>999</v>
      </c>
      <c r="K200">
        <v>999</v>
      </c>
      <c r="L200">
        <v>15</v>
      </c>
      <c r="M200">
        <v>6</v>
      </c>
      <c r="N200">
        <v>999</v>
      </c>
      <c r="O200">
        <v>999</v>
      </c>
      <c r="P200">
        <v>999</v>
      </c>
      <c r="Q200">
        <v>999</v>
      </c>
      <c r="R200">
        <v>999</v>
      </c>
      <c r="S200">
        <v>999</v>
      </c>
      <c r="T200">
        <v>999</v>
      </c>
      <c r="U200">
        <v>999</v>
      </c>
      <c r="V200">
        <v>999</v>
      </c>
      <c r="W200">
        <v>28</v>
      </c>
      <c r="X200">
        <v>888</v>
      </c>
      <c r="Y200" t="s">
        <v>152</v>
      </c>
      <c r="Z200" t="s">
        <v>32</v>
      </c>
      <c r="AA200">
        <v>888</v>
      </c>
    </row>
    <row r="201" spans="1:27" hidden="1" x14ac:dyDescent="0.25">
      <c r="A201">
        <v>27</v>
      </c>
      <c r="B201" s="24" t="s">
        <v>150</v>
      </c>
      <c r="C201" s="17" t="s">
        <v>286</v>
      </c>
      <c r="D201" s="17" t="s">
        <v>154</v>
      </c>
      <c r="E201" t="s">
        <v>159</v>
      </c>
      <c r="F201" t="s">
        <v>82</v>
      </c>
      <c r="G201" t="s">
        <v>47</v>
      </c>
      <c r="H201">
        <v>999</v>
      </c>
      <c r="I201">
        <v>999</v>
      </c>
      <c r="J201">
        <v>999</v>
      </c>
      <c r="K201">
        <v>999</v>
      </c>
      <c r="L201">
        <v>15</v>
      </c>
      <c r="M201">
        <v>8</v>
      </c>
      <c r="N201">
        <v>999</v>
      </c>
      <c r="O201">
        <v>999</v>
      </c>
      <c r="P201">
        <v>999</v>
      </c>
      <c r="Q201">
        <v>999</v>
      </c>
      <c r="R201">
        <v>999</v>
      </c>
      <c r="S201">
        <v>999</v>
      </c>
      <c r="T201">
        <v>999</v>
      </c>
      <c r="U201">
        <v>999</v>
      </c>
      <c r="V201">
        <v>999</v>
      </c>
      <c r="W201">
        <v>28</v>
      </c>
      <c r="X201">
        <v>888</v>
      </c>
      <c r="Y201" t="s">
        <v>152</v>
      </c>
      <c r="Z201" t="s">
        <v>32</v>
      </c>
      <c r="AA201">
        <v>888</v>
      </c>
    </row>
    <row r="202" spans="1:27" hidden="1" x14ac:dyDescent="0.25">
      <c r="A202">
        <v>27</v>
      </c>
      <c r="B202" s="24" t="s">
        <v>150</v>
      </c>
      <c r="C202" s="17" t="s">
        <v>28</v>
      </c>
      <c r="D202" s="17" t="s">
        <v>28</v>
      </c>
      <c r="E202" t="s">
        <v>160</v>
      </c>
      <c r="F202" t="s">
        <v>82</v>
      </c>
      <c r="G202" t="s">
        <v>47</v>
      </c>
      <c r="H202">
        <v>999</v>
      </c>
      <c r="I202">
        <v>999</v>
      </c>
      <c r="J202">
        <v>999</v>
      </c>
      <c r="K202">
        <v>999</v>
      </c>
      <c r="L202">
        <v>15</v>
      </c>
      <c r="M202">
        <v>10</v>
      </c>
      <c r="N202">
        <v>999</v>
      </c>
      <c r="O202">
        <v>999</v>
      </c>
      <c r="P202">
        <v>999</v>
      </c>
      <c r="Q202">
        <v>999</v>
      </c>
      <c r="R202">
        <v>999</v>
      </c>
      <c r="S202">
        <v>999</v>
      </c>
      <c r="T202">
        <v>999</v>
      </c>
      <c r="U202">
        <v>999</v>
      </c>
      <c r="V202">
        <v>999</v>
      </c>
      <c r="W202">
        <v>28</v>
      </c>
      <c r="X202">
        <v>888</v>
      </c>
      <c r="Y202" t="s">
        <v>152</v>
      </c>
      <c r="Z202" t="s">
        <v>32</v>
      </c>
      <c r="AA202">
        <v>888</v>
      </c>
    </row>
    <row r="203" spans="1:27" hidden="1" x14ac:dyDescent="0.25">
      <c r="A203">
        <v>27</v>
      </c>
      <c r="B203" s="24" t="s">
        <v>150</v>
      </c>
      <c r="C203" s="17" t="s">
        <v>285</v>
      </c>
      <c r="D203" s="17" t="s">
        <v>153</v>
      </c>
      <c r="E203" t="s">
        <v>160</v>
      </c>
      <c r="F203" t="s">
        <v>82</v>
      </c>
      <c r="G203" t="s">
        <v>47</v>
      </c>
      <c r="H203">
        <v>999</v>
      </c>
      <c r="I203">
        <v>999</v>
      </c>
      <c r="J203">
        <v>999</v>
      </c>
      <c r="K203">
        <v>999</v>
      </c>
      <c r="L203">
        <v>15</v>
      </c>
      <c r="M203">
        <v>6</v>
      </c>
      <c r="N203">
        <v>999</v>
      </c>
      <c r="O203">
        <v>999</v>
      </c>
      <c r="P203">
        <v>999</v>
      </c>
      <c r="Q203">
        <v>999</v>
      </c>
      <c r="R203">
        <v>999</v>
      </c>
      <c r="S203">
        <v>999</v>
      </c>
      <c r="T203">
        <v>999</v>
      </c>
      <c r="U203">
        <v>999</v>
      </c>
      <c r="V203">
        <v>999</v>
      </c>
      <c r="W203">
        <v>28</v>
      </c>
      <c r="X203">
        <v>888</v>
      </c>
      <c r="Y203" t="s">
        <v>152</v>
      </c>
      <c r="Z203" t="s">
        <v>32</v>
      </c>
      <c r="AA203">
        <v>888</v>
      </c>
    </row>
    <row r="204" spans="1:27" hidden="1" x14ac:dyDescent="0.25">
      <c r="A204">
        <v>27</v>
      </c>
      <c r="B204" s="24" t="s">
        <v>150</v>
      </c>
      <c r="C204" s="17" t="s">
        <v>286</v>
      </c>
      <c r="D204" s="17" t="s">
        <v>154</v>
      </c>
      <c r="E204" t="s">
        <v>160</v>
      </c>
      <c r="F204" t="s">
        <v>82</v>
      </c>
      <c r="G204" t="s">
        <v>47</v>
      </c>
      <c r="H204">
        <v>999</v>
      </c>
      <c r="I204">
        <v>999</v>
      </c>
      <c r="J204">
        <v>999</v>
      </c>
      <c r="K204">
        <v>999</v>
      </c>
      <c r="L204">
        <v>15</v>
      </c>
      <c r="M204">
        <v>10</v>
      </c>
      <c r="N204">
        <v>999</v>
      </c>
      <c r="O204">
        <v>999</v>
      </c>
      <c r="P204">
        <v>999</v>
      </c>
      <c r="Q204">
        <v>999</v>
      </c>
      <c r="R204">
        <v>999</v>
      </c>
      <c r="S204">
        <v>999</v>
      </c>
      <c r="T204">
        <v>999</v>
      </c>
      <c r="U204">
        <v>999</v>
      </c>
      <c r="V204">
        <v>999</v>
      </c>
      <c r="W204">
        <v>28</v>
      </c>
      <c r="X204">
        <v>888</v>
      </c>
      <c r="Y204" t="s">
        <v>152</v>
      </c>
      <c r="Z204" t="s">
        <v>32</v>
      </c>
      <c r="AA204">
        <v>888</v>
      </c>
    </row>
    <row r="205" spans="1:27" hidden="1" x14ac:dyDescent="0.25">
      <c r="A205">
        <v>27</v>
      </c>
      <c r="B205" s="24" t="s">
        <v>150</v>
      </c>
      <c r="C205" s="17" t="s">
        <v>28</v>
      </c>
      <c r="D205" s="17" t="s">
        <v>28</v>
      </c>
      <c r="E205" t="s">
        <v>161</v>
      </c>
      <c r="F205" t="s">
        <v>82</v>
      </c>
      <c r="G205" t="s">
        <v>47</v>
      </c>
      <c r="H205">
        <v>999</v>
      </c>
      <c r="I205">
        <v>999</v>
      </c>
      <c r="J205">
        <v>999</v>
      </c>
      <c r="K205">
        <v>999</v>
      </c>
      <c r="L205">
        <v>15</v>
      </c>
      <c r="M205">
        <v>2</v>
      </c>
      <c r="N205">
        <v>999</v>
      </c>
      <c r="O205">
        <v>999</v>
      </c>
      <c r="P205">
        <v>999</v>
      </c>
      <c r="Q205">
        <v>999</v>
      </c>
      <c r="R205">
        <v>999</v>
      </c>
      <c r="S205">
        <v>999</v>
      </c>
      <c r="T205">
        <v>999</v>
      </c>
      <c r="U205">
        <v>999</v>
      </c>
      <c r="V205">
        <v>999</v>
      </c>
      <c r="W205">
        <v>28</v>
      </c>
      <c r="X205">
        <v>888</v>
      </c>
      <c r="Y205" t="s">
        <v>152</v>
      </c>
      <c r="Z205" t="s">
        <v>32</v>
      </c>
      <c r="AA205">
        <v>888</v>
      </c>
    </row>
    <row r="206" spans="1:27" hidden="1" x14ac:dyDescent="0.25">
      <c r="A206">
        <v>27</v>
      </c>
      <c r="B206" s="24" t="s">
        <v>150</v>
      </c>
      <c r="C206" s="17" t="s">
        <v>285</v>
      </c>
      <c r="D206" s="17" t="s">
        <v>153</v>
      </c>
      <c r="E206" t="s">
        <v>161</v>
      </c>
      <c r="F206" t="s">
        <v>82</v>
      </c>
      <c r="G206" t="s">
        <v>47</v>
      </c>
      <c r="H206">
        <v>999</v>
      </c>
      <c r="I206">
        <v>999</v>
      </c>
      <c r="J206">
        <v>999</v>
      </c>
      <c r="K206">
        <v>999</v>
      </c>
      <c r="L206">
        <v>15</v>
      </c>
      <c r="M206">
        <v>0</v>
      </c>
      <c r="N206">
        <v>999</v>
      </c>
      <c r="O206">
        <v>999</v>
      </c>
      <c r="P206">
        <v>999</v>
      </c>
      <c r="Q206">
        <v>999</v>
      </c>
      <c r="R206">
        <v>999</v>
      </c>
      <c r="S206">
        <v>999</v>
      </c>
      <c r="T206">
        <v>999</v>
      </c>
      <c r="U206">
        <v>999</v>
      </c>
      <c r="V206">
        <v>999</v>
      </c>
      <c r="W206">
        <v>28</v>
      </c>
      <c r="X206">
        <v>888</v>
      </c>
      <c r="Y206" t="s">
        <v>152</v>
      </c>
      <c r="Z206" t="s">
        <v>32</v>
      </c>
      <c r="AA206">
        <v>888</v>
      </c>
    </row>
    <row r="207" spans="1:27" hidden="1" x14ac:dyDescent="0.25">
      <c r="A207">
        <v>27</v>
      </c>
      <c r="B207" s="24" t="s">
        <v>150</v>
      </c>
      <c r="C207" s="17" t="s">
        <v>286</v>
      </c>
      <c r="D207" s="17" t="s">
        <v>154</v>
      </c>
      <c r="E207" t="s">
        <v>161</v>
      </c>
      <c r="F207" t="s">
        <v>82</v>
      </c>
      <c r="G207" t="s">
        <v>47</v>
      </c>
      <c r="H207">
        <v>999</v>
      </c>
      <c r="I207">
        <v>999</v>
      </c>
      <c r="J207">
        <v>999</v>
      </c>
      <c r="K207">
        <v>999</v>
      </c>
      <c r="L207">
        <v>15</v>
      </c>
      <c r="M207">
        <v>0</v>
      </c>
      <c r="N207">
        <v>999</v>
      </c>
      <c r="O207">
        <v>999</v>
      </c>
      <c r="P207">
        <v>999</v>
      </c>
      <c r="Q207">
        <v>999</v>
      </c>
      <c r="R207">
        <v>999</v>
      </c>
      <c r="S207">
        <v>999</v>
      </c>
      <c r="T207">
        <v>999</v>
      </c>
      <c r="U207">
        <v>999</v>
      </c>
      <c r="V207">
        <v>999</v>
      </c>
      <c r="W207">
        <v>28</v>
      </c>
      <c r="X207">
        <v>888</v>
      </c>
      <c r="Y207" t="s">
        <v>152</v>
      </c>
      <c r="Z207" t="s">
        <v>32</v>
      </c>
      <c r="AA207">
        <v>888</v>
      </c>
    </row>
    <row r="208" spans="1:27" x14ac:dyDescent="0.25">
      <c r="A208">
        <v>27</v>
      </c>
      <c r="B208" s="24" t="s">
        <v>150</v>
      </c>
      <c r="C208" s="17" t="s">
        <v>28</v>
      </c>
      <c r="D208" s="17" t="s">
        <v>28</v>
      </c>
      <c r="E208" t="s">
        <v>151</v>
      </c>
      <c r="F208" t="s">
        <v>105</v>
      </c>
      <c r="G208" t="s">
        <v>31</v>
      </c>
      <c r="H208">
        <v>999</v>
      </c>
      <c r="I208">
        <v>999</v>
      </c>
      <c r="J208">
        <v>999</v>
      </c>
      <c r="K208">
        <v>999</v>
      </c>
      <c r="L208">
        <v>15</v>
      </c>
      <c r="M208">
        <v>9</v>
      </c>
      <c r="N208">
        <v>999</v>
      </c>
      <c r="O208">
        <v>999</v>
      </c>
      <c r="P208">
        <v>999</v>
      </c>
      <c r="Q208">
        <v>999</v>
      </c>
      <c r="R208">
        <v>999</v>
      </c>
      <c r="S208">
        <v>999</v>
      </c>
      <c r="T208">
        <v>999</v>
      </c>
      <c r="U208">
        <v>999</v>
      </c>
      <c r="V208">
        <v>999</v>
      </c>
      <c r="W208">
        <v>28</v>
      </c>
      <c r="X208">
        <v>888</v>
      </c>
      <c r="Y208" t="s">
        <v>152</v>
      </c>
      <c r="Z208" t="s">
        <v>32</v>
      </c>
      <c r="AA208">
        <v>888</v>
      </c>
    </row>
    <row r="209" spans="1:27" x14ac:dyDescent="0.25">
      <c r="A209">
        <v>27</v>
      </c>
      <c r="B209" s="24" t="s">
        <v>150</v>
      </c>
      <c r="C209" s="17" t="s">
        <v>285</v>
      </c>
      <c r="D209" s="17" t="s">
        <v>153</v>
      </c>
      <c r="E209" t="s">
        <v>151</v>
      </c>
      <c r="F209" t="s">
        <v>105</v>
      </c>
      <c r="G209" t="s">
        <v>31</v>
      </c>
      <c r="H209">
        <v>999</v>
      </c>
      <c r="I209">
        <v>999</v>
      </c>
      <c r="J209">
        <v>999</v>
      </c>
      <c r="K209">
        <v>999</v>
      </c>
      <c r="L209">
        <v>15</v>
      </c>
      <c r="M209">
        <v>1</v>
      </c>
      <c r="N209">
        <v>999</v>
      </c>
      <c r="O209">
        <v>999</v>
      </c>
      <c r="P209">
        <v>999</v>
      </c>
      <c r="Q209">
        <v>999</v>
      </c>
      <c r="R209">
        <v>999</v>
      </c>
      <c r="S209">
        <v>999</v>
      </c>
      <c r="T209">
        <v>999</v>
      </c>
      <c r="U209">
        <v>999</v>
      </c>
      <c r="V209">
        <v>999</v>
      </c>
      <c r="W209">
        <v>28</v>
      </c>
      <c r="X209">
        <v>888</v>
      </c>
      <c r="Y209" t="s">
        <v>152</v>
      </c>
      <c r="Z209" t="s">
        <v>32</v>
      </c>
      <c r="AA209">
        <v>888</v>
      </c>
    </row>
    <row r="210" spans="1:27" x14ac:dyDescent="0.25">
      <c r="A210">
        <v>27</v>
      </c>
      <c r="B210" s="24" t="s">
        <v>150</v>
      </c>
      <c r="C210" s="17" t="s">
        <v>286</v>
      </c>
      <c r="D210" s="17" t="s">
        <v>154</v>
      </c>
      <c r="E210" t="s">
        <v>151</v>
      </c>
      <c r="F210" t="s">
        <v>105</v>
      </c>
      <c r="G210" t="s">
        <v>31</v>
      </c>
      <c r="H210">
        <v>999</v>
      </c>
      <c r="I210">
        <v>999</v>
      </c>
      <c r="J210">
        <v>999</v>
      </c>
      <c r="K210">
        <v>999</v>
      </c>
      <c r="L210">
        <v>15</v>
      </c>
      <c r="M210">
        <v>10</v>
      </c>
      <c r="N210">
        <v>999</v>
      </c>
      <c r="O210">
        <v>999</v>
      </c>
      <c r="P210">
        <v>999</v>
      </c>
      <c r="Q210">
        <v>999</v>
      </c>
      <c r="R210">
        <v>999</v>
      </c>
      <c r="S210">
        <v>999</v>
      </c>
      <c r="T210">
        <v>999</v>
      </c>
      <c r="U210">
        <v>999</v>
      </c>
      <c r="V210">
        <v>999</v>
      </c>
      <c r="W210">
        <v>28</v>
      </c>
      <c r="X210">
        <v>888</v>
      </c>
      <c r="Y210" t="s">
        <v>152</v>
      </c>
      <c r="Z210" t="s">
        <v>32</v>
      </c>
      <c r="AA210">
        <v>888</v>
      </c>
    </row>
    <row r="211" spans="1:27" x14ac:dyDescent="0.25">
      <c r="A211">
        <v>27</v>
      </c>
      <c r="B211" s="24" t="s">
        <v>150</v>
      </c>
      <c r="C211" s="17" t="s">
        <v>28</v>
      </c>
      <c r="D211" s="17" t="s">
        <v>28</v>
      </c>
      <c r="E211" t="s">
        <v>155</v>
      </c>
      <c r="F211" t="s">
        <v>105</v>
      </c>
      <c r="G211" t="s">
        <v>31</v>
      </c>
      <c r="H211">
        <v>999</v>
      </c>
      <c r="I211">
        <v>999</v>
      </c>
      <c r="J211">
        <v>999</v>
      </c>
      <c r="K211">
        <v>999</v>
      </c>
      <c r="L211">
        <v>15</v>
      </c>
      <c r="M211">
        <v>10.5</v>
      </c>
      <c r="N211">
        <v>999</v>
      </c>
      <c r="O211">
        <v>999</v>
      </c>
      <c r="P211">
        <v>999</v>
      </c>
      <c r="Q211">
        <v>999</v>
      </c>
      <c r="R211">
        <v>999</v>
      </c>
      <c r="S211">
        <v>999</v>
      </c>
      <c r="T211">
        <v>999</v>
      </c>
      <c r="U211">
        <v>999</v>
      </c>
      <c r="V211">
        <v>999</v>
      </c>
      <c r="W211">
        <v>28</v>
      </c>
      <c r="X211">
        <v>888</v>
      </c>
      <c r="Y211" t="s">
        <v>152</v>
      </c>
      <c r="Z211" t="s">
        <v>32</v>
      </c>
      <c r="AA211">
        <v>888</v>
      </c>
    </row>
    <row r="212" spans="1:27" x14ac:dyDescent="0.25">
      <c r="A212">
        <v>27</v>
      </c>
      <c r="B212" s="24" t="s">
        <v>150</v>
      </c>
      <c r="C212" s="17" t="s">
        <v>285</v>
      </c>
      <c r="D212" s="17" t="s">
        <v>153</v>
      </c>
      <c r="E212" t="s">
        <v>155</v>
      </c>
      <c r="F212" t="s">
        <v>105</v>
      </c>
      <c r="G212" t="s">
        <v>31</v>
      </c>
      <c r="H212">
        <v>999</v>
      </c>
      <c r="I212">
        <v>999</v>
      </c>
      <c r="J212">
        <v>999</v>
      </c>
      <c r="K212">
        <v>999</v>
      </c>
      <c r="L212">
        <v>15</v>
      </c>
      <c r="M212">
        <v>7</v>
      </c>
      <c r="N212">
        <v>999</v>
      </c>
      <c r="O212">
        <v>999</v>
      </c>
      <c r="P212">
        <v>999</v>
      </c>
      <c r="Q212">
        <v>999</v>
      </c>
      <c r="R212">
        <v>999</v>
      </c>
      <c r="S212">
        <v>999</v>
      </c>
      <c r="T212">
        <v>999</v>
      </c>
      <c r="U212">
        <v>999</v>
      </c>
      <c r="V212">
        <v>999</v>
      </c>
      <c r="W212">
        <v>28</v>
      </c>
      <c r="X212">
        <v>888</v>
      </c>
      <c r="Y212" t="s">
        <v>152</v>
      </c>
      <c r="Z212" t="s">
        <v>32</v>
      </c>
      <c r="AA212">
        <v>888</v>
      </c>
    </row>
    <row r="213" spans="1:27" x14ac:dyDescent="0.25">
      <c r="A213">
        <v>27</v>
      </c>
      <c r="B213" s="24" t="s">
        <v>150</v>
      </c>
      <c r="C213" s="17" t="s">
        <v>286</v>
      </c>
      <c r="D213" s="17" t="s">
        <v>154</v>
      </c>
      <c r="E213" t="s">
        <v>155</v>
      </c>
      <c r="F213" t="s">
        <v>105</v>
      </c>
      <c r="G213" t="s">
        <v>31</v>
      </c>
      <c r="H213">
        <v>999</v>
      </c>
      <c r="I213">
        <v>999</v>
      </c>
      <c r="J213">
        <v>999</v>
      </c>
      <c r="K213">
        <v>999</v>
      </c>
      <c r="L213">
        <v>15</v>
      </c>
      <c r="M213">
        <v>12</v>
      </c>
      <c r="N213">
        <v>999</v>
      </c>
      <c r="O213">
        <v>999</v>
      </c>
      <c r="P213">
        <v>999</v>
      </c>
      <c r="Q213">
        <v>999</v>
      </c>
      <c r="R213">
        <v>999</v>
      </c>
      <c r="S213">
        <v>999</v>
      </c>
      <c r="T213">
        <v>999</v>
      </c>
      <c r="U213">
        <v>999</v>
      </c>
      <c r="V213">
        <v>999</v>
      </c>
      <c r="W213">
        <v>28</v>
      </c>
      <c r="X213">
        <v>888</v>
      </c>
      <c r="Y213" t="s">
        <v>152</v>
      </c>
      <c r="Z213" t="s">
        <v>32</v>
      </c>
      <c r="AA213">
        <v>888</v>
      </c>
    </row>
    <row r="214" spans="1:27" x14ac:dyDescent="0.25">
      <c r="A214">
        <v>27</v>
      </c>
      <c r="B214" s="24" t="s">
        <v>150</v>
      </c>
      <c r="C214" s="17" t="s">
        <v>28</v>
      </c>
      <c r="D214" s="17" t="s">
        <v>28</v>
      </c>
      <c r="E214" t="s">
        <v>156</v>
      </c>
      <c r="F214" t="s">
        <v>105</v>
      </c>
      <c r="G214" t="s">
        <v>31</v>
      </c>
      <c r="H214">
        <v>999</v>
      </c>
      <c r="I214">
        <v>999</v>
      </c>
      <c r="J214">
        <v>999</v>
      </c>
      <c r="K214">
        <v>999</v>
      </c>
      <c r="L214">
        <v>15</v>
      </c>
      <c r="M214">
        <v>0</v>
      </c>
      <c r="N214">
        <v>999</v>
      </c>
      <c r="O214">
        <v>999</v>
      </c>
      <c r="P214">
        <v>999</v>
      </c>
      <c r="Q214">
        <v>999</v>
      </c>
      <c r="R214">
        <v>999</v>
      </c>
      <c r="S214">
        <v>999</v>
      </c>
      <c r="T214">
        <v>999</v>
      </c>
      <c r="U214">
        <v>999</v>
      </c>
      <c r="V214">
        <v>999</v>
      </c>
      <c r="W214">
        <v>28</v>
      </c>
      <c r="X214">
        <v>888</v>
      </c>
      <c r="Y214" t="s">
        <v>152</v>
      </c>
      <c r="Z214" t="s">
        <v>32</v>
      </c>
      <c r="AA214">
        <v>888</v>
      </c>
    </row>
    <row r="215" spans="1:27" x14ac:dyDescent="0.25">
      <c r="A215">
        <v>27</v>
      </c>
      <c r="B215" s="24" t="s">
        <v>150</v>
      </c>
      <c r="C215" s="17" t="s">
        <v>285</v>
      </c>
      <c r="D215" s="17" t="s">
        <v>153</v>
      </c>
      <c r="E215" t="s">
        <v>156</v>
      </c>
      <c r="F215" t="s">
        <v>105</v>
      </c>
      <c r="G215" t="s">
        <v>31</v>
      </c>
      <c r="H215">
        <v>999</v>
      </c>
      <c r="I215">
        <v>999</v>
      </c>
      <c r="J215">
        <v>999</v>
      </c>
      <c r="K215">
        <v>999</v>
      </c>
      <c r="L215">
        <v>15</v>
      </c>
      <c r="M215">
        <v>-2</v>
      </c>
      <c r="N215">
        <v>999</v>
      </c>
      <c r="O215">
        <v>999</v>
      </c>
      <c r="P215">
        <v>999</v>
      </c>
      <c r="Q215">
        <v>999</v>
      </c>
      <c r="R215">
        <v>999</v>
      </c>
      <c r="S215">
        <v>999</v>
      </c>
      <c r="T215">
        <v>999</v>
      </c>
      <c r="U215">
        <v>999</v>
      </c>
      <c r="V215">
        <v>999</v>
      </c>
      <c r="W215">
        <v>28</v>
      </c>
      <c r="X215">
        <v>888</v>
      </c>
      <c r="Y215" t="s">
        <v>152</v>
      </c>
      <c r="Z215" t="s">
        <v>32</v>
      </c>
      <c r="AA215">
        <v>888</v>
      </c>
    </row>
    <row r="216" spans="1:27" x14ac:dyDescent="0.25">
      <c r="A216">
        <v>27</v>
      </c>
      <c r="B216" s="24" t="s">
        <v>150</v>
      </c>
      <c r="C216" s="17" t="s">
        <v>286</v>
      </c>
      <c r="D216" s="17" t="s">
        <v>154</v>
      </c>
      <c r="E216" t="s">
        <v>156</v>
      </c>
      <c r="F216" t="s">
        <v>105</v>
      </c>
      <c r="G216" t="s">
        <v>31</v>
      </c>
      <c r="H216">
        <v>999</v>
      </c>
      <c r="I216">
        <v>999</v>
      </c>
      <c r="J216">
        <v>999</v>
      </c>
      <c r="K216">
        <v>999</v>
      </c>
      <c r="L216">
        <v>15</v>
      </c>
      <c r="M216">
        <v>-7</v>
      </c>
      <c r="N216">
        <v>999</v>
      </c>
      <c r="O216">
        <v>999</v>
      </c>
      <c r="P216">
        <v>999</v>
      </c>
      <c r="Q216">
        <v>999</v>
      </c>
      <c r="R216">
        <v>999</v>
      </c>
      <c r="S216">
        <v>999</v>
      </c>
      <c r="T216">
        <v>999</v>
      </c>
      <c r="U216">
        <v>999</v>
      </c>
      <c r="V216">
        <v>999</v>
      </c>
      <c r="W216">
        <v>28</v>
      </c>
      <c r="X216">
        <v>888</v>
      </c>
      <c r="Y216" t="s">
        <v>152</v>
      </c>
      <c r="Z216" t="s">
        <v>32</v>
      </c>
      <c r="AA216">
        <v>888</v>
      </c>
    </row>
    <row r="217" spans="1:27" x14ac:dyDescent="0.25">
      <c r="A217">
        <v>27</v>
      </c>
      <c r="B217" s="24" t="s">
        <v>150</v>
      </c>
      <c r="C217" s="17" t="s">
        <v>28</v>
      </c>
      <c r="D217" s="17" t="s">
        <v>28</v>
      </c>
      <c r="E217" t="s">
        <v>157</v>
      </c>
      <c r="F217" t="s">
        <v>105</v>
      </c>
      <c r="G217" t="s">
        <v>31</v>
      </c>
      <c r="H217">
        <v>999</v>
      </c>
      <c r="I217">
        <v>999</v>
      </c>
      <c r="J217">
        <v>999</v>
      </c>
      <c r="K217">
        <v>999</v>
      </c>
      <c r="L217">
        <v>15</v>
      </c>
      <c r="M217">
        <v>10</v>
      </c>
      <c r="N217">
        <v>999</v>
      </c>
      <c r="O217">
        <v>999</v>
      </c>
      <c r="P217">
        <v>999</v>
      </c>
      <c r="Q217">
        <v>999</v>
      </c>
      <c r="R217">
        <v>999</v>
      </c>
      <c r="S217">
        <v>999</v>
      </c>
      <c r="T217">
        <v>999</v>
      </c>
      <c r="U217">
        <v>999</v>
      </c>
      <c r="V217">
        <v>999</v>
      </c>
      <c r="W217">
        <v>28</v>
      </c>
      <c r="X217">
        <v>888</v>
      </c>
      <c r="Y217" t="s">
        <v>152</v>
      </c>
      <c r="Z217" t="s">
        <v>32</v>
      </c>
      <c r="AA217">
        <v>888</v>
      </c>
    </row>
    <row r="218" spans="1:27" x14ac:dyDescent="0.25">
      <c r="A218">
        <v>27</v>
      </c>
      <c r="B218" s="24" t="s">
        <v>150</v>
      </c>
      <c r="C218" s="17" t="s">
        <v>285</v>
      </c>
      <c r="D218" s="17" t="s">
        <v>153</v>
      </c>
      <c r="E218" t="s">
        <v>157</v>
      </c>
      <c r="F218" t="s">
        <v>105</v>
      </c>
      <c r="G218" t="s">
        <v>31</v>
      </c>
      <c r="H218">
        <v>999</v>
      </c>
      <c r="I218">
        <v>999</v>
      </c>
      <c r="J218">
        <v>999</v>
      </c>
      <c r="K218">
        <v>999</v>
      </c>
      <c r="L218">
        <v>15</v>
      </c>
      <c r="M218">
        <v>1</v>
      </c>
      <c r="N218">
        <v>999</v>
      </c>
      <c r="O218">
        <v>999</v>
      </c>
      <c r="P218">
        <v>999</v>
      </c>
      <c r="Q218">
        <v>999</v>
      </c>
      <c r="R218">
        <v>999</v>
      </c>
      <c r="S218">
        <v>999</v>
      </c>
      <c r="T218">
        <v>999</v>
      </c>
      <c r="U218">
        <v>999</v>
      </c>
      <c r="V218">
        <v>999</v>
      </c>
      <c r="W218">
        <v>28</v>
      </c>
      <c r="X218">
        <v>888</v>
      </c>
      <c r="Y218" t="s">
        <v>152</v>
      </c>
      <c r="Z218" t="s">
        <v>32</v>
      </c>
      <c r="AA218">
        <v>888</v>
      </c>
    </row>
    <row r="219" spans="1:27" x14ac:dyDescent="0.25">
      <c r="A219">
        <v>27</v>
      </c>
      <c r="B219" s="24" t="s">
        <v>150</v>
      </c>
      <c r="C219" s="17" t="s">
        <v>286</v>
      </c>
      <c r="D219" s="17" t="s">
        <v>154</v>
      </c>
      <c r="E219" t="s">
        <v>157</v>
      </c>
      <c r="F219" t="s">
        <v>105</v>
      </c>
      <c r="G219" t="s">
        <v>31</v>
      </c>
      <c r="H219">
        <v>999</v>
      </c>
      <c r="I219">
        <v>999</v>
      </c>
      <c r="J219">
        <v>999</v>
      </c>
      <c r="K219">
        <v>999</v>
      </c>
      <c r="L219">
        <v>15</v>
      </c>
      <c r="M219">
        <v>11</v>
      </c>
      <c r="N219">
        <v>999</v>
      </c>
      <c r="O219">
        <v>999</v>
      </c>
      <c r="P219">
        <v>999</v>
      </c>
      <c r="Q219">
        <v>999</v>
      </c>
      <c r="R219">
        <v>999</v>
      </c>
      <c r="S219">
        <v>999</v>
      </c>
      <c r="T219">
        <v>999</v>
      </c>
      <c r="U219">
        <v>999</v>
      </c>
      <c r="V219">
        <v>999</v>
      </c>
      <c r="W219">
        <v>28</v>
      </c>
      <c r="X219">
        <v>888</v>
      </c>
      <c r="Y219" t="s">
        <v>152</v>
      </c>
      <c r="Z219" t="s">
        <v>32</v>
      </c>
      <c r="AA219">
        <v>888</v>
      </c>
    </row>
    <row r="220" spans="1:27" x14ac:dyDescent="0.25">
      <c r="A220">
        <v>27</v>
      </c>
      <c r="B220" s="24" t="s">
        <v>150</v>
      </c>
      <c r="C220" s="17" t="s">
        <v>28</v>
      </c>
      <c r="D220" s="17" t="s">
        <v>28</v>
      </c>
      <c r="E220" t="s">
        <v>158</v>
      </c>
      <c r="F220" t="s">
        <v>105</v>
      </c>
      <c r="G220" t="s">
        <v>31</v>
      </c>
      <c r="H220">
        <v>999</v>
      </c>
      <c r="I220">
        <v>999</v>
      </c>
      <c r="J220">
        <v>999</v>
      </c>
      <c r="K220">
        <v>999</v>
      </c>
      <c r="L220">
        <v>15</v>
      </c>
      <c r="M220">
        <v>10</v>
      </c>
      <c r="N220">
        <v>999</v>
      </c>
      <c r="O220">
        <v>999</v>
      </c>
      <c r="P220">
        <v>999</v>
      </c>
      <c r="Q220">
        <v>999</v>
      </c>
      <c r="R220">
        <v>999</v>
      </c>
      <c r="S220">
        <v>999</v>
      </c>
      <c r="T220">
        <v>999</v>
      </c>
      <c r="U220">
        <v>999</v>
      </c>
      <c r="V220">
        <v>999</v>
      </c>
      <c r="W220">
        <v>28</v>
      </c>
      <c r="X220">
        <v>888</v>
      </c>
      <c r="Y220" t="s">
        <v>152</v>
      </c>
      <c r="Z220" t="s">
        <v>32</v>
      </c>
      <c r="AA220">
        <v>888</v>
      </c>
    </row>
    <row r="221" spans="1:27" x14ac:dyDescent="0.25">
      <c r="A221">
        <v>27</v>
      </c>
      <c r="B221" s="24" t="s">
        <v>150</v>
      </c>
      <c r="C221" s="17" t="s">
        <v>285</v>
      </c>
      <c r="D221" s="17" t="s">
        <v>153</v>
      </c>
      <c r="E221" t="s">
        <v>158</v>
      </c>
      <c r="F221" t="s">
        <v>105</v>
      </c>
      <c r="G221" t="s">
        <v>31</v>
      </c>
      <c r="H221">
        <v>999</v>
      </c>
      <c r="I221">
        <v>999</v>
      </c>
      <c r="J221">
        <v>999</v>
      </c>
      <c r="K221">
        <v>999</v>
      </c>
      <c r="L221">
        <v>15</v>
      </c>
      <c r="M221">
        <v>0</v>
      </c>
      <c r="N221">
        <v>999</v>
      </c>
      <c r="O221">
        <v>999</v>
      </c>
      <c r="P221">
        <v>999</v>
      </c>
      <c r="Q221">
        <v>999</v>
      </c>
      <c r="R221">
        <v>999</v>
      </c>
      <c r="S221">
        <v>999</v>
      </c>
      <c r="T221">
        <v>999</v>
      </c>
      <c r="U221">
        <v>999</v>
      </c>
      <c r="V221">
        <v>999</v>
      </c>
      <c r="W221">
        <v>28</v>
      </c>
      <c r="X221">
        <v>888</v>
      </c>
      <c r="Y221" t="s">
        <v>152</v>
      </c>
      <c r="Z221" t="s">
        <v>32</v>
      </c>
      <c r="AA221">
        <v>888</v>
      </c>
    </row>
    <row r="222" spans="1:27" x14ac:dyDescent="0.25">
      <c r="A222">
        <v>27</v>
      </c>
      <c r="B222" s="24" t="s">
        <v>150</v>
      </c>
      <c r="C222" s="17" t="s">
        <v>286</v>
      </c>
      <c r="D222" s="17" t="s">
        <v>154</v>
      </c>
      <c r="E222" t="s">
        <v>158</v>
      </c>
      <c r="F222" t="s">
        <v>105</v>
      </c>
      <c r="G222" t="s">
        <v>31</v>
      </c>
      <c r="H222">
        <v>999</v>
      </c>
      <c r="I222">
        <v>999</v>
      </c>
      <c r="J222">
        <v>999</v>
      </c>
      <c r="K222">
        <v>999</v>
      </c>
      <c r="L222">
        <v>15</v>
      </c>
      <c r="M222">
        <v>11</v>
      </c>
      <c r="N222">
        <v>999</v>
      </c>
      <c r="O222">
        <v>999</v>
      </c>
      <c r="P222">
        <v>999</v>
      </c>
      <c r="Q222">
        <v>999</v>
      </c>
      <c r="R222">
        <v>999</v>
      </c>
      <c r="S222">
        <v>999</v>
      </c>
      <c r="T222">
        <v>999</v>
      </c>
      <c r="U222">
        <v>999</v>
      </c>
      <c r="V222">
        <v>999</v>
      </c>
      <c r="W222">
        <v>28</v>
      </c>
      <c r="X222">
        <v>888</v>
      </c>
      <c r="Y222" t="s">
        <v>152</v>
      </c>
      <c r="Z222" t="s">
        <v>32</v>
      </c>
      <c r="AA222">
        <v>888</v>
      </c>
    </row>
    <row r="223" spans="1:27" x14ac:dyDescent="0.25">
      <c r="A223">
        <v>27</v>
      </c>
      <c r="B223" s="24" t="s">
        <v>150</v>
      </c>
      <c r="C223" s="17" t="s">
        <v>28</v>
      </c>
      <c r="D223" s="17" t="s">
        <v>28</v>
      </c>
      <c r="E223" t="s">
        <v>159</v>
      </c>
      <c r="F223" t="s">
        <v>105</v>
      </c>
      <c r="G223" t="s">
        <v>31</v>
      </c>
      <c r="H223">
        <v>999</v>
      </c>
      <c r="I223">
        <v>999</v>
      </c>
      <c r="J223">
        <v>999</v>
      </c>
      <c r="K223">
        <v>999</v>
      </c>
      <c r="L223">
        <v>15</v>
      </c>
      <c r="M223">
        <v>8</v>
      </c>
      <c r="N223">
        <v>999</v>
      </c>
      <c r="O223">
        <v>999</v>
      </c>
      <c r="P223">
        <v>999</v>
      </c>
      <c r="Q223">
        <v>999</v>
      </c>
      <c r="R223">
        <v>999</v>
      </c>
      <c r="S223">
        <v>999</v>
      </c>
      <c r="T223">
        <v>999</v>
      </c>
      <c r="U223">
        <v>999</v>
      </c>
      <c r="V223">
        <v>999</v>
      </c>
      <c r="W223">
        <v>28</v>
      </c>
      <c r="X223">
        <v>888</v>
      </c>
      <c r="Y223" t="s">
        <v>152</v>
      </c>
      <c r="Z223" t="s">
        <v>32</v>
      </c>
      <c r="AA223">
        <v>888</v>
      </c>
    </row>
    <row r="224" spans="1:27" x14ac:dyDescent="0.25">
      <c r="A224">
        <v>27</v>
      </c>
      <c r="B224" s="24" t="s">
        <v>150</v>
      </c>
      <c r="C224" s="17" t="s">
        <v>285</v>
      </c>
      <c r="D224" s="17" t="s">
        <v>153</v>
      </c>
      <c r="E224" t="s">
        <v>159</v>
      </c>
      <c r="F224" t="s">
        <v>105</v>
      </c>
      <c r="G224" t="s">
        <v>31</v>
      </c>
      <c r="H224">
        <v>999</v>
      </c>
      <c r="I224">
        <v>999</v>
      </c>
      <c r="J224">
        <v>999</v>
      </c>
      <c r="K224">
        <v>999</v>
      </c>
      <c r="L224">
        <v>15</v>
      </c>
      <c r="M224">
        <v>5</v>
      </c>
      <c r="N224">
        <v>999</v>
      </c>
      <c r="O224">
        <v>999</v>
      </c>
      <c r="P224">
        <v>999</v>
      </c>
      <c r="Q224">
        <v>999</v>
      </c>
      <c r="R224">
        <v>999</v>
      </c>
      <c r="S224">
        <v>999</v>
      </c>
      <c r="T224">
        <v>999</v>
      </c>
      <c r="U224">
        <v>999</v>
      </c>
      <c r="V224">
        <v>999</v>
      </c>
      <c r="W224">
        <v>28</v>
      </c>
      <c r="X224">
        <v>888</v>
      </c>
      <c r="Y224" t="s">
        <v>152</v>
      </c>
      <c r="Z224" t="s">
        <v>32</v>
      </c>
      <c r="AA224">
        <v>888</v>
      </c>
    </row>
    <row r="225" spans="1:27" x14ac:dyDescent="0.25">
      <c r="A225">
        <v>27</v>
      </c>
      <c r="B225" s="24" t="s">
        <v>150</v>
      </c>
      <c r="C225" s="17" t="s">
        <v>286</v>
      </c>
      <c r="D225" s="17" t="s">
        <v>154</v>
      </c>
      <c r="E225" t="s">
        <v>159</v>
      </c>
      <c r="F225" t="s">
        <v>105</v>
      </c>
      <c r="G225" t="s">
        <v>31</v>
      </c>
      <c r="H225">
        <v>999</v>
      </c>
      <c r="I225">
        <v>999</v>
      </c>
      <c r="J225">
        <v>999</v>
      </c>
      <c r="K225">
        <v>999</v>
      </c>
      <c r="L225">
        <v>15</v>
      </c>
      <c r="M225">
        <v>8</v>
      </c>
      <c r="N225">
        <v>999</v>
      </c>
      <c r="O225">
        <v>999</v>
      </c>
      <c r="P225">
        <v>999</v>
      </c>
      <c r="Q225">
        <v>999</v>
      </c>
      <c r="R225">
        <v>999</v>
      </c>
      <c r="S225">
        <v>999</v>
      </c>
      <c r="T225">
        <v>999</v>
      </c>
      <c r="U225">
        <v>999</v>
      </c>
      <c r="V225">
        <v>999</v>
      </c>
      <c r="W225">
        <v>28</v>
      </c>
      <c r="X225">
        <v>888</v>
      </c>
      <c r="Y225" t="s">
        <v>152</v>
      </c>
      <c r="Z225" t="s">
        <v>32</v>
      </c>
      <c r="AA225">
        <v>888</v>
      </c>
    </row>
    <row r="226" spans="1:27" x14ac:dyDescent="0.25">
      <c r="A226">
        <v>27</v>
      </c>
      <c r="B226" s="24" t="s">
        <v>150</v>
      </c>
      <c r="C226" s="17" t="s">
        <v>28</v>
      </c>
      <c r="D226" s="17" t="s">
        <v>28</v>
      </c>
      <c r="E226" t="s">
        <v>160</v>
      </c>
      <c r="F226" t="s">
        <v>105</v>
      </c>
      <c r="G226" t="s">
        <v>31</v>
      </c>
      <c r="H226">
        <v>999</v>
      </c>
      <c r="I226">
        <v>999</v>
      </c>
      <c r="J226">
        <v>999</v>
      </c>
      <c r="K226">
        <v>999</v>
      </c>
      <c r="L226">
        <v>15</v>
      </c>
      <c r="M226">
        <v>9</v>
      </c>
      <c r="N226">
        <v>999</v>
      </c>
      <c r="O226">
        <v>999</v>
      </c>
      <c r="P226">
        <v>999</v>
      </c>
      <c r="Q226">
        <v>999</v>
      </c>
      <c r="R226">
        <v>999</v>
      </c>
      <c r="S226">
        <v>999</v>
      </c>
      <c r="T226">
        <v>999</v>
      </c>
      <c r="U226">
        <v>999</v>
      </c>
      <c r="V226">
        <v>999</v>
      </c>
      <c r="W226">
        <v>28</v>
      </c>
      <c r="X226">
        <v>888</v>
      </c>
      <c r="Y226" t="s">
        <v>152</v>
      </c>
      <c r="Z226" t="s">
        <v>32</v>
      </c>
      <c r="AA226">
        <v>888</v>
      </c>
    </row>
    <row r="227" spans="1:27" x14ac:dyDescent="0.25">
      <c r="A227">
        <v>27</v>
      </c>
      <c r="B227" s="24" t="s">
        <v>150</v>
      </c>
      <c r="C227" s="17" t="s">
        <v>285</v>
      </c>
      <c r="D227" s="17" t="s">
        <v>153</v>
      </c>
      <c r="E227" t="s">
        <v>160</v>
      </c>
      <c r="F227" t="s">
        <v>105</v>
      </c>
      <c r="G227" t="s">
        <v>31</v>
      </c>
      <c r="H227">
        <v>999</v>
      </c>
      <c r="I227">
        <v>999</v>
      </c>
      <c r="J227">
        <v>999</v>
      </c>
      <c r="K227">
        <v>999</v>
      </c>
      <c r="L227">
        <v>15</v>
      </c>
      <c r="M227">
        <v>7</v>
      </c>
      <c r="N227">
        <v>999</v>
      </c>
      <c r="O227">
        <v>999</v>
      </c>
      <c r="P227">
        <v>999</v>
      </c>
      <c r="Q227">
        <v>999</v>
      </c>
      <c r="R227">
        <v>999</v>
      </c>
      <c r="S227">
        <v>999</v>
      </c>
      <c r="T227">
        <v>999</v>
      </c>
      <c r="U227">
        <v>999</v>
      </c>
      <c r="V227">
        <v>999</v>
      </c>
      <c r="W227">
        <v>28</v>
      </c>
      <c r="X227">
        <v>888</v>
      </c>
      <c r="Y227" t="s">
        <v>152</v>
      </c>
      <c r="Z227" t="s">
        <v>32</v>
      </c>
      <c r="AA227">
        <v>888</v>
      </c>
    </row>
    <row r="228" spans="1:27" x14ac:dyDescent="0.25">
      <c r="A228">
        <v>27</v>
      </c>
      <c r="B228" s="24" t="s">
        <v>150</v>
      </c>
      <c r="C228" s="17" t="s">
        <v>286</v>
      </c>
      <c r="D228" s="17" t="s">
        <v>154</v>
      </c>
      <c r="E228" t="s">
        <v>160</v>
      </c>
      <c r="F228" t="s">
        <v>105</v>
      </c>
      <c r="G228" t="s">
        <v>31</v>
      </c>
      <c r="H228">
        <v>999</v>
      </c>
      <c r="I228">
        <v>999</v>
      </c>
      <c r="J228">
        <v>999</v>
      </c>
      <c r="K228">
        <v>999</v>
      </c>
      <c r="L228">
        <v>15</v>
      </c>
      <c r="M228">
        <v>9</v>
      </c>
      <c r="N228">
        <v>999</v>
      </c>
      <c r="O228">
        <v>999</v>
      </c>
      <c r="P228">
        <v>999</v>
      </c>
      <c r="Q228">
        <v>999</v>
      </c>
      <c r="R228">
        <v>999</v>
      </c>
      <c r="S228">
        <v>999</v>
      </c>
      <c r="T228">
        <v>999</v>
      </c>
      <c r="U228">
        <v>999</v>
      </c>
      <c r="V228">
        <v>999</v>
      </c>
      <c r="W228">
        <v>28</v>
      </c>
      <c r="X228">
        <v>888</v>
      </c>
      <c r="Y228" t="s">
        <v>152</v>
      </c>
      <c r="Z228" t="s">
        <v>32</v>
      </c>
      <c r="AA228">
        <v>888</v>
      </c>
    </row>
    <row r="229" spans="1:27" x14ac:dyDescent="0.25">
      <c r="A229">
        <v>27</v>
      </c>
      <c r="B229" s="24" t="s">
        <v>150</v>
      </c>
      <c r="C229" s="17" t="s">
        <v>28</v>
      </c>
      <c r="D229" s="17" t="s">
        <v>28</v>
      </c>
      <c r="E229" t="s">
        <v>161</v>
      </c>
      <c r="F229" t="s">
        <v>105</v>
      </c>
      <c r="G229" t="s">
        <v>31</v>
      </c>
      <c r="H229">
        <v>999</v>
      </c>
      <c r="I229">
        <v>999</v>
      </c>
      <c r="J229">
        <v>999</v>
      </c>
      <c r="K229">
        <v>999</v>
      </c>
      <c r="L229">
        <v>15</v>
      </c>
      <c r="M229">
        <v>3</v>
      </c>
      <c r="N229">
        <v>999</v>
      </c>
      <c r="O229">
        <v>999</v>
      </c>
      <c r="P229">
        <v>999</v>
      </c>
      <c r="Q229">
        <v>999</v>
      </c>
      <c r="R229">
        <v>999</v>
      </c>
      <c r="S229">
        <v>999</v>
      </c>
      <c r="T229">
        <v>999</v>
      </c>
      <c r="U229">
        <v>999</v>
      </c>
      <c r="V229">
        <v>999</v>
      </c>
      <c r="W229">
        <v>28</v>
      </c>
      <c r="X229">
        <v>888</v>
      </c>
      <c r="Y229" t="s">
        <v>152</v>
      </c>
      <c r="Z229" t="s">
        <v>32</v>
      </c>
      <c r="AA229">
        <v>888</v>
      </c>
    </row>
    <row r="230" spans="1:27" x14ac:dyDescent="0.25">
      <c r="A230">
        <v>27</v>
      </c>
      <c r="B230" s="24" t="s">
        <v>150</v>
      </c>
      <c r="C230" s="17" t="s">
        <v>285</v>
      </c>
      <c r="D230" s="17" t="s">
        <v>153</v>
      </c>
      <c r="E230" t="s">
        <v>161</v>
      </c>
      <c r="F230" t="s">
        <v>105</v>
      </c>
      <c r="G230" t="s">
        <v>31</v>
      </c>
      <c r="H230">
        <v>999</v>
      </c>
      <c r="I230">
        <v>999</v>
      </c>
      <c r="J230">
        <v>999</v>
      </c>
      <c r="K230">
        <v>999</v>
      </c>
      <c r="L230">
        <v>15</v>
      </c>
      <c r="M230">
        <v>0</v>
      </c>
      <c r="N230">
        <v>999</v>
      </c>
      <c r="O230">
        <v>999</v>
      </c>
      <c r="P230">
        <v>999</v>
      </c>
      <c r="Q230">
        <v>999</v>
      </c>
      <c r="R230">
        <v>999</v>
      </c>
      <c r="S230">
        <v>999</v>
      </c>
      <c r="T230">
        <v>999</v>
      </c>
      <c r="U230">
        <v>999</v>
      </c>
      <c r="V230">
        <v>999</v>
      </c>
      <c r="W230">
        <v>28</v>
      </c>
      <c r="X230">
        <v>888</v>
      </c>
      <c r="Y230" t="s">
        <v>152</v>
      </c>
      <c r="Z230" t="s">
        <v>32</v>
      </c>
      <c r="AA230">
        <v>888</v>
      </c>
    </row>
    <row r="231" spans="1:27" x14ac:dyDescent="0.25">
      <c r="A231">
        <v>27</v>
      </c>
      <c r="B231" s="24" t="s">
        <v>150</v>
      </c>
      <c r="C231" s="17" t="s">
        <v>286</v>
      </c>
      <c r="D231" s="17" t="s">
        <v>154</v>
      </c>
      <c r="E231" t="s">
        <v>161</v>
      </c>
      <c r="F231" t="s">
        <v>105</v>
      </c>
      <c r="G231" t="s">
        <v>31</v>
      </c>
      <c r="H231">
        <v>999</v>
      </c>
      <c r="I231">
        <v>999</v>
      </c>
      <c r="J231">
        <v>999</v>
      </c>
      <c r="K231">
        <v>999</v>
      </c>
      <c r="L231">
        <v>15</v>
      </c>
      <c r="M231">
        <v>1</v>
      </c>
      <c r="N231">
        <v>999</v>
      </c>
      <c r="O231">
        <v>999</v>
      </c>
      <c r="P231">
        <v>999</v>
      </c>
      <c r="Q231">
        <v>999</v>
      </c>
      <c r="R231">
        <v>999</v>
      </c>
      <c r="S231">
        <v>999</v>
      </c>
      <c r="T231">
        <v>999</v>
      </c>
      <c r="U231">
        <v>999</v>
      </c>
      <c r="V231">
        <v>999</v>
      </c>
      <c r="W231">
        <v>28</v>
      </c>
      <c r="X231">
        <v>888</v>
      </c>
      <c r="Y231" t="s">
        <v>152</v>
      </c>
      <c r="Z231" t="s">
        <v>32</v>
      </c>
      <c r="AA231">
        <v>888</v>
      </c>
    </row>
    <row r="232" spans="1:27" ht="120" hidden="1" x14ac:dyDescent="0.25">
      <c r="A232" s="14">
        <v>28</v>
      </c>
      <c r="B232" s="24" t="s">
        <v>162</v>
      </c>
      <c r="C232" t="s">
        <v>136</v>
      </c>
      <c r="D232" t="s">
        <v>137</v>
      </c>
      <c r="E232" t="s">
        <v>29</v>
      </c>
      <c r="F232" s="14" t="s">
        <v>163</v>
      </c>
      <c r="G232" t="s">
        <v>31</v>
      </c>
      <c r="H232" s="14">
        <v>15.1</v>
      </c>
      <c r="I232" s="14">
        <v>999</v>
      </c>
      <c r="J232" s="14">
        <v>999</v>
      </c>
      <c r="K232" s="14">
        <v>999</v>
      </c>
      <c r="L232" s="14">
        <v>27</v>
      </c>
      <c r="M232" s="14">
        <v>999</v>
      </c>
      <c r="N232" s="14">
        <v>999</v>
      </c>
      <c r="O232" s="14">
        <v>999</v>
      </c>
      <c r="P232" s="14">
        <v>999</v>
      </c>
      <c r="Q232" s="14">
        <v>999</v>
      </c>
      <c r="R232" s="14">
        <v>999</v>
      </c>
      <c r="S232" s="14">
        <v>999</v>
      </c>
      <c r="T232" s="17" t="s">
        <v>164</v>
      </c>
      <c r="U232" s="14">
        <v>999</v>
      </c>
      <c r="V232" s="14">
        <v>999</v>
      </c>
      <c r="W232" s="14">
        <v>888</v>
      </c>
      <c r="X232" s="14">
        <v>888</v>
      </c>
      <c r="Y232" s="14">
        <v>888</v>
      </c>
      <c r="Z232" s="14">
        <v>888</v>
      </c>
      <c r="AA232" s="14">
        <v>888</v>
      </c>
    </row>
    <row r="233" spans="1:27" hidden="1" x14ac:dyDescent="0.25">
      <c r="A233" s="14">
        <v>28</v>
      </c>
      <c r="B233" s="24" t="s">
        <v>162</v>
      </c>
      <c r="C233" t="s">
        <v>34</v>
      </c>
      <c r="D233" t="s">
        <v>35</v>
      </c>
      <c r="E233" t="s">
        <v>29</v>
      </c>
      <c r="F233" s="14" t="s">
        <v>163</v>
      </c>
      <c r="G233" t="s">
        <v>31</v>
      </c>
      <c r="H233">
        <v>16.7</v>
      </c>
      <c r="I233">
        <v>999</v>
      </c>
      <c r="J233">
        <v>999</v>
      </c>
      <c r="K233">
        <v>999</v>
      </c>
      <c r="L233">
        <v>27</v>
      </c>
      <c r="M233">
        <v>999</v>
      </c>
      <c r="N233">
        <v>999</v>
      </c>
      <c r="O233">
        <v>999</v>
      </c>
      <c r="P233">
        <v>999</v>
      </c>
      <c r="Q233">
        <v>999</v>
      </c>
      <c r="R233">
        <v>999</v>
      </c>
      <c r="S233">
        <v>999</v>
      </c>
      <c r="T233">
        <v>999</v>
      </c>
      <c r="U233">
        <v>999</v>
      </c>
      <c r="V233">
        <v>999</v>
      </c>
      <c r="W233" s="14">
        <v>888</v>
      </c>
      <c r="X233" s="14">
        <v>888</v>
      </c>
      <c r="Y233" s="14">
        <v>888</v>
      </c>
      <c r="Z233" s="14">
        <v>888</v>
      </c>
      <c r="AA233" s="14">
        <v>888</v>
      </c>
    </row>
    <row r="234" spans="1:27" hidden="1" x14ac:dyDescent="0.25">
      <c r="A234" s="14">
        <v>28</v>
      </c>
      <c r="B234" s="24" t="s">
        <v>162</v>
      </c>
      <c r="C234" t="s">
        <v>38</v>
      </c>
      <c r="D234" t="s">
        <v>39</v>
      </c>
      <c r="E234" t="s">
        <v>29</v>
      </c>
      <c r="F234" s="14" t="s">
        <v>163</v>
      </c>
      <c r="G234" t="s">
        <v>31</v>
      </c>
      <c r="H234">
        <v>11.4</v>
      </c>
      <c r="I234">
        <v>999</v>
      </c>
      <c r="J234">
        <v>999</v>
      </c>
      <c r="K234">
        <v>999</v>
      </c>
      <c r="L234">
        <v>27</v>
      </c>
      <c r="M234">
        <v>999</v>
      </c>
      <c r="N234">
        <v>999</v>
      </c>
      <c r="O234">
        <v>999</v>
      </c>
      <c r="P234">
        <v>999</v>
      </c>
      <c r="Q234">
        <v>999</v>
      </c>
      <c r="R234">
        <v>999</v>
      </c>
      <c r="S234">
        <v>999</v>
      </c>
      <c r="T234">
        <v>999</v>
      </c>
      <c r="U234">
        <v>999</v>
      </c>
      <c r="V234">
        <v>999</v>
      </c>
      <c r="W234" s="14">
        <v>888</v>
      </c>
      <c r="X234" s="14">
        <v>888</v>
      </c>
      <c r="Y234" s="14">
        <v>888</v>
      </c>
      <c r="Z234" s="14">
        <v>888</v>
      </c>
      <c r="AA234" s="14">
        <v>888</v>
      </c>
    </row>
    <row r="235" spans="1:27" x14ac:dyDescent="0.25">
      <c r="A235" s="14">
        <v>29</v>
      </c>
      <c r="B235" s="26" t="s">
        <v>165</v>
      </c>
      <c r="C235" s="14" t="s">
        <v>28</v>
      </c>
      <c r="D235" s="14" t="s">
        <v>28</v>
      </c>
      <c r="E235" s="14" t="s">
        <v>29</v>
      </c>
      <c r="F235" s="14" t="s">
        <v>166</v>
      </c>
      <c r="G235" s="14" t="s">
        <v>31</v>
      </c>
      <c r="H235" s="14">
        <v>15.8</v>
      </c>
      <c r="I235" s="14">
        <v>0.9</v>
      </c>
      <c r="J235" s="14">
        <v>999</v>
      </c>
      <c r="K235" s="14">
        <v>999</v>
      </c>
      <c r="L235" s="14">
        <v>50</v>
      </c>
      <c r="M235" s="14">
        <v>999</v>
      </c>
      <c r="N235" s="14">
        <v>999</v>
      </c>
      <c r="O235" s="14">
        <v>999</v>
      </c>
      <c r="P235" s="14">
        <v>999</v>
      </c>
      <c r="Q235" s="14">
        <v>999</v>
      </c>
      <c r="R235" s="14">
        <v>999</v>
      </c>
      <c r="S235" s="14">
        <v>999</v>
      </c>
      <c r="T235" s="14">
        <v>999</v>
      </c>
      <c r="U235" s="14">
        <v>999</v>
      </c>
      <c r="V235" s="14">
        <v>999</v>
      </c>
      <c r="W235" s="14">
        <v>888</v>
      </c>
      <c r="X235" s="14">
        <v>888</v>
      </c>
      <c r="Y235" s="14">
        <v>888</v>
      </c>
      <c r="Z235" s="14">
        <v>888</v>
      </c>
      <c r="AA235" s="14">
        <v>888</v>
      </c>
    </row>
    <row r="236" spans="1:27" x14ac:dyDescent="0.25">
      <c r="A236" s="14">
        <v>29</v>
      </c>
      <c r="B236" s="26" t="s">
        <v>165</v>
      </c>
      <c r="C236" s="14" t="s">
        <v>34</v>
      </c>
      <c r="D236" s="14" t="s">
        <v>35</v>
      </c>
      <c r="E236" s="14" t="s">
        <v>29</v>
      </c>
      <c r="F236" s="14" t="s">
        <v>166</v>
      </c>
      <c r="G236" s="14" t="s">
        <v>31</v>
      </c>
      <c r="H236" s="14">
        <v>12.6</v>
      </c>
      <c r="I236" s="14">
        <v>1</v>
      </c>
      <c r="J236" s="14">
        <v>999</v>
      </c>
      <c r="K236" s="14">
        <v>999</v>
      </c>
      <c r="L236" s="14">
        <v>45</v>
      </c>
      <c r="M236" s="14">
        <v>999</v>
      </c>
      <c r="N236" s="14">
        <v>999</v>
      </c>
      <c r="O236" s="14">
        <v>999</v>
      </c>
      <c r="P236" s="14">
        <v>999</v>
      </c>
      <c r="Q236" s="14">
        <v>999</v>
      </c>
      <c r="R236" s="14">
        <v>999</v>
      </c>
      <c r="S236" s="14">
        <v>999</v>
      </c>
      <c r="T236" s="14">
        <v>999</v>
      </c>
      <c r="U236" s="14">
        <v>999</v>
      </c>
      <c r="V236" s="14">
        <v>999</v>
      </c>
      <c r="W236" s="14">
        <v>888</v>
      </c>
      <c r="X236" s="14">
        <v>888</v>
      </c>
      <c r="Y236" s="14">
        <v>888</v>
      </c>
      <c r="Z236" s="14">
        <v>888</v>
      </c>
      <c r="AA236" s="14">
        <v>888</v>
      </c>
    </row>
    <row r="237" spans="1:27" x14ac:dyDescent="0.25">
      <c r="A237" s="14">
        <v>29</v>
      </c>
      <c r="B237" s="26" t="s">
        <v>165</v>
      </c>
      <c r="C237" s="14" t="s">
        <v>28</v>
      </c>
      <c r="D237" s="14" t="s">
        <v>28</v>
      </c>
      <c r="E237" s="14" t="s">
        <v>142</v>
      </c>
      <c r="F237" s="14" t="s">
        <v>166</v>
      </c>
      <c r="G237" s="14" t="s">
        <v>31</v>
      </c>
      <c r="H237" s="14">
        <v>173.3</v>
      </c>
      <c r="I237" s="14">
        <v>6.8</v>
      </c>
      <c r="J237" s="14">
        <v>999</v>
      </c>
      <c r="K237" s="14">
        <v>999</v>
      </c>
      <c r="L237" s="14">
        <v>50</v>
      </c>
      <c r="M237" s="14">
        <v>999</v>
      </c>
      <c r="N237" s="14">
        <v>999</v>
      </c>
      <c r="O237" s="14">
        <v>999</v>
      </c>
      <c r="P237" s="14">
        <v>999</v>
      </c>
      <c r="Q237" s="14">
        <v>999</v>
      </c>
      <c r="R237" s="14">
        <v>999</v>
      </c>
      <c r="S237" s="14">
        <v>999</v>
      </c>
      <c r="T237" s="14">
        <v>999</v>
      </c>
      <c r="U237" s="14">
        <v>999</v>
      </c>
      <c r="V237" s="14">
        <v>999</v>
      </c>
      <c r="W237" s="14">
        <v>888</v>
      </c>
      <c r="X237" s="14">
        <v>888</v>
      </c>
      <c r="Y237" s="14">
        <v>888</v>
      </c>
      <c r="Z237" s="14">
        <v>888</v>
      </c>
      <c r="AA237" s="14">
        <v>888</v>
      </c>
    </row>
    <row r="238" spans="1:27" x14ac:dyDescent="0.25">
      <c r="A238" s="14">
        <v>29</v>
      </c>
      <c r="B238" s="26" t="s">
        <v>165</v>
      </c>
      <c r="C238" s="14" t="s">
        <v>34</v>
      </c>
      <c r="D238" s="14" t="s">
        <v>35</v>
      </c>
      <c r="E238" s="14" t="s">
        <v>142</v>
      </c>
      <c r="F238" s="14" t="s">
        <v>166</v>
      </c>
      <c r="G238" s="14" t="s">
        <v>31</v>
      </c>
      <c r="H238" s="14">
        <v>149.6</v>
      </c>
      <c r="I238" s="14">
        <v>5</v>
      </c>
      <c r="J238" s="14">
        <v>999</v>
      </c>
      <c r="K238" s="14">
        <v>999</v>
      </c>
      <c r="L238" s="14">
        <v>45</v>
      </c>
      <c r="M238" s="14">
        <v>999</v>
      </c>
      <c r="N238" s="14">
        <v>999</v>
      </c>
      <c r="O238" s="14">
        <v>999</v>
      </c>
      <c r="P238" s="14">
        <v>999</v>
      </c>
      <c r="Q238" s="14">
        <v>999</v>
      </c>
      <c r="R238" s="14">
        <v>999</v>
      </c>
      <c r="S238" s="14">
        <v>999</v>
      </c>
      <c r="T238" s="14">
        <v>999</v>
      </c>
      <c r="U238" s="14">
        <v>999</v>
      </c>
      <c r="V238" s="14">
        <v>999</v>
      </c>
      <c r="W238" s="14">
        <v>888</v>
      </c>
      <c r="X238" s="14">
        <v>888</v>
      </c>
      <c r="Y238" s="14">
        <v>888</v>
      </c>
      <c r="Z238" s="14">
        <v>888</v>
      </c>
      <c r="AA238" s="14">
        <v>888</v>
      </c>
    </row>
    <row r="239" spans="1:27" x14ac:dyDescent="0.25">
      <c r="A239" s="14">
        <v>29</v>
      </c>
      <c r="B239" s="26" t="s">
        <v>165</v>
      </c>
      <c r="C239" s="14" t="s">
        <v>28</v>
      </c>
      <c r="D239" s="14" t="s">
        <v>28</v>
      </c>
      <c r="E239" s="14" t="s">
        <v>167</v>
      </c>
      <c r="F239" s="14" t="s">
        <v>166</v>
      </c>
      <c r="G239" s="14" t="s">
        <v>31</v>
      </c>
      <c r="H239" s="14">
        <v>90.1</v>
      </c>
      <c r="I239" s="14">
        <v>1.2</v>
      </c>
      <c r="J239" s="14">
        <v>999</v>
      </c>
      <c r="K239" s="14">
        <v>999</v>
      </c>
      <c r="L239" s="14">
        <v>50</v>
      </c>
      <c r="M239" s="14">
        <v>999</v>
      </c>
      <c r="N239" s="14">
        <v>999</v>
      </c>
      <c r="O239" s="14">
        <v>999</v>
      </c>
      <c r="P239" s="14">
        <v>999</v>
      </c>
      <c r="Q239" s="14">
        <v>999</v>
      </c>
      <c r="R239" s="14">
        <v>999</v>
      </c>
      <c r="S239" s="14">
        <v>999</v>
      </c>
      <c r="T239" s="14">
        <v>999</v>
      </c>
      <c r="U239" s="14">
        <v>999</v>
      </c>
      <c r="V239" s="14">
        <v>999</v>
      </c>
      <c r="W239" s="14">
        <v>888</v>
      </c>
      <c r="X239" s="14">
        <v>888</v>
      </c>
      <c r="Y239" s="14">
        <v>888</v>
      </c>
      <c r="Z239" s="14">
        <v>888</v>
      </c>
      <c r="AA239" s="14">
        <v>888</v>
      </c>
    </row>
    <row r="240" spans="1:27" x14ac:dyDescent="0.25">
      <c r="A240" s="14">
        <v>29</v>
      </c>
      <c r="B240" s="26" t="s">
        <v>165</v>
      </c>
      <c r="C240" s="14" t="s">
        <v>34</v>
      </c>
      <c r="D240" s="14" t="s">
        <v>35</v>
      </c>
      <c r="E240" s="14" t="s">
        <v>167</v>
      </c>
      <c r="F240" s="14" t="s">
        <v>166</v>
      </c>
      <c r="G240" s="14" t="s">
        <v>31</v>
      </c>
      <c r="H240" s="14">
        <v>94.7</v>
      </c>
      <c r="I240" s="14">
        <v>0.9</v>
      </c>
      <c r="J240" s="14">
        <v>999</v>
      </c>
      <c r="K240" s="14">
        <v>999</v>
      </c>
      <c r="L240" s="14">
        <v>45</v>
      </c>
      <c r="M240" s="14">
        <v>999</v>
      </c>
      <c r="N240" s="14">
        <v>999</v>
      </c>
      <c r="O240" s="14">
        <v>999</v>
      </c>
      <c r="P240" s="14">
        <v>999</v>
      </c>
      <c r="Q240" s="14">
        <v>999</v>
      </c>
      <c r="R240" s="14">
        <v>999</v>
      </c>
      <c r="S240" s="14">
        <v>999</v>
      </c>
      <c r="T240" s="14">
        <v>999</v>
      </c>
      <c r="U240" s="14">
        <v>999</v>
      </c>
      <c r="V240" s="14">
        <v>999</v>
      </c>
      <c r="W240" s="14">
        <v>888</v>
      </c>
      <c r="X240" s="14">
        <v>888</v>
      </c>
      <c r="Y240" s="14">
        <v>888</v>
      </c>
      <c r="Z240" s="14">
        <v>888</v>
      </c>
      <c r="AA240" s="14">
        <v>888</v>
      </c>
    </row>
    <row r="241" spans="1:27" x14ac:dyDescent="0.25">
      <c r="A241" s="14">
        <v>30</v>
      </c>
      <c r="B241" s="24" t="s">
        <v>168</v>
      </c>
      <c r="C241" s="25" t="s">
        <v>28</v>
      </c>
      <c r="D241" s="14" t="s">
        <v>28</v>
      </c>
      <c r="E241" s="14" t="s">
        <v>81</v>
      </c>
      <c r="F241" s="14" t="s">
        <v>166</v>
      </c>
      <c r="G241" s="14" t="s">
        <v>31</v>
      </c>
      <c r="H241" s="14">
        <v>90.1</v>
      </c>
      <c r="I241" s="14">
        <v>2</v>
      </c>
      <c r="J241" s="14">
        <v>999</v>
      </c>
      <c r="K241" s="14">
        <v>999</v>
      </c>
      <c r="L241" s="14">
        <v>40</v>
      </c>
      <c r="M241" s="14">
        <v>999</v>
      </c>
      <c r="N241" s="14">
        <v>999</v>
      </c>
      <c r="O241" s="14">
        <v>999</v>
      </c>
      <c r="P241" s="14">
        <v>999</v>
      </c>
      <c r="Q241" s="14">
        <v>999</v>
      </c>
      <c r="R241" s="14">
        <v>999</v>
      </c>
      <c r="S241" s="14">
        <v>999</v>
      </c>
      <c r="T241" s="14">
        <v>999</v>
      </c>
      <c r="U241" s="14">
        <v>999</v>
      </c>
      <c r="V241" s="14">
        <v>999</v>
      </c>
      <c r="W241">
        <v>30.6</v>
      </c>
      <c r="X241">
        <v>34.9</v>
      </c>
      <c r="Y241" s="4">
        <f>(Table1[[#This Row],[average.ga]]*7+Table1[[#This Row],[average.pna]])/7</f>
        <v>35.585714285714289</v>
      </c>
      <c r="Z241" s="4" t="s">
        <v>33</v>
      </c>
      <c r="AA241">
        <v>1355.8</v>
      </c>
    </row>
    <row r="242" spans="1:27" x14ac:dyDescent="0.25">
      <c r="A242" s="14">
        <v>30</v>
      </c>
      <c r="B242" s="24" t="s">
        <v>168</v>
      </c>
      <c r="C242" t="s">
        <v>287</v>
      </c>
      <c r="D242" t="s">
        <v>39</v>
      </c>
      <c r="E242" t="s">
        <v>81</v>
      </c>
      <c r="F242" t="s">
        <v>166</v>
      </c>
      <c r="G242" s="14" t="s">
        <v>31</v>
      </c>
      <c r="H242">
        <v>92.6</v>
      </c>
      <c r="I242">
        <v>3.5</v>
      </c>
      <c r="J242">
        <v>999</v>
      </c>
      <c r="K242">
        <v>999</v>
      </c>
      <c r="L242">
        <v>40</v>
      </c>
      <c r="M242">
        <v>999</v>
      </c>
      <c r="N242">
        <v>999</v>
      </c>
      <c r="O242">
        <v>999</v>
      </c>
      <c r="P242">
        <v>999</v>
      </c>
      <c r="Q242">
        <v>999</v>
      </c>
      <c r="R242">
        <v>999</v>
      </c>
      <c r="S242">
        <v>999</v>
      </c>
      <c r="T242">
        <v>999</v>
      </c>
      <c r="U242">
        <v>999</v>
      </c>
      <c r="V242">
        <v>999</v>
      </c>
      <c r="W242">
        <v>30.4</v>
      </c>
      <c r="X242">
        <v>35.1</v>
      </c>
      <c r="Y242" s="4">
        <f>(Table1[[#This Row],[average.ga]]*7+Table1[[#This Row],[average.pna]])/7</f>
        <v>35.414285714285711</v>
      </c>
      <c r="Z242" s="4" t="s">
        <v>33</v>
      </c>
      <c r="AA242">
        <v>1385.8</v>
      </c>
    </row>
    <row r="243" spans="1:27" x14ac:dyDescent="0.25">
      <c r="A243" s="14">
        <v>31</v>
      </c>
      <c r="B243" s="24" t="s">
        <v>169</v>
      </c>
      <c r="C243" s="25" t="s">
        <v>28</v>
      </c>
      <c r="D243" s="14" t="s">
        <v>28</v>
      </c>
      <c r="E243" s="14" t="s">
        <v>170</v>
      </c>
      <c r="F243" s="14" t="s">
        <v>166</v>
      </c>
      <c r="G243" s="14" t="s">
        <v>31</v>
      </c>
      <c r="H243">
        <v>777</v>
      </c>
      <c r="I243">
        <v>777</v>
      </c>
      <c r="J243">
        <v>999</v>
      </c>
      <c r="K243">
        <v>999</v>
      </c>
      <c r="L243">
        <v>999</v>
      </c>
      <c r="M243">
        <v>999</v>
      </c>
      <c r="N243">
        <v>999</v>
      </c>
      <c r="O243">
        <v>999</v>
      </c>
      <c r="P243">
        <v>999</v>
      </c>
      <c r="Q243">
        <v>999</v>
      </c>
      <c r="R243">
        <v>999</v>
      </c>
      <c r="S243">
        <v>999</v>
      </c>
      <c r="T243">
        <v>999</v>
      </c>
      <c r="U243">
        <v>999</v>
      </c>
      <c r="V243">
        <v>999</v>
      </c>
      <c r="W243">
        <v>30.6</v>
      </c>
      <c r="X243">
        <v>34.9</v>
      </c>
      <c r="Y243" s="4">
        <f>(Table1[[#This Row],[average.ga]]*7+Table1[[#This Row],[average.pna]])/7</f>
        <v>35.585714285714289</v>
      </c>
      <c r="Z243" s="4" t="s">
        <v>33</v>
      </c>
      <c r="AA243">
        <v>1355.8</v>
      </c>
    </row>
    <row r="244" spans="1:27" x14ac:dyDescent="0.25">
      <c r="A244" s="14">
        <v>31</v>
      </c>
      <c r="B244" s="24" t="s">
        <v>169</v>
      </c>
      <c r="C244" t="s">
        <v>287</v>
      </c>
      <c r="D244" t="s">
        <v>39</v>
      </c>
      <c r="E244" t="s">
        <v>170</v>
      </c>
      <c r="F244" t="s">
        <v>166</v>
      </c>
      <c r="G244" s="14" t="s">
        <v>31</v>
      </c>
      <c r="H244">
        <v>777</v>
      </c>
      <c r="I244">
        <v>777</v>
      </c>
      <c r="J244">
        <v>999</v>
      </c>
      <c r="K244">
        <v>999</v>
      </c>
      <c r="L244">
        <v>999</v>
      </c>
      <c r="M244">
        <v>999</v>
      </c>
      <c r="N244">
        <v>999</v>
      </c>
      <c r="O244">
        <v>999</v>
      </c>
      <c r="P244">
        <v>999</v>
      </c>
      <c r="Q244">
        <v>999</v>
      </c>
      <c r="R244">
        <v>999</v>
      </c>
      <c r="S244">
        <v>999</v>
      </c>
      <c r="T244">
        <v>999</v>
      </c>
      <c r="U244">
        <v>999</v>
      </c>
      <c r="V244">
        <v>999</v>
      </c>
      <c r="W244">
        <v>30.4</v>
      </c>
      <c r="X244">
        <v>35.1</v>
      </c>
      <c r="Y244" s="4">
        <f>(Table1[[#This Row],[average.ga]]*7+Table1[[#This Row],[average.pna]])/7</f>
        <v>35.414285714285711</v>
      </c>
      <c r="Z244" s="4" t="s">
        <v>33</v>
      </c>
      <c r="AA244">
        <v>1385.8</v>
      </c>
    </row>
    <row r="245" spans="1:27" x14ac:dyDescent="0.25">
      <c r="A245" s="14">
        <v>32</v>
      </c>
      <c r="B245" s="24" t="s">
        <v>171</v>
      </c>
      <c r="C245" s="25" t="s">
        <v>28</v>
      </c>
      <c r="D245" s="14" t="s">
        <v>28</v>
      </c>
      <c r="E245" s="14" t="s">
        <v>170</v>
      </c>
      <c r="F245" s="14" t="s">
        <v>166</v>
      </c>
      <c r="G245" s="14" t="s">
        <v>31</v>
      </c>
      <c r="H245">
        <v>777</v>
      </c>
      <c r="I245">
        <v>777</v>
      </c>
      <c r="J245">
        <v>999</v>
      </c>
      <c r="K245">
        <v>999</v>
      </c>
      <c r="L245">
        <v>999</v>
      </c>
      <c r="M245">
        <v>999</v>
      </c>
      <c r="N245">
        <v>999</v>
      </c>
      <c r="O245">
        <v>999</v>
      </c>
      <c r="P245">
        <v>999</v>
      </c>
      <c r="Q245">
        <v>999</v>
      </c>
      <c r="R245">
        <v>999</v>
      </c>
      <c r="S245">
        <v>999</v>
      </c>
      <c r="T245">
        <v>999</v>
      </c>
      <c r="U245">
        <v>999</v>
      </c>
      <c r="V245">
        <v>999</v>
      </c>
      <c r="W245">
        <v>30.6</v>
      </c>
      <c r="X245">
        <v>34.9</v>
      </c>
      <c r="Y245" s="4">
        <f>(Table1[[#This Row],[average.ga]]*7+Table1[[#This Row],[average.pna]])/7</f>
        <v>35.585714285714289</v>
      </c>
      <c r="Z245" s="4" t="s">
        <v>33</v>
      </c>
      <c r="AA245">
        <v>1355.8</v>
      </c>
    </row>
    <row r="246" spans="1:27" x14ac:dyDescent="0.25">
      <c r="A246" s="14">
        <v>32</v>
      </c>
      <c r="B246" s="24" t="s">
        <v>171</v>
      </c>
      <c r="C246" t="s">
        <v>287</v>
      </c>
      <c r="D246" t="s">
        <v>39</v>
      </c>
      <c r="E246" t="s">
        <v>170</v>
      </c>
      <c r="F246" t="s">
        <v>166</v>
      </c>
      <c r="G246" s="14" t="s">
        <v>31</v>
      </c>
      <c r="H246">
        <v>777</v>
      </c>
      <c r="I246">
        <v>777</v>
      </c>
      <c r="J246">
        <v>999</v>
      </c>
      <c r="K246">
        <v>999</v>
      </c>
      <c r="L246">
        <v>999</v>
      </c>
      <c r="M246">
        <v>999</v>
      </c>
      <c r="N246">
        <v>999</v>
      </c>
      <c r="O246">
        <v>999</v>
      </c>
      <c r="P246">
        <v>999</v>
      </c>
      <c r="Q246">
        <v>999</v>
      </c>
      <c r="R246">
        <v>999</v>
      </c>
      <c r="S246">
        <v>999</v>
      </c>
      <c r="T246">
        <v>999</v>
      </c>
      <c r="U246">
        <v>999</v>
      </c>
      <c r="V246">
        <v>999</v>
      </c>
      <c r="W246">
        <v>30.4</v>
      </c>
      <c r="X246">
        <v>35.1</v>
      </c>
      <c r="Y246" s="4">
        <f>(Table1[[#This Row],[average.ga]]*7+Table1[[#This Row],[average.pna]])/7</f>
        <v>35.414285714285711</v>
      </c>
      <c r="Z246" s="4" t="s">
        <v>33</v>
      </c>
      <c r="AA246">
        <v>1385.8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R33"/>
  <sheetViews>
    <sheetView tabSelected="1" zoomScale="60" zoomScaleNormal="60" workbookViewId="0">
      <pane xSplit="4" ySplit="1" topLeftCell="E2" activePane="bottomRight" state="frozen"/>
      <selection pane="topRight" activeCell="D1" sqref="D1"/>
      <selection pane="bottomLeft" activeCell="A2" sqref="A2"/>
      <selection pane="bottomRight" activeCell="J34" sqref="J34"/>
    </sheetView>
  </sheetViews>
  <sheetFormatPr defaultRowHeight="15" x14ac:dyDescent="0.25"/>
  <cols>
    <col min="1" max="1" width="13" customWidth="1"/>
    <col min="2" max="3" width="13.85546875" customWidth="1"/>
    <col min="4" max="4" width="9.140625" customWidth="1"/>
    <col min="6" max="9" width="9.140625" customWidth="1"/>
    <col min="10" max="10" width="32.5703125" customWidth="1"/>
    <col min="11" max="11" width="9.140625" customWidth="1"/>
    <col min="12" max="12" width="13.5703125" customWidth="1"/>
    <col min="13" max="14" width="15.140625" customWidth="1"/>
    <col min="15" max="20" width="29.140625" customWidth="1"/>
    <col min="21" max="21" width="18.7109375" customWidth="1"/>
    <col min="22" max="22" width="20.28515625" customWidth="1"/>
    <col min="23" max="23" width="16.85546875" customWidth="1"/>
    <col min="24" max="24" width="17.140625" customWidth="1"/>
    <col min="25" max="29" width="15.42578125" customWidth="1"/>
    <col min="30" max="30" width="27.7109375" customWidth="1"/>
    <col min="31" max="31" width="27.28515625" customWidth="1"/>
    <col min="32" max="32" width="28.140625" customWidth="1"/>
    <col min="33" max="33" width="21.85546875" customWidth="1"/>
    <col min="34" max="34" width="23.28515625" customWidth="1"/>
    <col min="35" max="35" width="19.140625" customWidth="1"/>
    <col min="36" max="36" width="27.42578125" customWidth="1"/>
    <col min="37" max="37" width="28.28515625" customWidth="1"/>
    <col min="38" max="39" width="21.28515625" customWidth="1"/>
    <col min="40" max="41" width="19.7109375" customWidth="1"/>
    <col min="43" max="43" width="9.140625" customWidth="1"/>
  </cols>
  <sheetData>
    <row r="1" spans="1:44" s="2" customFormat="1" ht="75" x14ac:dyDescent="0.25">
      <c r="A1" s="2" t="s">
        <v>172</v>
      </c>
      <c r="B1" s="2" t="s">
        <v>1</v>
      </c>
      <c r="C1" s="2" t="s">
        <v>174</v>
      </c>
      <c r="D1" s="2" t="s">
        <v>175</v>
      </c>
      <c r="E1" s="2" t="s">
        <v>176</v>
      </c>
      <c r="F1" s="2" t="s">
        <v>177</v>
      </c>
      <c r="G1" s="2" t="s">
        <v>178</v>
      </c>
      <c r="H1" s="2" t="s">
        <v>179</v>
      </c>
      <c r="I1" s="2" t="s">
        <v>288</v>
      </c>
      <c r="J1" s="2" t="s">
        <v>180</v>
      </c>
      <c r="K1" s="2" t="s">
        <v>181</v>
      </c>
      <c r="L1" s="2" t="s">
        <v>182</v>
      </c>
      <c r="M1" s="2" t="s">
        <v>183</v>
      </c>
      <c r="N1" s="2" t="s">
        <v>184</v>
      </c>
      <c r="O1" s="2" t="s">
        <v>185</v>
      </c>
      <c r="P1" s="2" t="s">
        <v>186</v>
      </c>
      <c r="Q1" s="2" t="s">
        <v>187</v>
      </c>
      <c r="R1" s="2" t="s">
        <v>188</v>
      </c>
      <c r="S1" s="2" t="s">
        <v>189</v>
      </c>
      <c r="T1" s="2" t="s">
        <v>190</v>
      </c>
      <c r="U1" s="2" t="s">
        <v>191</v>
      </c>
      <c r="V1" s="2" t="s">
        <v>192</v>
      </c>
      <c r="W1" s="2" t="s">
        <v>193</v>
      </c>
      <c r="X1" s="2" t="s">
        <v>194</v>
      </c>
      <c r="Y1" s="2" t="s">
        <v>195</v>
      </c>
      <c r="Z1" s="2" t="s">
        <v>196</v>
      </c>
      <c r="AA1" s="2" t="s">
        <v>197</v>
      </c>
      <c r="AB1" s="2" t="s">
        <v>198</v>
      </c>
      <c r="AC1" s="2" t="s">
        <v>199</v>
      </c>
      <c r="AD1" s="2" t="s">
        <v>200</v>
      </c>
      <c r="AE1" s="2" t="s">
        <v>201</v>
      </c>
      <c r="AF1" s="2" t="s">
        <v>202</v>
      </c>
      <c r="AG1" s="2" t="s">
        <v>203</v>
      </c>
      <c r="AH1" s="2" t="s">
        <v>204</v>
      </c>
      <c r="AI1" s="2" t="s">
        <v>205</v>
      </c>
      <c r="AJ1" s="2" t="s">
        <v>206</v>
      </c>
      <c r="AK1" s="2" t="s">
        <v>207</v>
      </c>
      <c r="AL1" s="2" t="s">
        <v>208</v>
      </c>
      <c r="AM1" s="2" t="s">
        <v>272</v>
      </c>
      <c r="AN1" s="2" t="s">
        <v>209</v>
      </c>
      <c r="AO1" s="2" t="s">
        <v>274</v>
      </c>
      <c r="AP1" s="2" t="s">
        <v>210</v>
      </c>
      <c r="AQ1" s="2" t="s">
        <v>211</v>
      </c>
      <c r="AR1" s="2" t="s">
        <v>212</v>
      </c>
    </row>
    <row r="2" spans="1:44" ht="30" hidden="1" x14ac:dyDescent="0.25">
      <c r="A2">
        <v>1</v>
      </c>
      <c r="B2" s="39" t="s">
        <v>27</v>
      </c>
      <c r="C2" s="23">
        <v>40</v>
      </c>
      <c r="D2" t="s">
        <v>213</v>
      </c>
      <c r="E2" t="s">
        <v>214</v>
      </c>
      <c r="F2" t="s">
        <v>32</v>
      </c>
      <c r="G2" t="s">
        <v>32</v>
      </c>
      <c r="H2" t="s">
        <v>32</v>
      </c>
      <c r="I2">
        <v>0</v>
      </c>
      <c r="J2">
        <v>999</v>
      </c>
      <c r="K2" t="s">
        <v>28</v>
      </c>
      <c r="L2" t="s">
        <v>34</v>
      </c>
      <c r="M2" t="s">
        <v>36</v>
      </c>
      <c r="N2" s="3" t="s">
        <v>38</v>
      </c>
      <c r="O2"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sweet.drops vs NNS.drops vs sweet.nns.drops</v>
      </c>
      <c r="P2" s="2" t="s">
        <v>28</v>
      </c>
      <c r="Q2" s="2" t="s">
        <v>35</v>
      </c>
      <c r="R2" s="2" t="s">
        <v>37</v>
      </c>
      <c r="S2" s="2" t="s">
        <v>39</v>
      </c>
      <c r="T2"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drops.sweet vs drops.phys vs drops.mult</v>
      </c>
      <c r="U2" t="s">
        <v>215</v>
      </c>
      <c r="V2" t="s">
        <v>33</v>
      </c>
      <c r="W2" t="s">
        <v>33</v>
      </c>
      <c r="X2" t="s">
        <v>216</v>
      </c>
      <c r="Y2" t="s">
        <v>217</v>
      </c>
      <c r="Z2" s="5">
        <f>('Arm level Data'!$W2*'Arm level Data'!$L2+'Arm level Data'!$W3*'Arm level Data'!$L3+'Arm level Data'!$W4*'Arm level Data'!$L4+'Arm level Data'!$W5*'Arm level Data'!$L5)/SUM('Arm level Data'!$L2:'Arm level Data'!$L5)</f>
        <v>28.725000000000001</v>
      </c>
      <c r="AA2" s="5">
        <f>('Arm level Data'!$Y2*'Arm level Data'!$L2+'Arm level Data'!$Y3*'Arm level Data'!$L3+'Arm level Data'!$Y4*'Arm level Data'!$L4+'Arm level Data'!$Y5*'Arm level Data'!$L5)/SUM('Arm level Data'!$L2:'Arm level Data'!$L5)</f>
        <v>34.907142857142858</v>
      </c>
      <c r="AB2" s="5">
        <f>('Arm level Data'!$AA2*'Arm level Data'!$L2+'Arm level Data'!$AA3*'Arm level Data'!$L3+'Arm level Data'!$AA4*'Arm level Data'!$L4+'Arm level Data'!$AA5*'Arm level Data'!$L5)/SUM('Arm level Data'!$L2:'Arm level Data'!$L5)</f>
        <v>1132.75</v>
      </c>
      <c r="AC2" t="s">
        <v>33</v>
      </c>
      <c r="AD2">
        <v>888</v>
      </c>
      <c r="AE2" t="s">
        <v>80</v>
      </c>
      <c r="AF2" t="s">
        <v>219</v>
      </c>
      <c r="AG2" t="s">
        <v>220</v>
      </c>
      <c r="AH2" t="s">
        <v>220</v>
      </c>
      <c r="AI2" t="s">
        <v>219</v>
      </c>
      <c r="AJ2" t="s">
        <v>80</v>
      </c>
      <c r="AK2" t="s">
        <v>219</v>
      </c>
      <c r="AL2" t="s">
        <v>221</v>
      </c>
      <c r="AM2">
        <v>999</v>
      </c>
      <c r="AN2" t="s">
        <v>221</v>
      </c>
      <c r="AO2">
        <v>999</v>
      </c>
      <c r="AP2" t="s">
        <v>221</v>
      </c>
      <c r="AQ2" t="s">
        <v>32</v>
      </c>
      <c r="AR2" t="s">
        <v>222</v>
      </c>
    </row>
    <row r="3" spans="1:44" ht="30" hidden="1" x14ac:dyDescent="0.25">
      <c r="A3">
        <v>2</v>
      </c>
      <c r="B3" s="39" t="s">
        <v>40</v>
      </c>
      <c r="C3" s="23">
        <v>39</v>
      </c>
      <c r="D3" t="s">
        <v>213</v>
      </c>
      <c r="E3" t="s">
        <v>214</v>
      </c>
      <c r="F3" t="s">
        <v>32</v>
      </c>
      <c r="G3" t="s">
        <v>32</v>
      </c>
      <c r="H3" t="s">
        <v>32</v>
      </c>
      <c r="I3">
        <v>0</v>
      </c>
      <c r="J3">
        <v>999</v>
      </c>
      <c r="K3" t="s">
        <v>119</v>
      </c>
      <c r="L3" t="s">
        <v>28</v>
      </c>
      <c r="M3">
        <v>999</v>
      </c>
      <c r="N3" s="3">
        <v>999</v>
      </c>
      <c r="O3"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no treatment vs drops vs 999 vs 999</v>
      </c>
      <c r="P3" s="2" t="s">
        <v>43</v>
      </c>
      <c r="Q3" s="2" t="s">
        <v>28</v>
      </c>
      <c r="R3" s="2">
        <v>999</v>
      </c>
      <c r="S3" s="2">
        <v>999</v>
      </c>
      <c r="T3"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plac vs drops vs 999 vs 999</v>
      </c>
      <c r="U3" t="s">
        <v>215</v>
      </c>
      <c r="V3" t="s">
        <v>33</v>
      </c>
      <c r="W3" t="s">
        <v>33</v>
      </c>
      <c r="X3" t="s">
        <v>223</v>
      </c>
      <c r="Y3" t="s">
        <v>224</v>
      </c>
      <c r="Z3" s="5">
        <f>('Arm level Data'!$W6*'Arm level Data'!$L6+'Arm level Data'!$W7*'Arm level Data'!$L7)/SUM('Arm level Data'!$L6:'Arm level Data'!$L7)</f>
        <v>999</v>
      </c>
      <c r="AA3" s="5">
        <f>('Arm level Data'!$Y6*'Arm level Data'!$L6+'Arm level Data'!$Y7*'Arm level Data'!$L7)/SUM('Arm level Data'!$L6:'Arm level Data'!$L7)</f>
        <v>34</v>
      </c>
      <c r="AB3" s="5">
        <f>('Arm level Data'!$AA6*'Arm level Data'!$L6+'Arm level Data'!$AA7*'Arm level Data'!$L7)/SUM('Arm level Data'!$L6:'Arm level Data'!$L7)</f>
        <v>924</v>
      </c>
      <c r="AC3" t="s">
        <v>32</v>
      </c>
      <c r="AD3" t="s">
        <v>297</v>
      </c>
      <c r="AE3" t="s">
        <v>80</v>
      </c>
      <c r="AF3" t="s">
        <v>225</v>
      </c>
      <c r="AG3" t="s">
        <v>220</v>
      </c>
      <c r="AH3" t="s">
        <v>220</v>
      </c>
      <c r="AI3" t="s">
        <v>221</v>
      </c>
      <c r="AJ3" t="s">
        <v>221</v>
      </c>
      <c r="AK3" t="s">
        <v>221</v>
      </c>
      <c r="AL3" t="s">
        <v>221</v>
      </c>
      <c r="AM3">
        <v>999</v>
      </c>
      <c r="AN3" t="s">
        <v>221</v>
      </c>
      <c r="AO3">
        <v>999</v>
      </c>
      <c r="AP3" t="s">
        <v>219</v>
      </c>
      <c r="AQ3" t="s">
        <v>32</v>
      </c>
      <c r="AR3" t="s">
        <v>226</v>
      </c>
    </row>
    <row r="4" spans="1:44" ht="30" hidden="1" x14ac:dyDescent="0.25">
      <c r="A4">
        <v>3</v>
      </c>
      <c r="B4" s="39" t="s">
        <v>44</v>
      </c>
      <c r="C4" s="23">
        <v>124</v>
      </c>
      <c r="D4" t="s">
        <v>213</v>
      </c>
      <c r="E4" t="s">
        <v>214</v>
      </c>
      <c r="F4" t="s">
        <v>32</v>
      </c>
      <c r="G4" t="s">
        <v>32</v>
      </c>
      <c r="H4" t="s">
        <v>32</v>
      </c>
      <c r="I4">
        <v>0</v>
      </c>
      <c r="J4">
        <v>999</v>
      </c>
      <c r="K4" t="s">
        <v>28</v>
      </c>
      <c r="L4" t="s">
        <v>34</v>
      </c>
      <c r="M4">
        <v>999</v>
      </c>
      <c r="N4" s="3">
        <v>999</v>
      </c>
      <c r="O4"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sweet.drops vs 999 vs 999</v>
      </c>
      <c r="P4" s="2" t="s">
        <v>28</v>
      </c>
      <c r="Q4" s="2" t="s">
        <v>35</v>
      </c>
      <c r="R4" s="2">
        <v>999</v>
      </c>
      <c r="S4" s="2">
        <v>999</v>
      </c>
      <c r="T4"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drops.sweet vs 999 vs 999</v>
      </c>
      <c r="U4" t="s">
        <v>215</v>
      </c>
      <c r="V4" t="s">
        <v>33</v>
      </c>
      <c r="W4" t="s">
        <v>33</v>
      </c>
      <c r="X4" t="s">
        <v>216</v>
      </c>
      <c r="Y4" t="s">
        <v>217</v>
      </c>
      <c r="Z4" s="5">
        <f>('Arm level Data'!$W10*'Arm level Data'!$L10+'Arm level Data'!$W11*'Arm level Data'!$L11)/SUM('Arm level Data'!$L10:'Arm level Data'!$L11)</f>
        <v>30.238709677419354</v>
      </c>
      <c r="AA4" s="5">
        <f>('Arm level Data'!$Y10*'Arm level Data'!$L10+'Arm level Data'!$Y11*'Arm level Data'!$L11)/SUM('Arm level Data'!$L10:'Arm level Data'!$L11)</f>
        <v>35.187096774193549</v>
      </c>
      <c r="AB4" s="5">
        <f>('Arm level Data'!$AA10*'Arm level Data'!$L10+'Arm level Data'!$AA11*'Arm level Data'!$L11)/SUM('Arm level Data'!$L10:'Arm level Data'!$L11)</f>
        <v>1260.8709677419354</v>
      </c>
      <c r="AC4" t="s">
        <v>33</v>
      </c>
      <c r="AD4">
        <v>888</v>
      </c>
      <c r="AE4" s="4" t="s">
        <v>221</v>
      </c>
      <c r="AF4" s="4" t="s">
        <v>220</v>
      </c>
      <c r="AG4" s="4" t="s">
        <v>221</v>
      </c>
      <c r="AH4" s="4" t="s">
        <v>220</v>
      </c>
      <c r="AI4" s="4" t="s">
        <v>221</v>
      </c>
      <c r="AJ4" s="4" t="s">
        <v>221</v>
      </c>
      <c r="AK4" s="4" t="s">
        <v>221</v>
      </c>
      <c r="AL4" s="4" t="s">
        <v>221</v>
      </c>
      <c r="AM4" s="4">
        <v>999</v>
      </c>
      <c r="AN4" s="4" t="s">
        <v>221</v>
      </c>
      <c r="AO4" s="4">
        <v>999</v>
      </c>
      <c r="AP4" s="4" t="s">
        <v>221</v>
      </c>
      <c r="AQ4" t="s">
        <v>33</v>
      </c>
      <c r="AR4">
        <v>999</v>
      </c>
    </row>
    <row r="5" spans="1:44" ht="30" hidden="1" x14ac:dyDescent="0.25">
      <c r="A5">
        <v>4</v>
      </c>
      <c r="B5" s="39" t="s">
        <v>49</v>
      </c>
      <c r="C5" s="23">
        <v>76</v>
      </c>
      <c r="D5" t="s">
        <v>227</v>
      </c>
      <c r="E5" t="s">
        <v>214</v>
      </c>
      <c r="F5" t="s">
        <v>32</v>
      </c>
      <c r="G5" t="s">
        <v>33</v>
      </c>
      <c r="H5" t="s">
        <v>32</v>
      </c>
      <c r="I5">
        <v>0</v>
      </c>
      <c r="J5">
        <v>999</v>
      </c>
      <c r="K5" t="s">
        <v>28</v>
      </c>
      <c r="L5" t="s">
        <v>50</v>
      </c>
      <c r="M5">
        <v>999</v>
      </c>
      <c r="N5" s="3">
        <v>999</v>
      </c>
      <c r="O5"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WFDRI.drops vs 999 vs 999</v>
      </c>
      <c r="P5" s="2" t="s">
        <v>28</v>
      </c>
      <c r="Q5" s="2" t="s">
        <v>228</v>
      </c>
      <c r="R5" s="2">
        <v>999</v>
      </c>
      <c r="S5" s="2">
        <v>999</v>
      </c>
      <c r="T5"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WFDRI vs 999 vs 999</v>
      </c>
      <c r="U5" t="s">
        <v>228</v>
      </c>
      <c r="V5" t="s">
        <v>33</v>
      </c>
      <c r="W5" t="s">
        <v>32</v>
      </c>
      <c r="X5" t="s">
        <v>216</v>
      </c>
      <c r="Y5" t="s">
        <v>229</v>
      </c>
      <c r="Z5" s="5">
        <f>('Arm level Data'!$W14*'Arm level Data'!$L14+'Arm level Data'!$W15*'Arm level Data'!$L15)/SUM('Arm level Data'!$L14:'Arm level Data'!$L15)</f>
        <v>28.599999999999998</v>
      </c>
      <c r="AA5" s="5">
        <f>('Arm level Data'!$Y14*'Arm level Data'!$L14+'Arm level Data'!$Y15*'Arm level Data'!$L15)/SUM('Arm level Data'!$L14:'Arm level Data'!$L15)</f>
        <v>34.1</v>
      </c>
      <c r="AB5" s="5">
        <f>('Arm level Data'!$AA14*'Arm level Data'!$L14+'Arm level Data'!$AA15*'Arm level Data'!$L15)/SUM('Arm level Data'!$L14:'Arm level Data'!$L15)</f>
        <v>1208</v>
      </c>
      <c r="AC5" t="s">
        <v>32</v>
      </c>
      <c r="AD5" t="s">
        <v>297</v>
      </c>
      <c r="AE5" t="s">
        <v>225</v>
      </c>
      <c r="AF5" t="s">
        <v>219</v>
      </c>
      <c r="AG5" t="s">
        <v>220</v>
      </c>
      <c r="AH5" t="s">
        <v>220</v>
      </c>
      <c r="AI5" t="s">
        <v>219</v>
      </c>
      <c r="AJ5" t="s">
        <v>221</v>
      </c>
      <c r="AK5" t="s">
        <v>219</v>
      </c>
      <c r="AL5" t="s">
        <v>221</v>
      </c>
      <c r="AM5">
        <v>999</v>
      </c>
      <c r="AN5" t="s">
        <v>221</v>
      </c>
      <c r="AO5">
        <v>999</v>
      </c>
      <c r="AP5" t="s">
        <v>219</v>
      </c>
      <c r="AQ5" t="s">
        <v>32</v>
      </c>
      <c r="AR5" t="s">
        <v>230</v>
      </c>
    </row>
    <row r="6" spans="1:44" ht="30" hidden="1" x14ac:dyDescent="0.25">
      <c r="A6">
        <v>5</v>
      </c>
      <c r="B6" s="39" t="s">
        <v>54</v>
      </c>
      <c r="C6" s="23">
        <v>64</v>
      </c>
      <c r="D6" t="s">
        <v>213</v>
      </c>
      <c r="E6" t="s">
        <v>214</v>
      </c>
      <c r="F6" t="s">
        <v>32</v>
      </c>
      <c r="G6" t="s">
        <v>32</v>
      </c>
      <c r="H6" t="s">
        <v>32</v>
      </c>
      <c r="I6">
        <v>0</v>
      </c>
      <c r="J6">
        <v>999</v>
      </c>
      <c r="K6" t="s">
        <v>36</v>
      </c>
      <c r="L6" t="s">
        <v>38</v>
      </c>
      <c r="M6">
        <v>999</v>
      </c>
      <c r="N6" s="3">
        <v>999</v>
      </c>
      <c r="O6"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NNS.drops vs sweet.nns.drops vs 999 vs 999</v>
      </c>
      <c r="P6" s="2" t="s">
        <v>37</v>
      </c>
      <c r="Q6" s="2" t="s">
        <v>39</v>
      </c>
      <c r="R6" s="2">
        <v>999</v>
      </c>
      <c r="S6" s="2">
        <v>999</v>
      </c>
      <c r="T6"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drops.phys vs drops.mult vs 999 vs 999</v>
      </c>
      <c r="U6" t="s">
        <v>215</v>
      </c>
      <c r="V6" t="s">
        <v>33</v>
      </c>
      <c r="W6" t="s">
        <v>220</v>
      </c>
      <c r="X6" t="s">
        <v>216</v>
      </c>
      <c r="Y6" t="s">
        <v>217</v>
      </c>
      <c r="Z6" s="5">
        <f>('Arm level Data'!$W20*'Arm level Data'!$L20+'Arm level Data'!$W21*'Arm level Data'!$L21)/SUM('Arm level Data'!$L20:'Arm level Data'!$L21)</f>
        <v>28.5</v>
      </c>
      <c r="AA6" s="5">
        <v>35.4</v>
      </c>
      <c r="AB6" s="5">
        <f>('Arm level Data'!$AA20*'Arm level Data'!$L20+'Arm level Data'!$AA21*'Arm level Data'!$L21)/SUM('Arm level Data'!$L20:'Arm level Data'!$L21)</f>
        <v>1304</v>
      </c>
      <c r="AC6" t="s">
        <v>32</v>
      </c>
      <c r="AD6">
        <v>888</v>
      </c>
      <c r="AE6" t="s">
        <v>221</v>
      </c>
      <c r="AF6" t="s">
        <v>221</v>
      </c>
      <c r="AG6" t="s">
        <v>220</v>
      </c>
      <c r="AH6" t="s">
        <v>220</v>
      </c>
      <c r="AI6" t="s">
        <v>221</v>
      </c>
      <c r="AJ6" t="s">
        <v>221</v>
      </c>
      <c r="AK6" t="s">
        <v>221</v>
      </c>
      <c r="AL6" t="s">
        <v>221</v>
      </c>
      <c r="AM6">
        <v>999</v>
      </c>
      <c r="AN6" t="s">
        <v>221</v>
      </c>
      <c r="AO6">
        <v>999</v>
      </c>
      <c r="AP6" t="s">
        <v>221</v>
      </c>
      <c r="AQ6" t="s">
        <v>32</v>
      </c>
      <c r="AR6">
        <v>999</v>
      </c>
    </row>
    <row r="7" spans="1:44" ht="30" hidden="1" x14ac:dyDescent="0.25">
      <c r="A7">
        <v>6</v>
      </c>
      <c r="B7" s="39" t="s">
        <v>61</v>
      </c>
      <c r="C7" s="23">
        <v>23</v>
      </c>
      <c r="D7" t="s">
        <v>227</v>
      </c>
      <c r="E7" t="s">
        <v>214</v>
      </c>
      <c r="F7" t="s">
        <v>32</v>
      </c>
      <c r="G7" t="s">
        <v>32</v>
      </c>
      <c r="H7" t="s">
        <v>32</v>
      </c>
      <c r="I7">
        <v>0</v>
      </c>
      <c r="J7">
        <v>999</v>
      </c>
      <c r="K7" t="s">
        <v>28</v>
      </c>
      <c r="L7" t="s">
        <v>34</v>
      </c>
      <c r="M7">
        <v>999</v>
      </c>
      <c r="N7" s="3">
        <v>999</v>
      </c>
      <c r="O7"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sweet.drops vs 999 vs 999</v>
      </c>
      <c r="P7" s="2" t="s">
        <v>28</v>
      </c>
      <c r="Q7" s="2" t="s">
        <v>35</v>
      </c>
      <c r="R7" s="2">
        <v>999</v>
      </c>
      <c r="S7" s="2">
        <v>999</v>
      </c>
      <c r="T7"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drops.sweet vs 999 vs 999</v>
      </c>
      <c r="U7" t="s">
        <v>215</v>
      </c>
      <c r="V7" t="s">
        <v>33</v>
      </c>
      <c r="W7" t="s">
        <v>33</v>
      </c>
      <c r="X7" t="s">
        <v>216</v>
      </c>
      <c r="Y7" t="s">
        <v>229</v>
      </c>
      <c r="Z7" s="5">
        <f>('Arm level Data'!$W32*'Arm level Data'!$L32+'Arm level Data'!$W33*'Arm level Data'!$L33)/SUM('Arm level Data'!$L32:'Arm level Data'!$L33)</f>
        <v>26.4</v>
      </c>
      <c r="AA7" s="5">
        <f>('Arm level Data'!$Y32*'Arm level Data'!$L32+'Arm level Data'!$Y33*'Arm level Data'!$L33)/SUM('Arm level Data'!$L32:'Arm level Data'!$L33)</f>
        <v>33.264285714285705</v>
      </c>
      <c r="AB7" s="5">
        <f>('Arm level Data'!$AA32*'Arm level Data'!$L32+'Arm level Data'!$AA33*'Arm level Data'!$L33)/SUM('Arm level Data'!$L32:'Arm level Data'!$L33)</f>
        <v>999</v>
      </c>
      <c r="AC7" t="s">
        <v>33</v>
      </c>
      <c r="AD7" t="s">
        <v>231</v>
      </c>
      <c r="AE7" t="s">
        <v>221</v>
      </c>
      <c r="AF7" t="s">
        <v>221</v>
      </c>
      <c r="AG7" t="s">
        <v>221</v>
      </c>
      <c r="AH7" t="s">
        <v>220</v>
      </c>
      <c r="AI7" t="s">
        <v>221</v>
      </c>
      <c r="AJ7" t="s">
        <v>221</v>
      </c>
      <c r="AK7" t="s">
        <v>221</v>
      </c>
      <c r="AL7" t="s">
        <v>221</v>
      </c>
      <c r="AM7">
        <v>999</v>
      </c>
      <c r="AN7" t="s">
        <v>221</v>
      </c>
      <c r="AO7">
        <v>999</v>
      </c>
      <c r="AP7" t="s">
        <v>221</v>
      </c>
      <c r="AQ7" t="s">
        <v>32</v>
      </c>
      <c r="AR7" t="s">
        <v>232</v>
      </c>
    </row>
    <row r="8" spans="1:44" ht="30" hidden="1" x14ac:dyDescent="0.25">
      <c r="A8">
        <v>7</v>
      </c>
      <c r="B8" s="39" t="s">
        <v>69</v>
      </c>
      <c r="C8" s="23">
        <v>32</v>
      </c>
      <c r="D8" t="s">
        <v>213</v>
      </c>
      <c r="E8" t="s">
        <v>214</v>
      </c>
      <c r="F8" t="s">
        <v>32</v>
      </c>
      <c r="G8" t="s">
        <v>32</v>
      </c>
      <c r="H8" t="s">
        <v>32</v>
      </c>
      <c r="I8">
        <v>0</v>
      </c>
      <c r="J8">
        <v>999</v>
      </c>
      <c r="K8" t="s">
        <v>36</v>
      </c>
      <c r="L8" t="s">
        <v>38</v>
      </c>
      <c r="M8">
        <v>999</v>
      </c>
      <c r="N8" s="3">
        <v>999</v>
      </c>
      <c r="O8"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NNS.drops vs sweet.nns.drops vs 999 vs 999</v>
      </c>
      <c r="P8" s="2" t="s">
        <v>37</v>
      </c>
      <c r="Q8" s="2" t="s">
        <v>39</v>
      </c>
      <c r="R8" s="2">
        <v>999</v>
      </c>
      <c r="S8" s="2">
        <v>999</v>
      </c>
      <c r="T8"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drops.phys vs drops.mult vs 999 vs 999</v>
      </c>
      <c r="U8" t="s">
        <v>215</v>
      </c>
      <c r="V8" t="s">
        <v>33</v>
      </c>
      <c r="W8" t="s">
        <v>33</v>
      </c>
      <c r="X8" t="s">
        <v>216</v>
      </c>
      <c r="Y8" t="s">
        <v>220</v>
      </c>
      <c r="Z8" s="5">
        <f>('Arm level Data'!$W46*'Arm level Data'!$L46+'Arm level Data'!$W47*'Arm level Data'!$L47)/SUM('Arm level Data'!$L46:'Arm level Data'!$L47)</f>
        <v>28</v>
      </c>
      <c r="AA8" s="5">
        <f>('Arm level Data'!$Y46*'Arm level Data'!$L46+'Arm level Data'!$Y47*'Arm level Data'!$L47)/SUM('Arm level Data'!$L46:'Arm level Data'!$L47)</f>
        <v>35.25714285714286</v>
      </c>
      <c r="AB8" s="5">
        <f>('Arm level Data'!$AA46*'Arm level Data'!$L46+'Arm level Data'!$AA47*'Arm level Data'!$L47)/SUM('Arm level Data'!$L46:'Arm level Data'!$L47)</f>
        <v>1880</v>
      </c>
      <c r="AC8" t="s">
        <v>33</v>
      </c>
      <c r="AD8" t="s">
        <v>231</v>
      </c>
      <c r="AE8" t="s">
        <v>221</v>
      </c>
      <c r="AF8" t="s">
        <v>221</v>
      </c>
      <c r="AG8" t="s">
        <v>220</v>
      </c>
      <c r="AH8" t="s">
        <v>220</v>
      </c>
      <c r="AI8" t="s">
        <v>221</v>
      </c>
      <c r="AJ8" t="s">
        <v>221</v>
      </c>
      <c r="AK8" t="s">
        <v>221</v>
      </c>
      <c r="AL8" t="s">
        <v>221</v>
      </c>
      <c r="AM8">
        <v>999</v>
      </c>
      <c r="AN8" t="s">
        <v>221</v>
      </c>
      <c r="AO8">
        <v>999</v>
      </c>
      <c r="AP8" t="s">
        <v>221</v>
      </c>
      <c r="AQ8" t="s">
        <v>32</v>
      </c>
      <c r="AR8">
        <v>999</v>
      </c>
    </row>
    <row r="9" spans="1:44" ht="30" hidden="1" x14ac:dyDescent="0.25">
      <c r="A9">
        <v>8</v>
      </c>
      <c r="B9" s="39" t="s">
        <v>72</v>
      </c>
      <c r="C9" s="23">
        <v>114</v>
      </c>
      <c r="D9" t="s">
        <v>213</v>
      </c>
      <c r="E9" t="s">
        <v>214</v>
      </c>
      <c r="F9" t="s">
        <v>33</v>
      </c>
      <c r="G9" t="s">
        <v>33</v>
      </c>
      <c r="H9" t="s">
        <v>32</v>
      </c>
      <c r="I9">
        <v>0</v>
      </c>
      <c r="J9">
        <v>999</v>
      </c>
      <c r="K9" t="s">
        <v>28</v>
      </c>
      <c r="L9" t="s">
        <v>73</v>
      </c>
      <c r="M9">
        <v>999</v>
      </c>
      <c r="N9" s="3">
        <v>999</v>
      </c>
      <c r="O9"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paracetamol.drops vs 999 vs 999</v>
      </c>
      <c r="P9" s="2" t="s">
        <v>28</v>
      </c>
      <c r="Q9" s="2" t="s">
        <v>233</v>
      </c>
      <c r="R9" s="2">
        <v>999</v>
      </c>
      <c r="S9" s="2">
        <v>999</v>
      </c>
      <c r="T9"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drops.paracetamol vs 999 vs 999</v>
      </c>
      <c r="U9" t="s">
        <v>215</v>
      </c>
      <c r="V9" t="s">
        <v>33</v>
      </c>
      <c r="W9" t="s">
        <v>220</v>
      </c>
      <c r="X9" t="s">
        <v>234</v>
      </c>
      <c r="Y9" t="s">
        <v>217</v>
      </c>
      <c r="Z9" s="5">
        <f>('Arm level Data'!$W58*'Arm level Data'!$L58+'Arm level Data'!$W59*'Arm level Data'!$L59)/SUM('Arm level Data'!$L58:'Arm level Data'!$L59)</f>
        <v>28.147368421052633</v>
      </c>
      <c r="AA9" s="5">
        <f>('Arm level Data'!$Y58*'Arm level Data'!$L58+'Arm level Data'!$Y59*'Arm level Data'!$L59)/SUM('Arm level Data'!$L58:'Arm level Data'!$L59)</f>
        <v>32.398245614035083</v>
      </c>
      <c r="AB9" s="5">
        <f>('Arm level Data'!$AA58*'Arm level Data'!$L58+'Arm level Data'!$AA59*'Arm level Data'!$L59)/SUM('Arm level Data'!$L58:'Arm level Data'!$L59)</f>
        <v>1130.3157894736842</v>
      </c>
      <c r="AC9" t="s">
        <v>32</v>
      </c>
      <c r="AD9">
        <v>888</v>
      </c>
      <c r="AE9" t="s">
        <v>221</v>
      </c>
      <c r="AF9" t="s">
        <v>221</v>
      </c>
      <c r="AG9" t="s">
        <v>221</v>
      </c>
      <c r="AH9" t="s">
        <v>220</v>
      </c>
      <c r="AI9" t="s">
        <v>221</v>
      </c>
      <c r="AJ9" t="s">
        <v>221</v>
      </c>
      <c r="AK9" t="s">
        <v>221</v>
      </c>
      <c r="AL9" t="s">
        <v>221</v>
      </c>
      <c r="AM9">
        <v>999</v>
      </c>
      <c r="AN9" t="s">
        <v>221</v>
      </c>
      <c r="AO9">
        <v>999</v>
      </c>
      <c r="AP9" t="s">
        <v>221</v>
      </c>
      <c r="AQ9" t="s">
        <v>32</v>
      </c>
      <c r="AR9">
        <v>999</v>
      </c>
    </row>
    <row r="10" spans="1:44" ht="30" hidden="1" x14ac:dyDescent="0.25">
      <c r="A10">
        <v>9</v>
      </c>
      <c r="B10" s="39" t="s">
        <v>77</v>
      </c>
      <c r="C10" s="23">
        <v>36</v>
      </c>
      <c r="D10" t="s">
        <v>227</v>
      </c>
      <c r="E10" t="s">
        <v>214</v>
      </c>
      <c r="F10" t="s">
        <v>32</v>
      </c>
      <c r="G10" t="s">
        <v>32</v>
      </c>
      <c r="H10" t="s">
        <v>32</v>
      </c>
      <c r="I10">
        <v>0</v>
      </c>
      <c r="J10">
        <v>999</v>
      </c>
      <c r="K10" t="s">
        <v>28</v>
      </c>
      <c r="L10" t="s">
        <v>78</v>
      </c>
      <c r="M10">
        <v>999</v>
      </c>
      <c r="N10" s="3">
        <v>999</v>
      </c>
      <c r="O10"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NIDCAP vs 999 vs 999</v>
      </c>
      <c r="P10" s="2" t="s">
        <v>28</v>
      </c>
      <c r="Q10" s="2" t="s">
        <v>39</v>
      </c>
      <c r="R10" s="2">
        <v>999</v>
      </c>
      <c r="S10" s="2">
        <v>999</v>
      </c>
      <c r="T10"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drops.mult vs 999 vs 999</v>
      </c>
      <c r="U10" t="s">
        <v>235</v>
      </c>
      <c r="V10" t="s">
        <v>33</v>
      </c>
      <c r="W10" t="s">
        <v>236</v>
      </c>
      <c r="X10" t="s">
        <v>216</v>
      </c>
      <c r="Y10" t="s">
        <v>229</v>
      </c>
      <c r="Z10" s="5">
        <f>('Arm level Data'!$W68*'Arm level Data'!$L68+'Arm level Data'!$W69*'Arm level Data'!$L69)/SUM('Arm level Data'!$L68:'Arm level Data'!$L69)</f>
        <v>888</v>
      </c>
      <c r="AA10" s="5">
        <f>('Arm level Data'!$Y68*'Arm level Data'!$L68+'Arm level Data'!$Y69*'Arm level Data'!$L69)/SUM('Arm level Data'!$L68:'Arm level Data'!$L69)</f>
        <v>888</v>
      </c>
      <c r="AB10" s="5" t="e">
        <f>('Arm level Data'!$AA68*'Arm level Data'!$L68+'Arm level Data'!$AA69*'Arm level Data'!$L69)/SUM('Arm level Data'!$L68:'Arm level Data'!$L69)</f>
        <v>#VALUE!</v>
      </c>
      <c r="AC10" t="s">
        <v>32</v>
      </c>
      <c r="AD10" t="s">
        <v>218</v>
      </c>
      <c r="AE10" t="s">
        <v>220</v>
      </c>
      <c r="AF10" t="s">
        <v>219</v>
      </c>
      <c r="AG10" t="s">
        <v>220</v>
      </c>
      <c r="AH10" t="s">
        <v>220</v>
      </c>
      <c r="AI10" t="s">
        <v>219</v>
      </c>
      <c r="AJ10" t="s">
        <v>221</v>
      </c>
      <c r="AK10" t="s">
        <v>219</v>
      </c>
      <c r="AL10" t="s">
        <v>221</v>
      </c>
      <c r="AM10">
        <v>999</v>
      </c>
      <c r="AN10" t="s">
        <v>221</v>
      </c>
      <c r="AO10">
        <v>999</v>
      </c>
      <c r="AP10" t="s">
        <v>219</v>
      </c>
      <c r="AQ10" t="s">
        <v>32</v>
      </c>
      <c r="AR10" t="s">
        <v>232</v>
      </c>
    </row>
    <row r="11" spans="1:44" ht="30" hidden="1" x14ac:dyDescent="0.25">
      <c r="A11">
        <v>10</v>
      </c>
      <c r="B11" s="39" t="s">
        <v>84</v>
      </c>
      <c r="C11" s="23">
        <v>41</v>
      </c>
      <c r="D11" t="s">
        <v>213</v>
      </c>
      <c r="E11" t="s">
        <v>214</v>
      </c>
      <c r="F11" t="s">
        <v>33</v>
      </c>
      <c r="G11" t="s">
        <v>33</v>
      </c>
      <c r="H11" t="s">
        <v>32</v>
      </c>
      <c r="I11">
        <v>0</v>
      </c>
      <c r="J11">
        <v>999</v>
      </c>
      <c r="K11" t="s">
        <v>34</v>
      </c>
      <c r="L11" t="s">
        <v>85</v>
      </c>
      <c r="M11">
        <v>999</v>
      </c>
      <c r="N11" s="3">
        <v>999</v>
      </c>
      <c r="O11"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sweet.drops vs NO.sweet.drops vs 999 vs 999</v>
      </c>
      <c r="P11" s="2" t="s">
        <v>35</v>
      </c>
      <c r="Q11" s="2" t="s">
        <v>237</v>
      </c>
      <c r="R11" s="2">
        <v>999</v>
      </c>
      <c r="S11" s="2">
        <v>999</v>
      </c>
      <c r="T11"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drops.sweet vs drops.sweet.NO2 vs 999 vs 999</v>
      </c>
      <c r="U11" t="s">
        <v>215</v>
      </c>
      <c r="V11" t="s">
        <v>33</v>
      </c>
      <c r="W11" t="s">
        <v>33</v>
      </c>
      <c r="X11" t="s">
        <v>238</v>
      </c>
      <c r="Y11" t="s">
        <v>229</v>
      </c>
      <c r="Z11" s="5">
        <f>('Arm level Data'!$W74*'Arm level Data'!$L74+'Arm level Data'!$W75*'Arm level Data'!$L75)/SUM('Arm level Data'!$L74:'Arm level Data'!$L75)</f>
        <v>27.935000000000002</v>
      </c>
      <c r="AA11" s="5">
        <f>('Arm level Data'!$Y74*'Arm level Data'!$L74+'Arm level Data'!$Y75*'Arm level Data'!$L75)/SUM('Arm level Data'!$L74:'Arm level Data'!$L75)</f>
        <v>35.179999999999993</v>
      </c>
      <c r="AB11" s="5">
        <f>('Arm level Data'!$AA74*'Arm level Data'!$L74+'Arm level Data'!$AA75*'Arm level Data'!$L75)/SUM('Arm level Data'!$L74:'Arm level Data'!$L75)</f>
        <v>1025.3600000000001</v>
      </c>
      <c r="AC11" t="s">
        <v>32</v>
      </c>
      <c r="AD11" t="s">
        <v>231</v>
      </c>
      <c r="AE11" t="s">
        <v>221</v>
      </c>
      <c r="AF11" t="s">
        <v>221</v>
      </c>
      <c r="AG11" t="s">
        <v>221</v>
      </c>
      <c r="AH11" s="27" t="s">
        <v>220</v>
      </c>
      <c r="AI11" t="s">
        <v>221</v>
      </c>
      <c r="AJ11" t="s">
        <v>221</v>
      </c>
      <c r="AK11" t="s">
        <v>221</v>
      </c>
      <c r="AL11" t="s">
        <v>221</v>
      </c>
      <c r="AM11">
        <v>999</v>
      </c>
      <c r="AN11" t="s">
        <v>221</v>
      </c>
      <c r="AO11">
        <v>999</v>
      </c>
      <c r="AP11" t="s">
        <v>221</v>
      </c>
      <c r="AQ11" t="s">
        <v>32</v>
      </c>
      <c r="AR11">
        <v>999</v>
      </c>
    </row>
    <row r="12" spans="1:44" ht="30" hidden="1" x14ac:dyDescent="0.25">
      <c r="A12">
        <v>11</v>
      </c>
      <c r="B12" s="39" t="s">
        <v>90</v>
      </c>
      <c r="C12" s="23">
        <v>22</v>
      </c>
      <c r="D12" t="s">
        <v>227</v>
      </c>
      <c r="E12" t="s">
        <v>214</v>
      </c>
      <c r="F12" t="s">
        <v>32</v>
      </c>
      <c r="G12" t="s">
        <v>32</v>
      </c>
      <c r="H12" t="s">
        <v>32</v>
      </c>
      <c r="I12">
        <v>0</v>
      </c>
      <c r="J12">
        <v>999</v>
      </c>
      <c r="K12" t="s">
        <v>42</v>
      </c>
      <c r="L12" t="s">
        <v>28</v>
      </c>
      <c r="M12">
        <v>999</v>
      </c>
      <c r="N12" s="3">
        <v>999</v>
      </c>
      <c r="O12"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no.treatment vs drops vs 999 vs 999</v>
      </c>
      <c r="P12" s="2" t="s">
        <v>43</v>
      </c>
      <c r="Q12" s="2" t="s">
        <v>28</v>
      </c>
      <c r="R12" s="2">
        <v>999</v>
      </c>
      <c r="S12" s="2">
        <v>999</v>
      </c>
      <c r="T12"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plac vs drops vs 999 vs 999</v>
      </c>
      <c r="U12" t="s">
        <v>215</v>
      </c>
      <c r="V12" t="s">
        <v>33</v>
      </c>
      <c r="W12" t="s">
        <v>33</v>
      </c>
      <c r="X12" t="s">
        <v>223</v>
      </c>
      <c r="Y12" t="s">
        <v>229</v>
      </c>
      <c r="Z12" s="5">
        <f>('Arm level Data'!$W80*'Arm level Data'!$L80+'Arm level Data'!$W81*'Arm level Data'!$L81)/SUM('Arm level Data'!$L80:'Arm level Data'!$L81)</f>
        <v>27.4</v>
      </c>
      <c r="AA12" s="5">
        <f>('Arm level Data'!$Y80*'Arm level Data'!$L80+'Arm level Data'!$Y81*'Arm level Data'!$L81)/SUM('Arm level Data'!$L80:'Arm level Data'!$L81)</f>
        <v>33.014285714285712</v>
      </c>
      <c r="AB12" s="5">
        <f>('Arm level Data'!$AA80*'Arm level Data'!$L80+'Arm level Data'!$AA81*'Arm level Data'!$L81)/SUM('Arm level Data'!$L80:'Arm level Data'!$L81)</f>
        <v>999</v>
      </c>
      <c r="AC12" t="s">
        <v>33</v>
      </c>
      <c r="AD12" t="s">
        <v>298</v>
      </c>
      <c r="AE12" t="s">
        <v>221</v>
      </c>
      <c r="AF12" t="s">
        <v>221</v>
      </c>
      <c r="AG12" t="s">
        <v>221</v>
      </c>
      <c r="AH12" t="s">
        <v>220</v>
      </c>
      <c r="AI12" t="s">
        <v>221</v>
      </c>
      <c r="AJ12" t="s">
        <v>221</v>
      </c>
      <c r="AK12" t="s">
        <v>221</v>
      </c>
      <c r="AL12" t="s">
        <v>221</v>
      </c>
      <c r="AM12">
        <v>999</v>
      </c>
      <c r="AN12" t="s">
        <v>221</v>
      </c>
      <c r="AO12">
        <v>999</v>
      </c>
      <c r="AP12" t="s">
        <v>221</v>
      </c>
      <c r="AQ12" t="s">
        <v>32</v>
      </c>
      <c r="AR12" t="s">
        <v>232</v>
      </c>
    </row>
    <row r="13" spans="1:44" ht="30" hidden="1" x14ac:dyDescent="0.25">
      <c r="A13">
        <v>12</v>
      </c>
      <c r="B13" s="39" t="s">
        <v>92</v>
      </c>
      <c r="C13" s="23">
        <v>40</v>
      </c>
      <c r="D13" t="s">
        <v>227</v>
      </c>
      <c r="E13" t="s">
        <v>214</v>
      </c>
      <c r="F13" t="s">
        <v>32</v>
      </c>
      <c r="G13" t="s">
        <v>32</v>
      </c>
      <c r="H13" t="s">
        <v>32</v>
      </c>
      <c r="I13">
        <v>0</v>
      </c>
      <c r="J13">
        <v>999</v>
      </c>
      <c r="K13" t="s">
        <v>94</v>
      </c>
      <c r="L13" t="s">
        <v>36</v>
      </c>
      <c r="M13">
        <v>999</v>
      </c>
      <c r="N13" s="3">
        <v>999</v>
      </c>
      <c r="O13"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nns vs NNS.drops vs 999 vs 999</v>
      </c>
      <c r="P13" s="2" t="s">
        <v>95</v>
      </c>
      <c r="Q13" s="2" t="s">
        <v>37</v>
      </c>
      <c r="R13" s="2">
        <v>999</v>
      </c>
      <c r="S13" s="2">
        <v>999</v>
      </c>
      <c r="T13"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phys vs drops.phys vs 999 vs 999</v>
      </c>
      <c r="U13" t="s">
        <v>215</v>
      </c>
      <c r="V13" t="s">
        <v>33</v>
      </c>
      <c r="W13" t="s">
        <v>33</v>
      </c>
      <c r="X13" t="s">
        <v>80</v>
      </c>
      <c r="Y13" t="s">
        <v>229</v>
      </c>
      <c r="Z13" s="5">
        <v>29</v>
      </c>
      <c r="AA13" s="5" t="s">
        <v>239</v>
      </c>
      <c r="AB13" s="5">
        <f>('Arm level Data'!$AA84*'Arm level Data'!$L84+'Arm level Data'!$AA85*'Arm level Data'!$L85)/SUM('Arm level Data'!$L84:'Arm level Data'!$L85)</f>
        <v>999</v>
      </c>
      <c r="AC13" t="s">
        <v>32</v>
      </c>
      <c r="AD13" t="s">
        <v>231</v>
      </c>
      <c r="AE13" t="s">
        <v>80</v>
      </c>
      <c r="AF13" t="s">
        <v>221</v>
      </c>
      <c r="AG13" t="s">
        <v>221</v>
      </c>
      <c r="AH13" t="s">
        <v>221</v>
      </c>
      <c r="AI13" t="s">
        <v>221</v>
      </c>
      <c r="AJ13" t="s">
        <v>80</v>
      </c>
      <c r="AK13" t="s">
        <v>221</v>
      </c>
      <c r="AL13" t="s">
        <v>221</v>
      </c>
      <c r="AM13">
        <v>999</v>
      </c>
      <c r="AN13" t="s">
        <v>221</v>
      </c>
      <c r="AO13">
        <v>999</v>
      </c>
      <c r="AP13" t="s">
        <v>221</v>
      </c>
      <c r="AQ13" t="s">
        <v>32</v>
      </c>
      <c r="AR13" t="s">
        <v>232</v>
      </c>
    </row>
    <row r="14" spans="1:44" ht="30" hidden="1" x14ac:dyDescent="0.25">
      <c r="A14">
        <v>13</v>
      </c>
      <c r="B14" s="39" t="s">
        <v>99</v>
      </c>
      <c r="C14" s="23">
        <v>30</v>
      </c>
      <c r="D14" t="s">
        <v>213</v>
      </c>
      <c r="E14" t="s">
        <v>214</v>
      </c>
      <c r="F14" t="s">
        <v>32</v>
      </c>
      <c r="G14" t="s">
        <v>32</v>
      </c>
      <c r="H14" t="s">
        <v>32</v>
      </c>
      <c r="I14">
        <v>0</v>
      </c>
      <c r="J14">
        <v>999</v>
      </c>
      <c r="K14" t="s">
        <v>136</v>
      </c>
      <c r="L14" t="s">
        <v>38</v>
      </c>
      <c r="M14">
        <v>999</v>
      </c>
      <c r="N14" s="3">
        <v>999</v>
      </c>
      <c r="O14"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nns.drops vs sweet.nns.drops vs 999 vs 999</v>
      </c>
      <c r="P14" s="2" t="s">
        <v>37</v>
      </c>
      <c r="Q14" s="2" t="s">
        <v>39</v>
      </c>
      <c r="R14" s="2">
        <v>999</v>
      </c>
      <c r="S14" s="2">
        <v>999</v>
      </c>
      <c r="T14"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drops.phys vs drops.mult vs 999 vs 999</v>
      </c>
      <c r="U14" t="s">
        <v>215</v>
      </c>
      <c r="V14" t="s">
        <v>33</v>
      </c>
      <c r="W14" t="s">
        <v>33</v>
      </c>
      <c r="X14" t="s">
        <v>240</v>
      </c>
      <c r="Y14" t="s">
        <v>229</v>
      </c>
      <c r="Z14" s="5">
        <v>26.9</v>
      </c>
      <c r="AA14" s="5">
        <f>('Arm level Data'!$Y98*'Arm level Data'!$L98+'Arm level Data'!$Y99*'Arm level Data'!$L99)/SUM('Arm level Data'!$L98:'Arm level Data'!$L99)</f>
        <v>35.15</v>
      </c>
      <c r="AB14" s="5">
        <v>976</v>
      </c>
      <c r="AC14" t="s">
        <v>33</v>
      </c>
      <c r="AD14" t="s">
        <v>231</v>
      </c>
      <c r="AE14" t="s">
        <v>80</v>
      </c>
      <c r="AF14" t="s">
        <v>221</v>
      </c>
      <c r="AG14" t="s">
        <v>221</v>
      </c>
      <c r="AH14" t="s">
        <v>220</v>
      </c>
      <c r="AI14" t="s">
        <v>221</v>
      </c>
      <c r="AJ14" t="s">
        <v>221</v>
      </c>
      <c r="AK14" t="s">
        <v>221</v>
      </c>
      <c r="AL14" t="s">
        <v>221</v>
      </c>
      <c r="AM14">
        <v>999</v>
      </c>
      <c r="AN14" t="s">
        <v>221</v>
      </c>
      <c r="AO14">
        <v>999</v>
      </c>
      <c r="AP14" t="s">
        <v>221</v>
      </c>
      <c r="AQ14" t="s">
        <v>32</v>
      </c>
      <c r="AR14">
        <v>999</v>
      </c>
    </row>
    <row r="15" spans="1:44" hidden="1" x14ac:dyDescent="0.25">
      <c r="A15">
        <v>14</v>
      </c>
      <c r="B15" s="39" t="s">
        <v>103</v>
      </c>
      <c r="C15" s="23">
        <v>20</v>
      </c>
      <c r="D15" t="s">
        <v>213</v>
      </c>
      <c r="E15" t="s">
        <v>214</v>
      </c>
      <c r="F15" t="s">
        <v>32</v>
      </c>
      <c r="G15" t="s">
        <v>32</v>
      </c>
      <c r="H15" t="s">
        <v>32</v>
      </c>
      <c r="I15">
        <v>0</v>
      </c>
      <c r="J15">
        <v>999</v>
      </c>
      <c r="K15" t="s">
        <v>28</v>
      </c>
      <c r="L15" t="s">
        <v>104</v>
      </c>
      <c r="M15">
        <v>999</v>
      </c>
      <c r="N15" s="3">
        <v>999</v>
      </c>
      <c r="O15"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 vs 999 vs 999</v>
      </c>
      <c r="P15" s="2" t="s">
        <v>28</v>
      </c>
      <c r="Q15" s="2" t="s">
        <v>104</v>
      </c>
      <c r="R15" s="2">
        <v>999</v>
      </c>
      <c r="S15" s="2">
        <v>999</v>
      </c>
      <c r="T15"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sweet vs 999 vs 999</v>
      </c>
      <c r="U15" t="s">
        <v>215</v>
      </c>
      <c r="V15" t="s">
        <v>33</v>
      </c>
      <c r="W15" t="s">
        <v>33</v>
      </c>
      <c r="X15" t="s">
        <v>216</v>
      </c>
      <c r="Y15" t="s">
        <v>241</v>
      </c>
      <c r="Z15" s="5">
        <f>('Arm level Data'!$W104*'Arm level Data'!$L104+'Arm level Data'!$W105*'Arm level Data'!$L105)/SUM('Arm level Data'!$L104:'Arm level Data'!$L105)</f>
        <v>31.9</v>
      </c>
      <c r="AA15" s="5">
        <f>('Arm level Data'!$Y104*'Arm level Data'!$L104+'Arm level Data'!$Y105*'Arm level Data'!$L105)/SUM('Arm level Data'!$L104:'Arm level Data'!$L105)</f>
        <v>34.257142857142853</v>
      </c>
      <c r="AB15" s="5">
        <f>('Arm level Data'!$AA104*'Arm level Data'!$L104+'Arm level Data'!$AA105*'Arm level Data'!$L105)/SUM('Arm level Data'!$L104:'Arm level Data'!$L105)</f>
        <v>1167</v>
      </c>
      <c r="AC15" t="s">
        <v>33</v>
      </c>
      <c r="AD15" t="s">
        <v>299</v>
      </c>
      <c r="AE15" t="s">
        <v>80</v>
      </c>
      <c r="AF15" t="s">
        <v>221</v>
      </c>
      <c r="AG15" t="s">
        <v>221</v>
      </c>
      <c r="AH15" t="s">
        <v>220</v>
      </c>
      <c r="AI15" t="s">
        <v>221</v>
      </c>
      <c r="AJ15" t="s">
        <v>221</v>
      </c>
      <c r="AK15" t="s">
        <v>221</v>
      </c>
      <c r="AL15" t="s">
        <v>221</v>
      </c>
      <c r="AM15">
        <v>999</v>
      </c>
      <c r="AN15" t="s">
        <v>221</v>
      </c>
      <c r="AO15">
        <v>999</v>
      </c>
      <c r="AP15" t="s">
        <v>221</v>
      </c>
      <c r="AQ15" t="s">
        <v>32</v>
      </c>
      <c r="AR15">
        <v>999</v>
      </c>
    </row>
    <row r="16" spans="1:44" ht="30" hidden="1" x14ac:dyDescent="0.25">
      <c r="A16">
        <v>15</v>
      </c>
      <c r="B16" s="39" t="s">
        <v>106</v>
      </c>
      <c r="C16" s="23">
        <v>30</v>
      </c>
      <c r="D16" t="s">
        <v>213</v>
      </c>
      <c r="E16" t="s">
        <v>214</v>
      </c>
      <c r="F16" t="s">
        <v>32</v>
      </c>
      <c r="G16" t="s">
        <v>32</v>
      </c>
      <c r="H16" t="s">
        <v>32</v>
      </c>
      <c r="I16">
        <v>0</v>
      </c>
      <c r="J16">
        <v>999</v>
      </c>
      <c r="K16" t="s">
        <v>28</v>
      </c>
      <c r="L16" t="s">
        <v>34</v>
      </c>
      <c r="M16">
        <v>999</v>
      </c>
      <c r="N16" s="3">
        <v>999</v>
      </c>
      <c r="O16"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sweet.drops vs 999 vs 999</v>
      </c>
      <c r="P16" s="2" t="s">
        <v>28</v>
      </c>
      <c r="Q16" s="2" t="s">
        <v>35</v>
      </c>
      <c r="R16" s="2">
        <v>999</v>
      </c>
      <c r="S16" s="2">
        <v>999</v>
      </c>
      <c r="T16"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drops.sweet vs 999 vs 999</v>
      </c>
      <c r="U16" t="s">
        <v>215</v>
      </c>
      <c r="V16" t="s">
        <v>32</v>
      </c>
      <c r="W16" t="s">
        <v>220</v>
      </c>
      <c r="X16" t="s">
        <v>242</v>
      </c>
      <c r="Y16" t="s">
        <v>243</v>
      </c>
      <c r="Z16" s="5">
        <f>('Arm level Data'!$W108*'Arm level Data'!$L108+'Arm level Data'!$W109*'Arm level Data'!$L109)/SUM('Arm level Data'!$L108:'Arm level Data'!$L109)</f>
        <v>28.382758620689653</v>
      </c>
      <c r="AA16" s="5">
        <f>('Arm level Data'!$Y108*'Arm level Data'!$L108+'Arm level Data'!$Y109*'Arm level Data'!$L109)/SUM('Arm level Data'!$L108:'Arm level Data'!$L109)</f>
        <v>888</v>
      </c>
      <c r="AB16" s="5">
        <v>1126.5</v>
      </c>
      <c r="AC16" t="s">
        <v>32</v>
      </c>
      <c r="AD16">
        <v>888</v>
      </c>
      <c r="AE16" t="s">
        <v>221</v>
      </c>
      <c r="AF16" t="s">
        <v>221</v>
      </c>
      <c r="AG16" t="s">
        <v>220</v>
      </c>
      <c r="AH16" t="s">
        <v>220</v>
      </c>
      <c r="AI16" t="s">
        <v>221</v>
      </c>
      <c r="AJ16" t="s">
        <v>221</v>
      </c>
      <c r="AK16" t="s">
        <v>221</v>
      </c>
      <c r="AL16" t="s">
        <v>221</v>
      </c>
      <c r="AM16">
        <v>999</v>
      </c>
      <c r="AN16" t="s">
        <v>221</v>
      </c>
      <c r="AO16">
        <v>999</v>
      </c>
      <c r="AP16" t="s">
        <v>221</v>
      </c>
      <c r="AQ16" t="s">
        <v>32</v>
      </c>
      <c r="AR16">
        <v>999</v>
      </c>
    </row>
    <row r="17" spans="1:44" ht="30" hidden="1" x14ac:dyDescent="0.25">
      <c r="A17">
        <v>16</v>
      </c>
      <c r="B17" s="39" t="s">
        <v>109</v>
      </c>
      <c r="C17" s="23">
        <v>40</v>
      </c>
      <c r="D17" t="s">
        <v>213</v>
      </c>
      <c r="E17" t="s">
        <v>214</v>
      </c>
      <c r="F17" t="s">
        <v>32</v>
      </c>
      <c r="G17" t="s">
        <v>33</v>
      </c>
      <c r="H17" t="s">
        <v>32</v>
      </c>
      <c r="I17">
        <v>0</v>
      </c>
      <c r="J17">
        <v>999</v>
      </c>
      <c r="K17" t="s">
        <v>136</v>
      </c>
      <c r="L17" t="s">
        <v>38</v>
      </c>
      <c r="M17">
        <v>999</v>
      </c>
      <c r="N17" s="3">
        <v>999</v>
      </c>
      <c r="O17"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nns.drops vs sweet.nns.drops vs 999 vs 999</v>
      </c>
      <c r="P17" s="2" t="s">
        <v>37</v>
      </c>
      <c r="Q17" s="2" t="s">
        <v>39</v>
      </c>
      <c r="R17" s="2">
        <v>999</v>
      </c>
      <c r="S17" s="2">
        <v>999</v>
      </c>
      <c r="T17"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drops.phys vs drops.mult vs 999 vs 999</v>
      </c>
      <c r="U17" t="s">
        <v>215</v>
      </c>
      <c r="V17" t="s">
        <v>33</v>
      </c>
      <c r="W17" t="s">
        <v>33</v>
      </c>
      <c r="X17" t="s">
        <v>216</v>
      </c>
      <c r="Y17" t="s">
        <v>244</v>
      </c>
      <c r="Z17" s="5">
        <v>29.7</v>
      </c>
      <c r="AA17" s="5">
        <f>('Arm level Data'!$Y118*'Arm level Data'!$L119+'Arm level Data'!$Y118*'Arm level Data'!$L119)/SUM('Arm level Data'!$L118:'Arm level Data'!$L119)</f>
        <v>33.1</v>
      </c>
      <c r="AB17" s="5">
        <f>('Arm level Data'!$AA118*'Arm level Data'!$L119+'Arm level Data'!$AA118*'Arm level Data'!$L119)/SUM('Arm level Data'!$L118:'Arm level Data'!$L119)</f>
        <v>1140</v>
      </c>
      <c r="AC17" t="s">
        <v>32</v>
      </c>
      <c r="AD17" t="s">
        <v>231</v>
      </c>
      <c r="AE17" t="s">
        <v>221</v>
      </c>
      <c r="AF17" t="s">
        <v>221</v>
      </c>
      <c r="AG17" t="s">
        <v>221</v>
      </c>
      <c r="AH17" t="s">
        <v>221</v>
      </c>
      <c r="AI17" t="s">
        <v>221</v>
      </c>
      <c r="AJ17" t="s">
        <v>221</v>
      </c>
      <c r="AK17" t="s">
        <v>221</v>
      </c>
      <c r="AL17" t="s">
        <v>221</v>
      </c>
      <c r="AM17">
        <v>999</v>
      </c>
      <c r="AN17" t="s">
        <v>221</v>
      </c>
      <c r="AO17">
        <v>999</v>
      </c>
      <c r="AP17" t="s">
        <v>221</v>
      </c>
      <c r="AQ17" t="s">
        <v>33</v>
      </c>
      <c r="AR17">
        <v>999</v>
      </c>
    </row>
    <row r="18" spans="1:44" ht="30" hidden="1" x14ac:dyDescent="0.25">
      <c r="A18">
        <v>17</v>
      </c>
      <c r="B18" s="39" t="s">
        <v>113</v>
      </c>
      <c r="C18" s="23">
        <v>40</v>
      </c>
      <c r="D18" t="s">
        <v>213</v>
      </c>
      <c r="E18" t="s">
        <v>214</v>
      </c>
      <c r="F18" t="s">
        <v>32</v>
      </c>
      <c r="G18" t="s">
        <v>32</v>
      </c>
      <c r="H18" t="s">
        <v>32</v>
      </c>
      <c r="I18">
        <v>0</v>
      </c>
      <c r="J18">
        <v>999</v>
      </c>
      <c r="K18" t="s">
        <v>28</v>
      </c>
      <c r="L18" t="s">
        <v>245</v>
      </c>
      <c r="M18">
        <v>999</v>
      </c>
      <c r="N18" s="3">
        <v>999</v>
      </c>
      <c r="O18"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ebm.drops vs 999 vs 999</v>
      </c>
      <c r="P18" s="2" t="s">
        <v>28</v>
      </c>
      <c r="Q18" s="2" t="s">
        <v>289</v>
      </c>
      <c r="R18" s="2">
        <v>999</v>
      </c>
      <c r="S18" s="2">
        <v>999</v>
      </c>
      <c r="T18"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drops.ebm.mult vs 999 vs 999</v>
      </c>
      <c r="U18" t="s">
        <v>215</v>
      </c>
      <c r="V18" t="s">
        <v>33</v>
      </c>
      <c r="W18" t="s">
        <v>33</v>
      </c>
      <c r="X18" t="s">
        <v>216</v>
      </c>
      <c r="Y18" t="s">
        <v>220</v>
      </c>
      <c r="Z18" s="5">
        <f>('Arm level Data'!$W128*'Arm level Data'!$L128+'Arm level Data'!$W129*'Arm level Data'!$L129)/SUM('Arm level Data'!$L128:'Arm level Data'!$L129)</f>
        <v>30.9</v>
      </c>
      <c r="AA18" s="5">
        <f>('Arm level Data'!$Y128*'Arm level Data'!$L128+'Arm level Data'!$Y129*'Arm level Data'!$L129)/SUM('Arm level Data'!$L128:'Arm level Data'!$L129)</f>
        <v>34.557142857142857</v>
      </c>
      <c r="AB18" s="5">
        <f>('Arm level Data'!$AA128*'Arm level Data'!$L128+'Arm level Data'!$AA129*'Arm level Data'!$L129)/SUM('Arm level Data'!$L128:'Arm level Data'!$L129)</f>
        <v>1355.95</v>
      </c>
      <c r="AC18" t="s">
        <v>33</v>
      </c>
      <c r="AD18" t="s">
        <v>231</v>
      </c>
      <c r="AE18" t="s">
        <v>80</v>
      </c>
      <c r="AF18" t="s">
        <v>221</v>
      </c>
      <c r="AG18" t="s">
        <v>221</v>
      </c>
      <c r="AH18" t="s">
        <v>221</v>
      </c>
      <c r="AI18" t="s">
        <v>219</v>
      </c>
      <c r="AJ18" t="s">
        <v>80</v>
      </c>
      <c r="AK18" t="s">
        <v>221</v>
      </c>
      <c r="AL18" t="s">
        <v>220</v>
      </c>
      <c r="AM18">
        <v>999</v>
      </c>
      <c r="AN18" t="s">
        <v>221</v>
      </c>
      <c r="AO18">
        <v>999</v>
      </c>
      <c r="AP18" t="s">
        <v>221</v>
      </c>
      <c r="AQ18" t="s">
        <v>32</v>
      </c>
      <c r="AR18">
        <v>999</v>
      </c>
    </row>
    <row r="19" spans="1:44" ht="30" hidden="1" x14ac:dyDescent="0.25">
      <c r="A19">
        <v>18</v>
      </c>
      <c r="B19" s="39" t="s">
        <v>115</v>
      </c>
      <c r="C19" s="23">
        <v>30</v>
      </c>
      <c r="D19" t="s">
        <v>213</v>
      </c>
      <c r="E19" t="s">
        <v>214</v>
      </c>
      <c r="F19" t="s">
        <v>32</v>
      </c>
      <c r="G19" t="s">
        <v>32</v>
      </c>
      <c r="H19" t="s">
        <v>32</v>
      </c>
      <c r="I19">
        <v>0</v>
      </c>
      <c r="J19">
        <v>999</v>
      </c>
      <c r="K19" t="s">
        <v>28</v>
      </c>
      <c r="L19" t="s">
        <v>38</v>
      </c>
      <c r="M19">
        <v>999</v>
      </c>
      <c r="N19" s="3">
        <v>999</v>
      </c>
      <c r="O19"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sweet.nns.drops vs 999 vs 999</v>
      </c>
      <c r="P19" s="2" t="s">
        <v>28</v>
      </c>
      <c r="Q19" s="2" t="s">
        <v>39</v>
      </c>
      <c r="R19" s="2">
        <v>999</v>
      </c>
      <c r="S19" s="2">
        <v>999</v>
      </c>
      <c r="T19"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drops.mult vs 999 vs 999</v>
      </c>
      <c r="U19" t="s">
        <v>215</v>
      </c>
      <c r="V19" t="s">
        <v>33</v>
      </c>
      <c r="W19" t="s">
        <v>220</v>
      </c>
      <c r="X19" t="s">
        <v>216</v>
      </c>
      <c r="Y19" t="s">
        <v>244</v>
      </c>
      <c r="Z19" s="5">
        <f>('Arm level Data'!$W132*'Arm level Data'!$L132+'Arm level Data'!$W133*'Arm level Data'!$L133)/SUM('Arm level Data'!$L132:'Arm level Data'!$L133)</f>
        <v>29.201999999999998</v>
      </c>
      <c r="AA19" s="5">
        <f>('Arm level Data'!$Y132*'Arm level Data'!$L132+'Arm level Data'!$Y133*'Arm level Data'!$L133)/SUM('Arm level Data'!$L132:'Arm level Data'!$L133)</f>
        <v>888</v>
      </c>
      <c r="AB19" s="5">
        <f>('Arm level Data'!$AA132*'Arm level Data'!$L132+'Arm level Data'!$AA133*'Arm level Data'!$L133)/SUM('Arm level Data'!$L132:'Arm level Data'!$L133)</f>
        <v>1185.3133333333333</v>
      </c>
      <c r="AC19" t="s">
        <v>32</v>
      </c>
      <c r="AD19" t="s">
        <v>231</v>
      </c>
      <c r="AE19">
        <v>999</v>
      </c>
      <c r="AF19" t="s">
        <v>219</v>
      </c>
      <c r="AG19" t="s">
        <v>220</v>
      </c>
      <c r="AH19" t="s">
        <v>220</v>
      </c>
      <c r="AI19" t="s">
        <v>219</v>
      </c>
      <c r="AJ19" t="s">
        <v>221</v>
      </c>
      <c r="AK19" t="s">
        <v>219</v>
      </c>
      <c r="AL19" t="s">
        <v>221</v>
      </c>
      <c r="AM19">
        <v>999</v>
      </c>
      <c r="AN19" t="s">
        <v>220</v>
      </c>
      <c r="AO19">
        <v>999</v>
      </c>
      <c r="AP19" t="s">
        <v>221</v>
      </c>
      <c r="AQ19" t="s">
        <v>32</v>
      </c>
      <c r="AR19">
        <v>999</v>
      </c>
    </row>
    <row r="20" spans="1:44" s="27" customFormat="1" ht="30" hidden="1" x14ac:dyDescent="0.25">
      <c r="A20" s="27">
        <v>19</v>
      </c>
      <c r="B20" s="40" t="s">
        <v>118</v>
      </c>
      <c r="C20" s="41">
        <v>55</v>
      </c>
      <c r="D20" s="27" t="s">
        <v>213</v>
      </c>
      <c r="E20" s="27" t="s">
        <v>214</v>
      </c>
      <c r="F20" s="27" t="s">
        <v>32</v>
      </c>
      <c r="G20" s="27" t="s">
        <v>32</v>
      </c>
      <c r="H20" s="27" t="s">
        <v>32</v>
      </c>
      <c r="I20">
        <v>0</v>
      </c>
      <c r="J20" s="27">
        <v>999</v>
      </c>
      <c r="K20" s="27" t="s">
        <v>119</v>
      </c>
      <c r="L20" s="27" t="s">
        <v>28</v>
      </c>
      <c r="M20" s="27">
        <v>999</v>
      </c>
      <c r="N20" s="42">
        <v>999</v>
      </c>
      <c r="O20" s="4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no treatment vs drops vs 999 vs 999</v>
      </c>
      <c r="P20" s="28" t="s">
        <v>43</v>
      </c>
      <c r="Q20" s="28" t="s">
        <v>28</v>
      </c>
      <c r="R20" s="28">
        <v>999</v>
      </c>
      <c r="S20" s="28">
        <v>999</v>
      </c>
      <c r="T20" s="4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plac vs drops vs 999 vs 999</v>
      </c>
      <c r="U20" s="27" t="s">
        <v>215</v>
      </c>
      <c r="V20" s="27" t="s">
        <v>33</v>
      </c>
      <c r="W20" s="27" t="s">
        <v>33</v>
      </c>
      <c r="X20" s="27" t="s">
        <v>242</v>
      </c>
      <c r="Y20" s="27" t="s">
        <v>229</v>
      </c>
      <c r="Z20" s="29">
        <f>('Arm level Data'!$W140*'Arm level Data'!$L140+'Arm level Data'!$W141*'Arm level Data'!$L141)/SUM('Arm level Data'!$L140:'Arm level Data'!$L141)</f>
        <v>888</v>
      </c>
      <c r="AA20" s="29">
        <f>('Arm level Data'!$Y140*'Arm level Data'!$L140+'Arm level Data'!$Y141*'Arm level Data'!$L141)/SUM('Arm level Data'!$L140:'Arm level Data'!$L141)</f>
        <v>36</v>
      </c>
      <c r="AB20" s="29">
        <f>('Arm level Data'!$AA140*'Arm level Data'!$L140+'Arm level Data'!$AA141*'Arm level Data'!$L141)/SUM('Arm level Data'!$L140:'Arm level Data'!$L141)</f>
        <v>1093</v>
      </c>
      <c r="AC20" s="27" t="s">
        <v>32</v>
      </c>
      <c r="AD20" s="27">
        <v>888</v>
      </c>
      <c r="AE20" s="27">
        <v>999</v>
      </c>
      <c r="AF20" s="27">
        <v>999</v>
      </c>
      <c r="AG20" s="27" t="s">
        <v>220</v>
      </c>
      <c r="AH20" s="27" t="s">
        <v>246</v>
      </c>
      <c r="AI20" s="27" t="s">
        <v>221</v>
      </c>
      <c r="AJ20" s="27" t="s">
        <v>221</v>
      </c>
      <c r="AK20" s="27" t="s">
        <v>221</v>
      </c>
      <c r="AL20" s="27" t="s">
        <v>219</v>
      </c>
      <c r="AM20" s="27" t="s">
        <v>273</v>
      </c>
      <c r="AN20" s="27" t="s">
        <v>219</v>
      </c>
      <c r="AO20" s="27" t="s">
        <v>275</v>
      </c>
      <c r="AP20" s="27" t="s">
        <v>221</v>
      </c>
      <c r="AQ20" s="27" t="s">
        <v>32</v>
      </c>
      <c r="AR20" s="27">
        <v>999</v>
      </c>
    </row>
    <row r="21" spans="1:44" ht="30" hidden="1" x14ac:dyDescent="0.25">
      <c r="A21">
        <v>20</v>
      </c>
      <c r="B21" s="31" t="s">
        <v>122</v>
      </c>
      <c r="C21" s="23">
        <v>34</v>
      </c>
      <c r="D21" t="s">
        <v>213</v>
      </c>
      <c r="E21" t="s">
        <v>214</v>
      </c>
      <c r="F21" t="s">
        <v>32</v>
      </c>
      <c r="G21" t="s">
        <v>32</v>
      </c>
      <c r="H21" t="s">
        <v>32</v>
      </c>
      <c r="I21">
        <v>0</v>
      </c>
      <c r="J21">
        <v>999</v>
      </c>
      <c r="K21" t="s">
        <v>247</v>
      </c>
      <c r="L21" t="s">
        <v>248</v>
      </c>
      <c r="M21">
        <v>999</v>
      </c>
      <c r="N21" s="3">
        <v>999</v>
      </c>
      <c r="O21"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1hr.feed vs 2hr.feed vs 999 vs 999</v>
      </c>
      <c r="P21" s="2" t="s">
        <v>247</v>
      </c>
      <c r="Q21" s="2" t="s">
        <v>248</v>
      </c>
      <c r="R21" s="2">
        <v>999</v>
      </c>
      <c r="S21" s="2">
        <v>999</v>
      </c>
      <c r="T21"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1hr.feed vs 2hr.feed vs 999 vs 999</v>
      </c>
      <c r="U21" t="s">
        <v>215</v>
      </c>
      <c r="V21" t="s">
        <v>33</v>
      </c>
      <c r="W21" t="s">
        <v>33</v>
      </c>
      <c r="X21">
        <v>999</v>
      </c>
      <c r="Y21" t="s">
        <v>229</v>
      </c>
      <c r="Z21" s="5">
        <f>('Arm level Data'!$W142*'Arm level Data'!$L142+'Arm level Data'!$W143*'Arm level Data'!$L143)/SUM('Arm level Data'!$L142:'Arm level Data'!$L143)</f>
        <v>28.617543859649125</v>
      </c>
      <c r="AA21" s="5">
        <f>('Arm level Data'!$Y142*'Arm level Data'!$L142+'Arm level Data'!$Y143*'Arm level Data'!$L143)/SUM('Arm level Data'!$L142:'Arm level Data'!$L143)</f>
        <v>35.780701754385966</v>
      </c>
      <c r="AB21" s="5">
        <f>('Arm level Data'!$AA142*'Arm level Data'!$L142+'Arm level Data'!$AA143*'Arm level Data'!$L143)/SUM('Arm level Data'!$L142:'Arm level Data'!$L143)</f>
        <v>1091.6614035087719</v>
      </c>
      <c r="AC21" t="s">
        <v>32</v>
      </c>
      <c r="AD21">
        <v>888</v>
      </c>
      <c r="AE21">
        <v>999</v>
      </c>
      <c r="AF21" t="s">
        <v>219</v>
      </c>
      <c r="AG21" t="s">
        <v>220</v>
      </c>
      <c r="AH21" t="s">
        <v>219</v>
      </c>
      <c r="AI21" t="s">
        <v>220</v>
      </c>
      <c r="AJ21" t="s">
        <v>221</v>
      </c>
      <c r="AK21" t="s">
        <v>220</v>
      </c>
      <c r="AL21" t="s">
        <v>221</v>
      </c>
      <c r="AM21">
        <v>999</v>
      </c>
      <c r="AN21" t="s">
        <v>221</v>
      </c>
      <c r="AO21">
        <v>999</v>
      </c>
      <c r="AP21" t="s">
        <v>221</v>
      </c>
      <c r="AQ21" t="s">
        <v>32</v>
      </c>
      <c r="AR21">
        <v>999</v>
      </c>
    </row>
    <row r="22" spans="1:44" ht="30" hidden="1" x14ac:dyDescent="0.25">
      <c r="A22">
        <v>21</v>
      </c>
      <c r="B22" s="39" t="s">
        <v>127</v>
      </c>
      <c r="C22" s="23">
        <v>18</v>
      </c>
      <c r="D22" t="s">
        <v>213</v>
      </c>
      <c r="E22" t="s">
        <v>214</v>
      </c>
      <c r="F22" t="s">
        <v>32</v>
      </c>
      <c r="G22" t="s">
        <v>32</v>
      </c>
      <c r="H22" t="s">
        <v>32</v>
      </c>
      <c r="I22">
        <v>0</v>
      </c>
      <c r="J22">
        <v>999</v>
      </c>
      <c r="K22" t="s">
        <v>28</v>
      </c>
      <c r="L22" t="s">
        <v>128</v>
      </c>
      <c r="M22" t="s">
        <v>73</v>
      </c>
      <c r="N22" s="3">
        <v>999</v>
      </c>
      <c r="O22"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morphine.drops vs paracetamol.drops vs 999</v>
      </c>
      <c r="P22" s="2" t="s">
        <v>28</v>
      </c>
      <c r="Q22" s="2" t="s">
        <v>249</v>
      </c>
      <c r="R22" s="2" t="s">
        <v>233</v>
      </c>
      <c r="S22" s="2">
        <v>999</v>
      </c>
      <c r="T22"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drops.morphine vs drops.paracetamol vs 999</v>
      </c>
      <c r="U22" t="s">
        <v>215</v>
      </c>
      <c r="V22" t="s">
        <v>33</v>
      </c>
      <c r="W22" t="s">
        <v>33</v>
      </c>
      <c r="X22" t="s">
        <v>234</v>
      </c>
      <c r="Y22">
        <v>888</v>
      </c>
      <c r="Z22" s="5">
        <f>('Arm level Data'!$W144*'Arm level Data'!$L144+'Arm level Data'!$W145*'Arm level Data'!$L145+'Arm level Data'!$W146*'Arm level Data'!$L146)/SUM('Arm level Data'!$L145:'Arm level Data'!$L146)</f>
        <v>1372.3636363636363</v>
      </c>
      <c r="AA22" s="5">
        <f>('Arm level Data'!$Y144*'Arm level Data'!$L144+'Arm level Data'!$Y145*'Arm level Data'!$L145+'Arm level Data'!$Y146*'Arm level Data'!$L146)/SUM('Arm level Data'!$L145:'Arm level Data'!$L146)</f>
        <v>1372.3636363636363</v>
      </c>
      <c r="AB22" s="5" t="e">
        <f>('Arm level Data'!$AA144*'Arm level Data'!$L144+'Arm level Data'!$AA145*'Arm level Data'!$L145+'Arm level Data'!$AA146*'Arm level Data'!$L146)/SUM('Arm level Data'!$L145:'Arm level Data'!$L146)</f>
        <v>#VALUE!</v>
      </c>
      <c r="AC22" t="s">
        <v>32</v>
      </c>
      <c r="AD22">
        <v>888</v>
      </c>
      <c r="AE22" t="s">
        <v>80</v>
      </c>
      <c r="AF22" t="s">
        <v>221</v>
      </c>
      <c r="AG22" t="s">
        <v>221</v>
      </c>
      <c r="AH22" t="s">
        <v>221</v>
      </c>
      <c r="AI22" t="s">
        <v>221</v>
      </c>
      <c r="AJ22" t="s">
        <v>80</v>
      </c>
      <c r="AK22" t="s">
        <v>221</v>
      </c>
      <c r="AL22" t="s">
        <v>221</v>
      </c>
      <c r="AM22">
        <v>999</v>
      </c>
      <c r="AN22" t="s">
        <v>219</v>
      </c>
      <c r="AO22">
        <v>999</v>
      </c>
      <c r="AP22" t="s">
        <v>221</v>
      </c>
      <c r="AQ22" t="s">
        <v>32</v>
      </c>
      <c r="AR22">
        <v>999</v>
      </c>
    </row>
    <row r="23" spans="1:44" ht="30" hidden="1" x14ac:dyDescent="0.25">
      <c r="A23">
        <v>22</v>
      </c>
      <c r="B23" s="31" t="s">
        <v>131</v>
      </c>
      <c r="C23" s="23">
        <v>120</v>
      </c>
      <c r="D23" t="s">
        <v>213</v>
      </c>
      <c r="E23" t="s">
        <v>214</v>
      </c>
      <c r="F23" t="s">
        <v>32</v>
      </c>
      <c r="G23" t="s">
        <v>33</v>
      </c>
      <c r="H23" t="s">
        <v>32</v>
      </c>
      <c r="I23">
        <v>0</v>
      </c>
      <c r="J23">
        <v>999</v>
      </c>
      <c r="K23" t="s">
        <v>28</v>
      </c>
      <c r="L23" t="s">
        <v>34</v>
      </c>
      <c r="M23" t="s">
        <v>73</v>
      </c>
      <c r="N23" s="3">
        <v>999</v>
      </c>
      <c r="O23"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sweet.drops vs paracetamol.drops vs 999</v>
      </c>
      <c r="P23" s="2" t="s">
        <v>28</v>
      </c>
      <c r="Q23" s="2" t="s">
        <v>35</v>
      </c>
      <c r="R23" s="2" t="s">
        <v>233</v>
      </c>
      <c r="S23" s="2">
        <v>999</v>
      </c>
      <c r="T23"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drops.sweet vs drops.paracetamol vs 999</v>
      </c>
      <c r="U23" t="s">
        <v>215</v>
      </c>
      <c r="V23" t="s">
        <v>220</v>
      </c>
      <c r="W23" t="s">
        <v>220</v>
      </c>
      <c r="X23" t="s">
        <v>250</v>
      </c>
      <c r="Y23">
        <v>888</v>
      </c>
      <c r="Z23" s="5">
        <f>('Arm level Data'!$W147*'Arm level Data'!$L147+'Arm level Data'!$W148*'Arm level Data'!$L148+'Arm level Data'!$W149*'Arm level Data'!$L149)/SUM('Arm level Data'!$L147:'Arm level Data'!$L149)</f>
        <v>27.566666666666663</v>
      </c>
      <c r="AA23" s="5">
        <f>('Arm level Data'!$Y147*'Arm level Data'!$L147+'Arm level Data'!$Y148*'Arm level Data'!$L148+'Arm level Data'!$Y149*'Arm level Data'!$L149)/SUM('Arm level Data'!$L147:'Arm level Data'!$L149)</f>
        <v>888</v>
      </c>
      <c r="AB23" s="5">
        <f>('Arm level Data'!$AA147*'Arm level Data'!$L147+'Arm level Data'!$AA148*'Arm level Data'!$L148+'Arm level Data'!$AA149*'Arm level Data'!$L149)/SUM('Arm level Data'!$L147:'Arm level Data'!$L149)</f>
        <v>987.13166666666666</v>
      </c>
      <c r="AC23" t="s">
        <v>32</v>
      </c>
      <c r="AD23">
        <v>888</v>
      </c>
      <c r="AE23" t="s">
        <v>80</v>
      </c>
      <c r="AF23" t="s">
        <v>219</v>
      </c>
      <c r="AG23" t="s">
        <v>221</v>
      </c>
      <c r="AH23" t="s">
        <v>220</v>
      </c>
      <c r="AI23" t="s">
        <v>219</v>
      </c>
      <c r="AJ23" t="s">
        <v>221</v>
      </c>
      <c r="AK23" t="s">
        <v>221</v>
      </c>
      <c r="AL23" t="s">
        <v>221</v>
      </c>
      <c r="AM23">
        <v>999</v>
      </c>
      <c r="AN23" t="s">
        <v>221</v>
      </c>
      <c r="AO23">
        <v>999</v>
      </c>
      <c r="AP23" t="s">
        <v>221</v>
      </c>
      <c r="AQ23" t="s">
        <v>32</v>
      </c>
      <c r="AR23">
        <v>999</v>
      </c>
    </row>
    <row r="24" spans="1:44" ht="30" hidden="1" x14ac:dyDescent="0.25">
      <c r="A24">
        <v>23</v>
      </c>
      <c r="B24" s="31" t="s">
        <v>134</v>
      </c>
      <c r="C24" s="23">
        <v>80</v>
      </c>
      <c r="D24" t="s">
        <v>213</v>
      </c>
      <c r="E24" t="s">
        <v>214</v>
      </c>
      <c r="F24" t="s">
        <v>32</v>
      </c>
      <c r="G24" t="s">
        <v>32</v>
      </c>
      <c r="H24" t="s">
        <v>33</v>
      </c>
      <c r="I24">
        <v>0</v>
      </c>
      <c r="J24" t="s">
        <v>251</v>
      </c>
      <c r="K24" t="s">
        <v>28</v>
      </c>
      <c r="L24" t="s">
        <v>252</v>
      </c>
      <c r="M24">
        <v>999</v>
      </c>
      <c r="N24" s="3">
        <v>999</v>
      </c>
      <c r="O24"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sensorial.saturation vs 999 vs 999</v>
      </c>
      <c r="P24" s="2" t="s">
        <v>28</v>
      </c>
      <c r="Q24" s="2" t="s">
        <v>39</v>
      </c>
      <c r="R24" s="2">
        <v>999</v>
      </c>
      <c r="S24" s="2">
        <v>999</v>
      </c>
      <c r="T24"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drops.mult vs 999 vs 999</v>
      </c>
      <c r="U24" t="s">
        <v>300</v>
      </c>
      <c r="V24">
        <v>888</v>
      </c>
      <c r="W24">
        <v>888</v>
      </c>
      <c r="X24" t="s">
        <v>253</v>
      </c>
      <c r="Y24" t="s">
        <v>244</v>
      </c>
      <c r="Z24" s="5">
        <f>('Arm level Data'!$W153*'Arm level Data'!$L153+'Arm level Data'!$W154*'Arm level Data'!$L154)/SUM('Arm level Data'!$L153:'Arm level Data'!$L154)</f>
        <v>30.5</v>
      </c>
      <c r="AA24" s="5">
        <f>('Arm level Data'!$Y153*'Arm level Data'!$L153+'Arm level Data'!$Y154*'Arm level Data'!$L154)/SUM('Arm level Data'!$L153:'Arm level Data'!$L154)</f>
        <v>35.5</v>
      </c>
      <c r="AB24" s="5">
        <f>('Arm level Data'!$AA153*'Arm level Data'!$L153+'Arm level Data'!$AA154*'Arm level Data'!$L154)/SUM('Arm level Data'!$L153:'Arm level Data'!$L154)</f>
        <v>1370.8</v>
      </c>
      <c r="AC24" t="s">
        <v>33</v>
      </c>
      <c r="AD24">
        <v>888</v>
      </c>
      <c r="AE24" t="s">
        <v>80</v>
      </c>
      <c r="AF24" t="s">
        <v>219</v>
      </c>
      <c r="AG24" t="s">
        <v>220</v>
      </c>
      <c r="AH24" t="s">
        <v>220</v>
      </c>
      <c r="AI24" t="s">
        <v>219</v>
      </c>
      <c r="AJ24" t="s">
        <v>80</v>
      </c>
      <c r="AK24" t="s">
        <v>220</v>
      </c>
      <c r="AL24" t="s">
        <v>221</v>
      </c>
      <c r="AM24">
        <v>999</v>
      </c>
      <c r="AN24" t="s">
        <v>221</v>
      </c>
      <c r="AO24">
        <v>999</v>
      </c>
      <c r="AP24" t="s">
        <v>221</v>
      </c>
      <c r="AQ24" t="s">
        <v>32</v>
      </c>
      <c r="AR24" t="s">
        <v>254</v>
      </c>
    </row>
    <row r="25" spans="1:44" ht="30" hidden="1" x14ac:dyDescent="0.25">
      <c r="A25">
        <v>24</v>
      </c>
      <c r="B25" s="22" t="s">
        <v>135</v>
      </c>
      <c r="C25" s="23">
        <v>60</v>
      </c>
      <c r="D25" t="s">
        <v>213</v>
      </c>
      <c r="E25" t="s">
        <v>214</v>
      </c>
      <c r="F25" t="s">
        <v>32</v>
      </c>
      <c r="G25" t="s">
        <v>32</v>
      </c>
      <c r="H25" t="s">
        <v>32</v>
      </c>
      <c r="I25">
        <v>0</v>
      </c>
      <c r="J25">
        <v>999</v>
      </c>
      <c r="K25" t="s">
        <v>136</v>
      </c>
      <c r="L25" t="s">
        <v>139</v>
      </c>
      <c r="M25" t="s">
        <v>140</v>
      </c>
      <c r="N25" s="3">
        <v>999</v>
      </c>
      <c r="O25" s="3" t="str">
        <f>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f>
        <v>nns.drops vs nns.ebm.drops vs nns.sweet.drops</v>
      </c>
      <c r="P25" s="2" t="s">
        <v>28</v>
      </c>
      <c r="Q25" s="2" t="s">
        <v>28</v>
      </c>
      <c r="R25" s="2" t="s">
        <v>289</v>
      </c>
      <c r="S25" s="2" t="s">
        <v>141</v>
      </c>
      <c r="T25"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 vs drops.ebm.mult vs sweet.mult</v>
      </c>
      <c r="U25" t="s">
        <v>215</v>
      </c>
      <c r="V25" t="s">
        <v>33</v>
      </c>
      <c r="W25" t="s">
        <v>33</v>
      </c>
      <c r="X25" t="s">
        <v>242</v>
      </c>
      <c r="Y25">
        <v>888</v>
      </c>
      <c r="Z25" s="5">
        <v>888</v>
      </c>
      <c r="AA25" s="5">
        <v>888</v>
      </c>
      <c r="AB25" s="5">
        <v>888</v>
      </c>
      <c r="AC25">
        <v>999</v>
      </c>
      <c r="AD25">
        <v>888</v>
      </c>
      <c r="AE25" t="s">
        <v>221</v>
      </c>
      <c r="AF25" t="s">
        <v>221</v>
      </c>
      <c r="AG25" t="s">
        <v>220</v>
      </c>
      <c r="AH25" t="s">
        <v>220</v>
      </c>
      <c r="AI25" t="s">
        <v>221</v>
      </c>
      <c r="AJ25" t="s">
        <v>221</v>
      </c>
      <c r="AK25" t="s">
        <v>221</v>
      </c>
      <c r="AL25" t="s">
        <v>221</v>
      </c>
      <c r="AM25">
        <v>999</v>
      </c>
      <c r="AN25" t="s">
        <v>221</v>
      </c>
      <c r="AO25">
        <v>999</v>
      </c>
      <c r="AP25" t="s">
        <v>221</v>
      </c>
      <c r="AQ25" t="s">
        <v>32</v>
      </c>
      <c r="AR25" t="s">
        <v>255</v>
      </c>
    </row>
    <row r="26" spans="1:44" ht="30" x14ac:dyDescent="0.25">
      <c r="A26">
        <v>25</v>
      </c>
      <c r="B26" s="24" t="s">
        <v>143</v>
      </c>
      <c r="C26" s="25">
        <v>64</v>
      </c>
      <c r="D26" s="14" t="s">
        <v>213</v>
      </c>
      <c r="E26" s="14" t="s">
        <v>256</v>
      </c>
      <c r="F26" s="14" t="s">
        <v>32</v>
      </c>
      <c r="G26" s="14" t="s">
        <v>33</v>
      </c>
      <c r="H26" t="s">
        <v>32</v>
      </c>
      <c r="I26">
        <v>0</v>
      </c>
      <c r="J26">
        <v>999</v>
      </c>
      <c r="K26" s="14" t="s">
        <v>43</v>
      </c>
      <c r="L26" s="14" t="s">
        <v>145</v>
      </c>
      <c r="M26" s="14" t="s">
        <v>257</v>
      </c>
      <c r="N26" s="16">
        <v>999</v>
      </c>
      <c r="O26" s="16" t="str">
        <f>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f>
        <v>plac vs sweet.rep vs sweet.single</v>
      </c>
      <c r="P26" s="17" t="s">
        <v>43</v>
      </c>
      <c r="Q26" s="17" t="s">
        <v>145</v>
      </c>
      <c r="R26" s="17" t="s">
        <v>257</v>
      </c>
      <c r="S26" s="17">
        <v>999</v>
      </c>
      <c r="T26" s="18"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plac vs sweet.rep vs sweet.single vs 999</v>
      </c>
      <c r="U26" s="14">
        <v>888</v>
      </c>
      <c r="V26" s="14">
        <v>888</v>
      </c>
      <c r="W26" s="14">
        <v>888</v>
      </c>
      <c r="X26" s="14" t="s">
        <v>216</v>
      </c>
      <c r="Y26" s="14">
        <v>888</v>
      </c>
      <c r="Z26" s="19">
        <v>888</v>
      </c>
      <c r="AA26" s="19">
        <v>888</v>
      </c>
      <c r="AB26" s="19">
        <v>888</v>
      </c>
      <c r="AC26" s="14">
        <v>999</v>
      </c>
      <c r="AD26" s="14">
        <v>888</v>
      </c>
      <c r="AE26" s="14" t="s">
        <v>225</v>
      </c>
      <c r="AF26" s="14" t="s">
        <v>225</v>
      </c>
      <c r="AG26" s="14" t="s">
        <v>220</v>
      </c>
      <c r="AH26" s="14" t="s">
        <v>220</v>
      </c>
      <c r="AI26" s="14" t="s">
        <v>220</v>
      </c>
      <c r="AJ26" s="14" t="s">
        <v>220</v>
      </c>
      <c r="AK26" s="14" t="s">
        <v>220</v>
      </c>
      <c r="AL26" s="14" t="s">
        <v>220</v>
      </c>
      <c r="AM26" s="14">
        <v>999</v>
      </c>
      <c r="AN26" s="14" t="s">
        <v>219</v>
      </c>
      <c r="AO26" s="14">
        <v>999</v>
      </c>
      <c r="AP26" s="14" t="s">
        <v>221</v>
      </c>
      <c r="AQ26" s="14" t="s">
        <v>32</v>
      </c>
      <c r="AR26" s="14" t="s">
        <v>258</v>
      </c>
    </row>
    <row r="27" spans="1:44" ht="30" x14ac:dyDescent="0.25">
      <c r="A27">
        <v>26</v>
      </c>
      <c r="B27" s="24" t="s">
        <v>147</v>
      </c>
      <c r="C27" s="25">
        <v>40</v>
      </c>
      <c r="D27" s="14" t="s">
        <v>213</v>
      </c>
      <c r="E27" s="14" t="s">
        <v>256</v>
      </c>
      <c r="F27" s="14" t="s">
        <v>32</v>
      </c>
      <c r="G27" s="14" t="s">
        <v>32</v>
      </c>
      <c r="H27" t="s">
        <v>32</v>
      </c>
      <c r="I27">
        <v>0</v>
      </c>
      <c r="J27">
        <v>999</v>
      </c>
      <c r="K27" s="14" t="s">
        <v>136</v>
      </c>
      <c r="L27" s="14" t="s">
        <v>259</v>
      </c>
      <c r="M27" s="14">
        <v>999</v>
      </c>
      <c r="N27" s="16" t="str">
        <f>IF(COUNTA(Table2[[#This Row],[control]:[trt2]]) = 3,Table2[[#This Row],[control]]&amp;Table2[[#This Row],[trt1]],)</f>
        <v>nns.dropsnns.drops.sweet</v>
      </c>
      <c r="O27" s="16" t="str">
        <f>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f>
        <v>nns.drops vs nns.drops.sweet vs 999</v>
      </c>
      <c r="P27" s="17" t="s">
        <v>37</v>
      </c>
      <c r="Q27" s="17" t="s">
        <v>39</v>
      </c>
      <c r="R27" s="17">
        <v>999</v>
      </c>
      <c r="S27" s="17">
        <v>999</v>
      </c>
      <c r="T27" s="18"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drops.phys vs drops.mult vs 999 vs 999</v>
      </c>
      <c r="U27" s="14">
        <v>888</v>
      </c>
      <c r="V27" s="14" t="s">
        <v>33</v>
      </c>
      <c r="W27" s="14">
        <v>888</v>
      </c>
      <c r="X27" s="14">
        <v>888</v>
      </c>
      <c r="Y27" s="14">
        <v>888</v>
      </c>
      <c r="Z27" s="19">
        <v>888</v>
      </c>
      <c r="AA27" s="19">
        <v>888</v>
      </c>
      <c r="AB27" s="19">
        <v>888</v>
      </c>
      <c r="AC27" s="14">
        <v>999</v>
      </c>
      <c r="AD27" s="14">
        <v>888</v>
      </c>
      <c r="AE27" s="14" t="s">
        <v>225</v>
      </c>
      <c r="AF27" s="14" t="s">
        <v>225</v>
      </c>
      <c r="AG27" s="14" t="s">
        <v>220</v>
      </c>
      <c r="AH27" s="14" t="s">
        <v>220</v>
      </c>
      <c r="AI27" s="14" t="s">
        <v>220</v>
      </c>
      <c r="AJ27" s="14" t="s">
        <v>220</v>
      </c>
      <c r="AK27" s="14" t="s">
        <v>220</v>
      </c>
      <c r="AL27" s="14" t="s">
        <v>220</v>
      </c>
      <c r="AM27" s="14">
        <v>999</v>
      </c>
      <c r="AN27" s="14" t="s">
        <v>219</v>
      </c>
      <c r="AO27" s="14">
        <v>999</v>
      </c>
      <c r="AP27" s="14" t="s">
        <v>221</v>
      </c>
      <c r="AQ27" s="14" t="s">
        <v>32</v>
      </c>
      <c r="AR27" s="14" t="s">
        <v>260</v>
      </c>
    </row>
    <row r="28" spans="1:44" ht="30" hidden="1" x14ac:dyDescent="0.25">
      <c r="A28">
        <v>27</v>
      </c>
      <c r="B28" s="24" t="s">
        <v>150</v>
      </c>
      <c r="C28" s="25">
        <v>15</v>
      </c>
      <c r="D28" s="14" t="s">
        <v>227</v>
      </c>
      <c r="E28" s="14" t="s">
        <v>214</v>
      </c>
      <c r="F28" s="14" t="s">
        <v>32</v>
      </c>
      <c r="G28" s="14" t="s">
        <v>32</v>
      </c>
      <c r="H28" t="s">
        <v>32</v>
      </c>
      <c r="I28">
        <v>0</v>
      </c>
      <c r="J28">
        <v>999</v>
      </c>
      <c r="K28" s="14" t="s">
        <v>261</v>
      </c>
      <c r="L28" s="14" t="s">
        <v>262</v>
      </c>
      <c r="M28" s="14" t="s">
        <v>154</v>
      </c>
      <c r="N28" s="16">
        <v>999</v>
      </c>
      <c r="O28" s="16" t="str">
        <f>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f>
        <v>drops.bio.spec vs drops.bio.nospec vs drops.wfdri</v>
      </c>
      <c r="P28" s="17" t="s">
        <v>28</v>
      </c>
      <c r="Q28" s="17" t="s">
        <v>153</v>
      </c>
      <c r="R28" s="17" t="s">
        <v>154</v>
      </c>
      <c r="S28" s="17">
        <v>999</v>
      </c>
      <c r="T28" s="18"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drops.nospec vs drops.wfdri vs 999</v>
      </c>
      <c r="U28" s="14" t="s">
        <v>263</v>
      </c>
      <c r="V28" s="14" t="s">
        <v>264</v>
      </c>
      <c r="W28" s="14" t="s">
        <v>32</v>
      </c>
      <c r="X28" s="14" t="s">
        <v>265</v>
      </c>
      <c r="Y28" s="14" t="s">
        <v>229</v>
      </c>
      <c r="Z28" s="19">
        <v>28</v>
      </c>
      <c r="AA28" s="19" t="s">
        <v>152</v>
      </c>
      <c r="AB28" s="19">
        <v>888</v>
      </c>
      <c r="AC28" s="14" t="s">
        <v>32</v>
      </c>
      <c r="AD28" s="14">
        <v>888</v>
      </c>
      <c r="AE28" s="14" t="s">
        <v>221</v>
      </c>
      <c r="AF28" s="14" t="s">
        <v>219</v>
      </c>
      <c r="AG28" s="14" t="s">
        <v>221</v>
      </c>
      <c r="AH28" s="14" t="s">
        <v>221</v>
      </c>
      <c r="AI28" s="14" t="s">
        <v>219</v>
      </c>
      <c r="AJ28" s="14" t="s">
        <v>221</v>
      </c>
      <c r="AK28" s="14" t="s">
        <v>219</v>
      </c>
      <c r="AL28" s="14" t="s">
        <v>221</v>
      </c>
      <c r="AM28" s="14">
        <v>999</v>
      </c>
      <c r="AN28" s="14" t="s">
        <v>221</v>
      </c>
      <c r="AO28" s="14">
        <v>999</v>
      </c>
      <c r="AP28" s="14" t="s">
        <v>221</v>
      </c>
      <c r="AQ28" s="14" t="s">
        <v>32</v>
      </c>
      <c r="AR28" s="14">
        <v>999</v>
      </c>
    </row>
    <row r="29" spans="1:44" ht="30" x14ac:dyDescent="0.25">
      <c r="A29">
        <v>28</v>
      </c>
      <c r="B29" s="21" t="s">
        <v>162</v>
      </c>
      <c r="C29" s="23">
        <v>84</v>
      </c>
      <c r="D29" t="s">
        <v>213</v>
      </c>
      <c r="E29" t="s">
        <v>256</v>
      </c>
      <c r="F29" t="s">
        <v>32</v>
      </c>
      <c r="G29" t="s">
        <v>32</v>
      </c>
      <c r="H29" t="s">
        <v>32</v>
      </c>
      <c r="I29">
        <v>0</v>
      </c>
      <c r="J29">
        <v>999</v>
      </c>
      <c r="K29" t="s">
        <v>137</v>
      </c>
      <c r="L29" t="s">
        <v>266</v>
      </c>
      <c r="M29" t="s">
        <v>38</v>
      </c>
      <c r="N29" s="3">
        <v>999</v>
      </c>
      <c r="O29" s="3" t="str">
        <f>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f>
        <v>drops.nns vs sweet.Drops vs sweet.nns.drops</v>
      </c>
      <c r="P29" s="2" t="s">
        <v>37</v>
      </c>
      <c r="Q29" s="2" t="s">
        <v>35</v>
      </c>
      <c r="R29" s="2" t="s">
        <v>39</v>
      </c>
      <c r="S29" s="2">
        <v>999</v>
      </c>
      <c r="T29"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drops.phys vs drops.sweet vs drops.mult vs 999</v>
      </c>
      <c r="U29">
        <v>888</v>
      </c>
      <c r="V29">
        <v>888</v>
      </c>
      <c r="W29">
        <v>888</v>
      </c>
      <c r="X29">
        <v>888</v>
      </c>
      <c r="Y29" t="s">
        <v>244</v>
      </c>
      <c r="Z29" s="5">
        <v>28.7</v>
      </c>
      <c r="AA29" s="5">
        <v>34.200000000000003</v>
      </c>
      <c r="AB29" s="5">
        <v>1280</v>
      </c>
      <c r="AC29" t="s">
        <v>32</v>
      </c>
      <c r="AD29">
        <v>888</v>
      </c>
      <c r="AE29" s="14" t="s">
        <v>225</v>
      </c>
      <c r="AF29" s="14" t="s">
        <v>225</v>
      </c>
      <c r="AG29" s="14" t="s">
        <v>220</v>
      </c>
      <c r="AH29" s="14" t="s">
        <v>220</v>
      </c>
      <c r="AI29" s="14" t="s">
        <v>220</v>
      </c>
      <c r="AJ29" s="14" t="s">
        <v>220</v>
      </c>
      <c r="AK29" s="14" t="s">
        <v>220</v>
      </c>
      <c r="AL29" s="14" t="s">
        <v>220</v>
      </c>
      <c r="AM29" s="14">
        <v>999</v>
      </c>
      <c r="AN29" s="14" t="s">
        <v>219</v>
      </c>
      <c r="AO29" s="14">
        <v>999</v>
      </c>
      <c r="AP29" s="14" t="s">
        <v>221</v>
      </c>
      <c r="AQ29" s="14" t="s">
        <v>32</v>
      </c>
      <c r="AR29" t="s">
        <v>267</v>
      </c>
    </row>
    <row r="30" spans="1:44" ht="30" hidden="1" x14ac:dyDescent="0.25">
      <c r="A30">
        <v>29</v>
      </c>
      <c r="B30" s="22" t="s">
        <v>165</v>
      </c>
      <c r="C30" s="23">
        <v>95</v>
      </c>
      <c r="D30" t="s">
        <v>213</v>
      </c>
      <c r="E30" t="s">
        <v>214</v>
      </c>
      <c r="F30" t="s">
        <v>32</v>
      </c>
      <c r="G30" t="s">
        <v>32</v>
      </c>
      <c r="H30" t="s">
        <v>32</v>
      </c>
      <c r="I30">
        <v>0</v>
      </c>
      <c r="J30">
        <v>999</v>
      </c>
      <c r="K30" t="s">
        <v>28</v>
      </c>
      <c r="L30" t="s">
        <v>35</v>
      </c>
      <c r="M30">
        <v>999</v>
      </c>
      <c r="N30" s="3" t="str">
        <f>IF(COUNTA(Table2[[#This Row],[control]:[trt2]]) = 3,Table2[[#This Row],[control]]&amp;Table2[[#This Row],[trt1]],)</f>
        <v>dropsdrops.sweet</v>
      </c>
      <c r="O30" s="3" t="str">
        <f>IF(COUNTA(Table2[[#This Row],[control]:[trt2]]) = 4,Table2[[#This Row],[control]]&amp;" vs "&amp;Table2[[#This Row],[trt1]] &amp;" vs "&amp; Table2[[#This Row],[trt2]] &amp;" vs "&amp; Table2[[#This Row],[trt3]], IF(COUNTA(Table2[[#This Row],[control]:[trt3]] = 3), Table2[[#This Row],[control]]&amp;" vs "&amp;Table2[[#This Row],[trt1]] &amp;" vs "&amp; Table2[[#This Row],[trt2]], IF(COUNTA(Table2[[#This Row],[control]:[trt3]] = 2),  Table2[[#This Row],[control]]&amp;Table2[[#This Row],[trt1]])))</f>
        <v>drops vs drops.sweet vs 999</v>
      </c>
      <c r="P30" s="2" t="s">
        <v>28</v>
      </c>
      <c r="Q30" s="2" t="s">
        <v>35</v>
      </c>
      <c r="R30" s="2">
        <v>999</v>
      </c>
      <c r="S30" s="2">
        <v>999</v>
      </c>
      <c r="T30"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drops.sweet vs 999 vs 999</v>
      </c>
      <c r="U30">
        <v>888</v>
      </c>
      <c r="V30">
        <v>888</v>
      </c>
      <c r="W30">
        <v>888</v>
      </c>
      <c r="X30">
        <v>888</v>
      </c>
      <c r="Y30">
        <v>888</v>
      </c>
      <c r="Z30" s="5">
        <v>888</v>
      </c>
      <c r="AA30" s="5">
        <v>888</v>
      </c>
      <c r="AB30" s="5">
        <v>888</v>
      </c>
      <c r="AC30">
        <v>999</v>
      </c>
      <c r="AD30">
        <v>888</v>
      </c>
      <c r="AE30" s="14" t="s">
        <v>225</v>
      </c>
      <c r="AF30" s="14" t="s">
        <v>225</v>
      </c>
      <c r="AG30" s="14" t="s">
        <v>220</v>
      </c>
      <c r="AH30" s="14" t="s">
        <v>220</v>
      </c>
      <c r="AI30" s="14" t="s">
        <v>220</v>
      </c>
      <c r="AJ30" s="14" t="s">
        <v>220</v>
      </c>
      <c r="AK30" s="14" t="s">
        <v>220</v>
      </c>
      <c r="AL30" s="14" t="s">
        <v>220</v>
      </c>
      <c r="AM30" s="14">
        <v>999</v>
      </c>
      <c r="AN30" s="14" t="s">
        <v>219</v>
      </c>
      <c r="AO30" s="14">
        <v>999</v>
      </c>
      <c r="AP30" s="14" t="s">
        <v>221</v>
      </c>
      <c r="AQ30" s="14" t="s">
        <v>32</v>
      </c>
      <c r="AR30" t="s">
        <v>268</v>
      </c>
    </row>
    <row r="31" spans="1:44" ht="30" hidden="1" x14ac:dyDescent="0.25">
      <c r="A31">
        <v>30</v>
      </c>
      <c r="B31" s="21" t="s">
        <v>168</v>
      </c>
      <c r="C31" s="23">
        <v>80</v>
      </c>
      <c r="D31" t="s">
        <v>213</v>
      </c>
      <c r="E31" t="s">
        <v>214</v>
      </c>
      <c r="F31" t="s">
        <v>32</v>
      </c>
      <c r="G31" t="s">
        <v>32</v>
      </c>
      <c r="H31" t="s">
        <v>33</v>
      </c>
      <c r="I31">
        <v>1</v>
      </c>
      <c r="J31" t="s">
        <v>251</v>
      </c>
      <c r="K31" t="s">
        <v>28</v>
      </c>
      <c r="L31" t="s">
        <v>252</v>
      </c>
      <c r="M31">
        <v>999</v>
      </c>
      <c r="N31" s="3">
        <v>999</v>
      </c>
      <c r="O31"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sensorial.saturation vs 999 vs 999</v>
      </c>
      <c r="P31" s="2" t="s">
        <v>28</v>
      </c>
      <c r="Q31" s="2" t="s">
        <v>39</v>
      </c>
      <c r="R31" s="2">
        <v>999</v>
      </c>
      <c r="S31" s="2">
        <v>999</v>
      </c>
      <c r="T31"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drops.mult vs 999 vs 999</v>
      </c>
      <c r="U31" t="s">
        <v>300</v>
      </c>
      <c r="V31">
        <v>888</v>
      </c>
      <c r="W31">
        <v>888</v>
      </c>
      <c r="X31" t="s">
        <v>253</v>
      </c>
      <c r="Y31" t="s">
        <v>244</v>
      </c>
      <c r="Z31" s="5">
        <f>('Arm level Data'!$W160*'Arm level Data'!$L160+'Arm level Data'!$W161*'Arm level Data'!$L161)/SUM('Arm level Data'!$L160:'Arm level Data'!$L161)</f>
        <v>888</v>
      </c>
      <c r="AA31" s="5">
        <f>('Arm level Data'!$Y160*'Arm level Data'!$L160+'Arm level Data'!$Y161*'Arm level Data'!$L161)/SUM('Arm level Data'!$L160:'Arm level Data'!$L161)</f>
        <v>888</v>
      </c>
      <c r="AB31" s="5">
        <f>('Arm level Data'!$AA160*'Arm level Data'!$L160+'Arm level Data'!$AA161*'Arm level Data'!$L161)/SUM('Arm level Data'!$L160:'Arm level Data'!$L161)</f>
        <v>888</v>
      </c>
      <c r="AC31" t="s">
        <v>33</v>
      </c>
      <c r="AD31">
        <v>888</v>
      </c>
      <c r="AE31" t="s">
        <v>80</v>
      </c>
      <c r="AF31" t="s">
        <v>219</v>
      </c>
      <c r="AG31" t="s">
        <v>220</v>
      </c>
      <c r="AH31" t="s">
        <v>220</v>
      </c>
      <c r="AI31" t="s">
        <v>219</v>
      </c>
      <c r="AJ31" t="s">
        <v>80</v>
      </c>
      <c r="AK31" t="s">
        <v>220</v>
      </c>
      <c r="AL31" t="s">
        <v>221</v>
      </c>
      <c r="AM31">
        <v>999</v>
      </c>
      <c r="AN31" t="s">
        <v>221</v>
      </c>
      <c r="AO31">
        <v>999</v>
      </c>
      <c r="AP31" t="s">
        <v>221</v>
      </c>
      <c r="AQ31" t="s">
        <v>32</v>
      </c>
      <c r="AR31" t="s">
        <v>269</v>
      </c>
    </row>
    <row r="32" spans="1:44" ht="30" hidden="1" x14ac:dyDescent="0.25">
      <c r="A32">
        <v>31</v>
      </c>
      <c r="B32" s="22" t="s">
        <v>169</v>
      </c>
      <c r="C32" s="23">
        <v>80</v>
      </c>
      <c r="D32" t="s">
        <v>213</v>
      </c>
      <c r="E32" t="s">
        <v>214</v>
      </c>
      <c r="F32" t="s">
        <v>33</v>
      </c>
      <c r="G32" t="s">
        <v>32</v>
      </c>
      <c r="H32" t="s">
        <v>33</v>
      </c>
      <c r="I32">
        <v>1</v>
      </c>
      <c r="J32" t="s">
        <v>251</v>
      </c>
      <c r="K32" t="s">
        <v>28</v>
      </c>
      <c r="L32" t="s">
        <v>252</v>
      </c>
      <c r="M32">
        <v>999</v>
      </c>
      <c r="N32" s="3">
        <v>999</v>
      </c>
      <c r="O32"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sensorial.saturation vs 999 vs 999</v>
      </c>
      <c r="P32" s="2" t="s">
        <v>28</v>
      </c>
      <c r="Q32" s="2" t="s">
        <v>39</v>
      </c>
      <c r="R32" s="2">
        <v>999</v>
      </c>
      <c r="S32" s="2">
        <v>999</v>
      </c>
      <c r="T32"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drops.mult vs 999 vs 999</v>
      </c>
      <c r="U32" t="s">
        <v>300</v>
      </c>
      <c r="V32">
        <v>888</v>
      </c>
      <c r="W32">
        <v>888</v>
      </c>
      <c r="X32" t="s">
        <v>253</v>
      </c>
      <c r="Y32" t="s">
        <v>244</v>
      </c>
      <c r="Z32" s="5">
        <f>('Arm level Data'!$W161*'Arm level Data'!$L161+'Arm level Data'!$W162*'Arm level Data'!$L162)/SUM('Arm level Data'!$L161:'Arm level Data'!$L162)</f>
        <v>888</v>
      </c>
      <c r="AA32" s="5">
        <f>('Arm level Data'!$Y161*'Arm level Data'!$L161+'Arm level Data'!$Y162*'Arm level Data'!$L162)/SUM('Arm level Data'!$L161:'Arm level Data'!$L162)</f>
        <v>888</v>
      </c>
      <c r="AB32" s="5">
        <f>('Arm level Data'!$AA161*'Arm level Data'!$L161+'Arm level Data'!$AA162*'Arm level Data'!$L162)/SUM('Arm level Data'!$L161:'Arm level Data'!$L162)</f>
        <v>888</v>
      </c>
      <c r="AC32" t="s">
        <v>33</v>
      </c>
      <c r="AD32">
        <v>888</v>
      </c>
      <c r="AE32" t="s">
        <v>80</v>
      </c>
      <c r="AF32" t="s">
        <v>219</v>
      </c>
      <c r="AG32" t="s">
        <v>220</v>
      </c>
      <c r="AH32" t="s">
        <v>220</v>
      </c>
      <c r="AI32" t="s">
        <v>219</v>
      </c>
      <c r="AJ32" t="s">
        <v>80</v>
      </c>
      <c r="AK32" t="s">
        <v>220</v>
      </c>
      <c r="AL32" t="s">
        <v>221</v>
      </c>
      <c r="AM32">
        <v>999</v>
      </c>
      <c r="AN32" t="s">
        <v>221</v>
      </c>
      <c r="AO32">
        <v>999</v>
      </c>
      <c r="AP32" t="s">
        <v>221</v>
      </c>
      <c r="AQ32" t="s">
        <v>32</v>
      </c>
      <c r="AR32" t="s">
        <v>270</v>
      </c>
    </row>
    <row r="33" spans="1:44" ht="30" hidden="1" x14ac:dyDescent="0.25">
      <c r="A33">
        <v>32</v>
      </c>
      <c r="B33" s="24" t="s">
        <v>171</v>
      </c>
      <c r="C33" s="25">
        <v>80</v>
      </c>
      <c r="D33" s="14" t="s">
        <v>213</v>
      </c>
      <c r="E33" s="14" t="s">
        <v>214</v>
      </c>
      <c r="F33" s="14" t="s">
        <v>32</v>
      </c>
      <c r="G33" s="14" t="s">
        <v>32</v>
      </c>
      <c r="H33" s="14" t="s">
        <v>33</v>
      </c>
      <c r="I33" s="14">
        <v>1</v>
      </c>
      <c r="J33" t="s">
        <v>251</v>
      </c>
      <c r="K33" t="s">
        <v>28</v>
      </c>
      <c r="L33" t="s">
        <v>252</v>
      </c>
      <c r="M33">
        <v>999</v>
      </c>
      <c r="N33" s="3">
        <v>999</v>
      </c>
      <c r="O33" s="13" t="str">
        <f>IF(COUNTA(Table2[[#This Row],[control]:[trt3]]) = 4, Table2[[#This Row],[control]]&amp;" vs "&amp;Table2[[#This Row],[trt1]]&amp;" vs "&amp;Table2[[#This Row],[trt2]]&amp;" vs "&amp;Table2[[#This Row],[trt3]],IF(COUNTA(Table2[[#This Row],[control]:[trt3]]) = 3, Table2[[#This Row],[control]]&amp;" vs "&amp;Table2[[#This Row],[trt1]]&amp;" vs "&amp;Table2[[#This Row],[trt2]], IF(COUNTA(Table2[[#This Row],[control]:[trt3]]) = 2, Table2[[#This Row],[control]]&amp;" vs "&amp;Table2[[#This Row],[trt1]],0)))</f>
        <v>drops vs sensorial.saturation vs 999 vs 999</v>
      </c>
      <c r="P33" s="2" t="s">
        <v>28</v>
      </c>
      <c r="Q33" s="2" t="s">
        <v>39</v>
      </c>
      <c r="R33" s="2">
        <v>999</v>
      </c>
      <c r="S33" s="2">
        <v>999</v>
      </c>
      <c r="T33" s="13" t="str">
        <f>IF(COUNTA(Table2[[#This Row],[ctrl.group]:[trt3.group]]) = 4, Table2[[#This Row],[ctrl.group]]&amp;" vs "&amp;Table2[[#This Row],[trt1.group2]]&amp;" vs "&amp;Table2[[#This Row],[trt2.group]]&amp;" vs "&amp;Table2[[#This Row],[trt3.group]], IF(COUNTA(Table2[[#This Row],[ctrl.group]:[trt3.group]]) = 3, Table2[[#This Row],[ctrl.group]]&amp;" vs "&amp;Table2[[#This Row],[trt1.group2]]&amp;" vs "&amp;Table2[[#This Row],[trt2.group]], IF(COUNTA(Table2[[#This Row],[ctrl.group]:[trt3.group]]) = 2, Table2[[#This Row],[ctrl.group]]&amp;" vs "&amp;Table2[[#This Row],[trt1.group2]])))</f>
        <v>drops vs drops.mult vs 999 vs 999</v>
      </c>
      <c r="U33" t="s">
        <v>300</v>
      </c>
      <c r="V33">
        <v>888</v>
      </c>
      <c r="W33">
        <v>888</v>
      </c>
      <c r="X33" t="s">
        <v>253</v>
      </c>
      <c r="Y33" t="s">
        <v>244</v>
      </c>
      <c r="Z33" s="5">
        <f>('Arm level Data'!$W162*'Arm level Data'!$L162+'Arm level Data'!$W163*'Arm level Data'!$L163)/SUM('Arm level Data'!$L162:'Arm level Data'!$L163)</f>
        <v>888</v>
      </c>
      <c r="AA33" s="5">
        <f>('Arm level Data'!$Y162*'Arm level Data'!$L162+'Arm level Data'!$Y163*'Arm level Data'!$L163)/SUM('Arm level Data'!$L162:'Arm level Data'!$L163)</f>
        <v>888</v>
      </c>
      <c r="AB33" s="5">
        <f>('Arm level Data'!$AA162*'Arm level Data'!$L162+'Arm level Data'!$AA163*'Arm level Data'!$L163)/SUM('Arm level Data'!$L162:'Arm level Data'!$L163)</f>
        <v>888</v>
      </c>
      <c r="AC33" t="s">
        <v>33</v>
      </c>
      <c r="AD33">
        <v>888</v>
      </c>
      <c r="AE33" t="s">
        <v>80</v>
      </c>
      <c r="AF33" t="s">
        <v>219</v>
      </c>
      <c r="AG33" t="s">
        <v>220</v>
      </c>
      <c r="AH33" t="s">
        <v>220</v>
      </c>
      <c r="AI33" t="s">
        <v>219</v>
      </c>
      <c r="AJ33" t="s">
        <v>80</v>
      </c>
      <c r="AK33" t="s">
        <v>220</v>
      </c>
      <c r="AL33" t="s">
        <v>221</v>
      </c>
      <c r="AM33">
        <v>999</v>
      </c>
      <c r="AN33" t="s">
        <v>221</v>
      </c>
      <c r="AO33">
        <v>999</v>
      </c>
      <c r="AP33" t="s">
        <v>221</v>
      </c>
      <c r="AQ33" t="s">
        <v>32</v>
      </c>
      <c r="AR33" t="s">
        <v>271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38"/>
  <sheetViews>
    <sheetView workbookViewId="0">
      <pane ySplit="1" topLeftCell="A2" activePane="bottomLeft" state="frozen"/>
      <selection pane="bottomLeft" activeCell="F10" sqref="F10"/>
    </sheetView>
  </sheetViews>
  <sheetFormatPr defaultRowHeight="15" x14ac:dyDescent="0.25"/>
  <cols>
    <col min="1" max="3" width="19.140625" customWidth="1"/>
    <col min="4" max="4" width="13" customWidth="1"/>
    <col min="5" max="5" width="13.5703125" customWidth="1"/>
    <col min="6" max="6" width="14" customWidth="1"/>
    <col min="7" max="7" width="12.140625" customWidth="1"/>
    <col min="8" max="9" width="12" customWidth="1"/>
  </cols>
  <sheetData>
    <row r="1" spans="1:21" ht="75" x14ac:dyDescent="0.25">
      <c r="A1" s="11" t="s">
        <v>173</v>
      </c>
      <c r="B1" s="11" t="s">
        <v>295</v>
      </c>
      <c r="C1" s="11" t="s">
        <v>296</v>
      </c>
      <c r="D1" s="11" t="s">
        <v>290</v>
      </c>
      <c r="E1" s="11" t="s">
        <v>292</v>
      </c>
      <c r="F1" s="11" t="s">
        <v>293</v>
      </c>
      <c r="G1" s="11" t="s">
        <v>294</v>
      </c>
      <c r="H1" s="11" t="s">
        <v>201</v>
      </c>
      <c r="I1" s="11" t="s">
        <v>202</v>
      </c>
      <c r="J1" s="11" t="s">
        <v>203</v>
      </c>
      <c r="K1" s="11" t="s">
        <v>204</v>
      </c>
      <c r="L1" s="11" t="s">
        <v>205</v>
      </c>
      <c r="M1" s="11" t="s">
        <v>206</v>
      </c>
      <c r="N1" s="11" t="s">
        <v>207</v>
      </c>
      <c r="O1" s="11" t="s">
        <v>208</v>
      </c>
      <c r="P1" s="11" t="s">
        <v>272</v>
      </c>
      <c r="Q1" s="11" t="s">
        <v>209</v>
      </c>
      <c r="R1" s="11" t="s">
        <v>274</v>
      </c>
      <c r="S1" s="11" t="s">
        <v>210</v>
      </c>
      <c r="T1" s="11" t="s">
        <v>211</v>
      </c>
      <c r="U1" s="35" t="s">
        <v>212</v>
      </c>
    </row>
    <row r="2" spans="1:21" x14ac:dyDescent="0.25">
      <c r="A2" s="8" t="s">
        <v>27</v>
      </c>
      <c r="B2" s="8"/>
      <c r="C2" s="8"/>
      <c r="D2" s="8" t="s">
        <v>214</v>
      </c>
      <c r="E2" s="8" t="s">
        <v>33</v>
      </c>
      <c r="F2" s="8" t="s">
        <v>33</v>
      </c>
      <c r="G2" s="8" t="s">
        <v>218</v>
      </c>
      <c r="H2" s="8" t="s">
        <v>80</v>
      </c>
      <c r="I2" s="8" t="s">
        <v>219</v>
      </c>
      <c r="J2" s="8" t="s">
        <v>220</v>
      </c>
      <c r="K2" s="8" t="s">
        <v>220</v>
      </c>
      <c r="L2" s="8" t="s">
        <v>219</v>
      </c>
      <c r="M2" s="8" t="s">
        <v>80</v>
      </c>
      <c r="N2" s="8" t="s">
        <v>219</v>
      </c>
      <c r="O2" s="8" t="s">
        <v>221</v>
      </c>
      <c r="P2" s="8">
        <v>999</v>
      </c>
      <c r="Q2" s="8" t="s">
        <v>221</v>
      </c>
      <c r="R2" s="8">
        <v>999</v>
      </c>
      <c r="S2" s="8" t="s">
        <v>221</v>
      </c>
      <c r="T2" s="8" t="s">
        <v>32</v>
      </c>
      <c r="U2" s="36" t="s">
        <v>222</v>
      </c>
    </row>
    <row r="3" spans="1:21" x14ac:dyDescent="0.25">
      <c r="A3" s="7" t="s">
        <v>40</v>
      </c>
      <c r="B3" s="7"/>
      <c r="C3" s="7"/>
      <c r="D3" s="7" t="s">
        <v>214</v>
      </c>
      <c r="E3" s="7" t="s">
        <v>33</v>
      </c>
      <c r="F3" s="7" t="s">
        <v>33</v>
      </c>
      <c r="G3" s="7" t="s">
        <v>218</v>
      </c>
      <c r="H3" s="7" t="s">
        <v>80</v>
      </c>
      <c r="I3" s="7" t="s">
        <v>225</v>
      </c>
      <c r="J3" s="7" t="s">
        <v>220</v>
      </c>
      <c r="K3" s="7" t="s">
        <v>220</v>
      </c>
      <c r="L3" s="7" t="s">
        <v>221</v>
      </c>
      <c r="M3" s="7" t="s">
        <v>221</v>
      </c>
      <c r="N3" s="7" t="s">
        <v>221</v>
      </c>
      <c r="O3" s="7" t="s">
        <v>221</v>
      </c>
      <c r="P3" s="7">
        <v>999</v>
      </c>
      <c r="Q3" s="7" t="s">
        <v>221</v>
      </c>
      <c r="R3" s="7">
        <v>999</v>
      </c>
      <c r="S3" s="7" t="s">
        <v>219</v>
      </c>
      <c r="T3" s="7" t="s">
        <v>32</v>
      </c>
      <c r="U3" s="37" t="s">
        <v>226</v>
      </c>
    </row>
    <row r="4" spans="1:21" x14ac:dyDescent="0.25">
      <c r="A4" s="8" t="s">
        <v>44</v>
      </c>
      <c r="B4" s="8"/>
      <c r="C4" s="8"/>
      <c r="D4" s="8" t="s">
        <v>214</v>
      </c>
      <c r="E4" s="8" t="s">
        <v>33</v>
      </c>
      <c r="F4" s="8" t="s">
        <v>33</v>
      </c>
      <c r="G4" s="8" t="s">
        <v>218</v>
      </c>
      <c r="H4" s="34" t="s">
        <v>221</v>
      </c>
      <c r="I4" s="34" t="s">
        <v>220</v>
      </c>
      <c r="J4" s="34" t="s">
        <v>221</v>
      </c>
      <c r="K4" s="34" t="s">
        <v>220</v>
      </c>
      <c r="L4" s="34" t="s">
        <v>221</v>
      </c>
      <c r="M4" s="34" t="s">
        <v>221</v>
      </c>
      <c r="N4" s="34" t="s">
        <v>221</v>
      </c>
      <c r="O4" s="34" t="s">
        <v>221</v>
      </c>
      <c r="P4" s="34">
        <v>999</v>
      </c>
      <c r="Q4" s="34" t="s">
        <v>221</v>
      </c>
      <c r="R4" s="34">
        <v>999</v>
      </c>
      <c r="S4" s="34" t="s">
        <v>221</v>
      </c>
      <c r="T4" s="8" t="s">
        <v>33</v>
      </c>
      <c r="U4" s="36">
        <v>999</v>
      </c>
    </row>
    <row r="5" spans="1:21" x14ac:dyDescent="0.25">
      <c r="A5" s="10" t="s">
        <v>49</v>
      </c>
      <c r="B5" s="10"/>
      <c r="C5" s="10"/>
      <c r="D5" s="7" t="s">
        <v>214</v>
      </c>
      <c r="E5" s="7" t="s">
        <v>33</v>
      </c>
      <c r="F5" s="7" t="s">
        <v>32</v>
      </c>
      <c r="G5" s="7" t="s">
        <v>218</v>
      </c>
      <c r="H5" s="7" t="s">
        <v>225</v>
      </c>
      <c r="I5" s="7" t="s">
        <v>219</v>
      </c>
      <c r="J5" s="7" t="s">
        <v>220</v>
      </c>
      <c r="K5" s="7" t="s">
        <v>220</v>
      </c>
      <c r="L5" s="7" t="s">
        <v>219</v>
      </c>
      <c r="M5" s="7" t="s">
        <v>221</v>
      </c>
      <c r="N5" s="7" t="s">
        <v>219</v>
      </c>
      <c r="O5" s="7" t="s">
        <v>221</v>
      </c>
      <c r="P5" s="7">
        <v>999</v>
      </c>
      <c r="Q5" s="7" t="s">
        <v>221</v>
      </c>
      <c r="R5" s="7">
        <v>999</v>
      </c>
      <c r="S5" s="7" t="s">
        <v>219</v>
      </c>
      <c r="T5" s="7" t="s">
        <v>32</v>
      </c>
      <c r="U5" s="37" t="s">
        <v>230</v>
      </c>
    </row>
    <row r="6" spans="1:21" x14ac:dyDescent="0.25">
      <c r="A6" s="9" t="s">
        <v>54</v>
      </c>
      <c r="B6" s="9"/>
      <c r="C6" s="9"/>
      <c r="D6" s="8" t="s">
        <v>214</v>
      </c>
      <c r="E6" s="8" t="s">
        <v>33</v>
      </c>
      <c r="F6" s="8" t="s">
        <v>220</v>
      </c>
      <c r="G6" s="8" t="s">
        <v>218</v>
      </c>
      <c r="H6" s="8" t="s">
        <v>221</v>
      </c>
      <c r="I6" s="8" t="s">
        <v>221</v>
      </c>
      <c r="J6" s="8" t="s">
        <v>220</v>
      </c>
      <c r="K6" s="8" t="s">
        <v>220</v>
      </c>
      <c r="L6" s="8" t="s">
        <v>221</v>
      </c>
      <c r="M6" s="8" t="s">
        <v>221</v>
      </c>
      <c r="N6" s="8" t="s">
        <v>221</v>
      </c>
      <c r="O6" s="8" t="s">
        <v>221</v>
      </c>
      <c r="P6" s="8">
        <v>999</v>
      </c>
      <c r="Q6" s="8" t="s">
        <v>221</v>
      </c>
      <c r="R6" s="8">
        <v>999</v>
      </c>
      <c r="S6" s="8" t="s">
        <v>221</v>
      </c>
      <c r="T6" s="8" t="s">
        <v>32</v>
      </c>
      <c r="U6" s="36">
        <v>999</v>
      </c>
    </row>
    <row r="7" spans="1:21" x14ac:dyDescent="0.25">
      <c r="A7" s="10" t="s">
        <v>61</v>
      </c>
      <c r="B7" s="10"/>
      <c r="C7" s="10"/>
      <c r="D7" s="7" t="s">
        <v>214</v>
      </c>
      <c r="E7" s="7" t="s">
        <v>33</v>
      </c>
      <c r="F7" s="7" t="s">
        <v>33</v>
      </c>
      <c r="G7" s="7" t="s">
        <v>231</v>
      </c>
      <c r="H7" s="7" t="s">
        <v>221</v>
      </c>
      <c r="I7" s="7" t="s">
        <v>221</v>
      </c>
      <c r="J7" s="7" t="s">
        <v>221</v>
      </c>
      <c r="K7" s="7" t="s">
        <v>220</v>
      </c>
      <c r="L7" s="7" t="s">
        <v>221</v>
      </c>
      <c r="M7" s="7" t="s">
        <v>221</v>
      </c>
      <c r="N7" s="7" t="s">
        <v>221</v>
      </c>
      <c r="O7" s="7" t="s">
        <v>221</v>
      </c>
      <c r="P7" s="7">
        <v>999</v>
      </c>
      <c r="Q7" s="7" t="s">
        <v>221</v>
      </c>
      <c r="R7" s="7">
        <v>999</v>
      </c>
      <c r="S7" s="7" t="s">
        <v>221</v>
      </c>
      <c r="T7" s="7" t="s">
        <v>32</v>
      </c>
      <c r="U7" s="37" t="s">
        <v>232</v>
      </c>
    </row>
    <row r="8" spans="1:21" x14ac:dyDescent="0.25">
      <c r="A8" s="9" t="s">
        <v>69</v>
      </c>
      <c r="B8" s="9"/>
      <c r="C8" s="9"/>
      <c r="D8" s="8" t="s">
        <v>214</v>
      </c>
      <c r="E8" s="8" t="s">
        <v>33</v>
      </c>
      <c r="F8" s="8" t="s">
        <v>33</v>
      </c>
      <c r="G8" s="8" t="s">
        <v>231</v>
      </c>
      <c r="H8" s="8" t="s">
        <v>221</v>
      </c>
      <c r="I8" s="8" t="s">
        <v>221</v>
      </c>
      <c r="J8" s="8" t="s">
        <v>220</v>
      </c>
      <c r="K8" s="8" t="s">
        <v>220</v>
      </c>
      <c r="L8" s="8" t="s">
        <v>221</v>
      </c>
      <c r="M8" s="8" t="s">
        <v>221</v>
      </c>
      <c r="N8" s="8" t="s">
        <v>221</v>
      </c>
      <c r="O8" s="8" t="s">
        <v>221</v>
      </c>
      <c r="P8" s="8">
        <v>999</v>
      </c>
      <c r="Q8" s="8" t="s">
        <v>221</v>
      </c>
      <c r="R8" s="8">
        <v>999</v>
      </c>
      <c r="S8" s="8" t="s">
        <v>221</v>
      </c>
      <c r="T8" s="8" t="s">
        <v>32</v>
      </c>
      <c r="U8" s="36">
        <v>999</v>
      </c>
    </row>
    <row r="9" spans="1:21" x14ac:dyDescent="0.25">
      <c r="A9" s="10" t="s">
        <v>72</v>
      </c>
      <c r="B9" s="10"/>
      <c r="C9" s="10"/>
      <c r="D9" s="7" t="s">
        <v>214</v>
      </c>
      <c r="E9" s="7" t="s">
        <v>33</v>
      </c>
      <c r="F9" s="7" t="s">
        <v>220</v>
      </c>
      <c r="G9" s="7" t="s">
        <v>218</v>
      </c>
      <c r="H9" s="7" t="s">
        <v>221</v>
      </c>
      <c r="I9" s="7" t="s">
        <v>221</v>
      </c>
      <c r="J9" s="7" t="s">
        <v>221</v>
      </c>
      <c r="K9" s="7" t="s">
        <v>220</v>
      </c>
      <c r="L9" s="7" t="s">
        <v>221</v>
      </c>
      <c r="M9" s="7" t="s">
        <v>221</v>
      </c>
      <c r="N9" s="7" t="s">
        <v>221</v>
      </c>
      <c r="O9" s="7" t="s">
        <v>221</v>
      </c>
      <c r="P9" s="7">
        <v>999</v>
      </c>
      <c r="Q9" s="7" t="s">
        <v>221</v>
      </c>
      <c r="R9" s="7">
        <v>999</v>
      </c>
      <c r="S9" s="7" t="s">
        <v>221</v>
      </c>
      <c r="T9" s="7" t="s">
        <v>32</v>
      </c>
      <c r="U9" s="37">
        <v>999</v>
      </c>
    </row>
    <row r="10" spans="1:21" x14ac:dyDescent="0.25">
      <c r="A10" s="9" t="s">
        <v>77</v>
      </c>
      <c r="B10" s="9"/>
      <c r="C10" s="9"/>
      <c r="D10" s="8" t="s">
        <v>214</v>
      </c>
      <c r="E10" s="8" t="s">
        <v>33</v>
      </c>
      <c r="F10" s="8" t="s">
        <v>236</v>
      </c>
      <c r="G10" s="8" t="s">
        <v>218</v>
      </c>
      <c r="H10" s="8" t="s">
        <v>220</v>
      </c>
      <c r="I10" s="8" t="s">
        <v>219</v>
      </c>
      <c r="J10" s="8" t="s">
        <v>220</v>
      </c>
      <c r="K10" s="8" t="s">
        <v>220</v>
      </c>
      <c r="L10" s="8" t="s">
        <v>219</v>
      </c>
      <c r="M10" s="8" t="s">
        <v>221</v>
      </c>
      <c r="N10" s="8" t="s">
        <v>219</v>
      </c>
      <c r="O10" s="8" t="s">
        <v>221</v>
      </c>
      <c r="P10" s="8">
        <v>999</v>
      </c>
      <c r="Q10" s="8" t="s">
        <v>221</v>
      </c>
      <c r="R10" s="8">
        <v>999</v>
      </c>
      <c r="S10" s="8" t="s">
        <v>219</v>
      </c>
      <c r="T10" s="8" t="s">
        <v>32</v>
      </c>
      <c r="U10" s="36" t="s">
        <v>232</v>
      </c>
    </row>
    <row r="11" spans="1:21" x14ac:dyDescent="0.25">
      <c r="A11" s="10" t="s">
        <v>84</v>
      </c>
      <c r="B11" s="10"/>
      <c r="C11" s="10"/>
      <c r="D11" s="7" t="s">
        <v>214</v>
      </c>
      <c r="E11" s="7" t="s">
        <v>33</v>
      </c>
      <c r="F11" s="7" t="s">
        <v>33</v>
      </c>
      <c r="G11" s="7" t="s">
        <v>231</v>
      </c>
      <c r="H11" s="7" t="s">
        <v>221</v>
      </c>
      <c r="I11" s="7" t="s">
        <v>221</v>
      </c>
      <c r="J11" s="7" t="s">
        <v>221</v>
      </c>
      <c r="K11" s="7" t="s">
        <v>220</v>
      </c>
      <c r="L11" s="7" t="s">
        <v>221</v>
      </c>
      <c r="M11" s="7" t="s">
        <v>221</v>
      </c>
      <c r="N11" s="7" t="s">
        <v>221</v>
      </c>
      <c r="O11" s="7" t="s">
        <v>221</v>
      </c>
      <c r="P11" s="7">
        <v>999</v>
      </c>
      <c r="Q11" s="7" t="s">
        <v>221</v>
      </c>
      <c r="R11" s="7">
        <v>999</v>
      </c>
      <c r="S11" s="7" t="s">
        <v>221</v>
      </c>
      <c r="T11" s="7" t="s">
        <v>32</v>
      </c>
      <c r="U11" s="37">
        <v>999</v>
      </c>
    </row>
    <row r="12" spans="1:21" x14ac:dyDescent="0.25">
      <c r="A12" s="9" t="s">
        <v>90</v>
      </c>
      <c r="B12" s="9"/>
      <c r="C12" s="9"/>
      <c r="D12" s="8" t="s">
        <v>214</v>
      </c>
      <c r="E12" s="8" t="s">
        <v>33</v>
      </c>
      <c r="F12" s="8" t="s">
        <v>33</v>
      </c>
      <c r="G12" s="8" t="s">
        <v>218</v>
      </c>
      <c r="H12" s="8" t="s">
        <v>221</v>
      </c>
      <c r="I12" s="8" t="s">
        <v>221</v>
      </c>
      <c r="J12" s="8" t="s">
        <v>221</v>
      </c>
      <c r="K12" s="8" t="s">
        <v>220</v>
      </c>
      <c r="L12" s="8" t="s">
        <v>221</v>
      </c>
      <c r="M12" s="8" t="s">
        <v>221</v>
      </c>
      <c r="N12" s="8" t="s">
        <v>221</v>
      </c>
      <c r="O12" s="8" t="s">
        <v>221</v>
      </c>
      <c r="P12" s="8">
        <v>999</v>
      </c>
      <c r="Q12" s="8" t="s">
        <v>221</v>
      </c>
      <c r="R12" s="8">
        <v>999</v>
      </c>
      <c r="S12" s="8" t="s">
        <v>221</v>
      </c>
      <c r="T12" s="8" t="s">
        <v>32</v>
      </c>
      <c r="U12" s="36" t="s">
        <v>232</v>
      </c>
    </row>
    <row r="13" spans="1:21" x14ac:dyDescent="0.25">
      <c r="A13" s="10" t="s">
        <v>92</v>
      </c>
      <c r="B13" s="10"/>
      <c r="C13" s="10"/>
      <c r="D13" s="7" t="s">
        <v>214</v>
      </c>
      <c r="E13" s="7" t="s">
        <v>33</v>
      </c>
      <c r="F13" s="7" t="s">
        <v>33</v>
      </c>
      <c r="G13" s="7" t="s">
        <v>231</v>
      </c>
      <c r="H13" s="7" t="s">
        <v>80</v>
      </c>
      <c r="I13" s="7" t="s">
        <v>221</v>
      </c>
      <c r="J13" s="7" t="s">
        <v>221</v>
      </c>
      <c r="K13" s="7" t="s">
        <v>221</v>
      </c>
      <c r="L13" s="7" t="s">
        <v>221</v>
      </c>
      <c r="M13" s="7" t="s">
        <v>80</v>
      </c>
      <c r="N13" s="7" t="s">
        <v>221</v>
      </c>
      <c r="O13" s="7" t="s">
        <v>221</v>
      </c>
      <c r="P13" s="7">
        <v>999</v>
      </c>
      <c r="Q13" s="7" t="s">
        <v>221</v>
      </c>
      <c r="R13" s="7">
        <v>999</v>
      </c>
      <c r="S13" s="7" t="s">
        <v>221</v>
      </c>
      <c r="T13" s="7" t="s">
        <v>32</v>
      </c>
      <c r="U13" s="37" t="s">
        <v>232</v>
      </c>
    </row>
    <row r="14" spans="1:21" x14ac:dyDescent="0.25">
      <c r="A14" s="9" t="s">
        <v>99</v>
      </c>
      <c r="B14" s="9"/>
      <c r="C14" s="9"/>
      <c r="D14" s="8" t="s">
        <v>214</v>
      </c>
      <c r="E14" s="8" t="s">
        <v>33</v>
      </c>
      <c r="F14" s="8" t="s">
        <v>33</v>
      </c>
      <c r="G14" s="8" t="s">
        <v>231</v>
      </c>
      <c r="H14" s="8" t="s">
        <v>80</v>
      </c>
      <c r="I14" s="8" t="s">
        <v>221</v>
      </c>
      <c r="J14" s="8" t="s">
        <v>221</v>
      </c>
      <c r="K14" s="8" t="s">
        <v>220</v>
      </c>
      <c r="L14" s="8" t="s">
        <v>221</v>
      </c>
      <c r="M14" s="8" t="s">
        <v>221</v>
      </c>
      <c r="N14" s="8" t="s">
        <v>221</v>
      </c>
      <c r="O14" s="8" t="s">
        <v>221</v>
      </c>
      <c r="P14" s="8">
        <v>999</v>
      </c>
      <c r="Q14" s="8" t="s">
        <v>221</v>
      </c>
      <c r="R14" s="8">
        <v>999</v>
      </c>
      <c r="S14" s="8" t="s">
        <v>221</v>
      </c>
      <c r="T14" s="8" t="s">
        <v>32</v>
      </c>
      <c r="U14" s="36">
        <v>999</v>
      </c>
    </row>
    <row r="15" spans="1:21" x14ac:dyDescent="0.25">
      <c r="A15" s="10" t="s">
        <v>103</v>
      </c>
      <c r="B15" s="10"/>
      <c r="C15" s="10"/>
      <c r="D15" s="7" t="s">
        <v>214</v>
      </c>
      <c r="E15" s="7" t="s">
        <v>33</v>
      </c>
      <c r="F15" s="7" t="s">
        <v>33</v>
      </c>
      <c r="G15" s="7" t="s">
        <v>218</v>
      </c>
      <c r="H15" s="7" t="s">
        <v>80</v>
      </c>
      <c r="I15" s="7" t="s">
        <v>221</v>
      </c>
      <c r="J15" s="7" t="s">
        <v>221</v>
      </c>
      <c r="K15" s="7" t="s">
        <v>220</v>
      </c>
      <c r="L15" s="7" t="s">
        <v>221</v>
      </c>
      <c r="M15" s="7" t="s">
        <v>221</v>
      </c>
      <c r="N15" s="7" t="s">
        <v>221</v>
      </c>
      <c r="O15" s="7" t="s">
        <v>221</v>
      </c>
      <c r="P15" s="7">
        <v>999</v>
      </c>
      <c r="Q15" s="7" t="s">
        <v>221</v>
      </c>
      <c r="R15" s="7">
        <v>999</v>
      </c>
      <c r="S15" s="7" t="s">
        <v>221</v>
      </c>
      <c r="T15" s="7" t="s">
        <v>32</v>
      </c>
      <c r="U15" s="37">
        <v>999</v>
      </c>
    </row>
    <row r="16" spans="1:21" x14ac:dyDescent="0.25">
      <c r="A16" s="9" t="s">
        <v>106</v>
      </c>
      <c r="B16" s="9"/>
      <c r="C16" s="9"/>
      <c r="D16" s="8" t="s">
        <v>214</v>
      </c>
      <c r="E16" s="8" t="s">
        <v>32</v>
      </c>
      <c r="F16" s="8" t="s">
        <v>220</v>
      </c>
      <c r="G16" s="8" t="s">
        <v>218</v>
      </c>
      <c r="H16" s="8" t="s">
        <v>221</v>
      </c>
      <c r="I16" s="8" t="s">
        <v>221</v>
      </c>
      <c r="J16" s="8" t="s">
        <v>220</v>
      </c>
      <c r="K16" s="8" t="s">
        <v>220</v>
      </c>
      <c r="L16" s="8" t="s">
        <v>221</v>
      </c>
      <c r="M16" s="8" t="s">
        <v>221</v>
      </c>
      <c r="N16" s="8" t="s">
        <v>221</v>
      </c>
      <c r="O16" s="8" t="s">
        <v>221</v>
      </c>
      <c r="P16" s="8">
        <v>999</v>
      </c>
      <c r="Q16" s="8" t="s">
        <v>221</v>
      </c>
      <c r="R16" s="8">
        <v>999</v>
      </c>
      <c r="S16" s="8" t="s">
        <v>221</v>
      </c>
      <c r="T16" s="8" t="s">
        <v>32</v>
      </c>
      <c r="U16" s="36">
        <v>999</v>
      </c>
    </row>
    <row r="17" spans="1:21" x14ac:dyDescent="0.25">
      <c r="A17" s="10" t="s">
        <v>109</v>
      </c>
      <c r="B17" s="10"/>
      <c r="C17" s="10"/>
      <c r="D17" s="7" t="s">
        <v>214</v>
      </c>
      <c r="E17" s="7" t="s">
        <v>33</v>
      </c>
      <c r="F17" s="7" t="s">
        <v>33</v>
      </c>
      <c r="G17" s="7" t="s">
        <v>231</v>
      </c>
      <c r="H17" s="7" t="s">
        <v>221</v>
      </c>
      <c r="I17" s="7" t="s">
        <v>221</v>
      </c>
      <c r="J17" s="7" t="s">
        <v>221</v>
      </c>
      <c r="K17" s="7" t="s">
        <v>221</v>
      </c>
      <c r="L17" s="7" t="s">
        <v>221</v>
      </c>
      <c r="M17" s="7" t="s">
        <v>221</v>
      </c>
      <c r="N17" s="7" t="s">
        <v>221</v>
      </c>
      <c r="O17" s="7" t="s">
        <v>221</v>
      </c>
      <c r="P17" s="7">
        <v>999</v>
      </c>
      <c r="Q17" s="7" t="s">
        <v>221</v>
      </c>
      <c r="R17" s="7">
        <v>999</v>
      </c>
      <c r="S17" s="7" t="s">
        <v>221</v>
      </c>
      <c r="T17" s="7" t="s">
        <v>33</v>
      </c>
      <c r="U17" s="37">
        <v>999</v>
      </c>
    </row>
    <row r="18" spans="1:21" x14ac:dyDescent="0.25">
      <c r="A18" s="9" t="s">
        <v>113</v>
      </c>
      <c r="B18" s="9"/>
      <c r="C18" s="9"/>
      <c r="D18" s="8" t="s">
        <v>214</v>
      </c>
      <c r="E18" s="8" t="s">
        <v>33</v>
      </c>
      <c r="F18" s="8" t="s">
        <v>33</v>
      </c>
      <c r="G18" s="8" t="s">
        <v>231</v>
      </c>
      <c r="H18" s="8" t="s">
        <v>80</v>
      </c>
      <c r="I18" s="8" t="s">
        <v>221</v>
      </c>
      <c r="J18" s="8" t="s">
        <v>221</v>
      </c>
      <c r="K18" s="8" t="s">
        <v>221</v>
      </c>
      <c r="L18" s="8" t="s">
        <v>219</v>
      </c>
      <c r="M18" s="8" t="s">
        <v>80</v>
      </c>
      <c r="N18" s="8" t="s">
        <v>221</v>
      </c>
      <c r="O18" s="8" t="s">
        <v>220</v>
      </c>
      <c r="P18" s="8">
        <v>999</v>
      </c>
      <c r="Q18" s="8" t="s">
        <v>221</v>
      </c>
      <c r="R18" s="8">
        <v>999</v>
      </c>
      <c r="S18" s="8" t="s">
        <v>221</v>
      </c>
      <c r="T18" s="8" t="s">
        <v>32</v>
      </c>
      <c r="U18" s="36">
        <v>999</v>
      </c>
    </row>
    <row r="19" spans="1:21" x14ac:dyDescent="0.25">
      <c r="A19" s="10" t="s">
        <v>115</v>
      </c>
      <c r="B19" s="10"/>
      <c r="C19" s="10"/>
      <c r="D19" s="7" t="s">
        <v>214</v>
      </c>
      <c r="E19" s="7" t="s">
        <v>33</v>
      </c>
      <c r="F19" s="7" t="s">
        <v>220</v>
      </c>
      <c r="G19" s="7" t="s">
        <v>231</v>
      </c>
      <c r="H19" s="7">
        <v>999</v>
      </c>
      <c r="I19" s="7" t="s">
        <v>219</v>
      </c>
      <c r="J19" s="7" t="s">
        <v>220</v>
      </c>
      <c r="K19" s="7" t="s">
        <v>220</v>
      </c>
      <c r="L19" s="7" t="s">
        <v>219</v>
      </c>
      <c r="M19" s="7" t="s">
        <v>221</v>
      </c>
      <c r="N19" s="7" t="s">
        <v>219</v>
      </c>
      <c r="O19" s="7" t="s">
        <v>221</v>
      </c>
      <c r="P19" s="7">
        <v>999</v>
      </c>
      <c r="Q19" s="7" t="s">
        <v>220</v>
      </c>
      <c r="R19" s="7">
        <v>999</v>
      </c>
      <c r="S19" s="7" t="s">
        <v>221</v>
      </c>
      <c r="T19" s="7" t="s">
        <v>32</v>
      </c>
      <c r="U19" s="37">
        <v>999</v>
      </c>
    </row>
    <row r="20" spans="1:21" x14ac:dyDescent="0.25">
      <c r="A20" s="9" t="s">
        <v>118</v>
      </c>
      <c r="B20" s="9"/>
      <c r="C20" s="9"/>
      <c r="D20" s="8" t="s">
        <v>214</v>
      </c>
      <c r="E20" s="8" t="s">
        <v>33</v>
      </c>
      <c r="F20" s="8" t="s">
        <v>33</v>
      </c>
      <c r="G20" s="8" t="s">
        <v>218</v>
      </c>
      <c r="H20" s="8">
        <v>999</v>
      </c>
      <c r="I20" s="8">
        <v>999</v>
      </c>
      <c r="J20" s="8" t="s">
        <v>220</v>
      </c>
      <c r="K20" s="8" t="s">
        <v>246</v>
      </c>
      <c r="L20" s="8" t="s">
        <v>221</v>
      </c>
      <c r="M20" s="8" t="s">
        <v>221</v>
      </c>
      <c r="N20" s="8" t="s">
        <v>221</v>
      </c>
      <c r="O20" s="8" t="s">
        <v>219</v>
      </c>
      <c r="P20" s="8" t="s">
        <v>273</v>
      </c>
      <c r="Q20" s="8" t="s">
        <v>219</v>
      </c>
      <c r="R20" s="8" t="s">
        <v>275</v>
      </c>
      <c r="S20" s="8" t="s">
        <v>221</v>
      </c>
      <c r="T20" s="8" t="s">
        <v>32</v>
      </c>
      <c r="U20" s="36">
        <v>999</v>
      </c>
    </row>
    <row r="21" spans="1:21" x14ac:dyDescent="0.25">
      <c r="A21" s="10" t="s">
        <v>122</v>
      </c>
      <c r="B21" s="10"/>
      <c r="C21" s="10"/>
      <c r="D21" s="7" t="s">
        <v>214</v>
      </c>
      <c r="E21" s="7" t="s">
        <v>33</v>
      </c>
      <c r="F21" s="7" t="s">
        <v>33</v>
      </c>
      <c r="G21" s="7" t="s">
        <v>218</v>
      </c>
      <c r="H21" s="7">
        <v>999</v>
      </c>
      <c r="I21" s="7" t="s">
        <v>219</v>
      </c>
      <c r="J21" s="7" t="s">
        <v>220</v>
      </c>
      <c r="K21" s="7" t="s">
        <v>219</v>
      </c>
      <c r="L21" s="7" t="s">
        <v>220</v>
      </c>
      <c r="M21" s="7" t="s">
        <v>221</v>
      </c>
      <c r="N21" s="7" t="s">
        <v>220</v>
      </c>
      <c r="O21" s="7" t="s">
        <v>221</v>
      </c>
      <c r="P21" s="7">
        <v>999</v>
      </c>
      <c r="Q21" s="7" t="s">
        <v>221</v>
      </c>
      <c r="R21" s="7">
        <v>999</v>
      </c>
      <c r="S21" s="7" t="s">
        <v>221</v>
      </c>
      <c r="T21" s="7" t="s">
        <v>32</v>
      </c>
      <c r="U21" s="37">
        <v>999</v>
      </c>
    </row>
    <row r="22" spans="1:21" x14ac:dyDescent="0.25">
      <c r="A22" s="9" t="s">
        <v>127</v>
      </c>
      <c r="B22" s="9"/>
      <c r="C22" s="9"/>
      <c r="D22" s="8" t="s">
        <v>214</v>
      </c>
      <c r="E22" s="8" t="s">
        <v>33</v>
      </c>
      <c r="F22" s="8" t="s">
        <v>33</v>
      </c>
      <c r="G22" s="8" t="s">
        <v>218</v>
      </c>
      <c r="H22" s="8" t="s">
        <v>80</v>
      </c>
      <c r="I22" s="8" t="s">
        <v>221</v>
      </c>
      <c r="J22" s="8" t="s">
        <v>221</v>
      </c>
      <c r="K22" s="8" t="s">
        <v>221</v>
      </c>
      <c r="L22" s="8" t="s">
        <v>221</v>
      </c>
      <c r="M22" s="8" t="s">
        <v>80</v>
      </c>
      <c r="N22" s="8" t="s">
        <v>221</v>
      </c>
      <c r="O22" s="8" t="s">
        <v>221</v>
      </c>
      <c r="P22" s="8">
        <v>999</v>
      </c>
      <c r="Q22" s="8" t="s">
        <v>219</v>
      </c>
      <c r="R22" s="8">
        <v>999</v>
      </c>
      <c r="S22" s="8" t="s">
        <v>221</v>
      </c>
      <c r="T22" s="8" t="s">
        <v>32</v>
      </c>
      <c r="U22" s="36">
        <v>999</v>
      </c>
    </row>
    <row r="23" spans="1:21" x14ac:dyDescent="0.25">
      <c r="A23" s="10" t="s">
        <v>131</v>
      </c>
      <c r="B23" s="10"/>
      <c r="C23" s="10"/>
      <c r="D23" s="7" t="s">
        <v>214</v>
      </c>
      <c r="E23" s="7" t="s">
        <v>220</v>
      </c>
      <c r="F23" s="7" t="s">
        <v>220</v>
      </c>
      <c r="G23" s="7" t="s">
        <v>218</v>
      </c>
      <c r="H23" s="7" t="s">
        <v>80</v>
      </c>
      <c r="I23" s="7" t="s">
        <v>219</v>
      </c>
      <c r="J23" s="7" t="s">
        <v>221</v>
      </c>
      <c r="K23" s="7" t="s">
        <v>220</v>
      </c>
      <c r="L23" s="7" t="s">
        <v>219</v>
      </c>
      <c r="M23" s="7" t="s">
        <v>221</v>
      </c>
      <c r="N23" s="7" t="s">
        <v>221</v>
      </c>
      <c r="O23" s="7" t="s">
        <v>221</v>
      </c>
      <c r="P23" s="7">
        <v>999</v>
      </c>
      <c r="Q23" s="7" t="s">
        <v>221</v>
      </c>
      <c r="R23" s="7">
        <v>999</v>
      </c>
      <c r="S23" s="7" t="s">
        <v>221</v>
      </c>
      <c r="T23" s="7" t="s">
        <v>32</v>
      </c>
      <c r="U23" s="37">
        <v>999</v>
      </c>
    </row>
    <row r="24" spans="1:21" x14ac:dyDescent="0.25">
      <c r="A24" s="9" t="s">
        <v>134</v>
      </c>
      <c r="B24" s="9"/>
      <c r="C24" s="9"/>
      <c r="D24" s="8" t="s">
        <v>214</v>
      </c>
      <c r="E24" s="8">
        <v>888</v>
      </c>
      <c r="F24" s="8">
        <v>888</v>
      </c>
      <c r="G24" s="8" t="s">
        <v>218</v>
      </c>
      <c r="H24" s="8" t="s">
        <v>80</v>
      </c>
      <c r="I24" s="8" t="s">
        <v>219</v>
      </c>
      <c r="J24" s="8" t="s">
        <v>220</v>
      </c>
      <c r="K24" s="8" t="s">
        <v>220</v>
      </c>
      <c r="L24" s="8" t="s">
        <v>219</v>
      </c>
      <c r="M24" s="8" t="s">
        <v>80</v>
      </c>
      <c r="N24" s="8" t="s">
        <v>220</v>
      </c>
      <c r="O24" s="8" t="s">
        <v>221</v>
      </c>
      <c r="P24" s="8">
        <v>999</v>
      </c>
      <c r="Q24" s="8" t="s">
        <v>221</v>
      </c>
      <c r="R24" s="8">
        <v>999</v>
      </c>
      <c r="S24" s="8" t="s">
        <v>221</v>
      </c>
      <c r="T24" s="8" t="s">
        <v>32</v>
      </c>
      <c r="U24" s="36" t="s">
        <v>254</v>
      </c>
    </row>
    <row r="25" spans="1:21" x14ac:dyDescent="0.25">
      <c r="A25" s="12" t="s">
        <v>135</v>
      </c>
      <c r="B25" s="9"/>
      <c r="C25" s="9"/>
      <c r="D25" s="7" t="s">
        <v>214</v>
      </c>
      <c r="E25" s="7" t="s">
        <v>33</v>
      </c>
      <c r="F25" s="7" t="s">
        <v>33</v>
      </c>
      <c r="G25" s="7" t="s">
        <v>218</v>
      </c>
      <c r="H25" s="7" t="s">
        <v>221</v>
      </c>
      <c r="I25" s="7" t="s">
        <v>221</v>
      </c>
      <c r="J25" s="7" t="s">
        <v>220</v>
      </c>
      <c r="K25" s="7" t="s">
        <v>220</v>
      </c>
      <c r="L25" s="7" t="s">
        <v>221</v>
      </c>
      <c r="M25" s="7" t="s">
        <v>221</v>
      </c>
      <c r="N25" s="7" t="s">
        <v>221</v>
      </c>
      <c r="O25" s="7" t="s">
        <v>221</v>
      </c>
      <c r="P25" s="7">
        <v>999</v>
      </c>
      <c r="Q25" s="7" t="s">
        <v>221</v>
      </c>
      <c r="R25" s="7">
        <v>999</v>
      </c>
      <c r="S25" s="7" t="s">
        <v>221</v>
      </c>
      <c r="T25" s="7" t="s">
        <v>32</v>
      </c>
      <c r="U25" s="37" t="s">
        <v>255</v>
      </c>
    </row>
    <row r="26" spans="1:21" x14ac:dyDescent="0.25">
      <c r="A26" s="12" t="s">
        <v>143</v>
      </c>
      <c r="B26" s="9"/>
      <c r="C26" s="9"/>
      <c r="D26" s="8" t="s">
        <v>256</v>
      </c>
      <c r="E26" s="8">
        <v>888</v>
      </c>
      <c r="F26" s="8">
        <v>888</v>
      </c>
      <c r="G26" s="8">
        <v>888</v>
      </c>
      <c r="H26" s="8" t="s">
        <v>225</v>
      </c>
      <c r="I26" s="8" t="s">
        <v>225</v>
      </c>
      <c r="J26" s="8" t="s">
        <v>220</v>
      </c>
      <c r="K26" s="8" t="s">
        <v>220</v>
      </c>
      <c r="L26" s="8" t="s">
        <v>220</v>
      </c>
      <c r="M26" s="8" t="s">
        <v>220</v>
      </c>
      <c r="N26" s="8" t="s">
        <v>220</v>
      </c>
      <c r="O26" s="8" t="s">
        <v>220</v>
      </c>
      <c r="P26" s="8">
        <v>999</v>
      </c>
      <c r="Q26" s="8" t="s">
        <v>219</v>
      </c>
      <c r="R26" s="8">
        <v>999</v>
      </c>
      <c r="S26" s="8" t="s">
        <v>221</v>
      </c>
      <c r="T26" s="8" t="s">
        <v>32</v>
      </c>
      <c r="U26" s="36" t="s">
        <v>258</v>
      </c>
    </row>
    <row r="27" spans="1:21" x14ac:dyDescent="0.25">
      <c r="A27" s="30" t="s">
        <v>147</v>
      </c>
      <c r="B27" s="10"/>
      <c r="C27" s="10"/>
      <c r="D27" s="7" t="s">
        <v>256</v>
      </c>
      <c r="E27" s="7" t="s">
        <v>33</v>
      </c>
      <c r="F27" s="7">
        <v>888</v>
      </c>
      <c r="G27" s="7">
        <v>888</v>
      </c>
      <c r="H27" s="7" t="s">
        <v>225</v>
      </c>
      <c r="I27" s="7" t="s">
        <v>225</v>
      </c>
      <c r="J27" s="7" t="s">
        <v>220</v>
      </c>
      <c r="K27" s="7" t="s">
        <v>220</v>
      </c>
      <c r="L27" s="7" t="s">
        <v>220</v>
      </c>
      <c r="M27" s="7" t="s">
        <v>220</v>
      </c>
      <c r="N27" s="7" t="s">
        <v>220</v>
      </c>
      <c r="O27" s="7" t="s">
        <v>220</v>
      </c>
      <c r="P27" s="7">
        <v>999</v>
      </c>
      <c r="Q27" s="7" t="s">
        <v>219</v>
      </c>
      <c r="R27" s="7">
        <v>999</v>
      </c>
      <c r="S27" s="7" t="s">
        <v>221</v>
      </c>
      <c r="T27" s="7" t="s">
        <v>32</v>
      </c>
      <c r="U27" s="37" t="s">
        <v>260</v>
      </c>
    </row>
    <row r="28" spans="1:21" x14ac:dyDescent="0.25">
      <c r="A28" s="22" t="s">
        <v>150</v>
      </c>
      <c r="B28" s="32"/>
      <c r="C28" s="32"/>
      <c r="D28" s="8" t="s">
        <v>214</v>
      </c>
      <c r="E28" s="8" t="s">
        <v>264</v>
      </c>
      <c r="F28" s="8" t="s">
        <v>32</v>
      </c>
      <c r="G28" s="8">
        <v>888</v>
      </c>
      <c r="H28" s="8" t="s">
        <v>221</v>
      </c>
      <c r="I28" s="8" t="s">
        <v>219</v>
      </c>
      <c r="J28" s="8" t="s">
        <v>221</v>
      </c>
      <c r="K28" s="8" t="s">
        <v>221</v>
      </c>
      <c r="L28" s="8" t="s">
        <v>219</v>
      </c>
      <c r="M28" s="8" t="s">
        <v>221</v>
      </c>
      <c r="N28" s="8" t="s">
        <v>219</v>
      </c>
      <c r="O28" s="8" t="s">
        <v>221</v>
      </c>
      <c r="P28" s="8">
        <v>999</v>
      </c>
      <c r="Q28" s="8" t="s">
        <v>221</v>
      </c>
      <c r="R28" s="8">
        <v>999</v>
      </c>
      <c r="S28" s="8" t="s">
        <v>221</v>
      </c>
      <c r="T28" s="8" t="s">
        <v>32</v>
      </c>
      <c r="U28" s="36">
        <v>999</v>
      </c>
    </row>
    <row r="29" spans="1:21" x14ac:dyDescent="0.25">
      <c r="A29" s="21" t="s">
        <v>162</v>
      </c>
      <c r="B29" s="33"/>
      <c r="C29" s="33"/>
      <c r="D29" s="7" t="s">
        <v>256</v>
      </c>
      <c r="E29" s="7">
        <v>888</v>
      </c>
      <c r="F29" s="7">
        <v>888</v>
      </c>
      <c r="G29" s="7">
        <v>888</v>
      </c>
      <c r="H29" s="7" t="s">
        <v>225</v>
      </c>
      <c r="I29" s="7" t="s">
        <v>225</v>
      </c>
      <c r="J29" s="7" t="s">
        <v>220</v>
      </c>
      <c r="K29" s="7" t="s">
        <v>220</v>
      </c>
      <c r="L29" s="7" t="s">
        <v>220</v>
      </c>
      <c r="M29" s="7" t="s">
        <v>220</v>
      </c>
      <c r="N29" s="7" t="s">
        <v>220</v>
      </c>
      <c r="O29" s="7" t="s">
        <v>220</v>
      </c>
      <c r="P29" s="7">
        <v>999</v>
      </c>
      <c r="Q29" s="7" t="s">
        <v>219</v>
      </c>
      <c r="R29" s="7">
        <v>999</v>
      </c>
      <c r="S29" s="7" t="s">
        <v>221</v>
      </c>
      <c r="T29" s="7" t="s">
        <v>32</v>
      </c>
      <c r="U29" s="37" t="s">
        <v>267</v>
      </c>
    </row>
    <row r="30" spans="1:21" x14ac:dyDescent="0.25">
      <c r="A30" s="22" t="s">
        <v>291</v>
      </c>
      <c r="B30" s="32"/>
      <c r="C30" s="32"/>
      <c r="D30" s="8" t="s">
        <v>214</v>
      </c>
      <c r="E30" s="8">
        <v>888</v>
      </c>
      <c r="F30" s="8">
        <v>888</v>
      </c>
      <c r="G30" s="8">
        <v>888</v>
      </c>
      <c r="H30" s="8" t="s">
        <v>225</v>
      </c>
      <c r="I30" s="8" t="s">
        <v>225</v>
      </c>
      <c r="J30" s="8" t="s">
        <v>220</v>
      </c>
      <c r="K30" s="8" t="s">
        <v>220</v>
      </c>
      <c r="L30" s="8" t="s">
        <v>220</v>
      </c>
      <c r="M30" s="8" t="s">
        <v>220</v>
      </c>
      <c r="N30" s="8" t="s">
        <v>220</v>
      </c>
      <c r="O30" s="8" t="s">
        <v>220</v>
      </c>
      <c r="P30" s="8">
        <v>999</v>
      </c>
      <c r="Q30" s="8" t="s">
        <v>219</v>
      </c>
      <c r="R30" s="8">
        <v>999</v>
      </c>
      <c r="S30" s="8" t="s">
        <v>221</v>
      </c>
      <c r="T30" s="8" t="s">
        <v>32</v>
      </c>
      <c r="U30" s="36" t="s">
        <v>268</v>
      </c>
    </row>
    <row r="31" spans="1:21" x14ac:dyDescent="0.25">
      <c r="A31" s="21" t="s">
        <v>168</v>
      </c>
      <c r="B31" s="33"/>
      <c r="C31" s="33"/>
      <c r="D31" s="7" t="s">
        <v>214</v>
      </c>
      <c r="E31" s="7">
        <v>888</v>
      </c>
      <c r="F31" s="7">
        <v>888</v>
      </c>
      <c r="G31" s="7" t="s">
        <v>218</v>
      </c>
      <c r="H31" s="7" t="s">
        <v>80</v>
      </c>
      <c r="I31" s="7" t="s">
        <v>219</v>
      </c>
      <c r="J31" s="7" t="s">
        <v>220</v>
      </c>
      <c r="K31" s="7" t="s">
        <v>220</v>
      </c>
      <c r="L31" s="7" t="s">
        <v>219</v>
      </c>
      <c r="M31" s="7" t="s">
        <v>80</v>
      </c>
      <c r="N31" s="7" t="s">
        <v>220</v>
      </c>
      <c r="O31" s="7" t="s">
        <v>221</v>
      </c>
      <c r="P31" s="7">
        <v>999</v>
      </c>
      <c r="Q31" s="7" t="s">
        <v>221</v>
      </c>
      <c r="R31" s="7">
        <v>999</v>
      </c>
      <c r="S31" s="7" t="s">
        <v>221</v>
      </c>
      <c r="T31" s="7" t="s">
        <v>32</v>
      </c>
      <c r="U31" s="37" t="s">
        <v>269</v>
      </c>
    </row>
    <row r="32" spans="1:21" x14ac:dyDescent="0.25">
      <c r="A32" s="22" t="s">
        <v>169</v>
      </c>
      <c r="B32" s="32"/>
      <c r="C32" s="32"/>
      <c r="D32" s="8" t="s">
        <v>214</v>
      </c>
      <c r="E32" s="8">
        <v>888</v>
      </c>
      <c r="F32" s="8">
        <v>888</v>
      </c>
      <c r="G32" s="8" t="s">
        <v>218</v>
      </c>
      <c r="H32" s="8" t="s">
        <v>80</v>
      </c>
      <c r="I32" s="8" t="s">
        <v>219</v>
      </c>
      <c r="J32" s="8" t="s">
        <v>220</v>
      </c>
      <c r="K32" s="8" t="s">
        <v>220</v>
      </c>
      <c r="L32" s="8" t="s">
        <v>219</v>
      </c>
      <c r="M32" s="8" t="s">
        <v>80</v>
      </c>
      <c r="N32" s="8" t="s">
        <v>220</v>
      </c>
      <c r="O32" s="8" t="s">
        <v>221</v>
      </c>
      <c r="P32" s="8">
        <v>999</v>
      </c>
      <c r="Q32" s="8" t="s">
        <v>221</v>
      </c>
      <c r="R32" s="8">
        <v>999</v>
      </c>
      <c r="S32" s="8" t="s">
        <v>221</v>
      </c>
      <c r="T32" s="8" t="s">
        <v>32</v>
      </c>
      <c r="U32" s="36" t="s">
        <v>270</v>
      </c>
    </row>
    <row r="33" spans="1:21" x14ac:dyDescent="0.25">
      <c r="A33" s="21" t="s">
        <v>171</v>
      </c>
      <c r="B33" s="33"/>
      <c r="C33" s="33"/>
      <c r="D33" s="7" t="s">
        <v>214</v>
      </c>
      <c r="E33" s="7">
        <v>888</v>
      </c>
      <c r="F33" s="7">
        <v>888</v>
      </c>
      <c r="G33" s="7" t="s">
        <v>218</v>
      </c>
      <c r="H33" s="7" t="s">
        <v>80</v>
      </c>
      <c r="I33" s="7" t="s">
        <v>219</v>
      </c>
      <c r="J33" s="7" t="s">
        <v>220</v>
      </c>
      <c r="K33" s="7" t="s">
        <v>220</v>
      </c>
      <c r="L33" s="7" t="s">
        <v>219</v>
      </c>
      <c r="M33" s="7" t="s">
        <v>80</v>
      </c>
      <c r="N33" s="7" t="s">
        <v>220</v>
      </c>
      <c r="O33" s="7" t="s">
        <v>221</v>
      </c>
      <c r="P33" s="7">
        <v>999</v>
      </c>
      <c r="Q33" s="7" t="s">
        <v>221</v>
      </c>
      <c r="R33" s="7">
        <v>999</v>
      </c>
      <c r="S33" s="7" t="s">
        <v>221</v>
      </c>
      <c r="T33" s="7" t="s">
        <v>32</v>
      </c>
      <c r="U33" s="37" t="s">
        <v>271</v>
      </c>
    </row>
    <row r="34" spans="1:21" x14ac:dyDescent="0.25">
      <c r="A34" s="21"/>
      <c r="B34" s="31"/>
      <c r="C34" s="31"/>
    </row>
    <row r="35" spans="1:21" x14ac:dyDescent="0.25">
      <c r="A35" s="22"/>
      <c r="B35" s="38"/>
      <c r="C35" s="38"/>
    </row>
    <row r="36" spans="1:21" x14ac:dyDescent="0.25">
      <c r="A36" s="21"/>
      <c r="B36" s="31"/>
      <c r="C36" s="31"/>
    </row>
    <row r="37" spans="1:21" x14ac:dyDescent="0.25">
      <c r="A37" s="22"/>
      <c r="B37" s="38"/>
      <c r="C37" s="38"/>
    </row>
    <row r="38" spans="1:21" x14ac:dyDescent="0.25">
      <c r="A38" s="21"/>
      <c r="B38" s="31"/>
      <c r="C38"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I13" sqref="I13"/>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2" max="2" width="31.85546875" customWidth="1"/>
  </cols>
  <sheetData>
    <row r="1" spans="1:3" x14ac:dyDescent="0.25">
      <c r="A1" t="s">
        <v>276</v>
      </c>
      <c r="B1" t="s">
        <v>279</v>
      </c>
      <c r="C1" t="s">
        <v>280</v>
      </c>
    </row>
    <row r="2" spans="1:3" x14ac:dyDescent="0.25">
      <c r="A2">
        <v>999</v>
      </c>
      <c r="B2" t="s">
        <v>277</v>
      </c>
      <c r="C2" t="s">
        <v>281</v>
      </c>
    </row>
    <row r="3" spans="1:3" x14ac:dyDescent="0.25">
      <c r="A3">
        <v>888</v>
      </c>
      <c r="B3" t="s">
        <v>278</v>
      </c>
      <c r="C3" t="s">
        <v>282</v>
      </c>
    </row>
    <row r="4" spans="1:3" x14ac:dyDescent="0.25">
      <c r="A4">
        <v>777</v>
      </c>
      <c r="B4" t="s">
        <v>283</v>
      </c>
      <c r="C4"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Arm level Data</vt:lpstr>
      <vt:lpstr>Study level</vt:lpstr>
      <vt:lpstr>Sheet1</vt:lpstr>
      <vt:lpstr>Sheet2</vt:lpstr>
      <vt:lpstr>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TheTimbot</cp:lastModifiedBy>
  <cp:revision/>
  <dcterms:created xsi:type="dcterms:W3CDTF">2017-02-04T21:31:57Z</dcterms:created>
  <dcterms:modified xsi:type="dcterms:W3CDTF">2017-07-25T18:54:08Z</dcterms:modified>
  <cp:category/>
  <cp:contentStatus/>
</cp:coreProperties>
</file>