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U24" i="1"/>
  <c r="U25" i="1"/>
  <c r="U26" i="1"/>
  <c r="U27" i="1"/>
  <c r="U23" i="1"/>
  <c r="S25" i="1"/>
  <c r="T24" i="1"/>
  <c r="M23" i="1"/>
  <c r="T23" i="1"/>
  <c r="T22" i="1"/>
  <c r="K32" i="1"/>
  <c r="J24" i="1"/>
  <c r="K24" i="1" s="1"/>
  <c r="K23" i="1"/>
  <c r="L23" i="1"/>
  <c r="L22" i="1"/>
  <c r="K22" i="1"/>
  <c r="J23" i="1" s="1"/>
  <c r="E2" i="1"/>
  <c r="C3" i="1"/>
  <c r="C2" i="1"/>
  <c r="D2" i="1" s="1"/>
  <c r="C22" i="1"/>
  <c r="B2" i="1"/>
  <c r="A3" i="1"/>
  <c r="E3" i="1" s="1"/>
  <c r="T25" i="1" l="1"/>
  <c r="S26" i="1" s="1"/>
  <c r="M24" i="1"/>
  <c r="L24" i="1"/>
  <c r="J25" i="1" s="1"/>
  <c r="B23" i="1"/>
  <c r="D23" i="1" s="1"/>
  <c r="B3" i="1"/>
  <c r="A4" i="1"/>
  <c r="D3" i="1"/>
  <c r="T26" i="1" l="1"/>
  <c r="S27" i="1" s="1"/>
  <c r="T27" i="1" s="1"/>
  <c r="M25" i="1"/>
  <c r="K25" i="1"/>
  <c r="L25" i="1"/>
  <c r="C23" i="1"/>
  <c r="B24" i="1" s="1"/>
  <c r="C4" i="1"/>
  <c r="E4" i="1"/>
  <c r="A5" i="1"/>
  <c r="B4" i="1"/>
  <c r="D4" i="1"/>
  <c r="D24" i="1" l="1"/>
  <c r="C24" i="1"/>
  <c r="B25" i="1" s="1"/>
  <c r="C25" i="1" s="1"/>
  <c r="B26" i="1" s="1"/>
  <c r="C5" i="1"/>
  <c r="D5" i="1" s="1"/>
  <c r="E5" i="1"/>
  <c r="A6" i="1"/>
  <c r="B5" i="1"/>
  <c r="C6" i="1" l="1"/>
  <c r="D6" i="1" s="1"/>
  <c r="E6" i="1"/>
  <c r="D25" i="1"/>
  <c r="D26" i="1"/>
  <c r="C26" i="1"/>
  <c r="A7" i="1"/>
  <c r="B6" i="1"/>
  <c r="C7" i="1" l="1"/>
  <c r="E7" i="1"/>
  <c r="A8" i="1"/>
  <c r="B7" i="1"/>
  <c r="D7" i="1"/>
  <c r="E8" i="1" l="1"/>
  <c r="C8" i="1"/>
  <c r="A9" i="1"/>
  <c r="B8" i="1"/>
  <c r="D8" i="1"/>
  <c r="E9" i="1" l="1"/>
  <c r="C9" i="1"/>
  <c r="A10" i="1"/>
  <c r="B9" i="1"/>
  <c r="D9" i="1"/>
  <c r="E10" i="1" l="1"/>
  <c r="C10" i="1"/>
  <c r="A11" i="1"/>
  <c r="D10" i="1"/>
  <c r="B10" i="1"/>
  <c r="E11" i="1" l="1"/>
  <c r="C11" i="1"/>
  <c r="A12" i="1"/>
  <c r="B11" i="1"/>
  <c r="D11" i="1"/>
  <c r="C12" i="1" l="1"/>
  <c r="E12" i="1"/>
  <c r="B12" i="1"/>
  <c r="C14" i="1" l="1"/>
  <c r="D12" i="1"/>
</calcChain>
</file>

<file path=xl/sharedStrings.xml><?xml version="1.0" encoding="utf-8"?>
<sst xmlns="http://schemas.openxmlformats.org/spreadsheetml/2006/main" count="25" uniqueCount="18">
  <si>
    <t>x</t>
  </si>
  <si>
    <t>f(x)</t>
  </si>
  <si>
    <t>f'(x)</t>
  </si>
  <si>
    <t>K</t>
  </si>
  <si>
    <t>ф'(x)</t>
  </si>
  <si>
    <t>метод простых итераций</t>
  </si>
  <si>
    <t>n</t>
  </si>
  <si>
    <t>|xn+1-xn|</t>
  </si>
  <si>
    <t>xn</t>
  </si>
  <si>
    <t>ф(xn)</t>
  </si>
  <si>
    <t>x*</t>
  </si>
  <si>
    <t xml:space="preserve">xn </t>
  </si>
  <si>
    <t>f(xn)</t>
  </si>
  <si>
    <t>f'(xn)</t>
  </si>
  <si>
    <t>f''(x)</t>
  </si>
  <si>
    <t>Метод Ньютона</t>
  </si>
  <si>
    <t>Метод секущих</t>
  </si>
  <si>
    <t>|xn-xn-1|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</si>
</sst>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1" fillId="0" borderId="0" xfId="0" applyNumberFormat="1" applyFont="1"/>
    <xf numFmtId="0" fontId="3" fillId="0" borderId="0" xfId="0" applyFont="1"/>
    <xf numFmtId="165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1.5</c:v>
                </c:pt>
                <c:pt idx="1">
                  <c:v>1.6</c:v>
                </c:pt>
                <c:pt idx="2">
                  <c:v>1.7000000000000002</c:v>
                </c:pt>
                <c:pt idx="3">
                  <c:v>1.8000000000000003</c:v>
                </c:pt>
                <c:pt idx="4">
                  <c:v>1.9000000000000004</c:v>
                </c:pt>
                <c:pt idx="5">
                  <c:v>2.0000000000000004</c:v>
                </c:pt>
                <c:pt idx="6">
                  <c:v>2.1000000000000005</c:v>
                </c:pt>
                <c:pt idx="7">
                  <c:v>2.2000000000000006</c:v>
                </c:pt>
                <c:pt idx="8">
                  <c:v>2.3000000000000007</c:v>
                </c:pt>
                <c:pt idx="9">
                  <c:v>2.4000000000000008</c:v>
                </c:pt>
                <c:pt idx="10">
                  <c:v>2.5000000000000009</c:v>
                </c:pt>
              </c:numCache>
            </c:numRef>
          </c:xVal>
          <c:yVal>
            <c:numRef>
              <c:f>Лист1!$B$2:$B$12</c:f>
              <c:numCache>
                <c:formatCode>0.0000</c:formatCode>
                <c:ptCount val="11"/>
                <c:pt idx="0">
                  <c:v>0.56242052311096435</c:v>
                </c:pt>
                <c:pt idx="1">
                  <c:v>0.45545510437402692</c:v>
                </c:pt>
                <c:pt idx="2">
                  <c:v>0.34807434736135434</c:v>
                </c:pt>
                <c:pt idx="3">
                  <c:v>0.24012530126903103</c:v>
                </c:pt>
                <c:pt idx="4">
                  <c:v>0.13148535175494541</c:v>
                </c:pt>
                <c:pt idx="5">
                  <c:v>2.2055559821550774E-2</c:v>
                </c:pt>
                <c:pt idx="6">
                  <c:v>-8.824431904460206E-2</c:v>
                </c:pt>
                <c:pt idx="7">
                  <c:v>-0.19947961391097263</c:v>
                </c:pt>
                <c:pt idx="8">
                  <c:v>-0.31170364317303828</c:v>
                </c:pt>
                <c:pt idx="9">
                  <c:v>-0.42495997362059912</c:v>
                </c:pt>
                <c:pt idx="10">
                  <c:v>-0.53928419602126842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4-4DBE-94FB-44A58DAA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97088"/>
        <c:axId val="403895840"/>
      </c:scatterChart>
      <c:valAx>
        <c:axId val="4038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95840"/>
        <c:crosses val="autoZero"/>
        <c:crossBetween val="midCat"/>
      </c:valAx>
      <c:valAx>
        <c:axId val="4038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61912</xdr:rowOff>
    </xdr:from>
    <xdr:to>
      <xdr:col>14</xdr:col>
      <xdr:colOff>266700</xdr:colOff>
      <xdr:row>14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topLeftCell="H16" zoomScale="85" zoomScaleNormal="85" workbookViewId="0">
      <selection activeCell="S23" sqref="S23"/>
    </sheetView>
  </sheetViews>
  <sheetFormatPr defaultRowHeight="15" x14ac:dyDescent="0.25"/>
  <cols>
    <col min="1" max="1" width="7.28515625" customWidth="1"/>
    <col min="2" max="2" width="11.28515625" customWidth="1"/>
    <col min="3" max="3" width="13.7109375" customWidth="1"/>
    <col min="4" max="4" width="20.5703125" customWidth="1"/>
    <col min="5" max="5" width="11.5703125" customWidth="1"/>
    <col min="10" max="10" width="16.85546875" bestFit="1" customWidth="1"/>
    <col min="11" max="11" width="24.7109375" customWidth="1"/>
    <col min="12" max="12" width="18.140625" bestFit="1" customWidth="1"/>
    <col min="13" max="13" width="16.85546875" bestFit="1" customWidth="1"/>
    <col min="19" max="19" width="14.28515625" bestFit="1" customWidth="1"/>
    <col min="20" max="20" width="21.42578125" customWidth="1"/>
    <col min="21" max="21" width="14.28515625" bestFit="1" customWidth="1"/>
  </cols>
  <sheetData>
    <row r="1" spans="1:46" ht="18.75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14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8.75" x14ac:dyDescent="0.3">
      <c r="A2" s="2">
        <v>1.5</v>
      </c>
      <c r="B2" s="3">
        <f>1.5-0.4*SQRT(A2^3)-0.5*LN(A2)</f>
        <v>0.56242052311096435</v>
      </c>
      <c r="C2" s="2">
        <f>-0.6*SQRT(A2^3)/A2-0.5/A2</f>
        <v>-1.0681802561682867</v>
      </c>
      <c r="D2" s="2">
        <f>1-C2/$C$15</f>
        <v>-6.8180256168286713E-2</v>
      </c>
      <c r="E2" s="2">
        <f>0.3*SQRT(A2^3)/A2^2+0.5/A2^2</f>
        <v>0.46717119650054006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8.75" x14ac:dyDescent="0.3">
      <c r="A3" s="2">
        <f>A2+0.1</f>
        <v>1.6</v>
      </c>
      <c r="B3" s="3">
        <f>1.5-0.4*SQRT(A3^3)-0.5*LN(A3)</f>
        <v>0.45545510437402692</v>
      </c>
      <c r="C3" s="2">
        <f t="shared" ref="C3:C12" si="0">-0.6*SQRT(A3^3)/A3-0.5/A3</f>
        <v>-1.0714466384404111</v>
      </c>
      <c r="D3" s="2">
        <f t="shared" ref="D3:D12" si="1">1-C3/$C$15</f>
        <v>-7.1446638440411103E-2</v>
      </c>
      <c r="E3" s="2">
        <f t="shared" ref="E3:E12" si="2">0.3*SQRT(A3^3)/A3^2+0.5/A3^2</f>
        <v>0.43248332451262839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8.75" x14ac:dyDescent="0.3">
      <c r="A4" s="2">
        <f t="shared" ref="A4:A12" si="3">A3+0.1</f>
        <v>1.7000000000000002</v>
      </c>
      <c r="B4" s="3">
        <f t="shared" ref="B4:B12" si="4">1.5-0.4*SQRT(A4^3)-0.5*LN(A4)</f>
        <v>0.34807434736135434</v>
      </c>
      <c r="C4" s="2">
        <f t="shared" si="0"/>
        <v>-1.0764219356831415</v>
      </c>
      <c r="D4" s="2">
        <f t="shared" si="1"/>
        <v>-7.6421935683141484E-2</v>
      </c>
      <c r="E4" s="2">
        <f t="shared" si="2"/>
        <v>0.40309987727704844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18.75" x14ac:dyDescent="0.3">
      <c r="A5" s="2">
        <f t="shared" si="3"/>
        <v>1.8000000000000003</v>
      </c>
      <c r="B5" s="3">
        <f t="shared" si="4"/>
        <v>0.24012530126903103</v>
      </c>
      <c r="C5" s="2">
        <f t="shared" si="0"/>
        <v>-1.0827622496777021</v>
      </c>
      <c r="D5" s="2">
        <f t="shared" si="1"/>
        <v>-8.2762249677702071E-2</v>
      </c>
      <c r="E5" s="2">
        <f t="shared" si="2"/>
        <v>0.37792778540429983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8.75" x14ac:dyDescent="0.3">
      <c r="A6" s="2">
        <f t="shared" si="3"/>
        <v>1.9000000000000004</v>
      </c>
      <c r="B6" s="3">
        <f t="shared" si="4"/>
        <v>0.13148535175494541</v>
      </c>
      <c r="C6" s="2">
        <f t="shared" si="0"/>
        <v>-1.0902008198622553</v>
      </c>
      <c r="D6" s="2">
        <f t="shared" si="1"/>
        <v>-9.0200819862255255E-2</v>
      </c>
      <c r="E6" s="2">
        <f t="shared" si="2"/>
        <v>0.35614703015765714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ht="18.75" x14ac:dyDescent="0.3">
      <c r="A7" s="2">
        <f t="shared" si="3"/>
        <v>2.0000000000000004</v>
      </c>
      <c r="B7" s="3">
        <f t="shared" si="4"/>
        <v>2.2055559821550774E-2</v>
      </c>
      <c r="C7" s="2">
        <f t="shared" si="0"/>
        <v>-1.0985281374238571</v>
      </c>
      <c r="D7" s="2">
        <f t="shared" si="1"/>
        <v>-9.8528137423857132E-2</v>
      </c>
      <c r="E7" s="2">
        <f t="shared" si="2"/>
        <v>0.33713203435596417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18.75" x14ac:dyDescent="0.3">
      <c r="A8" s="2">
        <f t="shared" si="3"/>
        <v>2.1000000000000005</v>
      </c>
      <c r="B8" s="3">
        <f t="shared" si="4"/>
        <v>-8.824431904460206E-2</v>
      </c>
      <c r="C8" s="2">
        <f t="shared" si="0"/>
        <v>-1.1075778428666045</v>
      </c>
      <c r="D8" s="2">
        <f t="shared" si="1"/>
        <v>-0.10757784286660454</v>
      </c>
      <c r="E8" s="2">
        <f t="shared" si="2"/>
        <v>0.32039835260996241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ht="18.75" x14ac:dyDescent="0.3">
      <c r="A9" s="2">
        <f t="shared" si="3"/>
        <v>2.2000000000000006</v>
      </c>
      <c r="B9" s="3">
        <f t="shared" si="4"/>
        <v>-0.19947961391097263</v>
      </c>
      <c r="C9" s="2">
        <f t="shared" si="0"/>
        <v>-1.1172165457242069</v>
      </c>
      <c r="D9" s="2">
        <f t="shared" si="1"/>
        <v>-0.11721654572420692</v>
      </c>
      <c r="E9" s="2">
        <f t="shared" si="2"/>
        <v>0.3055657438629395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8.75" x14ac:dyDescent="0.3">
      <c r="A10" s="2">
        <f t="shared" si="3"/>
        <v>2.3000000000000007</v>
      </c>
      <c r="B10" s="3">
        <f t="shared" si="4"/>
        <v>-0.31170364317303828</v>
      </c>
      <c r="C10" s="2">
        <f t="shared" si="0"/>
        <v>-1.1273363576340123</v>
      </c>
      <c r="D10" s="2">
        <f t="shared" si="1"/>
        <v>-0.1273363576340123</v>
      </c>
      <c r="E10" s="2">
        <f t="shared" si="2"/>
        <v>0.2923321004308343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8.75" x14ac:dyDescent="0.3">
      <c r="A11" s="2">
        <f t="shared" si="3"/>
        <v>2.4000000000000008</v>
      </c>
      <c r="B11" s="3">
        <f t="shared" si="4"/>
        <v>-0.42495997362059912</v>
      </c>
      <c r="C11" s="2">
        <f t="shared" si="0"/>
        <v>-1.1378493364231135</v>
      </c>
      <c r="D11" s="2">
        <f t="shared" si="1"/>
        <v>-0.13784933642311348</v>
      </c>
      <c r="E11" s="2">
        <f t="shared" si="2"/>
        <v>0.28045472286592632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8.75" x14ac:dyDescent="0.3">
      <c r="A12" s="2">
        <f t="shared" si="3"/>
        <v>2.5000000000000009</v>
      </c>
      <c r="B12" s="3">
        <f t="shared" si="4"/>
        <v>-0.53928419602126842</v>
      </c>
      <c r="C12" s="2">
        <f t="shared" si="0"/>
        <v>-1.1486832980505139</v>
      </c>
      <c r="D12" s="2">
        <f t="shared" si="1"/>
        <v>-0.14868329805051395</v>
      </c>
      <c r="E12" s="2">
        <f t="shared" si="2"/>
        <v>0.26973665961010268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8.75" x14ac:dyDescent="0.3">
      <c r="A14" s="2"/>
      <c r="B14" s="2"/>
      <c r="C14" s="2">
        <f>C12/2</f>
        <v>-0.57434164902525697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8.75" x14ac:dyDescent="0.3">
      <c r="A15" s="2"/>
      <c r="B15" s="2" t="s">
        <v>3</v>
      </c>
      <c r="C15" s="2">
        <v>-1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8.7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8.7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8.7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23.25" x14ac:dyDescent="0.35">
      <c r="A20" s="2" t="s">
        <v>5</v>
      </c>
      <c r="B20" s="2"/>
      <c r="C20" s="2"/>
      <c r="D20" s="2"/>
      <c r="E20" s="2"/>
      <c r="F20" s="2"/>
      <c r="G20" s="2"/>
      <c r="H20" s="2"/>
      <c r="I20" s="2" t="s">
        <v>15</v>
      </c>
      <c r="J20" s="2"/>
      <c r="K20" s="2"/>
      <c r="L20" s="2"/>
      <c r="M20" s="2"/>
      <c r="N20" s="2"/>
      <c r="O20" s="2"/>
      <c r="P20" s="2"/>
      <c r="Q20" s="2"/>
      <c r="R20" s="5" t="s">
        <v>16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26.25" x14ac:dyDescent="0.4">
      <c r="A21" s="1" t="s">
        <v>6</v>
      </c>
      <c r="B21" s="1" t="s">
        <v>8</v>
      </c>
      <c r="C21" s="1" t="s">
        <v>9</v>
      </c>
      <c r="D21" s="1" t="s">
        <v>7</v>
      </c>
      <c r="E21" s="1"/>
      <c r="F21" s="1"/>
      <c r="G21" s="1"/>
      <c r="H21" s="1"/>
      <c r="I21" s="1" t="s">
        <v>6</v>
      </c>
      <c r="J21" s="1" t="s">
        <v>11</v>
      </c>
      <c r="K21" s="1" t="s">
        <v>12</v>
      </c>
      <c r="L21" s="1" t="s">
        <v>13</v>
      </c>
      <c r="M21" s="1" t="s">
        <v>7</v>
      </c>
      <c r="N21" s="1"/>
      <c r="O21" s="1"/>
      <c r="P21" s="1"/>
      <c r="R21" s="5" t="s">
        <v>6</v>
      </c>
      <c r="S21" s="5" t="s">
        <v>8</v>
      </c>
      <c r="T21" s="5" t="s">
        <v>12</v>
      </c>
      <c r="U21" s="5" t="s">
        <v>17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46" ht="26.25" x14ac:dyDescent="0.4">
      <c r="A22" s="1">
        <v>0</v>
      </c>
      <c r="B22" s="1">
        <v>2.5</v>
      </c>
      <c r="C22" s="1">
        <f>B22-(1.5-0.4*SQRT(B22^3)-0.5*LN(B22))/$C$15</f>
        <v>1.9607158039787327</v>
      </c>
      <c r="D22" s="1"/>
      <c r="E22" s="1"/>
      <c r="F22" s="1"/>
      <c r="G22" s="1"/>
      <c r="H22" s="1"/>
      <c r="I22" s="1">
        <v>0</v>
      </c>
      <c r="J22" s="4">
        <v>2</v>
      </c>
      <c r="K22" s="4">
        <f>1.5-0.4*SQRT(J22^3)-0.5*LN(J22)</f>
        <v>2.2055559821551107E-2</v>
      </c>
      <c r="L22" s="4">
        <f>-0.6*SQRT(J22^3)/J22-0.5/J22</f>
        <v>-1.0985281374238571</v>
      </c>
      <c r="M22" s="4"/>
      <c r="N22" s="1"/>
      <c r="O22" s="1"/>
      <c r="P22" s="1"/>
      <c r="R22" s="5">
        <v>0</v>
      </c>
      <c r="S22" s="6">
        <v>1.5</v>
      </c>
      <c r="T22" s="6">
        <f>1.5-0.4*SQRT(S22^3)-0.5*LN(S22)</f>
        <v>0.56242052311096435</v>
      </c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46" ht="26.25" x14ac:dyDescent="0.4">
      <c r="A23" s="1">
        <v>1</v>
      </c>
      <c r="B23" s="1">
        <f>C22</f>
        <v>1.9607158039787327</v>
      </c>
      <c r="C23" s="1">
        <f>B23-(1.5-0.4*SQRT(B23^3)-0.5*LN(B23))/$C$15</f>
        <v>2.0258596674013285</v>
      </c>
      <c r="D23" s="1">
        <f>ABS(B23-B22)</f>
        <v>0.53928419602126731</v>
      </c>
      <c r="E23" s="1"/>
      <c r="F23" s="1"/>
      <c r="G23" s="1"/>
      <c r="H23" s="1"/>
      <c r="I23" s="1">
        <v>1</v>
      </c>
      <c r="J23" s="4">
        <f>J22-K22/L22</f>
        <v>2.0200773735967048</v>
      </c>
      <c r="K23" s="4">
        <f>1.5-0.4*SQRT(J23^3)-0.5*LN(J23)</f>
        <v>-1.765758463861955E-5</v>
      </c>
      <c r="L23" s="4">
        <f>-0.6*SQRT(J23^3)/J23-0.5/J23</f>
        <v>-1.1002918277280225</v>
      </c>
      <c r="M23" s="4">
        <f>ABS(J23-J22)</f>
        <v>2.0077373596704806E-2</v>
      </c>
      <c r="N23" s="1"/>
      <c r="O23" s="1"/>
      <c r="P23" s="1"/>
      <c r="R23" s="5">
        <v>1</v>
      </c>
      <c r="S23" s="6">
        <v>2.5</v>
      </c>
      <c r="T23" s="6">
        <f>1.5-0.4*SQRT(S23^3)-0.5*LN(S23)</f>
        <v>-0.53928419602126731</v>
      </c>
      <c r="U23" s="6">
        <f>ABS(S23-S22)</f>
        <v>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46" ht="26.25" x14ac:dyDescent="0.4">
      <c r="A24" s="1">
        <v>2</v>
      </c>
      <c r="B24" s="1">
        <f t="shared" ref="B24:B26" si="5">C23</f>
        <v>2.0258596674013285</v>
      </c>
      <c r="C24" s="1">
        <f t="shared" ref="C24:C26" si="6">B24-(1.5-0.4*SQRT(B24^3)-0.5*LN(B24))/$C$15</f>
        <v>2.0194783166880375</v>
      </c>
      <c r="D24" s="1">
        <f t="shared" ref="D24:D26" si="7">ABS(B24-B23)</f>
        <v>6.5143863422595816E-2</v>
      </c>
      <c r="E24" s="1"/>
      <c r="F24" s="1"/>
      <c r="G24" s="1"/>
      <c r="H24" s="1"/>
      <c r="I24" s="1">
        <v>2</v>
      </c>
      <c r="J24" s="4">
        <f t="shared" ref="J24:J30" si="8">J23-K23/L23</f>
        <v>2.020061325504559</v>
      </c>
      <c r="K24" s="4">
        <f t="shared" ref="K24:K30" si="9">1.5-0.4*SQRT(J24^3)-0.5*LN(J24)</f>
        <v>-1.1402212507505283E-11</v>
      </c>
      <c r="L24" s="4">
        <f t="shared" ref="L24:L30" si="10">-0.6*SQRT(J24^3)/J24-0.5/J24</f>
        <v>-1.100290406716848</v>
      </c>
      <c r="M24" s="4">
        <f t="shared" ref="M24:M30" si="11">ABS(J24-J23)</f>
        <v>1.6048092145837245E-5</v>
      </c>
      <c r="N24" s="1"/>
      <c r="O24" s="1"/>
      <c r="P24" s="1"/>
      <c r="R24" s="5">
        <v>2</v>
      </c>
      <c r="S24" s="6">
        <f>S23-(T23*(S22-S23))/(T22-T23)</f>
        <v>2.0105002396231546</v>
      </c>
      <c r="T24" s="6">
        <f t="shared" ref="T24:T27" si="12">1.5-0.4*SQRT(S24^3)-0.5*LN(S24)</f>
        <v>1.0515933961596058E-2</v>
      </c>
      <c r="U24" s="6">
        <f t="shared" ref="U24:U27" si="13">ABS(S24-S23)</f>
        <v>0.48949976037684539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46" ht="26.25" x14ac:dyDescent="0.4">
      <c r="A25" s="1">
        <v>3</v>
      </c>
      <c r="B25" s="1">
        <f t="shared" si="5"/>
        <v>2.0194783166880375</v>
      </c>
      <c r="C25" s="1">
        <f t="shared" si="6"/>
        <v>2.0201197806383222</v>
      </c>
      <c r="D25" s="1">
        <f t="shared" si="7"/>
        <v>6.3813507132910452E-3</v>
      </c>
      <c r="E25" s="1"/>
      <c r="F25" s="1"/>
      <c r="G25" s="1"/>
      <c r="H25" s="1"/>
      <c r="I25" s="1">
        <v>3</v>
      </c>
      <c r="J25" s="4">
        <f t="shared" si="8"/>
        <v>2.0200613254941961</v>
      </c>
      <c r="K25" s="4">
        <f t="shared" si="9"/>
        <v>0</v>
      </c>
      <c r="L25" s="4">
        <f t="shared" si="10"/>
        <v>-1.1002904067159305</v>
      </c>
      <c r="M25" s="4">
        <f t="shared" si="11"/>
        <v>1.0362821711851211E-11</v>
      </c>
      <c r="N25" s="1"/>
      <c r="O25" s="1"/>
      <c r="P25" s="1"/>
      <c r="R25" s="5">
        <v>3</v>
      </c>
      <c r="S25" s="6">
        <f t="shared" ref="S25:S27" si="14">S24-(T24*(S23-S24))/(T23-T24)</f>
        <v>2.0198628186289116</v>
      </c>
      <c r="T25" s="6">
        <f t="shared" si="12"/>
        <v>2.1841345504358678E-4</v>
      </c>
      <c r="U25" s="6">
        <f t="shared" si="13"/>
        <v>9.362579005756988E-3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46" ht="26.25" x14ac:dyDescent="0.4">
      <c r="A26" s="1">
        <v>4</v>
      </c>
      <c r="B26" s="1">
        <f t="shared" si="5"/>
        <v>2.0201197806383222</v>
      </c>
      <c r="C26" s="1">
        <f t="shared" si="6"/>
        <v>2.0200554628527327</v>
      </c>
      <c r="D26" s="1">
        <f t="shared" si="7"/>
        <v>6.4146395028474856E-4</v>
      </c>
      <c r="E26" s="1"/>
      <c r="F26" s="1"/>
      <c r="G26" s="1"/>
      <c r="H26" s="1"/>
      <c r="I26" s="1"/>
      <c r="J26" s="4"/>
      <c r="K26" s="4"/>
      <c r="L26" s="4"/>
      <c r="M26" s="4"/>
      <c r="N26" s="1"/>
      <c r="O26" s="1"/>
      <c r="P26" s="1"/>
      <c r="R26" s="5">
        <v>4</v>
      </c>
      <c r="S26" s="6">
        <f t="shared" si="14"/>
        <v>2.0200614016982499</v>
      </c>
      <c r="T26" s="6">
        <f t="shared" si="12"/>
        <v>-8.3846589726821463E-8</v>
      </c>
      <c r="U26" s="6">
        <f t="shared" si="13"/>
        <v>1.9858306933828729E-4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46" ht="26.25" x14ac:dyDescent="0.4">
      <c r="A27" s="1"/>
      <c r="B27" s="1"/>
      <c r="C27" s="1"/>
      <c r="D27" s="1"/>
      <c r="E27" s="1"/>
      <c r="F27" s="1"/>
      <c r="G27" s="1"/>
      <c r="H27" s="1"/>
      <c r="I27" s="1"/>
      <c r="J27" s="4"/>
      <c r="K27" s="4"/>
      <c r="L27" s="4"/>
      <c r="M27" s="4"/>
      <c r="N27" s="1"/>
      <c r="O27" s="1"/>
      <c r="P27" s="1"/>
      <c r="R27" s="5">
        <v>5</v>
      </c>
      <c r="S27" s="6">
        <f t="shared" si="14"/>
        <v>2.0200613254935873</v>
      </c>
      <c r="T27" s="6">
        <f t="shared" si="12"/>
        <v>6.6979755075635694E-13</v>
      </c>
      <c r="U27" s="6">
        <f t="shared" si="13"/>
        <v>7.6204662580181548E-8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46" ht="26.25" x14ac:dyDescent="0.4">
      <c r="A28" s="1"/>
      <c r="B28" s="1" t="s">
        <v>10</v>
      </c>
      <c r="C28" s="1">
        <v>2.02</v>
      </c>
      <c r="D28" s="1"/>
      <c r="E28" s="1"/>
      <c r="F28" s="1"/>
      <c r="G28" s="1"/>
      <c r="H28" s="1"/>
      <c r="I28" s="1"/>
      <c r="J28" s="4"/>
      <c r="K28" s="4"/>
      <c r="L28" s="4"/>
      <c r="M28" s="4"/>
      <c r="N28" s="1"/>
      <c r="O28" s="1"/>
      <c r="P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46" ht="26.25" x14ac:dyDescent="0.4">
      <c r="A29" s="1"/>
      <c r="B29" s="1"/>
      <c r="C29" s="1"/>
      <c r="D29" s="1"/>
      <c r="E29" s="1"/>
      <c r="F29" s="1"/>
      <c r="G29" s="1"/>
      <c r="H29" s="1"/>
      <c r="I29" s="1"/>
      <c r="J29" s="4"/>
      <c r="K29" s="4"/>
      <c r="L29" s="4"/>
      <c r="M29" s="4"/>
      <c r="N29" s="1"/>
      <c r="O29" s="1"/>
      <c r="P29" s="1"/>
      <c r="R29" s="5" t="s">
        <v>10</v>
      </c>
      <c r="S29" s="5">
        <v>2.0200610000000001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46" ht="26.25" x14ac:dyDescent="0.4">
      <c r="A30" s="1"/>
      <c r="B30" s="1"/>
      <c r="C30" s="1"/>
      <c r="D30" s="1"/>
      <c r="E30" s="1"/>
      <c r="F30" s="1"/>
      <c r="G30" s="1"/>
      <c r="H30" s="1"/>
      <c r="I30" s="1"/>
      <c r="J30" s="4"/>
      <c r="K30" s="4"/>
      <c r="L30" s="4"/>
      <c r="M30" s="4"/>
      <c r="N30" s="1"/>
      <c r="O30" s="1"/>
      <c r="P30" s="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46" ht="26.2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46" ht="26.25" x14ac:dyDescent="0.4">
      <c r="A32" s="1"/>
      <c r="B32" s="1"/>
      <c r="C32" s="1"/>
      <c r="D32" s="1"/>
      <c r="E32" s="1"/>
      <c r="F32" s="1"/>
      <c r="G32" s="1"/>
      <c r="H32" s="1"/>
      <c r="I32" s="1"/>
      <c r="J32" s="1" t="s">
        <v>10</v>
      </c>
      <c r="K32" s="4">
        <f>J25</f>
        <v>2.0200613254941961</v>
      </c>
      <c r="L32" s="1"/>
      <c r="M32" s="1"/>
      <c r="N32" s="1"/>
      <c r="O32" s="1"/>
      <c r="P32" s="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26.25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26.25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26.25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26.2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26.25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26.2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26.2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26.2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26.2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26.2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32" ht="26.2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32" ht="26.2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2022-10-30T22:22:22Z</dcterms:modified>
</cp:coreProperties>
</file>