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20" yWindow="-120" windowWidth="29040" windowHeight="1584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/>
  <c r="E36"/>
  <c r="E35"/>
  <c r="E33"/>
  <c r="E32"/>
  <c r="E31"/>
  <c r="E30"/>
  <c r="E29"/>
  <c r="E28"/>
  <c r="E27"/>
  <c r="E26"/>
  <c r="E25"/>
  <c r="E24" l="1"/>
  <c r="E22"/>
  <c r="E23"/>
  <c r="E15"/>
  <c r="E11"/>
  <c r="E21"/>
  <c r="E20"/>
  <c r="E19"/>
  <c r="E17"/>
  <c r="E16"/>
  <c r="E14"/>
  <c r="E13"/>
  <c r="E12"/>
  <c r="E8"/>
  <c r="E9"/>
  <c r="G5" l="1"/>
  <c r="H5" l="1"/>
  <c r="G4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<sst xmlns="http://schemas.openxmlformats.org/spreadsheetml/2006/main" count="93" uniqueCount="55">
  <si>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</si>
  <si>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</si>
  <si>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</si>
  <si>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</si>
  <si>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</si>
  <si>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</si>
  <si>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</si>
  <si>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</si>
  <si>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</si>
  <si>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</si>
  <si>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</si>
  <si>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</si>
  <si>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</si>
  <si>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</si>
  <si>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</si>
  <si>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</si>
  <si>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</si>
  <si>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</si>
  <si>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</si>
  <si>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</si>
  <si>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</si>
  <si>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</si>
  <si>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</si>
  <si>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</si>
  <si>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</si>
  <si>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</si>
  <si>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</si>
  <si>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</si>
  <si>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</si>
  <si>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</si>
  <si>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</si>
  <si>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</si>
  <si>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</si>
  <si>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</si>
  <si>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</si>
  <si>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8.4.11. Biztonsági mentés tesztelése (TR)</t>
  </si>
  <si>
    <t>8.4.12. Bemutató elkészítése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</si>
  <si>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</si>
  <si>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Gyakorlat: szerda 17:00-18:00</t>
  </si>
  <si>
    <t xml:space="preserve">Pszichológus oldal </t>
  </si>
  <si>
    <t>Urbán Judit</t>
  </si>
  <si>
    <t>8.3.5. Ckkek kezelése (CRUD)</t>
  </si>
  <si>
    <t>8.3.6. Cikkkezeléshez szükséges adatok létrehozása az adatbázisban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</si>
  <si>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</si>
  <si>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</si>
  <si>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</si>
  <si>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</si>
  <si>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8.3.7. Regisztrált személyek kezelése (CRUD) és a szükséges adatok létrehozása az adatbázisban</t>
  </si>
  <si>
    <t>8.3.12. Foglalt időpontok megjelenítése, kezdő és a vég időpontal együtt</t>
  </si>
  <si>
    <t>8.3.10. -</t>
  </si>
  <si>
    <t>8.3.9. -</t>
  </si>
  <si>
    <t>8.3.8. -</t>
  </si>
  <si>
    <t>8.4.10. -</t>
  </si>
  <si>
    <t>Nagy Péter</t>
  </si>
  <si>
    <t>Szabó Timea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</si>
</sst>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19" fillId="17" borderId="0" applyNumberFormat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5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5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5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0" fontId="19" fillId="15" borderId="0" xfId="14"/>
    <xf numFmtId="0" fontId="19" fillId="13" borderId="0" xfId="12"/>
    <xf numFmtId="0" fontId="19" fillId="14" borderId="0" xfId="13"/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14" fontId="1" fillId="11" borderId="2" xfId="11" applyNumberFormat="1" applyFont="1" applyFill="1">
      <alignment horizontal="left" vertical="center" indent="2"/>
    </xf>
    <xf numFmtId="0" fontId="0" fillId="10" borderId="2" xfId="11" applyFont="1" applyFill="1">
      <alignment horizontal="left" vertical="center" indent="2"/>
    </xf>
    <xf numFmtId="0" fontId="19" fillId="17" borderId="0" xfId="16"/>
    <xf numFmtId="0" fontId="20" fillId="16" borderId="0" xfId="15"/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0" fillId="16" borderId="8" xfId="15" applyBorder="1" applyAlignment="1">
      <alignment vertical="center"/>
    </xf>
    <xf numFmtId="0" fontId="19" fillId="15" borderId="8" xfId="14" applyBorder="1" applyAlignment="1">
      <alignment vertical="center"/>
    </xf>
  </cellXfs>
  <cellStyles count="17">
    <cellStyle name="60% - 4. jelölőszín" xfId="16" builtinId="44"/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2)" xfId="12" builtinId="33"/>
    <cellStyle name="Jelölőszín (3)" xfId="13" builtinId="37"/>
    <cellStyle name="Jelölőszín (5)" xfId="14" builtinId="45"/>
    <cellStyle name="Name" xfId="10"/>
    <cellStyle name="Normál" xfId="0" builtinId="0"/>
    <cellStyle name="Project Start" xfId="8"/>
    <cellStyle name="Semleges" xfId="15" builtinId="28"/>
    <cellStyle name="Task" xfId="11"/>
    <cellStyle name="zHiddenText" xfId="2"/>
  </cellStyles>
  <dxfs count="90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RowStripe" dxfId="84"/>
      <tableStyleElement type="secondRowStripe" dxfId="83"/>
      <tableStyleElement type="firstColumnStripe" dxfId="82"/>
      <tableStyleElement type="secondColumnStripe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F54"/>
  <sheetViews>
    <sheetView showGridLines="0" tabSelected="1" showRuler="0" zoomScale="80" zoomScaleNormal="80" zoomScalePageLayoutView="70" workbookViewId="0">
      <pane ySplit="5" topLeftCell="A6" activePane="bottomLeft" state="frozen"/>
      <selection pane="bottomLeft" activeCell="U8" sqref="U8"/>
    </sheetView>
  </sheetViews>
  <sheetFormatPr defaultRowHeight="30" customHeight="1"/>
  <cols>
    <col min="1" max="1" width="2.140625" style="16" bestFit="1" customWidth="1"/>
    <col min="2" max="2" width="78.28515625" customWidth="1"/>
    <col min="3" max="3" width="11.28515625" bestFit="1" customWidth="1"/>
    <col min="4" max="4" width="11.28515625" style="4" bestFit="1" customWidth="1"/>
    <col min="5" max="5" width="11.28515625" bestFit="1" customWidth="1"/>
    <col min="6" max="83" width="2.5703125" customWidth="1"/>
  </cols>
  <sheetData>
    <row r="1" spans="1:83" ht="25.5" customHeight="1">
      <c r="A1" s="17"/>
      <c r="B1" s="31" t="s">
        <v>39</v>
      </c>
      <c r="C1" s="1"/>
      <c r="D1" s="3"/>
      <c r="E1" s="15"/>
      <c r="F1" s="15"/>
      <c r="G1" s="15"/>
      <c r="I1" s="29"/>
      <c r="J1" t="s">
        <v>40</v>
      </c>
      <c r="O1" s="59"/>
      <c r="P1" s="29"/>
      <c r="Q1" t="s">
        <v>54</v>
      </c>
      <c r="W1" s="66"/>
      <c r="X1" s="29"/>
      <c r="Y1" t="s">
        <v>53</v>
      </c>
      <c r="AD1" s="61"/>
      <c r="AE1" s="29"/>
      <c r="AF1" s="29" t="s">
        <v>8</v>
      </c>
      <c r="AK1" s="67"/>
      <c r="AL1" s="29"/>
      <c r="AM1" t="s">
        <v>11</v>
      </c>
      <c r="AS1" s="60"/>
      <c r="AT1" s="29"/>
      <c r="AU1" t="s">
        <v>11</v>
      </c>
      <c r="BA1" s="60"/>
      <c r="BB1" s="29"/>
      <c r="BC1" t="s">
        <v>11</v>
      </c>
      <c r="BI1" s="60"/>
      <c r="BJ1" s="29"/>
      <c r="BK1" t="s">
        <v>11</v>
      </c>
      <c r="BQ1" s="60"/>
      <c r="BR1" s="29"/>
      <c r="BS1" t="s">
        <v>11</v>
      </c>
      <c r="BY1" s="60"/>
    </row>
    <row r="2" spans="1:83" ht="25.5" customHeight="1">
      <c r="B2" s="30" t="s">
        <v>38</v>
      </c>
      <c r="D2" s="68" t="s">
        <v>0</v>
      </c>
      <c r="E2" s="68"/>
      <c r="F2" s="15"/>
      <c r="G2" s="19"/>
    </row>
    <row r="3" spans="1:83" ht="25.5" customHeight="1">
      <c r="B3" s="26"/>
      <c r="D3" s="68">
        <v>45197</v>
      </c>
      <c r="E3" s="68"/>
      <c r="F3" s="15"/>
    </row>
    <row r="4" spans="1:83" ht="25.5" customHeight="1">
      <c r="A4" s="17"/>
      <c r="D4"/>
      <c r="F4" s="72"/>
      <c r="G4" s="69">
        <f>G5</f>
        <v>45194</v>
      </c>
      <c r="H4" s="70"/>
      <c r="I4" s="70"/>
      <c r="J4" s="70"/>
      <c r="K4" s="70"/>
      <c r="L4" s="70"/>
      <c r="M4" s="71"/>
      <c r="N4" s="69">
        <f>N5</f>
        <v>45201</v>
      </c>
      <c r="O4" s="70"/>
      <c r="P4" s="70"/>
      <c r="Q4" s="70"/>
      <c r="R4" s="70"/>
      <c r="S4" s="70"/>
      <c r="T4" s="71"/>
      <c r="U4" s="69">
        <f>U5</f>
        <v>45208</v>
      </c>
      <c r="V4" s="70"/>
      <c r="W4" s="70"/>
      <c r="X4" s="70"/>
      <c r="Y4" s="70"/>
      <c r="Z4" s="70"/>
      <c r="AA4" s="71"/>
      <c r="AB4" s="69">
        <f>AB5</f>
        <v>45215</v>
      </c>
      <c r="AC4" s="70"/>
      <c r="AD4" s="70"/>
      <c r="AE4" s="70"/>
      <c r="AF4" s="70"/>
      <c r="AG4" s="70"/>
      <c r="AH4" s="71"/>
      <c r="AI4" s="69">
        <f>AI5</f>
        <v>45222</v>
      </c>
      <c r="AJ4" s="70"/>
      <c r="AK4" s="70"/>
      <c r="AL4" s="70"/>
      <c r="AM4" s="70"/>
      <c r="AN4" s="70"/>
      <c r="AO4" s="71"/>
      <c r="AP4" s="69">
        <f>AP5</f>
        <v>45229</v>
      </c>
      <c r="AQ4" s="70"/>
      <c r="AR4" s="70"/>
      <c r="AS4" s="70"/>
      <c r="AT4" s="70"/>
      <c r="AU4" s="70"/>
      <c r="AV4" s="71"/>
      <c r="AW4" s="69">
        <f>AW5</f>
        <v>45236</v>
      </c>
      <c r="AX4" s="70"/>
      <c r="AY4" s="70"/>
      <c r="AZ4" s="70"/>
      <c r="BA4" s="70"/>
      <c r="BB4" s="70"/>
      <c r="BC4" s="71"/>
      <c r="BD4" s="69">
        <f>BD5</f>
        <v>45243</v>
      </c>
      <c r="BE4" s="70"/>
      <c r="BF4" s="70"/>
      <c r="BG4" s="70"/>
      <c r="BH4" s="70"/>
      <c r="BI4" s="70"/>
      <c r="BJ4" s="71"/>
      <c r="BK4" s="69">
        <f>BK5</f>
        <v>45250</v>
      </c>
      <c r="BL4" s="70"/>
      <c r="BM4" s="70"/>
      <c r="BN4" s="70"/>
      <c r="BO4" s="70"/>
      <c r="BP4" s="70"/>
      <c r="BQ4" s="71"/>
      <c r="BR4" s="69">
        <f>BR5</f>
        <v>45257</v>
      </c>
      <c r="BS4" s="70"/>
      <c r="BT4" s="70"/>
      <c r="BU4" s="70"/>
      <c r="BV4" s="70"/>
      <c r="BW4" s="70"/>
      <c r="BX4" s="71"/>
      <c r="BY4" s="69">
        <f>BY5</f>
        <v>45264</v>
      </c>
      <c r="BZ4" s="70"/>
      <c r="CA4" s="70"/>
      <c r="CB4" s="70"/>
      <c r="CC4" s="70"/>
      <c r="CD4" s="70"/>
      <c r="CE4" s="71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3"/>
      <c r="G5" s="6">
        <f>Project_Start-WEEKDAY(Project_Start,1)+2</f>
        <v>45194</v>
      </c>
      <c r="H5" s="5">
        <f>G5+1</f>
        <v>45195</v>
      </c>
      <c r="I5" s="5">
        <f t="shared" ref="I5:AV5" si="0">H5+1</f>
        <v>45196</v>
      </c>
      <c r="J5" s="5">
        <f t="shared" si="0"/>
        <v>45197</v>
      </c>
      <c r="K5" s="5">
        <f t="shared" si="0"/>
        <v>45198</v>
      </c>
      <c r="L5" s="5">
        <f t="shared" si="0"/>
        <v>45199</v>
      </c>
      <c r="M5" s="7">
        <f t="shared" si="0"/>
        <v>45200</v>
      </c>
      <c r="N5" s="6">
        <f>M5+1</f>
        <v>45201</v>
      </c>
      <c r="O5" s="5">
        <f>N5+1</f>
        <v>45202</v>
      </c>
      <c r="P5" s="5">
        <f t="shared" si="0"/>
        <v>45203</v>
      </c>
      <c r="Q5" s="5">
        <f t="shared" si="0"/>
        <v>45204</v>
      </c>
      <c r="R5" s="5">
        <f t="shared" si="0"/>
        <v>45205</v>
      </c>
      <c r="S5" s="5">
        <f t="shared" si="0"/>
        <v>45206</v>
      </c>
      <c r="T5" s="7">
        <f t="shared" si="0"/>
        <v>45207</v>
      </c>
      <c r="U5" s="6">
        <f>T5+1</f>
        <v>45208</v>
      </c>
      <c r="V5" s="5">
        <f>U5+1</f>
        <v>45209</v>
      </c>
      <c r="W5" s="5">
        <f t="shared" si="0"/>
        <v>45210</v>
      </c>
      <c r="X5" s="5">
        <f t="shared" si="0"/>
        <v>45211</v>
      </c>
      <c r="Y5" s="5">
        <f t="shared" si="0"/>
        <v>45212</v>
      </c>
      <c r="Z5" s="5">
        <f t="shared" si="0"/>
        <v>45213</v>
      </c>
      <c r="AA5" s="7">
        <f t="shared" si="0"/>
        <v>45214</v>
      </c>
      <c r="AB5" s="6">
        <f>AA5+1</f>
        <v>45215</v>
      </c>
      <c r="AC5" s="5">
        <f>AB5+1</f>
        <v>45216</v>
      </c>
      <c r="AD5" s="5">
        <f t="shared" si="0"/>
        <v>45217</v>
      </c>
      <c r="AE5" s="5">
        <f t="shared" si="0"/>
        <v>45218</v>
      </c>
      <c r="AF5" s="5">
        <f t="shared" si="0"/>
        <v>45219</v>
      </c>
      <c r="AG5" s="5">
        <f t="shared" si="0"/>
        <v>45220</v>
      </c>
      <c r="AH5" s="7">
        <f t="shared" si="0"/>
        <v>45221</v>
      </c>
      <c r="AI5" s="6">
        <f>AH5+1</f>
        <v>45222</v>
      </c>
      <c r="AJ5" s="5">
        <f>AI5+1</f>
        <v>45223</v>
      </c>
      <c r="AK5" s="5">
        <f t="shared" si="0"/>
        <v>45224</v>
      </c>
      <c r="AL5" s="5">
        <f t="shared" si="0"/>
        <v>45225</v>
      </c>
      <c r="AM5" s="5">
        <f t="shared" si="0"/>
        <v>45226</v>
      </c>
      <c r="AN5" s="5">
        <f t="shared" si="0"/>
        <v>45227</v>
      </c>
      <c r="AO5" s="7">
        <f t="shared" si="0"/>
        <v>45228</v>
      </c>
      <c r="AP5" s="6">
        <f>AO5+1</f>
        <v>45229</v>
      </c>
      <c r="AQ5" s="5">
        <f>AP5+1</f>
        <v>45230</v>
      </c>
      <c r="AR5" s="5">
        <f t="shared" si="0"/>
        <v>45231</v>
      </c>
      <c r="AS5" s="5">
        <f t="shared" si="0"/>
        <v>45232</v>
      </c>
      <c r="AT5" s="5">
        <f t="shared" si="0"/>
        <v>45233</v>
      </c>
      <c r="AU5" s="5">
        <f t="shared" si="0"/>
        <v>45234</v>
      </c>
      <c r="AV5" s="7">
        <f t="shared" si="0"/>
        <v>45235</v>
      </c>
      <c r="AW5" s="6">
        <f>AV5+1</f>
        <v>45236</v>
      </c>
      <c r="AX5" s="5">
        <f>AW5+1</f>
        <v>45237</v>
      </c>
      <c r="AY5" s="5">
        <f t="shared" ref="AY5:BC5" si="1">AX5+1</f>
        <v>45238</v>
      </c>
      <c r="AZ5" s="5">
        <f t="shared" si="1"/>
        <v>45239</v>
      </c>
      <c r="BA5" s="5">
        <f t="shared" si="1"/>
        <v>45240</v>
      </c>
      <c r="BB5" s="5">
        <f t="shared" si="1"/>
        <v>45241</v>
      </c>
      <c r="BC5" s="7">
        <f t="shared" si="1"/>
        <v>45242</v>
      </c>
      <c r="BD5" s="6">
        <f>BC5+1</f>
        <v>45243</v>
      </c>
      <c r="BE5" s="5">
        <f>BD5+1</f>
        <v>45244</v>
      </c>
      <c r="BF5" s="5">
        <f t="shared" ref="BF5:BK5" si="2">BE5+1</f>
        <v>45245</v>
      </c>
      <c r="BG5" s="5">
        <f t="shared" si="2"/>
        <v>45246</v>
      </c>
      <c r="BH5" s="5">
        <f t="shared" si="2"/>
        <v>45247</v>
      </c>
      <c r="BI5" s="5">
        <f t="shared" si="2"/>
        <v>45248</v>
      </c>
      <c r="BJ5" s="7">
        <f t="shared" si="2"/>
        <v>45249</v>
      </c>
      <c r="BK5" s="6">
        <f t="shared" si="2"/>
        <v>45250</v>
      </c>
      <c r="BL5" s="5">
        <f t="shared" ref="BL5" si="3">BK5+1</f>
        <v>45251</v>
      </c>
      <c r="BM5" s="5">
        <f t="shared" ref="BM5" si="4">BL5+1</f>
        <v>45252</v>
      </c>
      <c r="BN5" s="5">
        <f t="shared" ref="BN5" si="5">BM5+1</f>
        <v>45253</v>
      </c>
      <c r="BO5" s="5">
        <f t="shared" ref="BO5" si="6">BN5+1</f>
        <v>45254</v>
      </c>
      <c r="BP5" s="5">
        <f t="shared" ref="BP5" si="7">BO5+1</f>
        <v>45255</v>
      </c>
      <c r="BQ5" s="7">
        <f t="shared" ref="BQ5" si="8">BP5+1</f>
        <v>45256</v>
      </c>
      <c r="BR5" s="6">
        <f t="shared" ref="BR5" si="9">BQ5+1</f>
        <v>45257</v>
      </c>
      <c r="BS5" s="5">
        <f t="shared" ref="BS5" si="10">BR5+1</f>
        <v>45258</v>
      </c>
      <c r="BT5" s="5">
        <f t="shared" ref="BT5" si="11">BS5+1</f>
        <v>45259</v>
      </c>
      <c r="BU5" s="5">
        <f t="shared" ref="BU5" si="12">BT5+1</f>
        <v>45260</v>
      </c>
      <c r="BV5" s="5">
        <f t="shared" ref="BV5" si="13">BU5+1</f>
        <v>45261</v>
      </c>
      <c r="BW5" s="5">
        <f t="shared" ref="BW5" si="14">BV5+1</f>
        <v>45262</v>
      </c>
      <c r="BX5" s="5">
        <f t="shared" ref="BX5" si="15">BW5+1</f>
        <v>45263</v>
      </c>
      <c r="BY5" s="5">
        <f t="shared" ref="BY5" si="16">BX5+1</f>
        <v>45264</v>
      </c>
      <c r="BZ5" s="5">
        <f t="shared" ref="BZ5" si="17">BY5+1</f>
        <v>45265</v>
      </c>
      <c r="CA5" s="5">
        <f t="shared" ref="CA5" si="18">BZ5+1</f>
        <v>45266</v>
      </c>
      <c r="CB5" s="5">
        <f t="shared" ref="CB5" si="19">CA5+1</f>
        <v>45267</v>
      </c>
      <c r="CC5" s="5">
        <f t="shared" ref="CC5" si="20">CB5+1</f>
        <v>45268</v>
      </c>
      <c r="CD5" s="5">
        <f t="shared" ref="CD5" si="21">CC5+1</f>
        <v>45269</v>
      </c>
      <c r="CE5" s="5">
        <f t="shared" ref="CE5" si="22">CD5+1</f>
        <v>45270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14</v>
      </c>
      <c r="C8" s="36" t="s">
        <v>8</v>
      </c>
      <c r="D8" s="37">
        <v>44465</v>
      </c>
      <c r="E8" s="37">
        <f>D8+3</f>
        <v>44468</v>
      </c>
      <c r="F8" s="22"/>
      <c r="G8" s="74"/>
      <c r="H8" s="14"/>
      <c r="I8" s="14"/>
      <c r="J8" s="14"/>
      <c r="K8" s="14"/>
      <c r="L8" s="27"/>
      <c r="M8" s="27"/>
      <c r="N8" s="14"/>
      <c r="O8" s="14"/>
      <c r="P8" s="14"/>
      <c r="Q8" s="74"/>
      <c r="R8" s="14"/>
      <c r="S8" s="75"/>
      <c r="T8" s="75"/>
      <c r="U8" s="75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15</v>
      </c>
      <c r="C9" s="36" t="s">
        <v>9</v>
      </c>
      <c r="D9" s="37">
        <v>44469</v>
      </c>
      <c r="E9" s="37">
        <f>D9+1</f>
        <v>44470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8" t="s">
        <v>6</v>
      </c>
      <c r="C10" s="39"/>
      <c r="D10" s="40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1" t="s">
        <v>16</v>
      </c>
      <c r="C11" s="42" t="s">
        <v>9</v>
      </c>
      <c r="D11" s="43">
        <v>44474</v>
      </c>
      <c r="E11" s="43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1" t="s">
        <v>17</v>
      </c>
      <c r="C12" s="42" t="s">
        <v>10</v>
      </c>
      <c r="D12" s="43">
        <v>44474</v>
      </c>
      <c r="E12" s="43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1" t="s">
        <v>18</v>
      </c>
      <c r="C13" s="42" t="s">
        <v>11</v>
      </c>
      <c r="D13" s="43">
        <v>44480</v>
      </c>
      <c r="E13" s="43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1" t="s">
        <v>19</v>
      </c>
      <c r="C14" s="42" t="s">
        <v>11</v>
      </c>
      <c r="D14" s="43">
        <v>44480</v>
      </c>
      <c r="E14" s="43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1" t="s">
        <v>20</v>
      </c>
      <c r="C15" s="42" t="s">
        <v>9</v>
      </c>
      <c r="D15" s="43">
        <v>44475</v>
      </c>
      <c r="E15" s="43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1" t="s">
        <v>21</v>
      </c>
      <c r="C16" s="42" t="s">
        <v>9</v>
      </c>
      <c r="D16" s="43">
        <v>44478</v>
      </c>
      <c r="E16" s="43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1" t="s">
        <v>22</v>
      </c>
      <c r="C17" s="42" t="s">
        <v>10</v>
      </c>
      <c r="D17" s="43">
        <v>44484</v>
      </c>
      <c r="E17" s="43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4" t="s">
        <v>12</v>
      </c>
      <c r="C18" s="45"/>
      <c r="D18" s="46"/>
      <c r="E18" s="12"/>
      <c r="F18" s="2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1:83" s="2" customFormat="1" ht="15" customHeight="1" thickBot="1">
      <c r="A19" s="17">
        <v>1</v>
      </c>
      <c r="B19" s="47" t="s">
        <v>23</v>
      </c>
      <c r="C19" s="48" t="s">
        <v>9</v>
      </c>
      <c r="D19" s="49">
        <v>44492</v>
      </c>
      <c r="E19" s="49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7" t="s">
        <v>24</v>
      </c>
      <c r="C20" s="48" t="s">
        <v>11</v>
      </c>
      <c r="D20" s="49">
        <v>44489</v>
      </c>
      <c r="E20" s="49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47" t="s">
        <v>37</v>
      </c>
      <c r="C21" s="48" t="s">
        <v>10</v>
      </c>
      <c r="D21" s="49">
        <v>44488</v>
      </c>
      <c r="E21" s="49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7" t="s">
        <v>25</v>
      </c>
      <c r="C22" s="48" t="s">
        <v>9</v>
      </c>
      <c r="D22" s="49">
        <v>44497</v>
      </c>
      <c r="E22" s="49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62" t="s">
        <v>41</v>
      </c>
      <c r="C23" s="48" t="s">
        <v>9</v>
      </c>
      <c r="D23" s="49">
        <v>44501</v>
      </c>
      <c r="E23" s="49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62" t="s">
        <v>42</v>
      </c>
      <c r="C24" s="48" t="s">
        <v>11</v>
      </c>
      <c r="D24" s="49">
        <v>44494</v>
      </c>
      <c r="E24" s="49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63" t="s">
        <v>47</v>
      </c>
      <c r="C25" s="48" t="s">
        <v>10</v>
      </c>
      <c r="D25" s="49">
        <v>44493</v>
      </c>
      <c r="E25" s="49">
        <f>D25+2</f>
        <v>44495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64" t="s">
        <v>51</v>
      </c>
      <c r="C26" s="48" t="s">
        <v>9</v>
      </c>
      <c r="D26" s="49">
        <v>44502</v>
      </c>
      <c r="E26" s="49">
        <f>D26+3</f>
        <v>44505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64" t="s">
        <v>50</v>
      </c>
      <c r="C27" s="48" t="s">
        <v>9</v>
      </c>
      <c r="D27" s="49">
        <v>44501</v>
      </c>
      <c r="E27" s="49">
        <f>D27+4</f>
        <v>44505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63" t="s">
        <v>49</v>
      </c>
      <c r="C28" s="48" t="s">
        <v>11</v>
      </c>
      <c r="D28" s="49">
        <v>44500</v>
      </c>
      <c r="E28" s="49">
        <f>D28+2</f>
        <v>44502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63" t="s">
        <v>43</v>
      </c>
      <c r="C29" s="48" t="s">
        <v>11</v>
      </c>
      <c r="D29" s="49">
        <v>44502</v>
      </c>
      <c r="E29" s="49">
        <f>D29+3</f>
        <v>44505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63" t="s">
        <v>48</v>
      </c>
      <c r="C30" s="48" t="s">
        <v>11</v>
      </c>
      <c r="D30" s="49">
        <v>44502</v>
      </c>
      <c r="E30" s="49">
        <f>D30+4</f>
        <v>44506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63" t="s">
        <v>44</v>
      </c>
      <c r="C31" s="48" t="s">
        <v>10</v>
      </c>
      <c r="D31" s="49">
        <v>44505</v>
      </c>
      <c r="E31" s="49">
        <f>D31+2</f>
        <v>44507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63" t="s">
        <v>45</v>
      </c>
      <c r="C32" s="48" t="s">
        <v>8</v>
      </c>
      <c r="D32" s="49">
        <v>44501</v>
      </c>
      <c r="E32" s="49">
        <f>D32+6</f>
        <v>44507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4" s="2" customFormat="1" ht="15" customHeight="1" thickBot="1">
      <c r="A33" s="17"/>
      <c r="B33" s="63" t="s">
        <v>46</v>
      </c>
      <c r="C33" s="48" t="s">
        <v>10</v>
      </c>
      <c r="D33" s="49">
        <v>44507</v>
      </c>
      <c r="E33" s="49">
        <f>D33+0</f>
        <v>44507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4" s="2" customFormat="1" ht="15" customHeight="1" thickBot="1">
      <c r="A34" s="17"/>
      <c r="B34" s="50" t="s">
        <v>7</v>
      </c>
      <c r="C34" s="51"/>
      <c r="D34" s="52"/>
      <c r="E34" s="1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</row>
    <row r="35" spans="1:84" s="2" customFormat="1" ht="15" customHeight="1" thickBot="1">
      <c r="A35" s="17"/>
      <c r="B35" s="53" t="s">
        <v>26</v>
      </c>
      <c r="C35" s="54" t="s">
        <v>9</v>
      </c>
      <c r="D35" s="55">
        <v>44515</v>
      </c>
      <c r="E35" s="55">
        <f>D35+4</f>
        <v>44519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4" s="2" customFormat="1" ht="15" customHeight="1" thickBot="1">
      <c r="A36" s="17"/>
      <c r="B36" s="53" t="s">
        <v>27</v>
      </c>
      <c r="C36" s="54" t="s">
        <v>10</v>
      </c>
      <c r="D36" s="55">
        <v>44515</v>
      </c>
      <c r="E36" s="55">
        <f t="shared" ref="E36:E37" si="23">D36+4</f>
        <v>44519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4" s="2" customFormat="1" ht="15" customHeight="1" thickBot="1">
      <c r="A37" s="17"/>
      <c r="B37" s="53" t="s">
        <v>28</v>
      </c>
      <c r="C37" s="54" t="s">
        <v>11</v>
      </c>
      <c r="D37" s="55">
        <v>44515</v>
      </c>
      <c r="E37" s="55">
        <f t="shared" si="23"/>
        <v>44519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4" s="2" customFormat="1" ht="15" customHeight="1" thickBot="1">
      <c r="A38" s="17"/>
      <c r="B38" s="53" t="s">
        <v>29</v>
      </c>
      <c r="C38" s="54" t="s">
        <v>9</v>
      </c>
      <c r="D38" s="55">
        <v>44522</v>
      </c>
      <c r="E38" s="55">
        <v>44522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4" s="2" customFormat="1" ht="15" customHeight="1" thickBot="1">
      <c r="A39" s="17"/>
      <c r="B39" s="53" t="s">
        <v>30</v>
      </c>
      <c r="C39" s="54" t="s">
        <v>11</v>
      </c>
      <c r="D39" s="55">
        <v>44522</v>
      </c>
      <c r="E39" s="55">
        <v>44522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4" s="2" customFormat="1" ht="15" customHeight="1" thickBot="1">
      <c r="A40" s="17"/>
      <c r="B40" s="53" t="s">
        <v>31</v>
      </c>
      <c r="C40" s="54" t="s">
        <v>9</v>
      </c>
      <c r="D40" s="55">
        <v>44523</v>
      </c>
      <c r="E40" s="55">
        <v>44523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4" s="2" customFormat="1" ht="15" customHeight="1" thickBot="1">
      <c r="A41" s="17"/>
      <c r="B41" s="53" t="s">
        <v>32</v>
      </c>
      <c r="C41" s="54" t="s">
        <v>11</v>
      </c>
      <c r="D41" s="55">
        <v>44525</v>
      </c>
      <c r="E41" s="55">
        <v>44525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4" s="2" customFormat="1" ht="15" customHeight="1" thickBot="1">
      <c r="A42" s="17"/>
      <c r="B42" s="53" t="s">
        <v>33</v>
      </c>
      <c r="C42" s="54" t="s">
        <v>9</v>
      </c>
      <c r="D42" s="55">
        <v>44524</v>
      </c>
      <c r="E42" s="55">
        <v>44524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4" s="2" customFormat="1" ht="15" customHeight="1" thickBot="1">
      <c r="A43" s="17"/>
      <c r="B43" s="53" t="s">
        <v>34</v>
      </c>
      <c r="C43" s="54" t="s">
        <v>11</v>
      </c>
      <c r="D43" s="55">
        <v>44524</v>
      </c>
      <c r="E43" s="55">
        <v>44524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4" s="2" customFormat="1" ht="15" customHeight="1" thickBot="1">
      <c r="A44" s="17"/>
      <c r="B44" s="65" t="s">
        <v>52</v>
      </c>
      <c r="C44" s="54" t="s">
        <v>10</v>
      </c>
      <c r="D44" s="55">
        <v>44523</v>
      </c>
      <c r="E44" s="55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14"/>
      <c r="BZ44" s="14"/>
      <c r="CA44" s="14"/>
      <c r="CB44" s="14"/>
      <c r="CC44" s="14"/>
      <c r="CD44" s="27"/>
      <c r="CE44" s="27"/>
    </row>
    <row r="45" spans="1:84" s="2" customFormat="1" ht="15" customHeight="1" thickBot="1">
      <c r="A45" s="17"/>
      <c r="B45" s="53" t="s">
        <v>35</v>
      </c>
      <c r="C45" s="54" t="s">
        <v>10</v>
      </c>
      <c r="D45" s="55">
        <v>44524</v>
      </c>
      <c r="E45" s="55">
        <v>44524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14"/>
      <c r="BZ45" s="14"/>
      <c r="CA45" s="14"/>
      <c r="CB45" s="14"/>
      <c r="CC45" s="14"/>
      <c r="CD45" s="27"/>
      <c r="CE45" s="27"/>
    </row>
    <row r="46" spans="1:84" s="2" customFormat="1" ht="15" customHeight="1" thickBot="1">
      <c r="A46" s="17"/>
      <c r="B46" s="65" t="s">
        <v>36</v>
      </c>
      <c r="C46" s="54" t="s">
        <v>10</v>
      </c>
      <c r="D46" s="55">
        <v>44525</v>
      </c>
      <c r="E46" s="55">
        <v>44525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27"/>
      <c r="BX46" s="27"/>
      <c r="BY46" s="14"/>
      <c r="BZ46" s="14"/>
      <c r="CA46" s="14"/>
      <c r="CB46" s="14"/>
      <c r="CC46" s="14"/>
      <c r="CD46" s="27"/>
      <c r="CE46" s="27"/>
    </row>
    <row r="47" spans="1:84" s="2" customFormat="1" ht="15" customHeight="1" thickBot="1">
      <c r="A47" s="17"/>
      <c r="B47" s="56" t="s">
        <v>13</v>
      </c>
      <c r="C47" s="57"/>
      <c r="D47" s="58"/>
      <c r="E47" s="2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</row>
    <row r="48" spans="1:84" s="2" customFormat="1" ht="1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2" customFormat="1" ht="1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2" customFormat="1" ht="1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2" customFormat="1" ht="1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ht="30" customHeight="1">
      <c r="A52"/>
      <c r="D52"/>
    </row>
    <row r="53" spans="1:84" ht="30" customHeight="1">
      <c r="C53" s="8"/>
      <c r="E53" s="18"/>
    </row>
    <row r="54" spans="1:84" ht="30" customHeight="1">
      <c r="C54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5:BW6 BY6:CD6 AB7:AF9 AI7:AM9 BD7:BH9 BK7:BO9 BR7:BV9 BY7:CC9 Z18:AA18 AU38:AV38 AN38:AO38 Z38:AA38 BD50:BT50 M38:M51 AU51:AV51 AN51:AO51 Z51:AA51 BD39:BJ41 BD48:BR48 BT48:BX48 BD49:BS49 BU49:BX49 BV50:BX50 Q8:Y8 S9:Y9 BD11:BX11 S11:Y11 AC11:AM11 G7:R9 U7:Y9 AB8:AM9 BD8:CC9 AP7:AT9 AW7:BA9 AB11:AF17 AI11:AM17 BD11:BH17 BK11:BO17 BR11:BV17 BY11:CC17 G11:R17 U11:Y17 AP11:AT17 AW11:BA17 AB19:AF37 AI19:AM37 AB25:AM33 G25:Z33 BD25:CE33 AU34:AV34 AN34:AO34 Z34:AA34 BD45:BT46 AU47:AV47 AN47:AO47 Z47:AA47 BD35:BJ37 BP35:BX37 BD38:BQ39 BS38:BX39 BD40:BR40 BD41:BT41 BP39:BX41 BD42:BX43 BD44:BR44 BT44:BX44 BD45:BS47 BU45:BX47 AB35:AM50 BD19:BH50 BK19:BO50 BR19:BV50 BY19:CC50 G19:R50 U19:Z50 AP19:AT50 AW19:BA50 AG7:AH51 BI7:BJ51 BP7:BQ51 BW7:BX51 S7:T51 CD7:CE51">
    <cfRule type="expression" dxfId="80" priority="170">
      <formula>AND(TODAY()&gt;=G$5,TODAY()&lt;H$5)</formula>
    </cfRule>
  </conditionalFormatting>
  <conditionalFormatting sqref="G6:BW6 BY6:CD6 AB7:AF9 AI7:AM9 BD7:BH9 BK7:BO9 BR7:BV9 BY7:CC9 Z18:AA18 AU38:AV38 AN38:AO38 Z38:AA38 BD50:BT50 M38:M51 AU51:AV51 AN51:AO51 Z51:AA51 BD39:BJ41 BD48:BR48 BT48:BX48 BD49:BS49 BU49:BX49 BV50:BX50 Q8:Y8 S9:Y9 BD11:BX11 S11:Y11 AC11:AM11 G7:R9 U7:Y9 AB8:AM9 BD8:CC9 AP7:AT9 AW7:BA9 AB11:AF17 AI11:AM17 BD11:BH17 BK11:BO17 BR11:BV17 BY11:CC17 G11:R17 U11:Y17 AP11:AT17 AW11:BA17 AB19:AF37 AI19:AM37 AB25:AM33 G25:Z33 BD25:CE33 AU34:AV34 AN34:AO34 Z34:AA34 BD45:BT46 AU47:AV47 AN47:AO47 Z47:AA47 BD35:BJ37 BP35:BX37 BD38:BQ39 BS38:BX39 BD40:BR40 BD41:BT41 BP39:BX41 BD42:BX43 BD44:BR44 BT44:BX44 BD45:BS47 BU45:BX47 AB35:AM50 BD19:BH50 BK19:BO50 BR19:BV50 BY19:CC50 G19:R50 U19:Z50 AP19:AT50 AW19:BA50 AG7:AH51 BI7:BJ51 BP7:BQ51 BW7:BX51 S7:T51 CD7:CE51">
    <cfRule type="expression" dxfId="79" priority="164">
      <formula>AND(task_start&lt;=G$5,ROUNDDOWN((task_end-task_start+1)*task_progress,0)+task_start-1&gt;=G$5)</formula>
    </cfRule>
    <cfRule type="expression" dxfId="78" priority="165" stopIfTrue="1">
      <formula>AND(task_end&gt;=G$5,task_start&lt;H$5)</formula>
    </cfRule>
  </conditionalFormatting>
  <conditionalFormatting sqref="BY5:CE5 BX5:BX6 CE6">
    <cfRule type="expression" dxfId="77" priority="172">
      <formula>AND(TODAY()&gt;=BX$5,TODAY()&lt;#REF!)</formula>
    </cfRule>
  </conditionalFormatting>
  <conditionalFormatting sqref="BX6 CE6">
    <cfRule type="expression" dxfId="76" priority="175">
      <formula>AND(task_start&lt;=BX$5,ROUNDDOWN((task_end-task_start+1)*task_progress,0)+task_start-1&gt;=BX$5)</formula>
    </cfRule>
    <cfRule type="expression" dxfId="75" priority="176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74" priority="121">
      <formula>AND(TODAY()&gt;=G$5,TODAY()&lt;H$5)</formula>
    </cfRule>
  </conditionalFormatting>
  <conditionalFormatting sqref="G10:R10 BY10:CC10 U10:Y10 AB10:AF10 AI10:AM10 AP10:AT10 AW10:BA10 BD10:BH10 BK10:BO10 BR10:BV10">
    <cfRule type="expression" dxfId="73" priority="119">
      <formula>AND(task_start&lt;=G$5,ROUNDDOWN((task_end-task_start+1)*task_progress,0)+task_start-1&gt;=G$5)</formula>
    </cfRule>
    <cfRule type="expression" dxfId="72" priority="120" stopIfTrue="1">
      <formula>AND(task_end&gt;=G$5,task_start&lt;H$5)</formula>
    </cfRule>
  </conditionalFormatting>
  <conditionalFormatting sqref="BY11:CC17 G11:R17">
    <cfRule type="expression" dxfId="71" priority="115">
      <formula>AND(TODAY()&gt;=G$5,TODAY()&lt;H$5)</formula>
    </cfRule>
  </conditionalFormatting>
  <conditionalFormatting sqref="BY11:CC17 G11:R17">
    <cfRule type="expression" dxfId="70" priority="113">
      <formula>AND(task_start&lt;=G$5,ROUNDDOWN((task_end-task_start+1)*task_progress,0)+task_start-1&gt;=G$5)</formula>
    </cfRule>
    <cfRule type="expression" dxfId="69" priority="114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68" priority="109">
      <formula>AND(TODAY()&gt;=G$5,TODAY()&lt;H$5)</formula>
    </cfRule>
  </conditionalFormatting>
  <conditionalFormatting sqref="G18:R18 BY18:CC18 U18:Y18 AB18:AF18 AI18:AM18 AP18:AT18 AW18:BA18 BD18:BH18 BK18:BO18 BR18:BV18">
    <cfRule type="expression" dxfId="67" priority="107">
      <formula>AND(task_start&lt;=G$5,ROUNDDOWN((task_end-task_start+1)*task_progress,0)+task_start-1&gt;=G$5)</formula>
    </cfRule>
    <cfRule type="expression" dxfId="66" priority="108" stopIfTrue="1">
      <formula>AND(task_end&gt;=G$5,task_start&lt;H$5)</formula>
    </cfRule>
  </conditionalFormatting>
  <conditionalFormatting sqref="G38:K38 BY38:CC38 U38:Y38 N38:R38 AB38:AF38 AI38:AM38 AP38:AT38 AW38:BA38 BD38:BH38 BK38:BO38 BR38:BV38">
    <cfRule type="expression" dxfId="65" priority="103">
      <formula>AND(TODAY()&gt;=G$5,TODAY()&lt;H$5)</formula>
    </cfRule>
  </conditionalFormatting>
  <conditionalFormatting sqref="G38:K38 BY38:CC38 U38:Y38 N38:R38 AB38:AF38 AI38:AM38 AP38:AT38 AW38:BA38 BD38:BH38 BK38:BO38 BR38:BV38">
    <cfRule type="expression" dxfId="64" priority="101">
      <formula>AND(task_start&lt;=G$5,ROUNDDOWN((task_end-task_start+1)*task_progress,0)+task_start-1&gt;=G$5)</formula>
    </cfRule>
    <cfRule type="expression" dxfId="63" priority="102" stopIfTrue="1">
      <formula>AND(task_end&gt;=G$5,task_start&lt;H$5)</formula>
    </cfRule>
  </conditionalFormatting>
  <conditionalFormatting sqref="G19:R37 BY19:CC37 U19:Y37 L34:L51">
    <cfRule type="expression" dxfId="62" priority="97">
      <formula>AND(TODAY()&gt;=G$5,TODAY()&lt;H$5)</formula>
    </cfRule>
  </conditionalFormatting>
  <conditionalFormatting sqref="G19:R37 BY19:CC37 U19:Y37 L34:L51">
    <cfRule type="expression" dxfId="61" priority="95">
      <formula>AND(task_start&lt;=G$5,ROUNDDOWN((task_end-task_start+1)*task_progress,0)+task_start-1&gt;=G$5)</formula>
    </cfRule>
    <cfRule type="expression" dxfId="60" priority="96" stopIfTrue="1">
      <formula>AND(task_end&gt;=G$5,task_start&lt;H$5)</formula>
    </cfRule>
  </conditionalFormatting>
  <conditionalFormatting sqref="G35:K50 BZ35:CC50 U35:Y50 N35:R50">
    <cfRule type="expression" dxfId="59" priority="91">
      <formula>AND(TODAY()&gt;=G$5,TODAY()&lt;H$5)</formula>
    </cfRule>
  </conditionalFormatting>
  <conditionalFormatting sqref="G35:K50 BZ35:CC50 U35:Y50 N35:R50">
    <cfRule type="expression" dxfId="58" priority="89">
      <formula>AND(task_start&lt;=G$5,ROUNDDOWN((task_end-task_start+1)*task_progress,0)+task_start-1&gt;=G$5)</formula>
    </cfRule>
    <cfRule type="expression" dxfId="57" priority="90" stopIfTrue="1">
      <formula>AND(task_end&gt;=G$5,task_start&lt;H$5)</formula>
    </cfRule>
  </conditionalFormatting>
  <conditionalFormatting sqref="Z7:AA17">
    <cfRule type="expression" dxfId="56" priority="79">
      <formula>AND(TODAY()&gt;=Z$5,TODAY()&lt;AA$5)</formula>
    </cfRule>
  </conditionalFormatting>
  <conditionalFormatting sqref="Z7:AA17">
    <cfRule type="expression" dxfId="55" priority="77">
      <formula>AND(task_start&lt;=Z$5,ROUNDDOWN((task_end-task_start+1)*task_progress,0)+task_start-1&gt;=Z$5)</formula>
    </cfRule>
    <cfRule type="expression" dxfId="54" priority="78" stopIfTrue="1">
      <formula>AND(task_end&gt;=Z$5,task_start&lt;AA$5)</formula>
    </cfRule>
  </conditionalFormatting>
  <conditionalFormatting sqref="AN7:AO37">
    <cfRule type="expression" dxfId="53" priority="73">
      <formula>AND(TODAY()&gt;=AN$5,TODAY()&lt;AO$5)</formula>
    </cfRule>
  </conditionalFormatting>
  <conditionalFormatting sqref="AN7:AO37">
    <cfRule type="expression" dxfId="52" priority="71">
      <formula>AND(task_start&lt;=AN$5,ROUNDDOWN((task_end-task_start+1)*task_progress,0)+task_start-1&gt;=AN$5)</formula>
    </cfRule>
    <cfRule type="expression" dxfId="51" priority="72" stopIfTrue="1">
      <formula>AND(task_end&gt;=AN$5,task_start&lt;AO$5)</formula>
    </cfRule>
  </conditionalFormatting>
  <conditionalFormatting sqref="AU7:AV37">
    <cfRule type="expression" dxfId="50" priority="70">
      <formula>AND(TODAY()&gt;=AU$5,TODAY()&lt;AV$5)</formula>
    </cfRule>
  </conditionalFormatting>
  <conditionalFormatting sqref="AU7:AV37">
    <cfRule type="expression" dxfId="49" priority="68">
      <formula>AND(task_start&lt;=AU$5,ROUNDDOWN((task_end-task_start+1)*task_progress,0)+task_start-1&gt;=AU$5)</formula>
    </cfRule>
    <cfRule type="expression" dxfId="48" priority="69" stopIfTrue="1">
      <formula>AND(task_end&gt;=AU$5,task_start&lt;AV$5)</formula>
    </cfRule>
  </conditionalFormatting>
  <conditionalFormatting sqref="BB7:BC50">
    <cfRule type="expression" dxfId="47" priority="67">
      <formula>AND(TODAY()&gt;=BB$5,TODAY()&lt;BC$5)</formula>
    </cfRule>
  </conditionalFormatting>
  <conditionalFormatting sqref="BB7:BC50">
    <cfRule type="expression" dxfId="46" priority="65">
      <formula>AND(task_start&lt;=BB$5,ROUNDDOWN((task_end-task_start+1)*task_progress,0)+task_start-1&gt;=BB$5)</formula>
    </cfRule>
    <cfRule type="expression" dxfId="45" priority="66" stopIfTrue="1">
      <formula>AND(task_end&gt;=BB$5,task_start&lt;BC$5)</formula>
    </cfRule>
  </conditionalFormatting>
  <conditionalFormatting sqref="AA19:AA37">
    <cfRule type="expression" dxfId="44" priority="45">
      <formula>AND(TODAY()&gt;=AA$5,TODAY()&lt;AB$5)</formula>
    </cfRule>
  </conditionalFormatting>
  <conditionalFormatting sqref="AA19:AA37">
    <cfRule type="expression" dxfId="43" priority="43">
      <formula>AND(task_start&lt;=AA$5,ROUNDDOWN((task_end-task_start+1)*task_progress,0)+task_start-1&gt;=AA$5)</formula>
    </cfRule>
    <cfRule type="expression" dxfId="42" priority="44" stopIfTrue="1">
      <formula>AND(task_end&gt;=AA$5,task_start&lt;AB$5)</formula>
    </cfRule>
  </conditionalFormatting>
  <conditionalFormatting sqref="AN35:AO50">
    <cfRule type="expression" dxfId="41" priority="42">
      <formula>AND(TODAY()&gt;=AN$5,TODAY()&lt;AO$5)</formula>
    </cfRule>
  </conditionalFormatting>
  <conditionalFormatting sqref="AN35:AO50">
    <cfRule type="expression" dxfId="40" priority="40">
      <formula>AND(task_start&lt;=AN$5,ROUNDDOWN((task_end-task_start+1)*task_progress,0)+task_start-1&gt;=AN$5)</formula>
    </cfRule>
    <cfRule type="expression" dxfId="39" priority="41" stopIfTrue="1">
      <formula>AND(task_end&gt;=AN$5,task_start&lt;AO$5)</formula>
    </cfRule>
  </conditionalFormatting>
  <conditionalFormatting sqref="AU35:AV50">
    <cfRule type="expression" dxfId="38" priority="39">
      <formula>AND(TODAY()&gt;=AU$5,TODAY()&lt;AV$5)</formula>
    </cfRule>
  </conditionalFormatting>
  <conditionalFormatting sqref="AU35:AV50">
    <cfRule type="expression" dxfId="37" priority="37">
      <formula>AND(task_start&lt;=AU$5,ROUNDDOWN((task_end-task_start+1)*task_progress,0)+task_start-1&gt;=AU$5)</formula>
    </cfRule>
    <cfRule type="expression" dxfId="36" priority="38" stopIfTrue="1">
      <formula>AND(task_end&gt;=AU$5,task_start&lt;AV$5)</formula>
    </cfRule>
  </conditionalFormatting>
  <conditionalFormatting sqref="AA35:AA50 BY35:BY50">
    <cfRule type="expression" dxfId="35" priority="36">
      <formula>AND(TODAY()&gt;=AA$5,TODAY()&lt;AB$5)</formula>
    </cfRule>
  </conditionalFormatting>
  <conditionalFormatting sqref="AA35:AA50 BY35:BY50">
    <cfRule type="expression" dxfId="34" priority="34">
      <formula>AND(task_start&lt;=AA$5,ROUNDDOWN((task_end-task_start+1)*task_progress,0)+task_start-1&gt;=AA$5)</formula>
    </cfRule>
    <cfRule type="expression" dxfId="33" priority="35" stopIfTrue="1">
      <formula>AND(task_end&gt;=AA$5,task_start&lt;AB$5)</formula>
    </cfRule>
  </conditionalFormatting>
  <conditionalFormatting sqref="G51:K51 BY51:CC51 U51:Y51 N51:R51 AB51:AF51 AI51:AM51 AP51:AT51 AW51:BA51 BD51:BH51 BK51:BO51 BR51:BV51">
    <cfRule type="expression" dxfId="32" priority="33">
      <formula>AND(TODAY()&gt;=G$5,TODAY()&lt;H$5)</formula>
    </cfRule>
  </conditionalFormatting>
  <conditionalFormatting sqref="G51:K51 BY51:CC51 U51:Y51 N51:R51 AB51:AF51 AI51:AM51 AP51:AT51 AW51:BA51 BD51:BH51 BK51:BO51 BR51:BV51">
    <cfRule type="expression" dxfId="31" priority="31">
      <formula>AND(task_start&lt;=G$5,ROUNDDOWN((task_end-task_start+1)*task_progress,0)+task_start-1&gt;=G$5)</formula>
    </cfRule>
    <cfRule type="expression" dxfId="30" priority="32" stopIfTrue="1">
      <formula>AND(task_end&gt;=G$5,task_start&lt;H$5)</formula>
    </cfRule>
  </conditionalFormatting>
  <conditionalFormatting sqref="BB51:BC51">
    <cfRule type="expression" dxfId="29" priority="30">
      <formula>AND(TODAY()&gt;=BB$5,TODAY()&lt;BC$5)</formula>
    </cfRule>
  </conditionalFormatting>
  <conditionalFormatting sqref="BB51:BC51">
    <cfRule type="expression" dxfId="28" priority="28">
      <formula>AND(task_start&lt;=BB$5,ROUNDDOWN((task_end-task_start+1)*task_progress,0)+task_start-1&gt;=BB$5)</formula>
    </cfRule>
    <cfRule type="expression" dxfId="27" priority="29" stopIfTrue="1">
      <formula>AND(task_end&gt;=BB$5,task_start&lt;BC$5)</formula>
    </cfRule>
  </conditionalFormatting>
  <conditionalFormatting sqref="BY8:CC8 G8:R8">
    <cfRule type="expression" dxfId="26" priority="27">
      <formula>AND(TODAY()&gt;=G$5,TODAY()&lt;H$5)</formula>
    </cfRule>
  </conditionalFormatting>
  <conditionalFormatting sqref="BY8:CC8 G8:R8">
    <cfRule type="expression" dxfId="25" priority="25">
      <formula>AND(task_start&lt;=G$5,ROUNDDOWN((task_end-task_start+1)*task_progress,0)+task_start-1&gt;=G$5)</formula>
    </cfRule>
    <cfRule type="expression" dxfId="24" priority="26" stopIfTrue="1">
      <formula>AND(task_end&gt;=G$5,task_start&lt;H$5)</formula>
    </cfRule>
  </conditionalFormatting>
  <conditionalFormatting sqref="BY9:CC9 G9:R9">
    <cfRule type="expression" dxfId="23" priority="24">
      <formula>AND(TODAY()&gt;=G$5,TODAY()&lt;H$5)</formula>
    </cfRule>
  </conditionalFormatting>
  <conditionalFormatting sqref="BY9:CC9 G9:R9">
    <cfRule type="expression" dxfId="22" priority="22">
      <formula>AND(task_start&lt;=G$5,ROUNDDOWN((task_end-task_start+1)*task_progress,0)+task_start-1&gt;=G$5)</formula>
    </cfRule>
    <cfRule type="expression" dxfId="21" priority="23" stopIfTrue="1">
      <formula>AND(task_end&gt;=G$5,task_start&lt;H$5)</formula>
    </cfRule>
  </conditionalFormatting>
  <conditionalFormatting sqref="Z19:AA37">
    <cfRule type="expression" dxfId="20" priority="21">
      <formula>AND(TODAY()&gt;=Z$5,TODAY()&lt;AA$5)</formula>
    </cfRule>
  </conditionalFormatting>
  <conditionalFormatting sqref="Z19:AA37">
    <cfRule type="expression" dxfId="19" priority="19">
      <formula>AND(task_start&lt;=Z$5,ROUNDDOWN((task_end-task_start+1)*task_progress,0)+task_start-1&gt;=Z$5)</formula>
    </cfRule>
    <cfRule type="expression" dxfId="18" priority="20" stopIfTrue="1">
      <formula>AND(task_end&gt;=Z$5,task_start&lt;AA$5)</formula>
    </cfRule>
  </conditionalFormatting>
  <conditionalFormatting sqref="Z35:AA50">
    <cfRule type="expression" dxfId="17" priority="18">
      <formula>AND(TODAY()&gt;=Z$5,TODAY()&lt;AA$5)</formula>
    </cfRule>
  </conditionalFormatting>
  <conditionalFormatting sqref="Z35:AA50">
    <cfRule type="expression" dxfId="16" priority="16">
      <formula>AND(task_start&lt;=Z$5,ROUNDDOWN((task_end-task_start+1)*task_progress,0)+task_start-1&gt;=Z$5)</formula>
    </cfRule>
    <cfRule type="expression" dxfId="15" priority="17" stopIfTrue="1">
      <formula>AND(task_end&gt;=Z$5,task_start&lt;AA$5)</formula>
    </cfRule>
  </conditionalFormatting>
  <conditionalFormatting sqref="AN35:AO50">
    <cfRule type="expression" dxfId="14" priority="15">
      <formula>AND(TODAY()&gt;=AN$5,TODAY()&lt;AO$5)</formula>
    </cfRule>
  </conditionalFormatting>
  <conditionalFormatting sqref="AN35:AO50">
    <cfRule type="expression" dxfId="13" priority="13">
      <formula>AND(task_start&lt;=AN$5,ROUNDDOWN((task_end-task_start+1)*task_progress,0)+task_start-1&gt;=AN$5)</formula>
    </cfRule>
    <cfRule type="expression" dxfId="12" priority="14" stopIfTrue="1">
      <formula>AND(task_end&gt;=AN$5,task_start&lt;AO$5)</formula>
    </cfRule>
  </conditionalFormatting>
  <conditionalFormatting sqref="AU35:AV50">
    <cfRule type="expression" dxfId="11" priority="12">
      <formula>AND(TODAY()&gt;=AU$5,TODAY()&lt;AV$5)</formula>
    </cfRule>
  </conditionalFormatting>
  <conditionalFormatting sqref="AU35:AV50">
    <cfRule type="expression" dxfId="10" priority="10">
      <formula>AND(task_start&lt;=AU$5,ROUNDDOWN((task_end-task_start+1)*task_progress,0)+task_start-1&gt;=AU$5)</formula>
    </cfRule>
    <cfRule type="expression" dxfId="9" priority="11" stopIfTrue="1">
      <formula>AND(task_end&gt;=AU$5,task_start&lt;AV$5)</formula>
    </cfRule>
  </conditionalFormatting>
  <conditionalFormatting sqref="G34:K34 BY34:CC34 U34:Y34 N34:R34 AB34:AF34 AI34:AM34 AP34:AT34 AW34:BA34 BD34:BH34 BK34:BO34 BR34:BV34">
    <cfRule type="expression" dxfId="8" priority="9">
      <formula>AND(TODAY()&gt;=G$5,TODAY()&lt;H$5)</formula>
    </cfRule>
  </conditionalFormatting>
  <conditionalFormatting sqref="G34:K34 BY34:CC34 U34:Y34 N34:R34 AB34:AF34 AI34:AM34 AP34:AT34 AW34:BA34 BD34:BH34 BK34:BO34 BR34:BV34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47:K47 BY47:CC47 U47:Y47 N47:R47 AB47:AF47 AI47:AM47 AP47:AT47 AW47:BA47 BD47:BH47 BK47:BO47 BR47:BV47">
    <cfRule type="expression" dxfId="5" priority="6">
      <formula>AND(TODAY()&gt;=G$5,TODAY()&lt;H$5)</formula>
    </cfRule>
  </conditionalFormatting>
  <conditionalFormatting sqref="G47:K47 BY47:CC47 U47:Y47 N47:R47 AB47:AF47 AI47:AM47 AP47:AT47 AW47:BA47 BD47:BH47 BK47:BO47 BR47:BV47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47:BC47">
    <cfRule type="expression" dxfId="2" priority="3">
      <formula>AND(TODAY()&gt;=BB$5,TODAY()&lt;BC$5)</formula>
    </cfRule>
  </conditionalFormatting>
  <conditionalFormatting sqref="BB47:BC47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2023-10-08T18:20:09Z</dcterms:modified>
</cp:coreProperties>
</file>