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codeName="ThisWorkbook"/>
  <bookViews>
    <workbookView xWindow="-120" yWindow="-120" windowWidth="29040" windowHeight="1584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1"/>
  <c r="E12"/>
  <c r="E13"/>
  <c r="E14"/>
  <c r="E15"/>
  <c r="E16"/>
  <c r="E11"/>
  <c r="E20"/>
  <c r="E21"/>
  <c r="E22"/>
  <c r="E23"/>
  <c r="E24"/>
  <c r="E25"/>
  <c r="E26"/>
  <c r="E27"/>
  <c r="E28"/>
  <c r="E29"/>
  <c r="E30"/>
  <c r="E31"/>
  <c r="E32"/>
  <c r="E33"/>
  <c r="E19"/>
  <c r="E8" l="1"/>
  <c r="E37"/>
  <c r="E36"/>
  <c r="E35"/>
  <c r="E9" l="1"/>
  <c r="G5" l="1"/>
  <c r="H5" l="1"/>
  <c r="G4"/>
  <c r="I5" l="1"/>
  <c r="J5" l="1"/>
  <c r="K5" l="1"/>
  <c r="L5" l="1"/>
  <c r="M5" l="1"/>
  <c r="N5" l="1"/>
  <c r="N4" l="1"/>
  <c r="O5"/>
  <c r="P5" l="1"/>
  <c r="Q5" l="1"/>
  <c r="R5" l="1"/>
  <c r="S5" l="1"/>
  <c r="T5" l="1"/>
  <c r="U5" l="1"/>
  <c r="V5" l="1"/>
  <c r="U4"/>
  <c r="W5" l="1"/>
  <c r="X5" l="1"/>
  <c r="Y5" l="1"/>
  <c r="Z5" l="1"/>
  <c r="AA5" l="1"/>
  <c r="AB5" l="1"/>
  <c r="AB4" l="1"/>
  <c r="AC5"/>
  <c r="AD5" l="1"/>
  <c r="AE5" l="1"/>
  <c r="AF5" l="1"/>
  <c r="AG5" l="1"/>
  <c r="AH5" l="1"/>
  <c r="AI5" l="1"/>
  <c r="AJ5" l="1"/>
  <c r="AI4"/>
  <c r="AK5" l="1"/>
  <c r="AL5" l="1"/>
  <c r="AM5" l="1"/>
  <c r="AN5" l="1"/>
  <c r="AO5" l="1"/>
  <c r="AP5" l="1"/>
  <c r="AQ5" l="1"/>
  <c r="AP4"/>
  <c r="AR5" l="1"/>
  <c r="AS5" l="1"/>
  <c r="AT5" l="1"/>
  <c r="AU5" l="1"/>
  <c r="AV5" l="1"/>
  <c r="AW5" l="1"/>
  <c r="AW4" l="1"/>
  <c r="AX5"/>
  <c r="AY5" l="1"/>
  <c r="AZ5" l="1"/>
  <c r="BA5" l="1"/>
  <c r="BB5" l="1"/>
  <c r="BC5" l="1"/>
  <c r="BD5" l="1"/>
  <c r="BE5" l="1"/>
  <c r="BD4"/>
  <c r="BF5" l="1"/>
  <c r="BG5" l="1"/>
  <c r="BH5" l="1"/>
  <c r="BI5" l="1"/>
  <c r="BJ5" l="1"/>
  <c r="BK5" l="1"/>
  <c r="BL5" l="1"/>
  <c r="BM5" s="1"/>
  <c r="BN5" s="1"/>
  <c r="BO5" s="1"/>
  <c r="BP5" s="1"/>
  <c r="BQ5" s="1"/>
  <c r="BR5" s="1"/>
  <c r="BK4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<sst xmlns="http://schemas.openxmlformats.org/spreadsheetml/2006/main" count="91" uniqueCount="59">
  <si>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</si>
  <si>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</si>
  <si>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</si>
  <si>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</si>
  <si>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</si>
  <si>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</si>
  <si>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</si>
  <si>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</si>
  <si>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</si>
  <si>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</si>
  <si>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</si>
  <si>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</si>
  <si>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</si>
  <si>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</si>
  <si>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</si>
  <si>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</si>
  <si>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</si>
  <si>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</si>
  <si>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</si>
  <si>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</si>
  <si>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</si>
  <si>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</si>
  <si>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</si>
  <si>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</si>
  <si>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</si>
  <si>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</si>
  <si>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</si>
  <si>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</si>
  <si>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</si>
  <si>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</si>
  <si>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8.4.8. Fuvarok kezelésének tesztelése (TR)</t>
  </si>
  <si>
    <t>8.4.9. Email-es funkciók tesztelése (TR)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</si>
  <si>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</si>
  <si>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Gyakorlat: szerda 17:00-18:00</t>
  </si>
  <si>
    <t xml:space="preserve">Pszichológus oldal </t>
  </si>
  <si>
    <t>Urbán Judit</t>
  </si>
  <si>
    <t>8.3.5. Ckkek kezelése (CRUD)</t>
  </si>
  <si>
    <t>8.3.6. Cikkkezeléshez szükséges adatok létrehozása az adatbázisban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</si>
  <si>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</si>
  <si>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</si>
  <si>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</si>
  <si>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</si>
  <si>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8.3.7. Regisztrált személyek kezelése (CRUD) és a szükséges adatok létrehozása az adatbázisban</t>
  </si>
  <si>
    <t>8.3.12. Foglalt időpontok megjelenítése, kezdő és a vég időpontal együtt</t>
  </si>
  <si>
    <t>Nagy Péter</t>
  </si>
  <si>
    <t>Szabó Timea</t>
  </si>
  <si>
    <t>8.3.8. Teszt oldal kivitelezése</t>
  </si>
  <si>
    <t>8.3.9. Bemutatkozó oldal</t>
  </si>
  <si>
    <t>8.3.10. Páciensek lecke oldala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</si>
  <si>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</si>
  <si>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</si>
  <si>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</si>
  <si>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</si>
  <si>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</si>
  <si>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Kiss Csaba</t>
  </si>
  <si>
    <t>Veszeli Karina</t>
  </si>
  <si>
    <t>Juhász Ferenc</t>
  </si>
  <si>
    <t>Masa Roland</t>
  </si>
  <si>
    <t>Durucz Ádám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</si>
</sst>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0" fillId="17" borderId="0" applyNumberFormat="0" applyBorder="0" applyAlignment="0" applyProtection="0"/>
    <xf numFmtId="0" fontId="22" fillId="18" borderId="0" applyNumberFormat="0" applyBorder="0" applyAlignment="0" applyProtection="0"/>
    <xf numFmtId="0" fontId="7" fillId="19" borderId="13" applyNumberFormat="0" applyFont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16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0" fontId="20" fillId="15" borderId="0" xfId="14"/>
    <xf numFmtId="0" fontId="20" fillId="14" borderId="0" xfId="13"/>
    <xf numFmtId="0" fontId="0" fillId="11" borderId="2" xfId="11" applyFont="1" applyFill="1">
      <alignment horizontal="left" vertical="center" indent="2"/>
    </xf>
    <xf numFmtId="0" fontId="2" fillId="11" borderId="2" xfId="11" applyFont="1" applyFill="1">
      <alignment horizontal="left" vertical="center" indent="2"/>
    </xf>
    <xf numFmtId="0" fontId="0" fillId="10" borderId="2" xfId="11" applyFont="1" applyFill="1">
      <alignment horizontal="left" vertical="center" indent="2"/>
    </xf>
    <xf numFmtId="0" fontId="20" fillId="17" borderId="0" xfId="16"/>
    <xf numFmtId="0" fontId="21" fillId="16" borderId="0" xfId="15"/>
    <xf numFmtId="0" fontId="21" fillId="16" borderId="8" xfId="15" applyBorder="1" applyAlignment="1">
      <alignment vertical="center"/>
    </xf>
    <xf numFmtId="0" fontId="20" fillId="15" borderId="8" xfId="14" applyBorder="1" applyAlignment="1">
      <alignment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7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4" fontId="1" fillId="11" borderId="2" xfId="11" applyNumberFormat="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22" fillId="18" borderId="12" xfId="17" applyBorder="1" applyAlignment="1">
      <alignment vertical="center"/>
    </xf>
    <xf numFmtId="0" fontId="20" fillId="20" borderId="0" xfId="19"/>
    <xf numFmtId="0" fontId="20" fillId="21" borderId="0" xfId="20"/>
    <xf numFmtId="0" fontId="20" fillId="22" borderId="13" xfId="18" applyFont="1" applyFill="1"/>
    <xf numFmtId="0" fontId="20" fillId="23" borderId="0" xfId="12" applyFill="1"/>
    <xf numFmtId="0" fontId="20" fillId="24" borderId="0" xfId="12" applyFill="1"/>
    <xf numFmtId="0" fontId="20" fillId="25" borderId="0" xfId="12" applyFill="1"/>
    <xf numFmtId="0" fontId="0" fillId="4" borderId="2" xfId="10" applyFont="1" applyFill="1">
      <alignment horizontal="center" vertical="center"/>
    </xf>
    <xf numFmtId="0" fontId="20" fillId="15" borderId="12" xfId="14" applyBorder="1"/>
    <xf numFmtId="0" fontId="0" fillId="11" borderId="2" xfId="10" applyFont="1" applyFill="1">
      <alignment horizontal="center" vertical="center"/>
    </xf>
  </cellXfs>
  <cellStyles count="21">
    <cellStyle name="60% - 4. jelölőszín" xfId="16" builtinId="44"/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Jegyzet" xfId="18" builtinId="10"/>
    <cellStyle name="Jelölőszín (2)" xfId="12" builtinId="33"/>
    <cellStyle name="Jelölőszín (3)" xfId="13" builtinId="37"/>
    <cellStyle name="Jelölőszín (4)" xfId="19" builtinId="41"/>
    <cellStyle name="Jelölőszín (5)" xfId="14" builtinId="45"/>
    <cellStyle name="Jelölőszín (6)" xfId="20" builtinId="49"/>
    <cellStyle name="Jó" xfId="17" builtinId="26"/>
    <cellStyle name="Name" xfId="10"/>
    <cellStyle name="Normál" xfId="0" builtinId="0"/>
    <cellStyle name="Project Start" xfId="8"/>
    <cellStyle name="Semleges" xfId="15" builtinId="28"/>
    <cellStyle name="Task" xfId="11"/>
    <cellStyle name="zHiddenText" xfId="2"/>
  </cellStyles>
  <dxfs count="13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37"/>
      <tableStyleElement type="headerRow" dxfId="136"/>
      <tableStyleElement type="totalRow" dxfId="135"/>
      <tableStyleElement type="firstColumn" dxfId="134"/>
      <tableStyleElement type="lastColumn" dxfId="133"/>
      <tableStyleElement type="firstRowStripe" dxfId="132"/>
      <tableStyleElement type="secondRowStripe" dxfId="131"/>
      <tableStyleElement type="firstColumnStripe" dxfId="130"/>
      <tableStyleElement type="secondColumnStripe" dxfId="12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F54"/>
  <sheetViews>
    <sheetView showGridLines="0" tabSelected="1" showRuler="0" zoomScalePageLayoutView="70" workbookViewId="0">
      <pane ySplit="5" topLeftCell="A6" activePane="bottomLeft" state="frozen"/>
      <selection pane="bottomLeft" activeCell="AF14" sqref="AE14:AF14"/>
    </sheetView>
  </sheetViews>
  <sheetFormatPr defaultRowHeight="30" customHeight="1"/>
  <cols>
    <col min="1" max="1" width="2.140625" style="16" bestFit="1" customWidth="1"/>
    <col min="2" max="2" width="78.28515625" customWidth="1"/>
    <col min="3" max="3" width="11.28515625" bestFit="1" customWidth="1"/>
    <col min="4" max="4" width="11.28515625" style="4" bestFit="1" customWidth="1"/>
    <col min="5" max="5" width="11.28515625" bestFit="1" customWidth="1"/>
    <col min="6" max="83" width="2.5703125" customWidth="1"/>
  </cols>
  <sheetData>
    <row r="1" spans="1:83" ht="25.5" customHeight="1">
      <c r="A1" s="17"/>
      <c r="B1" s="31" t="s">
        <v>34</v>
      </c>
      <c r="C1" s="1"/>
      <c r="D1" s="3"/>
      <c r="E1" s="15"/>
      <c r="F1" s="15"/>
      <c r="G1" s="15"/>
      <c r="I1" s="29"/>
      <c r="J1" t="s">
        <v>35</v>
      </c>
      <c r="O1" s="59"/>
      <c r="P1" s="29"/>
      <c r="Q1" t="s">
        <v>45</v>
      </c>
      <c r="W1" s="64"/>
      <c r="X1" s="29"/>
      <c r="Y1" t="s">
        <v>44</v>
      </c>
      <c r="AD1" s="60"/>
      <c r="AE1" s="29"/>
      <c r="AF1" s="29" t="s">
        <v>8</v>
      </c>
      <c r="AK1" s="65"/>
      <c r="AL1" s="29"/>
      <c r="AM1" t="s">
        <v>54</v>
      </c>
      <c r="AS1" s="79"/>
      <c r="AT1" s="29"/>
      <c r="AU1" t="s">
        <v>55</v>
      </c>
      <c r="BA1" s="80"/>
      <c r="BB1" s="29"/>
      <c r="BC1" t="s">
        <v>56</v>
      </c>
      <c r="BI1" s="83"/>
      <c r="BJ1" s="29"/>
      <c r="BK1" t="s">
        <v>57</v>
      </c>
      <c r="BQ1" s="81"/>
      <c r="BR1" s="29"/>
      <c r="BS1" t="s">
        <v>58</v>
      </c>
      <c r="BY1" s="82"/>
    </row>
    <row r="2" spans="1:83" ht="25.5" customHeight="1">
      <c r="B2" s="30" t="s">
        <v>33</v>
      </c>
      <c r="D2" s="71" t="s">
        <v>0</v>
      </c>
      <c r="E2" s="71"/>
      <c r="F2" s="15"/>
      <c r="G2" s="19"/>
    </row>
    <row r="3" spans="1:83" ht="25.5" customHeight="1">
      <c r="B3" s="26"/>
      <c r="D3" s="71">
        <v>45197</v>
      </c>
      <c r="E3" s="71"/>
      <c r="F3" s="15"/>
    </row>
    <row r="4" spans="1:83" ht="25.5" customHeight="1">
      <c r="A4" s="17"/>
      <c r="D4"/>
      <c r="F4" s="72"/>
      <c r="G4" s="68">
        <f>G5</f>
        <v>45194</v>
      </c>
      <c r="H4" s="69"/>
      <c r="I4" s="69"/>
      <c r="J4" s="69"/>
      <c r="K4" s="69"/>
      <c r="L4" s="69"/>
      <c r="M4" s="70"/>
      <c r="N4" s="68">
        <f>N5</f>
        <v>45201</v>
      </c>
      <c r="O4" s="69"/>
      <c r="P4" s="69"/>
      <c r="Q4" s="69"/>
      <c r="R4" s="69"/>
      <c r="S4" s="69"/>
      <c r="T4" s="70"/>
      <c r="U4" s="68">
        <f>U5</f>
        <v>45208</v>
      </c>
      <c r="V4" s="69"/>
      <c r="W4" s="69"/>
      <c r="X4" s="69"/>
      <c r="Y4" s="69"/>
      <c r="Z4" s="69"/>
      <c r="AA4" s="70"/>
      <c r="AB4" s="68">
        <f>AB5</f>
        <v>45215</v>
      </c>
      <c r="AC4" s="69"/>
      <c r="AD4" s="69"/>
      <c r="AE4" s="69"/>
      <c r="AF4" s="69"/>
      <c r="AG4" s="69"/>
      <c r="AH4" s="70"/>
      <c r="AI4" s="68">
        <f>AI5</f>
        <v>45222</v>
      </c>
      <c r="AJ4" s="69"/>
      <c r="AK4" s="69"/>
      <c r="AL4" s="69"/>
      <c r="AM4" s="69"/>
      <c r="AN4" s="69"/>
      <c r="AO4" s="70"/>
      <c r="AP4" s="68">
        <f>AP5</f>
        <v>45229</v>
      </c>
      <c r="AQ4" s="69"/>
      <c r="AR4" s="69"/>
      <c r="AS4" s="69"/>
      <c r="AT4" s="69"/>
      <c r="AU4" s="69"/>
      <c r="AV4" s="70"/>
      <c r="AW4" s="68">
        <f>AW5</f>
        <v>45236</v>
      </c>
      <c r="AX4" s="69"/>
      <c r="AY4" s="69"/>
      <c r="AZ4" s="69"/>
      <c r="BA4" s="69"/>
      <c r="BB4" s="69"/>
      <c r="BC4" s="70"/>
      <c r="BD4" s="68">
        <f>BD5</f>
        <v>45243</v>
      </c>
      <c r="BE4" s="69"/>
      <c r="BF4" s="69"/>
      <c r="BG4" s="69"/>
      <c r="BH4" s="69"/>
      <c r="BI4" s="69"/>
      <c r="BJ4" s="70"/>
      <c r="BK4" s="68">
        <f>BK5</f>
        <v>45250</v>
      </c>
      <c r="BL4" s="69"/>
      <c r="BM4" s="69"/>
      <c r="BN4" s="69"/>
      <c r="BO4" s="69"/>
      <c r="BP4" s="69"/>
      <c r="BQ4" s="70"/>
      <c r="BR4" s="68">
        <f>BR5</f>
        <v>45257</v>
      </c>
      <c r="BS4" s="69"/>
      <c r="BT4" s="69"/>
      <c r="BU4" s="69"/>
      <c r="BV4" s="69"/>
      <c r="BW4" s="69"/>
      <c r="BX4" s="70"/>
      <c r="BY4" s="68">
        <f>BY5</f>
        <v>45264</v>
      </c>
      <c r="BZ4" s="69"/>
      <c r="CA4" s="69"/>
      <c r="CB4" s="69"/>
      <c r="CC4" s="69"/>
      <c r="CD4" s="69"/>
      <c r="CE4" s="70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3"/>
      <c r="G5" s="6">
        <f>Project_Start-WEEKDAY(Project_Start,1)+2</f>
        <v>45194</v>
      </c>
      <c r="H5" s="5">
        <f>G5+1</f>
        <v>45195</v>
      </c>
      <c r="I5" s="5">
        <f t="shared" ref="I5:AV5" si="0">H5+1</f>
        <v>45196</v>
      </c>
      <c r="J5" s="5">
        <f t="shared" si="0"/>
        <v>45197</v>
      </c>
      <c r="K5" s="5">
        <f t="shared" si="0"/>
        <v>45198</v>
      </c>
      <c r="L5" s="5">
        <f t="shared" si="0"/>
        <v>45199</v>
      </c>
      <c r="M5" s="7">
        <f t="shared" si="0"/>
        <v>45200</v>
      </c>
      <c r="N5" s="6">
        <f>M5+1</f>
        <v>45201</v>
      </c>
      <c r="O5" s="5">
        <f>N5+1</f>
        <v>45202</v>
      </c>
      <c r="P5" s="5">
        <f t="shared" si="0"/>
        <v>45203</v>
      </c>
      <c r="Q5" s="5">
        <f t="shared" si="0"/>
        <v>45204</v>
      </c>
      <c r="R5" s="5">
        <f t="shared" si="0"/>
        <v>45205</v>
      </c>
      <c r="S5" s="5">
        <f t="shared" si="0"/>
        <v>45206</v>
      </c>
      <c r="T5" s="7">
        <f t="shared" si="0"/>
        <v>45207</v>
      </c>
      <c r="U5" s="6">
        <f>T5+1</f>
        <v>45208</v>
      </c>
      <c r="V5" s="5">
        <f>U5+1</f>
        <v>45209</v>
      </c>
      <c r="W5" s="5">
        <f t="shared" si="0"/>
        <v>45210</v>
      </c>
      <c r="X5" s="5">
        <f t="shared" si="0"/>
        <v>45211</v>
      </c>
      <c r="Y5" s="5">
        <f t="shared" si="0"/>
        <v>45212</v>
      </c>
      <c r="Z5" s="5">
        <f t="shared" si="0"/>
        <v>45213</v>
      </c>
      <c r="AA5" s="7">
        <f t="shared" si="0"/>
        <v>45214</v>
      </c>
      <c r="AB5" s="6">
        <f>AA5+1</f>
        <v>45215</v>
      </c>
      <c r="AC5" s="5">
        <f>AB5+1</f>
        <v>45216</v>
      </c>
      <c r="AD5" s="5">
        <f t="shared" si="0"/>
        <v>45217</v>
      </c>
      <c r="AE5" s="5">
        <f t="shared" si="0"/>
        <v>45218</v>
      </c>
      <c r="AF5" s="5">
        <f t="shared" si="0"/>
        <v>45219</v>
      </c>
      <c r="AG5" s="5">
        <f t="shared" si="0"/>
        <v>45220</v>
      </c>
      <c r="AH5" s="7">
        <f t="shared" si="0"/>
        <v>45221</v>
      </c>
      <c r="AI5" s="6">
        <f>AH5+1</f>
        <v>45222</v>
      </c>
      <c r="AJ5" s="5">
        <f>AI5+1</f>
        <v>45223</v>
      </c>
      <c r="AK5" s="5">
        <f t="shared" si="0"/>
        <v>45224</v>
      </c>
      <c r="AL5" s="5">
        <f t="shared" si="0"/>
        <v>45225</v>
      </c>
      <c r="AM5" s="5">
        <f t="shared" si="0"/>
        <v>45226</v>
      </c>
      <c r="AN5" s="5">
        <f t="shared" si="0"/>
        <v>45227</v>
      </c>
      <c r="AO5" s="7">
        <f t="shared" si="0"/>
        <v>45228</v>
      </c>
      <c r="AP5" s="6">
        <f>AO5+1</f>
        <v>45229</v>
      </c>
      <c r="AQ5" s="5">
        <f>AP5+1</f>
        <v>45230</v>
      </c>
      <c r="AR5" s="5">
        <f t="shared" si="0"/>
        <v>45231</v>
      </c>
      <c r="AS5" s="5">
        <f t="shared" si="0"/>
        <v>45232</v>
      </c>
      <c r="AT5" s="5">
        <f t="shared" si="0"/>
        <v>45233</v>
      </c>
      <c r="AU5" s="5">
        <f t="shared" si="0"/>
        <v>45234</v>
      </c>
      <c r="AV5" s="7">
        <f t="shared" si="0"/>
        <v>45235</v>
      </c>
      <c r="AW5" s="6">
        <f>AV5+1</f>
        <v>45236</v>
      </c>
      <c r="AX5" s="5">
        <f>AW5+1</f>
        <v>45237</v>
      </c>
      <c r="AY5" s="5">
        <f t="shared" ref="AY5:BC5" si="1">AX5+1</f>
        <v>45238</v>
      </c>
      <c r="AZ5" s="5">
        <f t="shared" si="1"/>
        <v>45239</v>
      </c>
      <c r="BA5" s="5">
        <f t="shared" si="1"/>
        <v>45240</v>
      </c>
      <c r="BB5" s="5">
        <f t="shared" si="1"/>
        <v>45241</v>
      </c>
      <c r="BC5" s="7">
        <f t="shared" si="1"/>
        <v>45242</v>
      </c>
      <c r="BD5" s="6">
        <f>BC5+1</f>
        <v>45243</v>
      </c>
      <c r="BE5" s="5">
        <f>BD5+1</f>
        <v>45244</v>
      </c>
      <c r="BF5" s="5">
        <f t="shared" ref="BF5:BK5" si="2">BE5+1</f>
        <v>45245</v>
      </c>
      <c r="BG5" s="5">
        <f t="shared" si="2"/>
        <v>45246</v>
      </c>
      <c r="BH5" s="5">
        <f t="shared" si="2"/>
        <v>45247</v>
      </c>
      <c r="BI5" s="5">
        <f t="shared" si="2"/>
        <v>45248</v>
      </c>
      <c r="BJ5" s="7">
        <f t="shared" si="2"/>
        <v>45249</v>
      </c>
      <c r="BK5" s="6">
        <f t="shared" si="2"/>
        <v>45250</v>
      </c>
      <c r="BL5" s="5">
        <f t="shared" ref="BL5" si="3">BK5+1</f>
        <v>45251</v>
      </c>
      <c r="BM5" s="5">
        <f t="shared" ref="BM5" si="4">BL5+1</f>
        <v>45252</v>
      </c>
      <c r="BN5" s="5">
        <f t="shared" ref="BN5" si="5">BM5+1</f>
        <v>45253</v>
      </c>
      <c r="BO5" s="5">
        <f t="shared" ref="BO5" si="6">BN5+1</f>
        <v>45254</v>
      </c>
      <c r="BP5" s="5">
        <f t="shared" ref="BP5" si="7">BO5+1</f>
        <v>45255</v>
      </c>
      <c r="BQ5" s="7">
        <f t="shared" ref="BQ5" si="8">BP5+1</f>
        <v>45256</v>
      </c>
      <c r="BR5" s="6">
        <f t="shared" ref="BR5" si="9">BQ5+1</f>
        <v>45257</v>
      </c>
      <c r="BS5" s="5">
        <f t="shared" ref="BS5" si="10">BR5+1</f>
        <v>45258</v>
      </c>
      <c r="BT5" s="5">
        <f t="shared" ref="BT5" si="11">BS5+1</f>
        <v>45259</v>
      </c>
      <c r="BU5" s="5">
        <f t="shared" ref="BU5" si="12">BT5+1</f>
        <v>45260</v>
      </c>
      <c r="BV5" s="5">
        <f t="shared" ref="BV5" si="13">BU5+1</f>
        <v>45261</v>
      </c>
      <c r="BW5" s="5">
        <f t="shared" ref="BW5" si="14">BV5+1</f>
        <v>45262</v>
      </c>
      <c r="BX5" s="5">
        <f t="shared" ref="BX5" si="15">BW5+1</f>
        <v>45263</v>
      </c>
      <c r="BY5" s="5">
        <f t="shared" ref="BY5" si="16">BX5+1</f>
        <v>45264</v>
      </c>
      <c r="BZ5" s="5">
        <f t="shared" ref="BZ5" si="17">BY5+1</f>
        <v>45265</v>
      </c>
      <c r="CA5" s="5">
        <f t="shared" ref="CA5" si="18">BZ5+1</f>
        <v>45266</v>
      </c>
      <c r="CB5" s="5">
        <f t="shared" ref="CB5" si="19">CA5+1</f>
        <v>45267</v>
      </c>
      <c r="CC5" s="5">
        <f t="shared" ref="CC5" si="20">CB5+1</f>
        <v>45268</v>
      </c>
      <c r="CD5" s="5">
        <f t="shared" ref="CD5" si="21">CC5+1</f>
        <v>45269</v>
      </c>
      <c r="CE5" s="5">
        <f t="shared" ref="CE5" si="22">CD5+1</f>
        <v>45270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2" t="s">
        <v>5</v>
      </c>
      <c r="C7" s="33"/>
      <c r="D7" s="34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5" t="s">
        <v>14</v>
      </c>
      <c r="C8" s="36" t="s">
        <v>8</v>
      </c>
      <c r="D8" s="37">
        <v>45197</v>
      </c>
      <c r="E8" s="37">
        <f>D8+3</f>
        <v>45200</v>
      </c>
      <c r="F8" s="22"/>
      <c r="G8" s="66"/>
      <c r="H8" s="14"/>
      <c r="I8" s="14"/>
      <c r="J8" s="65"/>
      <c r="K8" s="65"/>
      <c r="L8" s="65"/>
      <c r="M8" s="65"/>
      <c r="N8" s="14"/>
      <c r="O8" s="14"/>
      <c r="P8" s="14"/>
      <c r="Q8" s="66"/>
      <c r="R8" s="14"/>
      <c r="S8" s="67"/>
      <c r="T8" s="67"/>
      <c r="U8" s="67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5" t="s">
        <v>15</v>
      </c>
      <c r="C9" s="76" t="s">
        <v>35</v>
      </c>
      <c r="D9" s="37">
        <v>45209</v>
      </c>
      <c r="E9" s="37">
        <f>D9+1</f>
        <v>45210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14"/>
      <c r="R9" s="14"/>
      <c r="S9" s="27"/>
      <c r="T9" s="27"/>
      <c r="U9" s="14"/>
      <c r="V9" s="59"/>
      <c r="W9" s="59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38" t="s">
        <v>6</v>
      </c>
      <c r="C10" s="39"/>
      <c r="D10" s="40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1" t="s">
        <v>16</v>
      </c>
      <c r="C11" s="42" t="s">
        <v>9</v>
      </c>
      <c r="D11" s="43">
        <v>45214</v>
      </c>
      <c r="E11" s="43">
        <f>D11+5</f>
        <v>45219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14"/>
      <c r="W11" s="14"/>
      <c r="X11" s="14"/>
      <c r="Y11" s="14"/>
      <c r="Z11" s="27"/>
      <c r="AA11" s="78"/>
      <c r="AB11" s="59"/>
      <c r="AC11" s="59"/>
      <c r="AD11" s="78"/>
      <c r="AE11" s="78"/>
      <c r="AF11" s="78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1" t="s">
        <v>17</v>
      </c>
      <c r="C12" s="42" t="s">
        <v>10</v>
      </c>
      <c r="D12" s="43">
        <v>45215</v>
      </c>
      <c r="E12" s="43">
        <f t="shared" ref="E12:E16" si="23">D12+5</f>
        <v>45220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14"/>
      <c r="W12" s="14"/>
      <c r="X12" s="14"/>
      <c r="Y12" s="14"/>
      <c r="Z12" s="27"/>
      <c r="AA12" s="27"/>
      <c r="AB12" s="77"/>
      <c r="AC12" s="77"/>
      <c r="AD12" s="77"/>
      <c r="AE12" s="77"/>
      <c r="AF12" s="77"/>
      <c r="AG12" s="7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1" t="s">
        <v>18</v>
      </c>
      <c r="C13" s="42" t="s">
        <v>11</v>
      </c>
      <c r="D13" s="43">
        <v>45216</v>
      </c>
      <c r="E13" s="43">
        <f t="shared" si="23"/>
        <v>45221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1" t="s">
        <v>19</v>
      </c>
      <c r="C14" s="42" t="s">
        <v>11</v>
      </c>
      <c r="D14" s="43">
        <v>45217</v>
      </c>
      <c r="E14" s="43">
        <f t="shared" si="23"/>
        <v>45222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59"/>
      <c r="AF14" s="59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1" t="s">
        <v>20</v>
      </c>
      <c r="C15" s="42" t="s">
        <v>9</v>
      </c>
      <c r="D15" s="43">
        <v>45218</v>
      </c>
      <c r="E15" s="43">
        <f t="shared" si="23"/>
        <v>45223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14"/>
      <c r="X15" s="14"/>
      <c r="Y15" s="14"/>
      <c r="Z15" s="27"/>
      <c r="AA15" s="27"/>
      <c r="AB15" s="14"/>
      <c r="AC15" s="14"/>
      <c r="AD15" s="14"/>
      <c r="AE15" s="14"/>
      <c r="AF15" s="14"/>
      <c r="AG15" s="27"/>
      <c r="AH15" s="59"/>
      <c r="AI15" s="59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1" t="s">
        <v>21</v>
      </c>
      <c r="C16" s="42" t="s">
        <v>9</v>
      </c>
      <c r="D16" s="43">
        <v>45219</v>
      </c>
      <c r="E16" s="43">
        <f t="shared" si="23"/>
        <v>45224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7"/>
      <c r="AA16" s="27"/>
      <c r="AB16" s="14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1" t="s">
        <v>22</v>
      </c>
      <c r="C17" s="84" t="s">
        <v>35</v>
      </c>
      <c r="D17" s="43">
        <v>45220</v>
      </c>
      <c r="E17" s="43">
        <f>D17+5</f>
        <v>45225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14"/>
      <c r="AG17" s="85"/>
      <c r="AH17" s="85"/>
      <c r="AI17" s="85"/>
      <c r="AJ17" s="85"/>
      <c r="AK17" s="85"/>
      <c r="AL17" s="85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4" t="s">
        <v>12</v>
      </c>
      <c r="C18" s="45"/>
      <c r="D18" s="46"/>
      <c r="E18" s="12"/>
      <c r="F18" s="22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</row>
    <row r="19" spans="1:83" s="2" customFormat="1" ht="15" customHeight="1" thickBot="1">
      <c r="A19" s="17">
        <v>1</v>
      </c>
      <c r="B19" s="47" t="s">
        <v>23</v>
      </c>
      <c r="C19" s="48" t="s">
        <v>9</v>
      </c>
      <c r="D19" s="49">
        <v>45222</v>
      </c>
      <c r="E19" s="49">
        <f>D19+5</f>
        <v>45227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7"/>
      <c r="AO19" s="27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47" t="s">
        <v>24</v>
      </c>
      <c r="C20" s="48" t="s">
        <v>11</v>
      </c>
      <c r="D20" s="49">
        <v>45223</v>
      </c>
      <c r="E20" s="49">
        <f t="shared" ref="E20:E33" si="24">D20+5</f>
        <v>45228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14"/>
      <c r="AL20" s="14"/>
      <c r="AM20" s="14"/>
      <c r="AN20" s="27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47" t="s">
        <v>32</v>
      </c>
      <c r="C21" s="48" t="s">
        <v>10</v>
      </c>
      <c r="D21" s="49">
        <v>45224</v>
      </c>
      <c r="E21" s="49">
        <f t="shared" si="24"/>
        <v>45229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14"/>
      <c r="AL21" s="14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47" t="s">
        <v>25</v>
      </c>
      <c r="C22" s="48" t="s">
        <v>9</v>
      </c>
      <c r="D22" s="49">
        <v>45225</v>
      </c>
      <c r="E22" s="49">
        <f t="shared" si="24"/>
        <v>45230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14"/>
      <c r="AT22" s="14"/>
      <c r="AU22" s="27"/>
      <c r="AV22" s="27"/>
      <c r="AW22" s="14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61" t="s">
        <v>36</v>
      </c>
      <c r="C23" s="48" t="s">
        <v>9</v>
      </c>
      <c r="D23" s="49">
        <v>45226</v>
      </c>
      <c r="E23" s="49">
        <f t="shared" si="24"/>
        <v>45231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61" t="s">
        <v>37</v>
      </c>
      <c r="C24" s="48" t="s">
        <v>11</v>
      </c>
      <c r="D24" s="49">
        <v>45227</v>
      </c>
      <c r="E24" s="49">
        <f t="shared" si="24"/>
        <v>45232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14"/>
      <c r="AQ24" s="14"/>
      <c r="AR24" s="14"/>
      <c r="AS24" s="14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62" t="s">
        <v>42</v>
      </c>
      <c r="C25" s="48" t="s">
        <v>10</v>
      </c>
      <c r="D25" s="49">
        <v>45228</v>
      </c>
      <c r="E25" s="49">
        <f t="shared" si="24"/>
        <v>45233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14"/>
      <c r="AT25" s="14"/>
      <c r="AU25" s="27"/>
      <c r="AV25" s="27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74" t="s">
        <v>46</v>
      </c>
      <c r="C26" s="48" t="s">
        <v>9</v>
      </c>
      <c r="D26" s="49">
        <v>45229</v>
      </c>
      <c r="E26" s="49">
        <f t="shared" si="24"/>
        <v>45234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14"/>
      <c r="AR26" s="14"/>
      <c r="AS26" s="14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74" t="s">
        <v>47</v>
      </c>
      <c r="C27" s="48" t="s">
        <v>9</v>
      </c>
      <c r="D27" s="49">
        <v>45230</v>
      </c>
      <c r="E27" s="49">
        <f t="shared" si="24"/>
        <v>45235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14"/>
      <c r="AT27" s="14"/>
      <c r="AU27" s="27"/>
      <c r="AV27" s="27"/>
      <c r="AW27" s="1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75" t="s">
        <v>48</v>
      </c>
      <c r="C28" s="48" t="s">
        <v>11</v>
      </c>
      <c r="D28" s="49">
        <v>45231</v>
      </c>
      <c r="E28" s="49">
        <f t="shared" si="24"/>
        <v>45236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14"/>
      <c r="AR28" s="14"/>
      <c r="AS28" s="14"/>
      <c r="AT28" s="14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62" t="s">
        <v>38</v>
      </c>
      <c r="C29" s="48" t="s">
        <v>11</v>
      </c>
      <c r="D29" s="49">
        <v>45232</v>
      </c>
      <c r="E29" s="49">
        <f t="shared" si="24"/>
        <v>45237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62" t="s">
        <v>43</v>
      </c>
      <c r="C30" s="48" t="s">
        <v>11</v>
      </c>
      <c r="D30" s="49">
        <v>45233</v>
      </c>
      <c r="E30" s="49">
        <f t="shared" si="24"/>
        <v>45238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14"/>
      <c r="AY30" s="14"/>
      <c r="AZ30" s="14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62" t="s">
        <v>39</v>
      </c>
      <c r="C31" s="48" t="s">
        <v>10</v>
      </c>
      <c r="D31" s="49">
        <v>45234</v>
      </c>
      <c r="E31" s="49">
        <f t="shared" si="24"/>
        <v>45239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14"/>
      <c r="AX31" s="14"/>
      <c r="AY31" s="14"/>
      <c r="AZ31" s="14"/>
      <c r="BA31" s="14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62" t="s">
        <v>40</v>
      </c>
      <c r="C32" s="48" t="s">
        <v>8</v>
      </c>
      <c r="D32" s="49">
        <v>45235</v>
      </c>
      <c r="E32" s="49">
        <f t="shared" si="24"/>
        <v>45240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7"/>
      <c r="AW32" s="14"/>
      <c r="AX32" s="14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4" s="2" customFormat="1" ht="15" customHeight="1" thickBot="1">
      <c r="A33" s="17"/>
      <c r="B33" s="62" t="s">
        <v>41</v>
      </c>
      <c r="C33" s="86" t="s">
        <v>35</v>
      </c>
      <c r="D33" s="49">
        <v>45236</v>
      </c>
      <c r="E33" s="49">
        <f t="shared" si="24"/>
        <v>45241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59"/>
      <c r="AX33" s="59"/>
      <c r="AY33" s="59"/>
      <c r="AZ33" s="59"/>
      <c r="BA33" s="59"/>
      <c r="BB33" s="59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4" s="2" customFormat="1" ht="15" customHeight="1" thickBot="1">
      <c r="A34" s="17"/>
      <c r="B34" s="50" t="s">
        <v>7</v>
      </c>
      <c r="C34" s="51"/>
      <c r="D34" s="52"/>
      <c r="E34" s="13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</row>
    <row r="35" spans="1:84" s="2" customFormat="1" ht="15" customHeight="1" thickBot="1">
      <c r="A35" s="17"/>
      <c r="B35" s="53" t="s">
        <v>26</v>
      </c>
      <c r="C35" s="54" t="s">
        <v>9</v>
      </c>
      <c r="D35" s="55">
        <v>45245</v>
      </c>
      <c r="E35" s="55">
        <f>D35+4</f>
        <v>45249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14"/>
      <c r="BB35" s="27"/>
      <c r="BC35" s="27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4" s="2" customFormat="1" ht="15" customHeight="1" thickBot="1">
      <c r="A36" s="17"/>
      <c r="B36" s="53" t="s">
        <v>27</v>
      </c>
      <c r="C36" s="54" t="s">
        <v>10</v>
      </c>
      <c r="D36" s="55">
        <v>45246</v>
      </c>
      <c r="E36" s="55">
        <f t="shared" ref="E36:E37" si="25">D36+4</f>
        <v>45250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14"/>
      <c r="AX36" s="14"/>
      <c r="AY36" s="14"/>
      <c r="AZ36" s="14"/>
      <c r="BA36" s="14"/>
      <c r="BB36" s="27"/>
      <c r="BC36" s="27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4" s="2" customFormat="1" ht="15" customHeight="1" thickBot="1">
      <c r="A37" s="17"/>
      <c r="B37" s="53" t="s">
        <v>28</v>
      </c>
      <c r="C37" s="54" t="s">
        <v>11</v>
      </c>
      <c r="D37" s="55">
        <v>45247</v>
      </c>
      <c r="E37" s="55">
        <f t="shared" si="25"/>
        <v>45251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4" s="2" customFormat="1" ht="15" customHeight="1" thickBot="1">
      <c r="A38" s="17"/>
      <c r="B38" s="53" t="s">
        <v>29</v>
      </c>
      <c r="C38" s="54" t="s">
        <v>9</v>
      </c>
      <c r="D38" s="55">
        <v>45248</v>
      </c>
      <c r="E38" s="55">
        <v>44522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14"/>
      <c r="BF38" s="14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4" s="2" customFormat="1" ht="15" customHeight="1" thickBot="1">
      <c r="A39" s="17"/>
      <c r="B39" s="63" t="s">
        <v>49</v>
      </c>
      <c r="C39" s="54" t="s">
        <v>11</v>
      </c>
      <c r="D39" s="55">
        <v>45249</v>
      </c>
      <c r="E39" s="55">
        <v>44522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4" s="2" customFormat="1" ht="15" customHeight="1" thickBot="1">
      <c r="A40" s="17"/>
      <c r="B40" s="63" t="s">
        <v>50</v>
      </c>
      <c r="C40" s="54" t="s">
        <v>9</v>
      </c>
      <c r="D40" s="55">
        <v>45250</v>
      </c>
      <c r="E40" s="55">
        <v>44523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14"/>
      <c r="BZ40" s="14"/>
      <c r="CA40" s="14"/>
      <c r="CB40" s="14"/>
      <c r="CC40" s="14"/>
      <c r="CD40" s="27"/>
      <c r="CE40" s="27"/>
    </row>
    <row r="41" spans="1:84" s="2" customFormat="1" ht="15" customHeight="1" thickBot="1">
      <c r="A41" s="17"/>
      <c r="B41" s="63" t="s">
        <v>51</v>
      </c>
      <c r="C41" s="54" t="s">
        <v>11</v>
      </c>
      <c r="D41" s="55">
        <v>45251</v>
      </c>
      <c r="E41" s="55">
        <v>44525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14"/>
      <c r="BZ41" s="14"/>
      <c r="CA41" s="14"/>
      <c r="CB41" s="14"/>
      <c r="CC41" s="14"/>
      <c r="CD41" s="27"/>
      <c r="CE41" s="27"/>
    </row>
    <row r="42" spans="1:84" s="2" customFormat="1" ht="15" customHeight="1" thickBot="1">
      <c r="A42" s="17"/>
      <c r="B42" s="63" t="s">
        <v>30</v>
      </c>
      <c r="C42" s="54" t="s">
        <v>9</v>
      </c>
      <c r="D42" s="55">
        <v>45252</v>
      </c>
      <c r="E42" s="55">
        <v>44524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14"/>
      <c r="BS42" s="14"/>
      <c r="BT42" s="14"/>
      <c r="BU42" s="14"/>
      <c r="BV42" s="14"/>
      <c r="BW42" s="27"/>
      <c r="BX42" s="27"/>
      <c r="BY42" s="14"/>
      <c r="BZ42" s="14"/>
      <c r="CA42" s="14"/>
      <c r="CB42" s="14"/>
      <c r="CC42" s="14"/>
      <c r="CD42" s="27"/>
      <c r="CE42" s="27"/>
    </row>
    <row r="43" spans="1:84" s="2" customFormat="1" ht="15" customHeight="1" thickBot="1">
      <c r="A43" s="17"/>
      <c r="B43" s="53" t="s">
        <v>31</v>
      </c>
      <c r="C43" s="54" t="s">
        <v>11</v>
      </c>
      <c r="D43" s="55">
        <v>45253</v>
      </c>
      <c r="E43" s="55">
        <v>44524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14"/>
      <c r="BS43" s="14"/>
      <c r="BT43" s="14"/>
      <c r="BU43" s="14"/>
      <c r="BV43" s="14"/>
      <c r="BW43" s="27"/>
      <c r="BX43" s="27"/>
      <c r="BY43" s="14"/>
      <c r="BZ43" s="14"/>
      <c r="CA43" s="14"/>
      <c r="CB43" s="14"/>
      <c r="CC43" s="14"/>
      <c r="CD43" s="27"/>
      <c r="CE43" s="27"/>
    </row>
    <row r="44" spans="1:84" s="2" customFormat="1" ht="15" customHeight="1" thickBot="1">
      <c r="A44" s="17"/>
      <c r="B44" s="63" t="s">
        <v>52</v>
      </c>
      <c r="C44" s="54" t="s">
        <v>10</v>
      </c>
      <c r="D44" s="55">
        <v>45255</v>
      </c>
      <c r="E44" s="55">
        <v>44524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14"/>
      <c r="BT44" s="14"/>
      <c r="BU44" s="14"/>
      <c r="BV44" s="14"/>
      <c r="BW44" s="27"/>
      <c r="BX44" s="27"/>
      <c r="BY44" s="14"/>
      <c r="BZ44" s="14"/>
      <c r="CA44" s="14"/>
      <c r="CB44" s="14"/>
      <c r="CC44" s="14"/>
      <c r="CD44" s="27"/>
      <c r="CE44" s="27"/>
    </row>
    <row r="45" spans="1:84" s="2" customFormat="1" ht="15" customHeight="1" thickBot="1">
      <c r="A45" s="17"/>
      <c r="B45" s="63" t="s">
        <v>53</v>
      </c>
      <c r="C45" s="54" t="s">
        <v>10</v>
      </c>
      <c r="D45" s="55">
        <v>45256</v>
      </c>
      <c r="E45" s="55">
        <v>44525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14"/>
      <c r="BV45" s="14"/>
      <c r="BW45" s="27"/>
      <c r="BX45" s="27"/>
      <c r="BY45" s="14"/>
      <c r="BZ45" s="14"/>
      <c r="CA45" s="14"/>
      <c r="CB45" s="14"/>
      <c r="CC45" s="14"/>
      <c r="CD45" s="27"/>
      <c r="CE45" s="27"/>
    </row>
    <row r="46" spans="1:84" s="2" customFormat="1" ht="15" customHeight="1" thickBot="1">
      <c r="A46" s="17"/>
      <c r="B46" s="56" t="s">
        <v>13</v>
      </c>
      <c r="C46" s="57"/>
      <c r="D46" s="58"/>
      <c r="E46" s="23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</row>
    <row r="47" spans="1:84" s="2" customFormat="1" ht="1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1:84" s="2" customFormat="1" ht="1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1:84" s="2" customFormat="1" ht="1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1:84" s="2" customFormat="1" ht="1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1:84" s="2" customFormat="1" ht="1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1:84" ht="30" customHeight="1">
      <c r="A52"/>
      <c r="D52"/>
    </row>
    <row r="53" spans="1:84" ht="30" customHeight="1">
      <c r="C53" s="8"/>
      <c r="E53" s="18"/>
    </row>
    <row r="54" spans="1:84" ht="30" customHeight="1">
      <c r="C54" s="9"/>
    </row>
  </sheetData>
  <mergeCells count="14"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G5:BW6 BY6:CD6 AB7:AF9 AI7:AM9 BD7:BH9 BK7:BO9 BR7:BV9 BY7:CC9 Z18:AA18 AU38:AV38 AN38:AO38 Z38:AA38 BY19:CC46 S7:T46 G7:I9 N7:R9 J7:M7 BD39:BJ41 BR19:BV46 CD7:CE46 BD19:BH46 U7:U9 BK19:BO46 Q8:Y8 V7:W8 BD11:BX11 S11:Y11 AH16:AI16 BD44:CE46 AB8:AM9 BD8:CC9 AP7:AT9 AW7:BA9 X7:Y9 AG18:AH46 BD11:BH17 BK11:BO17 BR11:BV17 BY11:CC17 G11:R17 U11:Y17 AP11:AT17 AW11:BA17 AB19:AF37 AI19:AM37 AB25:AM33 G25:Z33 BD25:CE33 AU34:AV34 AN34:AO34 Z34:AA34 BD35:BJ37 BP35:BX37 BD38:BQ39 BS38:BX39 BD40:BR40 BD41:BT41 BP39:BX41 BD42:BX43 AB35:AM46 S9:U9 BW7:BX46 Z46:AA46 U19:Z46 G44:Z46 AU46:AV46 AG11:AM11 AN46:AO46 BI7:BJ46 BP7:BQ46 AP19:AT46 G19:R46 J9:M9 AW34:BA46 AM11:AM17 AW19:BA32 AG7:AG16 AH7:AH14 AJ11:AL16 AI11:AI14 AB12:AD17 AE12:AF13 AE15:AF17">
    <cfRule type="expression" dxfId="128" priority="176">
      <formula>AND(TODAY()&gt;=G$5,TODAY()&lt;H$5)</formula>
    </cfRule>
  </conditionalFormatting>
  <conditionalFormatting sqref="G6:BW6 BY6:CD6 AB7:AF9 AI7:AM9 BD7:BH9 BK7:BO9 BR7:BV9 BY7:CC9 Z18:AA18 AU38:AV38 AN38:AO38 Z38:AA38 BY19:CC46 S7:T46 G7:I9 N7:R9 J7:M7 BD39:BJ41 BR19:BV46 CD7:CE46 BD19:BH46 U7:U9 BK19:BO46 Q8:Y8 V7:W8 BD11:BX11 S11:Y11 AH16:AI16 BD44:CE46 AB8:AM9 BD8:CC9 AP7:AT9 AW7:BA9 X7:Y9 AG18:AH46 BD11:BH17 BK11:BO17 BR11:BV17 BY11:CC17 G11:R17 U11:Y17 AP11:AT17 AW11:BA17 AB19:AF37 AI19:AM37 AB25:AM33 G25:Z33 BD25:CE33 AU34:AV34 AN34:AO34 Z34:AA34 BD35:BJ37 BP35:BX37 BD38:BQ39 BS38:BX39 BD40:BR40 BD41:BT41 BP39:BX41 BD42:BX43 AB35:AM46 S9:U9 BW7:BX46 Z46:AA46 U19:Z46 G44:Z46 AU46:AV46 AG11:AM11 AN46:AO46 BI7:BJ46 BP7:BQ46 AP19:AT46 G19:R46 J9:M9 AW34:BA46 AM11:AM17 AW19:BA32 AG7:AG16 AH7:AH14 AJ11:AL16 AI11:AI14 AB12:AD17 AE12:AF13 AE15:AF17">
    <cfRule type="expression" dxfId="127" priority="170">
      <formula>AND(task_start&lt;=G$5,ROUNDDOWN((task_end-task_start+1)*task_progress,0)+task_start-1&gt;=G$5)</formula>
    </cfRule>
    <cfRule type="expression" dxfId="126" priority="171" stopIfTrue="1">
      <formula>AND(task_end&gt;=G$5,task_start&lt;H$5)</formula>
    </cfRule>
  </conditionalFormatting>
  <conditionalFormatting sqref="BY5:CE5 BX5:BX6 CE6">
    <cfRule type="expression" dxfId="125" priority="178">
      <formula>AND(TODAY()&gt;=BX$5,TODAY()&lt;#REF!)</formula>
    </cfRule>
  </conditionalFormatting>
  <conditionalFormatting sqref="BX6 CE6">
    <cfRule type="expression" dxfId="124" priority="181">
      <formula>AND(task_start&lt;=BX$5,ROUNDDOWN((task_end-task_start+1)*task_progress,0)+task_start-1&gt;=BX$5)</formula>
    </cfRule>
    <cfRule type="expression" dxfId="123" priority="182" stopIfTrue="1">
      <formula>AND(task_end&gt;=BX$5,task_start&lt;#REF!)</formula>
    </cfRule>
  </conditionalFormatting>
  <conditionalFormatting sqref="G10:R10 BY10:CC10 U10:Y10 AB10:AF10 AI10:AM10 AP10:AT10 AW10:BA10 BD10:BH10 BK10:BO10 BR10:BV10">
    <cfRule type="expression" dxfId="122" priority="127">
      <formula>AND(TODAY()&gt;=G$5,TODAY()&lt;H$5)</formula>
    </cfRule>
  </conditionalFormatting>
  <conditionalFormatting sqref="G10:R10 BY10:CC10 U10:Y10 AB10:AF10 AI10:AM10 AP10:AT10 AW10:BA10 BD10:BH10 BK10:BO10 BR10:BV10">
    <cfRule type="expression" dxfId="121" priority="125">
      <formula>AND(task_start&lt;=G$5,ROUNDDOWN((task_end-task_start+1)*task_progress,0)+task_start-1&gt;=G$5)</formula>
    </cfRule>
    <cfRule type="expression" dxfId="120" priority="126" stopIfTrue="1">
      <formula>AND(task_end&gt;=G$5,task_start&lt;H$5)</formula>
    </cfRule>
  </conditionalFormatting>
  <conditionalFormatting sqref="BY11:CC17 G11:R17">
    <cfRule type="expression" dxfId="119" priority="121">
      <formula>AND(TODAY()&gt;=G$5,TODAY()&lt;H$5)</formula>
    </cfRule>
  </conditionalFormatting>
  <conditionalFormatting sqref="BY11:CC17 G11:R17">
    <cfRule type="expression" dxfId="118" priority="119">
      <formula>AND(task_start&lt;=G$5,ROUNDDOWN((task_end-task_start+1)*task_progress,0)+task_start-1&gt;=G$5)</formula>
    </cfRule>
    <cfRule type="expression" dxfId="117" priority="120" stopIfTrue="1">
      <formula>AND(task_end&gt;=G$5,task_start&lt;H$5)</formula>
    </cfRule>
  </conditionalFormatting>
  <conditionalFormatting sqref="G18:R18 BY18:CC18 U18:Y18 AB18:AF18 AI18:AM18 AP18:AT18 AW18:BA18 BD18:BH18 BK18:BO18 BR18:BV18">
    <cfRule type="expression" dxfId="116" priority="115">
      <formula>AND(TODAY()&gt;=G$5,TODAY()&lt;H$5)</formula>
    </cfRule>
  </conditionalFormatting>
  <conditionalFormatting sqref="G18:R18 BY18:CC18 U18:Y18 AB18:AF18 AI18:AM18 AP18:AT18 AW18:BA18 BD18:BH18 BK18:BO18 BR18:BV18">
    <cfRule type="expression" dxfId="115" priority="113">
      <formula>AND(task_start&lt;=G$5,ROUNDDOWN((task_end-task_start+1)*task_progress,0)+task_start-1&gt;=G$5)</formula>
    </cfRule>
    <cfRule type="expression" dxfId="114" priority="114" stopIfTrue="1">
      <formula>AND(task_end&gt;=G$5,task_start&lt;H$5)</formula>
    </cfRule>
  </conditionalFormatting>
  <conditionalFormatting sqref="G38:K38 BY38:CC38 U38:Y38 N38:R38 AB38:AF38 AI38:AM38 AP38:AT38 AW38:BA38 BD38:BH38 BK38:BO38 BR38:BV38">
    <cfRule type="expression" dxfId="113" priority="109">
      <formula>AND(TODAY()&gt;=G$5,TODAY()&lt;H$5)</formula>
    </cfRule>
  </conditionalFormatting>
  <conditionalFormatting sqref="G38:K38 BY38:CC38 U38:Y38 N38:R38 AB38:AF38 AI38:AM38 AP38:AT38 AW38:BA38 BD38:BH38 BK38:BO38 BR38:BV38">
    <cfRule type="expression" dxfId="112" priority="107">
      <formula>AND(task_start&lt;=G$5,ROUNDDOWN((task_end-task_start+1)*task_progress,0)+task_start-1&gt;=G$5)</formula>
    </cfRule>
    <cfRule type="expression" dxfId="111" priority="108" stopIfTrue="1">
      <formula>AND(task_end&gt;=G$5,task_start&lt;H$5)</formula>
    </cfRule>
  </conditionalFormatting>
  <conditionalFormatting sqref="G19:R37 BY19:CC37 U19:Y37 L34:L46">
    <cfRule type="expression" dxfId="110" priority="103">
      <formula>AND(TODAY()&gt;=G$5,TODAY()&lt;H$5)</formula>
    </cfRule>
  </conditionalFormatting>
  <conditionalFormatting sqref="G19:R37 BY19:CC37 U19:Y37 L34:L46">
    <cfRule type="expression" dxfId="109" priority="101">
      <formula>AND(task_start&lt;=G$5,ROUNDDOWN((task_end-task_start+1)*task_progress,0)+task_start-1&gt;=G$5)</formula>
    </cfRule>
    <cfRule type="expression" dxfId="108" priority="102" stopIfTrue="1">
      <formula>AND(task_end&gt;=G$5,task_start&lt;H$5)</formula>
    </cfRule>
  </conditionalFormatting>
  <conditionalFormatting sqref="U35:Y46 BZ35:CC46 G35:K46 N35:R46">
    <cfRule type="expression" dxfId="107" priority="97">
      <formula>AND(TODAY()&gt;=G$5,TODAY()&lt;H$5)</formula>
    </cfRule>
  </conditionalFormatting>
  <conditionalFormatting sqref="U35:Y46 BZ35:CC46 G35:K46 N35:R46">
    <cfRule type="expression" dxfId="106" priority="95">
      <formula>AND(task_start&lt;=G$5,ROUNDDOWN((task_end-task_start+1)*task_progress,0)+task_start-1&gt;=G$5)</formula>
    </cfRule>
    <cfRule type="expression" dxfId="105" priority="96" stopIfTrue="1">
      <formula>AND(task_end&gt;=G$5,task_start&lt;H$5)</formula>
    </cfRule>
  </conditionalFormatting>
  <conditionalFormatting sqref="Z7:Z17 AA7:AA10 AA12:AA17">
    <cfRule type="expression" dxfId="104" priority="85">
      <formula>AND(TODAY()&gt;=Z$5,TODAY()&lt;AA$5)</formula>
    </cfRule>
  </conditionalFormatting>
  <conditionalFormatting sqref="Z7:Z17 AA7:AA10 AA12:AA17">
    <cfRule type="expression" dxfId="103" priority="83">
      <formula>AND(task_start&lt;=Z$5,ROUNDDOWN((task_end-task_start+1)*task_progress,0)+task_start-1&gt;=Z$5)</formula>
    </cfRule>
    <cfRule type="expression" dxfId="102" priority="84" stopIfTrue="1">
      <formula>AND(task_end&gt;=Z$5,task_start&lt;AA$5)</formula>
    </cfRule>
  </conditionalFormatting>
  <conditionalFormatting sqref="AN7:AO37">
    <cfRule type="expression" dxfId="101" priority="79">
      <formula>AND(TODAY()&gt;=AN$5,TODAY()&lt;AO$5)</formula>
    </cfRule>
  </conditionalFormatting>
  <conditionalFormatting sqref="AN7:AO37">
    <cfRule type="expression" dxfId="100" priority="77">
      <formula>AND(task_start&lt;=AN$5,ROUNDDOWN((task_end-task_start+1)*task_progress,0)+task_start-1&gt;=AN$5)</formula>
    </cfRule>
    <cfRule type="expression" dxfId="99" priority="78" stopIfTrue="1">
      <formula>AND(task_end&gt;=AN$5,task_start&lt;AO$5)</formula>
    </cfRule>
  </conditionalFormatting>
  <conditionalFormatting sqref="AU7:AV37">
    <cfRule type="expression" dxfId="98" priority="76">
      <formula>AND(TODAY()&gt;=AU$5,TODAY()&lt;AV$5)</formula>
    </cfRule>
  </conditionalFormatting>
  <conditionalFormatting sqref="AU7:AV37">
    <cfRule type="expression" dxfId="97" priority="74">
      <formula>AND(task_start&lt;=AU$5,ROUNDDOWN((task_end-task_start+1)*task_progress,0)+task_start-1&gt;=AU$5)</formula>
    </cfRule>
    <cfRule type="expression" dxfId="96" priority="75" stopIfTrue="1">
      <formula>AND(task_end&gt;=AU$5,task_start&lt;AV$5)</formula>
    </cfRule>
  </conditionalFormatting>
  <conditionalFormatting sqref="BC7:BC46 BB7:BB32 BB34:BB46">
    <cfRule type="expression" dxfId="95" priority="73">
      <formula>AND(TODAY()&gt;=BB$5,TODAY()&lt;BC$5)</formula>
    </cfRule>
  </conditionalFormatting>
  <conditionalFormatting sqref="BC7:BC46 BB7:BB32 BB34:BB46">
    <cfRule type="expression" dxfId="94" priority="71">
      <formula>AND(task_start&lt;=BB$5,ROUNDDOWN((task_end-task_start+1)*task_progress,0)+task_start-1&gt;=BB$5)</formula>
    </cfRule>
    <cfRule type="expression" dxfId="93" priority="72" stopIfTrue="1">
      <formula>AND(task_end&gt;=BB$5,task_start&lt;BC$5)</formula>
    </cfRule>
  </conditionalFormatting>
  <conditionalFormatting sqref="AA19:AA37">
    <cfRule type="expression" dxfId="92" priority="51">
      <formula>AND(TODAY()&gt;=AA$5,TODAY()&lt;AB$5)</formula>
    </cfRule>
  </conditionalFormatting>
  <conditionalFormatting sqref="AA19:AA37">
    <cfRule type="expression" dxfId="91" priority="49">
      <formula>AND(task_start&lt;=AA$5,ROUNDDOWN((task_end-task_start+1)*task_progress,0)+task_start-1&gt;=AA$5)</formula>
    </cfRule>
    <cfRule type="expression" dxfId="90" priority="50" stopIfTrue="1">
      <formula>AND(task_end&gt;=AA$5,task_start&lt;AB$5)</formula>
    </cfRule>
  </conditionalFormatting>
  <conditionalFormatting sqref="AN35:AO46">
    <cfRule type="expression" dxfId="89" priority="48">
      <formula>AND(TODAY()&gt;=AN$5,TODAY()&lt;AO$5)</formula>
    </cfRule>
  </conditionalFormatting>
  <conditionalFormatting sqref="AN35:AO46">
    <cfRule type="expression" dxfId="88" priority="46">
      <formula>AND(task_start&lt;=AN$5,ROUNDDOWN((task_end-task_start+1)*task_progress,0)+task_start-1&gt;=AN$5)</formula>
    </cfRule>
    <cfRule type="expression" dxfId="87" priority="47" stopIfTrue="1">
      <formula>AND(task_end&gt;=AN$5,task_start&lt;AO$5)</formula>
    </cfRule>
  </conditionalFormatting>
  <conditionalFormatting sqref="AU35:AV46">
    <cfRule type="expression" dxfId="86" priority="45">
      <formula>AND(TODAY()&gt;=AU$5,TODAY()&lt;AV$5)</formula>
    </cfRule>
  </conditionalFormatting>
  <conditionalFormatting sqref="AU35:AV46">
    <cfRule type="expression" dxfId="85" priority="43">
      <formula>AND(task_start&lt;=AU$5,ROUNDDOWN((task_end-task_start+1)*task_progress,0)+task_start-1&gt;=AU$5)</formula>
    </cfRule>
    <cfRule type="expression" dxfId="84" priority="44" stopIfTrue="1">
      <formula>AND(task_end&gt;=AU$5,task_start&lt;AV$5)</formula>
    </cfRule>
  </conditionalFormatting>
  <conditionalFormatting sqref="AA35:AA46 BY35:BY46">
    <cfRule type="expression" dxfId="83" priority="42">
      <formula>AND(TODAY()&gt;=AA$5,TODAY()&lt;AB$5)</formula>
    </cfRule>
  </conditionalFormatting>
  <conditionalFormatting sqref="AA35:AA46 BY35:BY46">
    <cfRule type="expression" dxfId="82" priority="40">
      <formula>AND(task_start&lt;=AA$5,ROUNDDOWN((task_end-task_start+1)*task_progress,0)+task_start-1&gt;=AA$5)</formula>
    </cfRule>
    <cfRule type="expression" dxfId="81" priority="41" stopIfTrue="1">
      <formula>AND(task_end&gt;=AA$5,task_start&lt;AB$5)</formula>
    </cfRule>
  </conditionalFormatting>
  <conditionalFormatting sqref="BY8:CC8 G8:I8 N8:R8">
    <cfRule type="expression" dxfId="74" priority="33">
      <formula>AND(TODAY()&gt;=G$5,TODAY()&lt;H$5)</formula>
    </cfRule>
  </conditionalFormatting>
  <conditionalFormatting sqref="BY8:CC8 G8:I8 N8:R8">
    <cfRule type="expression" dxfId="73" priority="31">
      <formula>AND(task_start&lt;=G$5,ROUNDDOWN((task_end-task_start+1)*task_progress,0)+task_start-1&gt;=G$5)</formula>
    </cfRule>
    <cfRule type="expression" dxfId="72" priority="32" stopIfTrue="1">
      <formula>AND(task_end&gt;=G$5,task_start&lt;H$5)</formula>
    </cfRule>
  </conditionalFormatting>
  <conditionalFormatting sqref="BY9:CC9 G9:R9">
    <cfRule type="expression" dxfId="71" priority="30">
      <formula>AND(TODAY()&gt;=G$5,TODAY()&lt;H$5)</formula>
    </cfRule>
  </conditionalFormatting>
  <conditionalFormatting sqref="BY9:CC9 G9:R9">
    <cfRule type="expression" dxfId="70" priority="28">
      <formula>AND(task_start&lt;=G$5,ROUNDDOWN((task_end-task_start+1)*task_progress,0)+task_start-1&gt;=G$5)</formula>
    </cfRule>
    <cfRule type="expression" dxfId="69" priority="29" stopIfTrue="1">
      <formula>AND(task_end&gt;=G$5,task_start&lt;H$5)</formula>
    </cfRule>
  </conditionalFormatting>
  <conditionalFormatting sqref="Z19:AA37">
    <cfRule type="expression" dxfId="68" priority="27">
      <formula>AND(TODAY()&gt;=Z$5,TODAY()&lt;AA$5)</formula>
    </cfRule>
  </conditionalFormatting>
  <conditionalFormatting sqref="Z19:AA37">
    <cfRule type="expression" dxfId="67" priority="25">
      <formula>AND(task_start&lt;=Z$5,ROUNDDOWN((task_end-task_start+1)*task_progress,0)+task_start-1&gt;=Z$5)</formula>
    </cfRule>
    <cfRule type="expression" dxfId="66" priority="26" stopIfTrue="1">
      <formula>AND(task_end&gt;=Z$5,task_start&lt;AA$5)</formula>
    </cfRule>
  </conditionalFormatting>
  <conditionalFormatting sqref="Z35:AA46">
    <cfRule type="expression" dxfId="65" priority="24">
      <formula>AND(TODAY()&gt;=Z$5,TODAY()&lt;AA$5)</formula>
    </cfRule>
  </conditionalFormatting>
  <conditionalFormatting sqref="Z35:AA46">
    <cfRule type="expression" dxfId="64" priority="22">
      <formula>AND(task_start&lt;=Z$5,ROUNDDOWN((task_end-task_start+1)*task_progress,0)+task_start-1&gt;=Z$5)</formula>
    </cfRule>
    <cfRule type="expression" dxfId="63" priority="23" stopIfTrue="1">
      <formula>AND(task_end&gt;=Z$5,task_start&lt;AA$5)</formula>
    </cfRule>
  </conditionalFormatting>
  <conditionalFormatting sqref="AN35:AO46">
    <cfRule type="expression" dxfId="62" priority="21">
      <formula>AND(TODAY()&gt;=AN$5,TODAY()&lt;AO$5)</formula>
    </cfRule>
  </conditionalFormatting>
  <conditionalFormatting sqref="AN35:AO46">
    <cfRule type="expression" dxfId="61" priority="19">
      <formula>AND(task_start&lt;=AN$5,ROUNDDOWN((task_end-task_start+1)*task_progress,0)+task_start-1&gt;=AN$5)</formula>
    </cfRule>
    <cfRule type="expression" dxfId="60" priority="20" stopIfTrue="1">
      <formula>AND(task_end&gt;=AN$5,task_start&lt;AO$5)</formula>
    </cfRule>
  </conditionalFormatting>
  <conditionalFormatting sqref="AU35:AV46">
    <cfRule type="expression" dxfId="59" priority="18">
      <formula>AND(TODAY()&gt;=AU$5,TODAY()&lt;AV$5)</formula>
    </cfRule>
  </conditionalFormatting>
  <conditionalFormatting sqref="AU35:AV46">
    <cfRule type="expression" dxfId="58" priority="16">
      <formula>AND(task_start&lt;=AU$5,ROUNDDOWN((task_end-task_start+1)*task_progress,0)+task_start-1&gt;=AU$5)</formula>
    </cfRule>
    <cfRule type="expression" dxfId="57" priority="17" stopIfTrue="1">
      <formula>AND(task_end&gt;=AU$5,task_start&lt;AV$5)</formula>
    </cfRule>
  </conditionalFormatting>
  <conditionalFormatting sqref="G34:K34 BY34:CC34 U34:Y34 N34:R34 AB34:AF34 AI34:AM34 AP34:AT34 AW34:BA34 BD34:BH34 BK34:BO34 BR34:BV34">
    <cfRule type="expression" dxfId="56" priority="15">
      <formula>AND(TODAY()&gt;=G$5,TODAY()&lt;H$5)</formula>
    </cfRule>
  </conditionalFormatting>
  <conditionalFormatting sqref="G34:K34 BY34:CC34 U34:Y34 N34:R34 AB34:AF34 AI34:AM34 AP34:AT34 AW34:BA34 BD34:BH34 BK34:BO34 BR34:BV34">
    <cfRule type="expression" dxfId="55" priority="13">
      <formula>AND(task_start&lt;=G$5,ROUNDDOWN((task_end-task_start+1)*task_progress,0)+task_start-1&gt;=G$5)</formula>
    </cfRule>
    <cfRule type="expression" dxfId="54" priority="14" stopIfTrue="1">
      <formula>AND(task_end&gt;=G$5,task_start&lt;H$5)</formula>
    </cfRule>
  </conditionalFormatting>
  <conditionalFormatting sqref="G46:K46 BY46:CC46 U46:Y46 N46:R46 AB46:AF46 AI46:AM46 AP46:AT46 AW46:BA46 BD46:BH46 BK46:BO46 BR46:BV46">
    <cfRule type="expression" dxfId="11" priority="6">
      <formula>AND(TODAY()&gt;=G$5,TODAY()&lt;H$5)</formula>
    </cfRule>
  </conditionalFormatting>
  <conditionalFormatting sqref="G46:K46 BY46:CC46 U46:Y46 N46:R46 AB46:AF46 AI46:AM46 AP46:AT46 AW46:BA46 BD46:BH46 BK46:BO46 BR46:BV46">
    <cfRule type="expression" dxfId="9" priority="4">
      <formula>AND(task_start&lt;=G$5,ROUNDDOWN((task_end-task_start+1)*task_progress,0)+task_start-1&gt;=G$5)</formula>
    </cfRule>
    <cfRule type="expression" dxfId="8" priority="5" stopIfTrue="1">
      <formula>AND(task_end&gt;=G$5,task_start&lt;H$5)</formula>
    </cfRule>
  </conditionalFormatting>
  <conditionalFormatting sqref="BB46:BC46">
    <cfRule type="expression" dxfId="5" priority="3">
      <formula>AND(TODAY()&gt;=BB$5,TODAY()&lt;BC$5)</formula>
    </cfRule>
  </conditionalFormatting>
  <conditionalFormatting sqref="BB46:BC46">
    <cfRule type="expression" dxfId="3" priority="1">
      <formula>AND(task_start&lt;=BB$5,ROUNDDOWN((task_end-task_start+1)*task_progress,0)+task_start-1&gt;=BB$5)</formula>
    </cfRule>
    <cfRule type="expression" dxfId="2" priority="2" stopIfTrue="1">
      <formula>AND(task_end&gt;=BB$5,task_start&lt;BC$5)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2023-10-09T11:37:39Z</dcterms:modified>
</cp:coreProperties>
</file>