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8800" windowHeight="16020" tabRatio="500" firstSheet="2" activeTab="8"/>
  </bookViews>
  <sheets>
    <sheet name="Change with Epochlength" sheetId="1" r:id="rId1"/>
    <sheet name="Change with ngram len" sheetId="2" r:id="rId2"/>
    <sheet name="Extension" sheetId="3" r:id="rId3"/>
    <sheet name="Unlimited Buffer" sheetId="4" r:id="rId4"/>
    <sheet name="Change with kappa" sheetId="5" r:id="rId5"/>
    <sheet name="Buffer Size" sheetId="6" r:id="rId6"/>
    <sheet name="Maximal Itemsets" sheetId="7" r:id="rId7"/>
    <sheet name="len2+ " sheetId="8" r:id="rId8"/>
    <sheet name="MTV" sheetId="10" r:id="rId9"/>
    <sheet name="Sheet1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3" l="1"/>
  <c r="E15" i="3"/>
  <c r="E16" i="3"/>
  <c r="E17" i="3"/>
  <c r="E13" i="3"/>
  <c r="G14" i="3"/>
  <c r="G15" i="3"/>
  <c r="G16" i="3"/>
  <c r="G17" i="3"/>
  <c r="G13" i="3"/>
  <c r="D120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J6" i="2"/>
  <c r="U6" i="7"/>
  <c r="U7" i="7"/>
  <c r="U8" i="7"/>
  <c r="U9" i="7"/>
  <c r="U5" i="7"/>
  <c r="I49" i="3"/>
  <c r="I50" i="3"/>
  <c r="I51" i="3"/>
  <c r="I52" i="3"/>
  <c r="H92" i="1"/>
  <c r="H93" i="1"/>
  <c r="H95" i="1"/>
  <c r="H96" i="1"/>
  <c r="H91" i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B2" i="6"/>
  <c r="K3" i="4"/>
  <c r="K2" i="4"/>
  <c r="I48" i="3"/>
  <c r="I31" i="3"/>
  <c r="I32" i="3"/>
  <c r="I33" i="3"/>
  <c r="I34" i="3"/>
  <c r="I35" i="3"/>
  <c r="C34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5" i="1"/>
  <c r="C36" i="1"/>
  <c r="C37" i="1"/>
  <c r="F3" i="1"/>
  <c r="F4" i="1"/>
  <c r="F5" i="1"/>
  <c r="F7" i="1"/>
  <c r="F8" i="1"/>
  <c r="F9" i="1"/>
  <c r="F2" i="1"/>
  <c r="J5" i="2"/>
</calcChain>
</file>

<file path=xl/sharedStrings.xml><?xml version="1.0" encoding="utf-8"?>
<sst xmlns="http://schemas.openxmlformats.org/spreadsheetml/2006/main" count="322" uniqueCount="148">
  <si>
    <t>MinSupp</t>
  </si>
  <si>
    <t>&gt;10 = 2e-4</t>
  </si>
  <si>
    <t>StdDev</t>
  </si>
  <si>
    <t>Upper CI Band</t>
  </si>
  <si>
    <t>Lower CI Band</t>
  </si>
  <si>
    <t>N</t>
  </si>
  <si>
    <t>Epoch in Hrs</t>
  </si>
  <si>
    <t>Avg Support</t>
  </si>
  <si>
    <t>epoch len</t>
  </si>
  <si>
    <t>Support</t>
  </si>
  <si>
    <t>&gt;10</t>
  </si>
  <si>
    <t>Ngram Len</t>
  </si>
  <si>
    <t>Stdev</t>
  </si>
  <si>
    <t>Lower CI band</t>
  </si>
  <si>
    <t>Upper CI band</t>
  </si>
  <si>
    <t>Avg. Distinct Terms</t>
  </si>
  <si>
    <t>Erro</t>
  </si>
  <si>
    <t>5 min</t>
  </si>
  <si>
    <t>15 min</t>
  </si>
  <si>
    <t>1 hr</t>
  </si>
  <si>
    <t>8 hr</t>
  </si>
  <si>
    <t>1 day</t>
  </si>
  <si>
    <t>1 week</t>
  </si>
  <si>
    <t>4 weeks</t>
  </si>
  <si>
    <t>Avg Tweets Volume</t>
  </si>
  <si>
    <t xml:space="preserve">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</si>
  <si>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</t>
  </si>
  <si>
    <t xml:space="preserve"> 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</si>
  <si>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/home/yaboulna/fim_out/lcm_closed_cikm/fg_1day+12hr_ngram5-relsupp10_oct-nov-dec/,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</si>
  <si>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/home/yaboulna/fim_out/lcm_closed_cikm/fg_1wk+.5wk_ngram5-relsupp10_oct-nov-dec/,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</si>
  <si>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>Mean Time Filtering in Millis</t>
  </si>
  <si>
    <t xml:space="preserve"> [/home/yaboulna/fim_out/lcm_closed_cikm/4wk+1wk_ngram5-relsupp10_oct-nov-dec/, /home/yaboulna/fim_out/lcm_closed_cikm/15min+7.5min_ngram5-relsupp10_oct-nov-dec/,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</si>
  <si>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[/home/yaboulna/fim_out/lcm_closed_cikm/4wk+1wk_ngram5-relsupp10_oct-nov-dec/, /home/yaboulna/fim_out/lcm_closed_cikm/5min+2.5min_ngram5-relsupp10_oct-nov-dec/,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</t>
  </si>
  <si>
    <t xml:space="preserve"> [/home/yaboulna/fim_out/lcm_closed_cikm/4wk+1wk_ngram5-relsupp10_oct-nov-dec/, /home/yaboulna/fim_out/lcm_closed_cikm/8hr+4hr_ngram5-relsupp10_oct-nov-dec/,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 </t>
  </si>
  <si>
    <t>Mean Len 2 + Itemsets</t>
  </si>
  <si>
    <t>Mean KLD+ Itemsets</t>
  </si>
  <si>
    <t>Mean High Confidence Itemsets</t>
  </si>
  <si>
    <t>Mean Strongly Closed Itemsets</t>
  </si>
  <si>
    <t>Mean Time Filtering Per KLD+ Itemset</t>
  </si>
  <si>
    <t>Mean Time Filtering Per Itemset (TODO: Get from NFLKld)</t>
  </si>
  <si>
    <t>15min</t>
  </si>
  <si>
    <t>1hr</t>
  </si>
  <si>
    <t>8hr</t>
  </si>
  <si>
    <t>1day</t>
  </si>
  <si>
    <t>1week</t>
  </si>
  <si>
    <t xml:space="preserve">[/home/yaboulna/fim_out/lcm_closed_cikm/1wk+.5wk_ngram5-relsupp10_oct-nov-dec/, /home/yaboulna/fim_out/lcm_closed_cikm/1hr+30min_ngram5-relsupp10_oct-nov-dec/,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</si>
  <si>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[/home/yaboulna/fim_out/lcm_closed_cikm/1wk+.5wk_ngram5-relsupp10_oct-nov-dec/, /home/yaboulna/fim_out/lcm_closed_cikm/8hr+4hr_ngram5-relsupp10_oct-nov-dec, BG1wkN5S+10_ULBuff_conf0.25_KLD0.0,  ITEMSET_SIMILARITY_JACCARD_GOOD_THRESHOLD=0.8 ITEMSET_SIMILARITY_COSINE_GOOD_THRESHOLD=0.66 ITEMSET_SIMILARITY_PROMISING_THRESHOLD=0.33 ITEMSET_SIMILARITY_PPJOIN_MIN_LENGTH=3 ITEMSET_SIMILARITY_BAD_THRESHOLD=0.1 CONFIDENCE_HIGH_THRESHOLD=0.25]    </t>
  </si>
  <si>
    <t>Mean Runtime in millis for filtering with unlimited buffer</t>
  </si>
  <si>
    <t>Mean time for filtering per KLD+ itemset with unlimited buffer</t>
  </si>
  <si>
    <t>Unlimited Buffer Mean Number of Strongly Closed Itemset</t>
  </si>
  <si>
    <t>Buff 1000 Number</t>
  </si>
  <si>
    <t>Unlimited Buff Mean Count of High Confidence</t>
  </si>
  <si>
    <t xml:space="preserve">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</si>
  <si>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</si>
  <si>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</si>
  <si>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</si>
  <si>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</si>
  <si>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</si>
  <si>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</t>
  </si>
  <si>
    <t>Mean Number of Strongly Closed</t>
  </si>
  <si>
    <t>Kappa</t>
  </si>
  <si>
    <t xml:space="preserve">[/home/yaboulna/fim_out/lcm_closed_cikm/4wk+1wk_ngram5-relsupp10_oct-nov-dec/, /home/yaboulna/fim_out/lcm_closed_cikm/1hr+30min_ngram5-relsupp10_oct-nov-dec/, BG4wkN5S+10__conf0.0010_KLD0.0_Buff1000,  ITEMSET_SIMILARITY_JACCARD_GOOD_THRESHOLD=0.8 ITEMSET_SIMILARITY_COSINE_GOOD_THRESHOLD=0.66 ITEMSET_SIMILARITY_PROMISING_THRESHOLD=0.33 ITEMSET_SIMILARITY_PPJOIN_MIN_LENGTH=3 ITEMSET_SIMILARITY_BAD_THRESHOLD=0.1 CONFIDENCE_HIGH_THRESHOLD=0.0010] </t>
  </si>
  <si>
    <t xml:space="preserve"> [/home/yaboulna/fim_out/lcm_closed_cikm/4wk+1wk_ngram5-relsupp10_oct-nov-dec/, /home/yaboulna/fim_out/lcm_closed_cikm/1hr+30min_ngram5-relsupp10_oct-nov-dec/, BG4wkN5S+10__conf0.05_KLD0.0_Buff1000,  ITEMSET_SIMILARITY_JACCARD_GOOD_THRESHOLD=0.8 ITEMSET_SIMILARITY_COSINE_GOOD_THRESHOLD=0.66 ITEMSET_SIMILARITY_PROMISING_THRESHOLD=0.33 ITEMSET_SIMILARITY_PPJOIN_MIN_LENGTH=3 ITEMSET_SIMILARITY_BAD_THRESHOLD=0.1 CONFIDENCE_HIGH_THRESHOLD=0.05]     </t>
  </si>
  <si>
    <t xml:space="preserve"> [/home/yaboulna/fim_out/lcm_closed_cikm/4wk+1wk_ngram5-relsupp10_oct-nov-dec/, /home/yaboulna/fim_out/lcm_closed_cikm/1hr+30min_ngram5-relsupp10_oct-nov-dec/, BG4wkN5S+10__conf0.1_KLD0.0_Buff1000,  ITEMSET_SIMILARITY_JACCARD_GOOD_THRESHOLD=0.8 ITEMSET_SIMILARITY_COSINE_GOOD_THRESHOLD=0.66 ITEMSET_SIMILARITY_PROMISING_THRESHOLD=0.33 ITEMSET_SIMILARITY_PPJOIN_MIN_LENGTH=3 ITEMSET_SIMILARITY_BAD_THRESHOLD=0.1 CONFIDENCE_HIGH_THRESHOLD=0.1]       </t>
  </si>
  <si>
    <t xml:space="preserve"> [/home/yaboulna/fim_out/lcm_closed_cikm/4wk+1wk_ngram5-relsupp10_oct-nov-dec/, /home/yaboulna/fim_out/lcm_closed_cikm/1hr+30min_ngram5-relsupp10_oct-nov-dec/, BG4wkN5S+10__conf0.25_KLD0.0_Buff1000,  ITEMSET_SIMILARITY_JACCARD_GOOD_THRESHOLD=0.8 ITEMSET_SIMILARITY_COSINE_GOOD_THRESHOLD=0.66 ITEMSET_SIMILARITY_PROMISING_THRESHOLD=0.33 ITEMSET_SIMILARITY_PPJOIN_MIN_LENGTH=3 ITEMSET_SIMILARITY_BAD_THRESHOLD=0.1 CONFIDENCE_HIGH_THRESHOLD=0.25]     </t>
  </si>
  <si>
    <t xml:space="preserve"> [/home/yaboulna/fim_out/lcm_closed_cikm/4wk+1wk_ngram5-relsupp10_oct-nov-dec/, /home/yaboulna/fim_out/lcm_closed_cikm/1hr+30min_ngram5-relsupp10_oct-nov-dec/, BG4wkN5S+10__conf0.5_KLD0.0_Buff1000,  ITEMSET_SIMILARITY_JACCARD_GOOD_THRESHOLD=0.8 ITEMSET_SIMILARITY_COSINE_GOOD_THRESHOLD=0.66 ITEMSET_SIMILARITY_PROMISING_THRESHOLD=0.33 ITEMSET_SIMILARITY_PPJOIN_MIN_LENGTH=3 ITEMSET_SIMILARITY_BAD_THRESHOLD=0.1 CONFIDENCE_HIGH_THRESHOLD=0.5]       </t>
  </si>
  <si>
    <t xml:space="preserve"> [/home/yaboulna/fim_out/lcm_closed_cikm/4wk+1wk_ngram5-relsupp10_oct-nov-dec/, /home/yaboulna/fim_out/lcm_closed_cikm/1hr+30min_ngram5-relsupp10_oct-nov-dec/, BG4wkN5S+10__conf0.75_KLD0.0_Buff1000,  ITEMSET_SIMILARITY_JACCARD_GOOD_THRESHOLD=0.8 ITEMSET_SIMILARITY_COSINE_GOOD_THRESHOLD=0.66 ITEMSET_SIMILARITY_PROMISING_THRESHOLD=0.33 ITEMSET_SIMILARITY_PPJOIN_MIN_LENGTH=3 ITEMSET_SIMILARITY_BAD_THRESHOLD=0.1 CONFIDENCE_HIGH_THRESHOLD=0.75]     </t>
  </si>
  <si>
    <t xml:space="preserve"> [/home/yaboulna/fim_out/lcm_closed_cikm/4wk+1wk_ngram5-relsupp10_oct-nov-dec/, /home/yaboulna/fim_out/lcm_closed_cikm/1hr+30min_ngram5-relsupp10_oct-nov-dec/, BG4wkN5S+10__conf0.95_KLD0.0_Buff1000,  ITEMSET_SIMILARITY_JACCARD_GOOD_THRESHOLD=0.8 ITEMSET_SIMILARITY_COSINE_GOOD_THRESHOLD=0.66 ITEMSET_SIMILARITY_PROMISING_THRESHOLD=0.33 ITEMSET_SIMILARITY_PPJOIN_MIN_LENGTH=3 ITEMSET_SIMILARITY_BAD_THRESHOLD=0.1 CONFIDENCE_HIGH_THRESHOLD=0.95]     </t>
  </si>
  <si>
    <t xml:space="preserve"> [/home/yaboulna/fim_out/lcm_closed_cikm/4wk+1wk_ngram5-relsupp10_oct-nov-dec/, /home/yaboulna/fim_out/lcm_closed_cikm/1hr+30min_ngram5-relsupp10_oct-nov-dec/, BG4wkN5S+10__conf0.9999_KLD0.0_Buff1000,  ITEMSET_SIMILARITY_JACCARD_GOOD_THRESHOLD=0.8 ITEMSET_SIMILARITY_COSINE_GOOD_THRESHOLD=0.66 ITEMSET_SIMILARITY_PROMISING_THRESHOLD=0.33 ITEMSET_SIMILARITY_PPJOIN_MIN_LENGTH=3 ITEMSET_SIMILARITY_BAD_THRESHOLD=0.1 CONFIDENCE_HIGH_THRESHOLD=0.9999] </t>
  </si>
  <si>
    <t xml:space="preserve"> [/home/yaboulna/fim_out/lcm_closed_cikm/4wk+1wk_ngram5-relsupp10_oct-nov-dec/, /home/yaboulna/fim_out/lcm_closed_cikm/1hr+30min_ngram5-relsupp10_oct-nov-dec/, BG4wkN5S+10__conf0.99_KLD0.0_Buff1000,  ITEMSET_SIMILARITY_JACCARD_GOOD_THRESHOLD=0.8 ITEMSET_SIMILARITY_COSINE_GOOD_THRESHOLD=0.66 ITEMSET_SIMILARITY_PROMISING_THRESHOLD=0.33 ITEMSET_SIMILARITY_PPJOIN_MIN_LENGTH=3 ITEMSET_SIMILARITY_BAD_THRESHOLD=0.1 CONFIDENCE_HIGH_THRESHOLD=0.99]     </t>
  </si>
  <si>
    <t xml:space="preserve"> [/home/yaboulna/fim_out/lcm_closed_cikm/4wk+1wk_ngram5-relsupp10_oct-nov-dec/, /home/yaboulna/fim_out/lcm_closed_cikm/1hr+30min_ngram5-relsupp10_oct-nov-dec/, BG4wkN5S+10__conf0.9_KLD0.0_Buff1000,  ITEMSET_SIMILARITY_JACCARD_GOOD_THRESHOLD=0.8 ITEMSET_SIMILARITY_COSINE_GOOD_THRESHOLD=0.66 ITEMSET_SIMILARITY_PROMISING_THRESHOLD=0.33 ITEMSET_SIMILARITY_PPJOIN_MIN_LENGTH=3 ITEMSET_SIMILARITY_BAD_THRESHOLD=0.1 CONFIDENCE_HIGH_THRESHOLD=0.9]       </t>
  </si>
  <si>
    <t>Diff</t>
  </si>
  <si>
    <t>log(b+1)\a</t>
  </si>
  <si>
    <t>Ngram 5</t>
  </si>
  <si>
    <t>Supp &gt;10</t>
  </si>
  <si>
    <t>Millis Mining</t>
  </si>
  <si>
    <t xml:space="preserve">[1349085600, 1357038000, file:///home/yaboulna/fim_out/lcm_closed_cikm/fpzhu-max_1wk+.5wk_ngram5-relsupp10_oct-nov-dec, 604800/302400, /home/yaboulna/fimi/fp-zhu/fim_maximal, &gt;10, 5] </t>
  </si>
  <si>
    <t xml:space="preserve"> [1351764000, 1354273200, file:///home/yaboulna/fim_out/lcm_closed_cikm/fpzhu-max_15min+15min_ngram5-relsupp10_nov, 900/900, /home/yaboulna/fimi/fp-zhu/fim_maximal, &gt;10, 5]            </t>
  </si>
  <si>
    <t xml:space="preserve"> [1351764000, 1354273200, file:///home/yaboulna/fim_out/lcm_closed_cikm/fpzhu-max_1day+1day_ngram5-relsupp10_nov, 86400/86400, /home/yaboulna/fimi/fp-zhu/fim_maximal, &gt;10, 5]          </t>
  </si>
  <si>
    <t xml:space="preserve"> [1351764000, 1354273200, file:///home/yaboulna/fim_out/lcm_closed_cikm/fpzhu-max_1hr+1hr_ngram5-relsupp10_nov, 3600/3600, /home/yaboulna/fimi/fp-zhu/fim_maximal, &gt;10, 5]              </t>
  </si>
  <si>
    <t xml:space="preserve"> [1351764000, 1354273200, file:///home/yaboulna/fim_out/lcm_closed_cikm/fpzhu-max_8hr+8hr_ngram5-relsupp10_nov, 28800/28800, /home/yaboulna/fimi/fp-zhu/fim_maximal, &gt;10, 5]            </t>
  </si>
  <si>
    <t>1wk</t>
  </si>
  <si>
    <t>Mean Wall Clock Runtime</t>
  </si>
  <si>
    <t>LCM</t>
  </si>
  <si>
    <t>Filtering</t>
  </si>
  <si>
    <t>FP-Zhu</t>
  </si>
  <si>
    <t>16hr</t>
  </si>
  <si>
    <t>Number of Itemsets</t>
  </si>
  <si>
    <t>Maximal Itemsets Count</t>
  </si>
  <si>
    <t>Distinct Terms</t>
  </si>
  <si>
    <t>DistinctTerms</t>
  </si>
  <si>
    <t>Len2+Max</t>
  </si>
  <si>
    <t xml:space="preserve">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</si>
  <si>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 xml:space="preserve"> [/home/yaboulna/fim_out/lcm_closed_cikm_len2+/4wk+1wk_ngram5-relsupp10_oct-nov-dec/, /home/yaboulna/fim_out/lcm_closed_cikm_len2+/1hr+30min_ngram5-relsupp10_oct29-nov-dec/, BG4wkn5s10_ULBuff__conf0.25_KLD0.0,  ITEMSET_SIMILARITY_JACCARD_GOOD_THRESHOLD=0.8 ITEMSET_SIMILARITY_COSINE_GOOD_THRESHOLD=0.66 ITEMSET_SIMILARITY_PROMISING_THRESHOLD=0.33 ITEMSET_SIMILARITY_PPJOIN_MIN_LENGTH=3 ITEMSET_SIMILARITY_BAD_THRESHOLD=0.1 CONFIDENCE_HIGH_THRESHOLD=0.25] </t>
  </si>
  <si>
    <t xml:space="preserve"> [/home/yaboulna/fim_out/lcm_closed_cikm_len2+/4wk+1wk_ngram5-relsupp10_oct-nov-dec/, /home/yaboulna/fim_out/lcm_closed_cikm_len2+/1hr+30min_ngram5-relsupp10_oct29-nov-dec/, BG4wkn5s10_ULBuff__conf0.5_KLD0.0,  ITEMSET_SIMILARITY_JACCARD_GOOD_THRESHOLD=0.8 ITEMSET_SIMILARITY_COSINE_GOOD_THRESHOLD=0.66 ITEMSET_SIMILARITY_PROMISING_THRESHOLD=0.33 ITEMSET_SIMILARITY_PPJOIN_MIN_LENGTH=3 ITEMSET_SIMILARITY_BAD_THRESHOLD=0.1 CONFIDENCE_HIGH_THRESHOLD=0.5]   </t>
  </si>
  <si>
    <t xml:space="preserve"> [/home/yaboulna/fim_out/lcm_closed_cikm_len2+/4wk+1wk_ngram5-relsupp10_oct-nov-dec/, /home/yaboulna/fim_out/lcm_closed_cikm_len2+/1hr+30min_ngram5-relsupp10_oct29-nov-dec/, BG4wkn5s10_ULBuff__conf0.75_KLD0.0,  ITEMSET_SIMILARITY_JACCARD_GOOD_THRESHOLD=0.8 ITEMSET_SIMILARITY_COSINE_GOOD_THRESHOLD=0.66 ITEMSET_SIMILARITY_PROMISING_THRESHOLD=0.33 ITEMSET_SIMILARITY_PPJOIN_MIN_LENGTH=3 ITEMSET_SIMILARITY_BAD_THRESHOLD=0.1 CONFIDENCE_HIGH_THRESHOLD=0.75] </t>
  </si>
  <si>
    <t xml:space="preserve"> [/home/yaboulna/fim_out/lcm_closed_cikm_len2+/4wk+1wk_ngram5-relsupp10_oct-nov-dec/, /home/yaboulna/fim_out/lcm_closed_cikm_len2+/1hr+30min_ngram5-relsupp10_oct29-nov-dec/, BG4wkn5s10_ULBuff__conf0.9_KLD0.0,  ITEMSET_SIMILARITY_JACCARD_GOOD_THRESHOLD=0.8 ITEMSET_SIMILARITY_COSINE_GOOD_THRESHOLD=0.66 ITEMSET_SIMILARITY_PROMISING_THRESHOLD=0.33 ITEMSET_SIMILARITY_PPJOIN_MIN_LENGTH=3 ITEMSET_SIMILARITY_BAD_THRESHOLD=0.1 CONFIDENCE_HIGH_THRESHOLD=0.9]   </t>
  </si>
  <si>
    <t>Total Itemsets</t>
  </si>
  <si>
    <t>Len2+ Itemsets</t>
  </si>
  <si>
    <t>UnalliedItemsets</t>
  </si>
  <si>
    <t xml:space="preserve"> [/home/yaboulna/fim_out/lcm_closed_cikm_len2+/4wk+1wk_ngram5-relsupp10_oct-nov-dec/, /home/yaboulna/fim_out/lcm_closed_cikm_len2+/1hr+30min_ngram5-relsupp10_oct29-nov-dec/, BG4wkn5s10_ULBuff__conf0.1_KLD0.0,  ITEMSET_SIMILARITY_JACCARD_GOOD_THRESHOLD=0.8 ITEMSET_SIMILARITY_COSINE_GOOD_THRESHOLD=0.66 ITEMSET_SIMILARITY_PROMISING_THRESHOLD=0.33 ITEMSET_SIMILARITY_PPJOIN_MIN_LENGTH=3 ITEMSET_SIMILARITY_BAD_THRESHOLD=0.1 CONFIDENCE_HIGH_THRESHOLD=0.1]   </t>
  </si>
  <si>
    <t>UnalliedUnmaximal</t>
  </si>
  <si>
    <t>AlliedLowConf</t>
  </si>
  <si>
    <t>Overconf</t>
  </si>
  <si>
    <t>TweetsSkipped</t>
  </si>
  <si>
    <t>TweetsNet</t>
  </si>
  <si>
    <t>ItemsetsCount</t>
  </si>
  <si>
    <t>Timestamp</t>
  </si>
  <si>
    <t>TweetsVolume</t>
  </si>
  <si>
    <t>WallMillisMining</t>
  </si>
  <si>
    <t>[1349085600, 1357038000, file:///home/yaboulna/fim_out/lcm_closed_cikm/1hr+30min_ngram5-relsupp10_oct-nov-dec, 3600/1800, /home/yaboulna/fimi/lcm53/lcm CfI, &gt;10, 5]</t>
  </si>
  <si>
    <t>[1351764000, 1354273200, file:///home/yaboulna/fim_out/lcm_closed_cikm/bg_1hr+1hr_ngram1-relsupp10_nov, 3600/3600, /home/yaboulna/fimi/lcm53/lcm Cf, &gt;10, 1]</t>
  </si>
  <si>
    <t>[1351764000, 1354273200, file:///home/yaboulna/fim_out/lcm_closed_cikm/bg_1hr+1hr_ngram4-relsupp10_nov, 3600/3600, /home/yaboulna/fimi/lcm53/lcm Cf, &gt;10, 4]</t>
  </si>
  <si>
    <t>[1351764000, 1354273200, file:///home/yaboulna/fim_out/lcm_closed_cikm/bg_1hr+1hr_ngram2-relsupp10_nov, 3600/3600, /home/yaboulna/fimi/lcm53/lcm Cf, &gt;10, 2]</t>
  </si>
  <si>
    <t>[1351764000, 1354273200, file:///home/yaboulna/fim_out/lcm_closed_cikm/bg_1hr+1hr_ngram3-relsupp10_nov, 3600/3600, /home/yaboulna/fimi/lcm53/lcm Cf, &gt;10, 3]</t>
  </si>
  <si>
    <t>Runtime in Milliseconds</t>
  </si>
  <si>
    <t>Mean number of iItemsets</t>
  </si>
  <si>
    <t>Mean number of distinct terms</t>
  </si>
  <si>
    <t xml:space="preserve">[1351504800, 1354359600, file:///home/yaboulna/fim_out/lcm_closed_cikm/bg_1hr+1hr_ngram5-relsupp10_oct29-nov, 3600/3600, /home/yaboulna/fimi/lcm53/lcm Cf, &gt;10, 5] </t>
  </si>
  <si>
    <t xml:space="preserve"> select args, count(*), round(cast(avg(value) as numeric), 2), stddev(value),  (1.96 * stddev(value) / count(*)) as err from perf_mon where args like '%bg_1hr%&gt;10, 5]' and key='WallMillisMining' group by args;</t>
  </si>
  <si>
    <t xml:space="preserve">[1351504800, 1357038000, file:///home/yaboulna/fim_out/lcm_closed_cikm_len2+/16hr+8hr_ngram5-relsupp10_oct29-nov-dec, 57600/28800, /home/yaboulna/fimi/lcm53/lcm CfI, &gt;10, 5]          </t>
  </si>
  <si>
    <t>16 hr</t>
  </si>
  <si>
    <t xml:space="preserve">[1351504800, 1357038000, file:///home/yaboulna/fim_out/lcm_closed_cikm_len2+/max_16hr+8hr_ngram5-relsupp10_oct29-nov-dec, 57600/28800, /home/yaboulna/fimi/fp-zhu/fim_maximal, &gt;10, 5] </t>
  </si>
  <si>
    <t>Runtime</t>
  </si>
  <si>
    <t>Closed Itemsets</t>
  </si>
  <si>
    <t>Maximal Itemsets</t>
  </si>
  <si>
    <t>LCM + Clustering</t>
  </si>
  <si>
    <t>Frequent items</t>
  </si>
  <si>
    <t>Len2+ Max</t>
  </si>
  <si>
    <t xml:space="preserve">[1351999980, 1353000000, file:///home/yaboulna/fim_out/mtv_cikm/k100-bic_1hr+30min_ngram5_relsupp10_nov6_11032233-11151120/, 3600/1800, /home/yaboulna/fimi/mtv/mtv -k 100 -p 1 -f , &gt;10, 5] </t>
  </si>
  <si>
    <t xml:space="preserve"> [1351999980, 1353000000, file:///home/yaboulna/fim_out/mtv_cikm/k100-mdl_1hr+30min_ngram5_relsupp10_nov6_11032233-11151120/, 3600/1800, /home/yaboulna/fimi/mtv/mtv -k 100 -p 3 -f , &gt;10, 5] </t>
  </si>
  <si>
    <t xml:space="preserve"> [1351999980, 1353000000, file:///home/yaboulna/fim_out/mtv_cikm/k30-bic_1hr+30min_ngram5_relsupp10_11032233-11151120/, 3600/1800, /home/yaboulna/fimi/mtv/mtv -k 30 -p 1  -f , &gt;10, 5]       </t>
  </si>
  <si>
    <t xml:space="preserve"> [1351999980, 1353000000, file:///home/yaboulna/fim_out/mtv_cikm/k50-bic_1hr+30min_ngram5_relsupp10_nov6_11032233-11151120/, 3600/1800, /home/yaboulna/fimi/mtv/mtv -k 50 -p 1 -f , &gt;10, 5]   </t>
  </si>
  <si>
    <t xml:space="preserve"> [1351999980, 1353000000, file:///home/yaboulna/fim_out/mtv_cikm/k50-mdl_1hr+30min_ngram5_relsupp10_nov6_11032233-11151120/, 3600/1800, /home/yaboulna/fimi/mtv/mtv -k 50 -p 3 -f , &gt;10, 5]   </t>
  </si>
  <si>
    <t xml:space="preserve"> [1352228400, 1352250000, file:///home/yaboulna/fim_out/mtv_cikm/k3-bic_1hr+30min_ngram5_relsupp10_nov6_1900-0000/, 3600/1800, /home/yaboulna/fimi/mtv/mtv -k 3 -p 1 -f , &gt;10, 5]             </t>
  </si>
  <si>
    <t xml:space="preserve"> [1352250000, 1352268000, file:///home/yaboulna/fim_out/mtv_cikm/k10-bic_1hr+30min_ngram5_relsupp10_nov6_1900-0000/, 3600/1800, /home/yaboulna/fimi/mtv/mtv -k 10 -p 1 -f , &gt;10, 5]           </t>
  </si>
  <si>
    <t xml:space="preserve"> [1352250000, 1352268000, file:///home/yaboulna/fim_out/mtv_cikm/k3-bic_1hr+30min_ngram5_relsupp10_nov6_1900-0000/, 3600/1800, /home/yaboulna/fimi/mtv/mtv -k 3 -p 1 -f , &gt;10, 5]             </t>
  </si>
  <si>
    <t xml:space="preserve"> [1352268000, 1352271600, file:///home/yaboulna/fim_out/mtv_cikm/k3-bic_1hr+30min_ngram5_relsupp10_nov6_1900-0000/, 3600/1800, /home/yaboulna/fimi/mtv/mtv -k 3 -p 1 -f , &gt;10, 5]             </t>
  </si>
  <si>
    <t xml:space="preserve"> [1352376000, 1352379600, file:///home/yaboulna/fim_out/mtv_cikm/k100-bic_1hr+30min_ngram5_relsupp10_nov6_1900-0000/, 3600/1800, /home/yaboulna/fimi/mtv/mtv -k 100 -p 1 -f , &gt;10, 5]         </t>
  </si>
  <si>
    <t xml:space="preserve">                 </t>
  </si>
  <si>
    <t xml:space="preserve"> [1352376000, 1352379600, file:///home/yaboulna/fim_out/mtv_cikm/k100-mdl_1hr+30min_ngram5_relsupp10_nov6_1900-0000/, 3600/1800, /home/yaboulna/fimi/mtv/mtv -k 100 -p 3 -f , &gt;10, 5]         </t>
  </si>
  <si>
    <t xml:space="preserve"> [1352376000, 1352379600, file:///home/yaboulna/fim_out/mtv_cikm/k3-bic_1hr+30min_ngram5_relsupp10_nov6_1900-0000/, 3600/1800, /home/yaboulna/fimi/mtv/mtv -k 3 -p 1 -f , &gt;10, 5]             </t>
  </si>
  <si>
    <t xml:space="preserve"> [1352480400, 1352484000, file:///home/yaboulna/fim_out/mtv_cikm/k3-bic_1hr+30min_ngram5_relsupp10_nov9_1400-2300/, 3600/1800, /home/yaboulna/fimi/mtv/mtv -k 3 -p 1  -f , &gt;10, 5]            </t>
  </si>
  <si>
    <t xml:space="preserve"> [1352484000, 1352491200, file:///home/yaboulna/fim_out/mtv_cikm/k3-bic_1hr+30min_ngram5_relsupp10_nov9_1400-2300/, 3600/1800, /home/yaboulna/fimi/mtv/mtv -k 3 -p 1  -f , &gt;10, 5]            </t>
  </si>
  <si>
    <t xml:space="preserve"> [1352491200, 1352523600, file:///home/yaboulna/fim_out/mtv_cikm/k3-bic_1hr+30min_ngram5_relsupp10_nov9_1400-2300/, 3600/1800, /home/yaboulna/fimi/mtv/mtv -k 3 -p 1  -f , &gt;10, 5]            </t>
  </si>
  <si>
    <t>WallMillis</t>
  </si>
  <si>
    <t>march=# select args, count(*), avg(value), stddev(value)  from perf_mon where args like '%mtv%&gt;10, 5%' and key='WallMillisMining' group by args order by args;</t>
  </si>
  <si>
    <t>Not the right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</si>
</sst>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1" fontId="0" fillId="0" borderId="0" xfId="0" applyNumberFormat="1"/>
    <xf numFmtId="2" fontId="0" fillId="0" borderId="0" xfId="0" applyNumberFormat="1"/>
    <xf numFmtId="2" fontId="3" fillId="0" borderId="0" xfId="0" applyNumberFormat="1" applyFont="1"/>
  </cellXfs>
  <cellStyles count="3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'Change with Epochlength'!$F$2:$F$9</c:f>
                <c:numCache>
                  <c:formatCode>General</c:formatCode>
                  <c:ptCount val="7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27.31564435057145</c:v>
                  </c:pt>
                  <c:pt idx="5">
                    <c:v>2917.104472077799</c:v>
                  </c:pt>
                  <c:pt idx="6">
                    <c:v>33656.65027604986</c:v>
                  </c:pt>
                </c:numCache>
              </c:numRef>
            </c:plus>
            <c:minus>
              <c:numRef>
                <c:f>'Change with Epochlength'!$F$2:$F$9</c:f>
                <c:numCache>
                  <c:formatCode>General</c:formatCode>
                  <c:ptCount val="7"/>
                  <c:pt idx="0">
                    <c:v>0.0163795467527274</c:v>
                  </c:pt>
                  <c:pt idx="1">
                    <c:v>0.0546687184520405</c:v>
                  </c:pt>
                  <c:pt idx="2">
                    <c:v>0.349115809388877</c:v>
                  </c:pt>
                  <c:pt idx="3">
                    <c:v>5.392001211840901</c:v>
                  </c:pt>
                  <c:pt idx="4">
                    <c:v>27.31564435057145</c:v>
                  </c:pt>
                  <c:pt idx="5">
                    <c:v>2917.104472077799</c:v>
                  </c:pt>
                  <c:pt idx="6">
                    <c:v>33656.65027604986</c:v>
                  </c:pt>
                </c:numCache>
              </c:numRef>
            </c:minus>
          </c:errBars>
          <c:cat>
            <c:strRef>
              <c:f>'Change with Epochlength'!$B$2:$B$9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Epochlength'!$D$2:$D$9</c:f>
              <c:numCache>
                <c:formatCode>General</c:formatCode>
                <c:ptCount val="7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12693.22</c:v>
                </c:pt>
                <c:pt idx="5">
                  <c:v>166043.04</c:v>
                </c:pt>
                <c:pt idx="6">
                  <c:v>635074.79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36824"/>
        <c:axId val="2120180168"/>
      </c:barChart>
      <c:catAx>
        <c:axId val="213033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180168"/>
        <c:crosses val="autoZero"/>
        <c:auto val="1"/>
        <c:lblAlgn val="ctr"/>
        <c:lblOffset val="100"/>
        <c:noMultiLvlLbl val="0"/>
      </c:catAx>
      <c:valAx>
        <c:axId val="2120180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0336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4358808"/>
        <c:axId val="2114784152"/>
      </c:barChart>
      <c:catAx>
        <c:axId val="2114358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784152"/>
        <c:crosses val="autoZero"/>
        <c:auto val="1"/>
        <c:lblAlgn val="ctr"/>
        <c:lblOffset val="100"/>
        <c:noMultiLvlLbl val="0"/>
      </c:catAx>
      <c:valAx>
        <c:axId val="2114784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435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len'!$D$1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val>
            <c:numRef>
              <c:f>'Change with ngram len'!$D$2:$D$6</c:f>
              <c:numCache>
                <c:formatCode>General</c:formatCode>
                <c:ptCount val="5"/>
                <c:pt idx="0">
                  <c:v>185906.04</c:v>
                </c:pt>
                <c:pt idx="1">
                  <c:v>557687.0</c:v>
                </c:pt>
                <c:pt idx="2">
                  <c:v>589020.37</c:v>
                </c:pt>
                <c:pt idx="3">
                  <c:v>589129.14</c:v>
                </c:pt>
                <c:pt idx="4">
                  <c:v>569848.16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0647976"/>
        <c:axId val="2130635704"/>
      </c:barChart>
      <c:catAx>
        <c:axId val="2130647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635704"/>
        <c:crosses val="autoZero"/>
        <c:auto val="1"/>
        <c:lblAlgn val="ctr"/>
        <c:lblOffset val="100"/>
        <c:noMultiLvlLbl val="0"/>
      </c:catAx>
      <c:valAx>
        <c:axId val="2130635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064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len'!$N$1</c:f>
              <c:strCache>
                <c:ptCount val="1"/>
                <c:pt idx="0">
                  <c:v>Mean number of distinct terms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len'!$N$2:$N$6</c:f>
              <c:numCache>
                <c:formatCode>General</c:formatCode>
                <c:ptCount val="5"/>
                <c:pt idx="0">
                  <c:v>185.906</c:v>
                </c:pt>
                <c:pt idx="1">
                  <c:v>557.687</c:v>
                </c:pt>
                <c:pt idx="2">
                  <c:v>589.02</c:v>
                </c:pt>
                <c:pt idx="3">
                  <c:v>589.129</c:v>
                </c:pt>
                <c:pt idx="4">
                  <c:v>569.848</c:v>
                </c:pt>
              </c:numCache>
            </c:numRef>
          </c:val>
        </c:ser>
        <c:ser>
          <c:idx val="1"/>
          <c:order val="1"/>
          <c:tx>
            <c:strRef>
              <c:f>'Change with ngram len'!$J$1</c:f>
              <c:strCache>
                <c:ptCount val="1"/>
                <c:pt idx="0">
                  <c:v>Mean number of iItemsets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len'!$J$2:$J$6</c:f>
              <c:numCache>
                <c:formatCode>General</c:formatCode>
                <c:ptCount val="5"/>
                <c:pt idx="0">
                  <c:v>61505.16</c:v>
                </c:pt>
                <c:pt idx="1">
                  <c:v>6981.76</c:v>
                </c:pt>
                <c:pt idx="2">
                  <c:v>6292.86</c:v>
                </c:pt>
                <c:pt idx="3" formatCode="0.00">
                  <c:v>6260.393113342898</c:v>
                </c:pt>
                <c:pt idx="4" formatCode="0.00">
                  <c:v>6146.53856975381</c:v>
                </c:pt>
              </c:numCache>
            </c:numRef>
          </c:val>
        </c:ser>
        <c:ser>
          <c:idx val="2"/>
          <c:order val="2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len'!$R$2:$R$8</c:f>
              <c:numCache>
                <c:formatCode>General</c:formatCode>
                <c:ptCount val="7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  <c:pt idx="6">
                  <c:v>489.85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25688"/>
        <c:axId val="2130522216"/>
      </c:barChart>
      <c:catAx>
        <c:axId val="213052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522216"/>
        <c:crosses val="autoZero"/>
        <c:auto val="1"/>
        <c:lblAlgn val="ctr"/>
        <c:lblOffset val="100"/>
        <c:noMultiLvlLbl val="0"/>
      </c:catAx>
      <c:valAx>
        <c:axId val="213052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2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'Change with ngram len'!$R$1</c:f>
              <c:strCache>
                <c:ptCount val="1"/>
                <c:pt idx="0">
                  <c:v>Runtime in Milliseconds</c:v>
                </c:pt>
              </c:strCache>
            </c:strRef>
          </c:tx>
          <c:invertIfNegative val="0"/>
          <c:cat>
            <c:numRef>
              <c:f>'Change with ngram len'!$B$2:$B$6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'Change with ngram len'!$R$2:$R$6</c:f>
              <c:numCache>
                <c:formatCode>General</c:formatCode>
                <c:ptCount val="5"/>
                <c:pt idx="0">
                  <c:v>1302.1</c:v>
                </c:pt>
                <c:pt idx="1">
                  <c:v>607.49</c:v>
                </c:pt>
                <c:pt idx="2">
                  <c:v>577.15</c:v>
                </c:pt>
                <c:pt idx="3">
                  <c:v>445.51</c:v>
                </c:pt>
                <c:pt idx="4">
                  <c:v>369.48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0478616"/>
        <c:axId val="2130473272"/>
      </c:barChart>
      <c:catAx>
        <c:axId val="213047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0473272"/>
        <c:crosses val="autoZero"/>
        <c:auto val="1"/>
        <c:lblAlgn val="ctr"/>
        <c:lblOffset val="100"/>
        <c:noMultiLvlLbl val="0"/>
      </c:catAx>
      <c:valAx>
        <c:axId val="2130473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047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1"/>
          <c:order val="1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Extension!$K$4:$K$8</c:f>
              <c:numCache>
                <c:formatCode>General</c:formatCode>
                <c:ptCount val="5"/>
                <c:pt idx="0">
                  <c:v>6194.7102</c:v>
                </c:pt>
                <c:pt idx="1">
                  <c:v>2439.1653</c:v>
                </c:pt>
                <c:pt idx="2">
                  <c:v>2137.878</c:v>
                </c:pt>
                <c:pt idx="3">
                  <c:v>2118.9293</c:v>
                </c:pt>
                <c:pt idx="4">
                  <c:v>2065.2778</c:v>
                </c:pt>
              </c:numCache>
            </c:numRef>
          </c:val>
        </c:ser>
        <c:ser>
          <c:idx val="2"/>
          <c:order val="2"/>
          <c:tx>
            <c:strRef>
              <c:f>Extension!$E$12</c:f>
              <c:strCache>
                <c:ptCount val="1"/>
                <c:pt idx="0">
                  <c:v>Len2+ Max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Extension!$E$13:$E$17</c:f>
              <c:numCache>
                <c:formatCode>General</c:formatCode>
                <c:ptCount val="5"/>
                <c:pt idx="0">
                  <c:v>4541.1242</c:v>
                </c:pt>
                <c:pt idx="1">
                  <c:v>1831.9194</c:v>
                </c:pt>
                <c:pt idx="2">
                  <c:v>1757.9123</c:v>
                </c:pt>
                <c:pt idx="3">
                  <c:v>1736.339499999999</c:v>
                </c:pt>
                <c:pt idx="4">
                  <c:v>1683.5129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05352"/>
        <c:axId val="2137573576"/>
      </c:barChart>
      <c:catAx>
        <c:axId val="211960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73576"/>
        <c:crosses val="autoZero"/>
        <c:auto val="1"/>
        <c:lblAlgn val="ctr"/>
        <c:lblOffset val="100"/>
        <c:noMultiLvlLbl val="0"/>
      </c:catAx>
      <c:valAx>
        <c:axId val="2137573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60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Extension!$K$3</c:f>
              <c:strCache>
                <c:ptCount val="1"/>
                <c:pt idx="0">
                  <c:v>Mean Len 2 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Extension!$K$5:$K$8</c:f>
              <c:numCache>
                <c:formatCode>General</c:formatCode>
                <c:ptCount val="4"/>
                <c:pt idx="0">
                  <c:v>2439.1653</c:v>
                </c:pt>
                <c:pt idx="1">
                  <c:v>2137.878</c:v>
                </c:pt>
                <c:pt idx="2">
                  <c:v>2118.9293</c:v>
                </c:pt>
                <c:pt idx="3">
                  <c:v>2065.2778</c:v>
                </c:pt>
              </c:numCache>
            </c:numRef>
          </c:val>
        </c:ser>
        <c:ser>
          <c:idx val="1"/>
          <c:order val="1"/>
          <c:tx>
            <c:strRef>
              <c:f>Extension!$R$3</c:f>
              <c:strCache>
                <c:ptCount val="1"/>
                <c:pt idx="0">
                  <c:v>Mean KLD+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Extension!$R$5:$R$8</c:f>
              <c:numCache>
                <c:formatCode>General</c:formatCode>
                <c:ptCount val="4"/>
                <c:pt idx="0">
                  <c:v>1638.2985</c:v>
                </c:pt>
                <c:pt idx="1">
                  <c:v>1342.1982</c:v>
                </c:pt>
                <c:pt idx="2">
                  <c:v>975.7446</c:v>
                </c:pt>
                <c:pt idx="3">
                  <c:v>1025.5556</c:v>
                </c:pt>
              </c:numCache>
            </c:numRef>
          </c:val>
        </c:ser>
        <c:ser>
          <c:idx val="2"/>
          <c:order val="2"/>
          <c:tx>
            <c:strRef>
              <c:f>Extension!$Y$3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Extension!$Y$5:$Y$8</c:f>
              <c:numCache>
                <c:formatCode>General</c:formatCode>
                <c:ptCount val="4"/>
                <c:pt idx="0">
                  <c:v>291.4739</c:v>
                </c:pt>
                <c:pt idx="1">
                  <c:v>251.5371</c:v>
                </c:pt>
                <c:pt idx="2">
                  <c:v>227.2663</c:v>
                </c:pt>
                <c:pt idx="3">
                  <c:v>245.3333</c:v>
                </c:pt>
              </c:numCache>
            </c:numRef>
          </c:val>
        </c:ser>
        <c:ser>
          <c:idx val="3"/>
          <c:order val="3"/>
          <c:tx>
            <c:strRef>
              <c:f>Extension!$AF$3</c:f>
              <c:strCache>
                <c:ptCount val="1"/>
                <c:pt idx="0">
                  <c:v>Mean Strongly Closed Itemsets</c:v>
                </c:pt>
              </c:strCache>
            </c:strRef>
          </c:tx>
          <c:invertIfNegative val="0"/>
          <c:cat>
            <c:strRef>
              <c:f>Extension!$B$14:$B$17</c:f>
              <c:strCache>
                <c:ptCount val="4"/>
                <c:pt idx="0">
                  <c:v>1hr</c:v>
                </c:pt>
                <c:pt idx="1">
                  <c:v>8hr</c:v>
                </c:pt>
                <c:pt idx="2">
                  <c:v>1day</c:v>
                </c:pt>
                <c:pt idx="3">
                  <c:v>1week</c:v>
                </c:pt>
              </c:strCache>
            </c:strRef>
          </c:cat>
          <c:val>
            <c:numRef>
              <c:f>Extension!$AF$5:$AF$8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  <c:pt idx="2">
                  <c:v>90.5924</c:v>
                </c:pt>
                <c:pt idx="3">
                  <c:v>72.2222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36840"/>
        <c:axId val="2130422280"/>
      </c:barChart>
      <c:catAx>
        <c:axId val="2130436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422280"/>
        <c:crosses val="autoZero"/>
        <c:auto val="1"/>
        <c:lblAlgn val="ctr"/>
        <c:lblOffset val="100"/>
        <c:noMultiLvlLbl val="0"/>
      </c:catAx>
      <c:valAx>
        <c:axId val="21304222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130436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Milliseconds for Filtering Per KLD+ Itemset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Extension!$I$30</c:f>
              <c:strCache>
                <c:ptCount val="1"/>
                <c:pt idx="0">
                  <c:v>Mean Time Filtering Per KLD+ Itemset</c:v>
                </c:pt>
              </c:strCache>
            </c:strRef>
          </c:tx>
          <c:marker>
            <c:symbol val="none"/>
          </c:marker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Extension!$I$31:$I$35</c:f>
              <c:numCache>
                <c:formatCode>General</c:formatCode>
                <c:ptCount val="5"/>
                <c:pt idx="0">
                  <c:v>1.2132745449427</c:v>
                </c:pt>
                <c:pt idx="1">
                  <c:v>1.076099990325328</c:v>
                </c:pt>
                <c:pt idx="2">
                  <c:v>1.156459455838936</c:v>
                </c:pt>
                <c:pt idx="3">
                  <c:v>1.461982674564635</c:v>
                </c:pt>
                <c:pt idx="4">
                  <c:v>3.161971715624194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23704"/>
        <c:axId val="2130317336"/>
      </c:lineChart>
      <c:catAx>
        <c:axId val="213032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17336"/>
        <c:crosses val="autoZero"/>
        <c:auto val="1"/>
        <c:lblAlgn val="ctr"/>
        <c:lblOffset val="100"/>
        <c:noMultiLvlLbl val="0"/>
      </c:catAx>
      <c:valAx>
        <c:axId val="213031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32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Extension!$I$47</c:f>
              <c:strCache>
                <c:ptCount val="1"/>
                <c:pt idx="0">
                  <c:v>Mean Time Filtering Per Itemset (TODO: Get from NFLKld)</c:v>
                </c:pt>
              </c:strCache>
            </c:strRef>
          </c:tx>
          <c:marker>
            <c:symbol val="none"/>
          </c:marker>
          <c:val>
            <c:numRef>
              <c:f>Extension!$I$48:$I$52</c:f>
              <c:numCache>
                <c:formatCode>General</c:formatCode>
                <c:ptCount val="5"/>
                <c:pt idx="0">
                  <c:v>0.541064058210875</c:v>
                </c:pt>
                <c:pt idx="1">
                  <c:v>0.286823709201143</c:v>
                </c:pt>
                <c:pt idx="2">
                  <c:v>0.273104344464278</c:v>
                </c:pt>
                <c:pt idx="3">
                  <c:v>0.251593058959094</c:v>
                </c:pt>
                <c:pt idx="4">
                  <c:v>0.585803038078307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71000"/>
        <c:axId val="2130273944"/>
      </c:lineChart>
      <c:catAx>
        <c:axId val="213027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73944"/>
        <c:crosses val="autoZero"/>
        <c:auto val="1"/>
        <c:lblAlgn val="ctr"/>
        <c:lblOffset val="100"/>
        <c:noMultiLvlLbl val="0"/>
      </c:catAx>
      <c:valAx>
        <c:axId val="213027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27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Buffer'!$D$1</c:f>
              <c:strCache>
                <c:ptCount val="1"/>
                <c:pt idx="0">
                  <c:v>Mean Runtime in millis for filtering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Buffer'!$D$2:$D$3</c:f>
              <c:numCache>
                <c:formatCode>General</c:formatCode>
                <c:ptCount val="2"/>
                <c:pt idx="0">
                  <c:v>6031.3848</c:v>
                </c:pt>
                <c:pt idx="1">
                  <c:v>4678.0776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179128"/>
        <c:axId val="2119611432"/>
      </c:lineChart>
      <c:catAx>
        <c:axId val="21191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11432"/>
        <c:crosses val="autoZero"/>
        <c:auto val="1"/>
        <c:lblAlgn val="ctr"/>
        <c:lblOffset val="100"/>
        <c:noMultiLvlLbl val="0"/>
      </c:catAx>
      <c:valAx>
        <c:axId val="211961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17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'Unlimited Buffer'!$K$1</c:f>
              <c:strCache>
                <c:ptCount val="1"/>
                <c:pt idx="0">
                  <c:v>Mean time for filtering per KLD+ itemset with unlimited buffer</c:v>
                </c:pt>
              </c:strCache>
            </c:strRef>
          </c:tx>
          <c:marker>
            <c:symbol val="none"/>
          </c:marker>
          <c:val>
            <c:numRef>
              <c:f>'Unlimited Buffer'!$K$2:$K$3</c:f>
              <c:numCache>
                <c:formatCode>General</c:formatCode>
                <c:ptCount val="2"/>
                <c:pt idx="0">
                  <c:v>3.681493207739615</c:v>
                </c:pt>
                <c:pt idx="1">
                  <c:v>3.485385094392169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65928"/>
        <c:axId val="2130268920"/>
      </c:lineChart>
      <c:catAx>
        <c:axId val="213026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68920"/>
        <c:crosses val="autoZero"/>
        <c:auto val="1"/>
        <c:lblAlgn val="ctr"/>
        <c:lblOffset val="100"/>
        <c:noMultiLvlLbl val="0"/>
      </c:catAx>
      <c:valAx>
        <c:axId val="213026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26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Distinct Unigrams</c:v>
          </c:tx>
          <c:invertIfNegative val="0"/>
          <c:cat>
            <c:strRef>
              <c:f>'Change with Epochlength'!$B$2:$B$9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Epochlength'!$P$2:$P$9</c:f>
              <c:numCache>
                <c:formatCode>0.00</c:formatCode>
                <c:ptCount val="7"/>
                <c:pt idx="0">
                  <c:v>71970.5784444999</c:v>
                </c:pt>
                <c:pt idx="1">
                  <c:v>181224.929266636</c:v>
                </c:pt>
                <c:pt idx="2">
                  <c:v>569848.162516976</c:v>
                </c:pt>
                <c:pt idx="3">
                  <c:v>3.08354324231465E6</c:v>
                </c:pt>
                <c:pt idx="4">
                  <c:v>7.49974681081081E6</c:v>
                </c:pt>
                <c:pt idx="5">
                  <c:v>3.36463622666667E7</c:v>
                </c:pt>
                <c:pt idx="6">
                  <c:v>9.49602949E7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61432"/>
        <c:axId val="2130045016"/>
      </c:barChart>
      <c:catAx>
        <c:axId val="2130661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045016"/>
        <c:crosses val="autoZero"/>
        <c:auto val="1"/>
        <c:lblAlgn val="ctr"/>
        <c:lblOffset val="100"/>
        <c:noMultiLvlLbl val="0"/>
      </c:catAx>
      <c:valAx>
        <c:axId val="2130045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on average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crossAx val="2130661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Buffer'!$R$1</c:f>
              <c:strCache>
                <c:ptCount val="1"/>
                <c:pt idx="0">
                  <c:v>Buff 1000 Number</c:v>
                </c:pt>
              </c:strCache>
            </c:strRef>
          </c:tx>
          <c:invertIfNegative val="0"/>
          <c:val>
            <c:numRef>
              <c:f>'Unlimited Buffer'!$R$2:$R$5</c:f>
              <c:numCache>
                <c:formatCode>General</c:formatCode>
                <c:ptCount val="4"/>
                <c:pt idx="0">
                  <c:v>164.9714</c:v>
                </c:pt>
                <c:pt idx="1">
                  <c:v>120.2688</c:v>
                </c:pt>
              </c:numCache>
            </c:numRef>
          </c:val>
        </c:ser>
        <c:ser>
          <c:idx val="1"/>
          <c:order val="1"/>
          <c:tx>
            <c:strRef>
              <c:f>'Unlimited Buffer'!$U$1</c:f>
              <c:strCache>
                <c:ptCount val="1"/>
                <c:pt idx="0">
                  <c:v>Unlimited Buffer Mean Number of Strongly Closed Itemset</c:v>
                </c:pt>
              </c:strCache>
            </c:strRef>
          </c:tx>
          <c:invertIfNegative val="0"/>
          <c:val>
            <c:numRef>
              <c:f>'Unlimited Buffer'!$U$2:$U$5</c:f>
              <c:numCache>
                <c:formatCode>General</c:formatCode>
                <c:ptCount val="4"/>
                <c:pt idx="0">
                  <c:v>299.3889</c:v>
                </c:pt>
                <c:pt idx="1">
                  <c:v>228.9076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48488"/>
        <c:axId val="2130151464"/>
      </c:barChart>
      <c:catAx>
        <c:axId val="21301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51464"/>
        <c:crosses val="autoZero"/>
        <c:auto val="1"/>
        <c:lblAlgn val="ctr"/>
        <c:lblOffset val="100"/>
        <c:noMultiLvlLbl val="0"/>
      </c:catAx>
      <c:valAx>
        <c:axId val="213015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4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'Unlimited Buffer'!$Z$1</c:f>
              <c:strCache>
                <c:ptCount val="1"/>
                <c:pt idx="0">
                  <c:v>Mean High Confidence Itemsets</c:v>
                </c:pt>
              </c:strCache>
            </c:strRef>
          </c:tx>
          <c:invertIfNegative val="0"/>
          <c:val>
            <c:numRef>
              <c:f>'Unlimited Buffer'!$Z$2:$Z$8</c:f>
              <c:numCache>
                <c:formatCode>General</c:formatCode>
                <c:ptCount val="7"/>
                <c:pt idx="0">
                  <c:v>291.4739</c:v>
                </c:pt>
                <c:pt idx="1">
                  <c:v>251.5371</c:v>
                </c:pt>
              </c:numCache>
            </c:numRef>
          </c:val>
        </c:ser>
        <c:ser>
          <c:idx val="1"/>
          <c:order val="1"/>
          <c:tx>
            <c:strRef>
              <c:f>'Unlimited Buffer'!$AC$1</c:f>
              <c:strCache>
                <c:ptCount val="1"/>
                <c:pt idx="0">
                  <c:v>Unlimited Buff Mean Count of High Confidence</c:v>
                </c:pt>
              </c:strCache>
            </c:strRef>
          </c:tx>
          <c:invertIfNegative val="0"/>
          <c:val>
            <c:numRef>
              <c:f>'Unlimited Buffer'!$AC$2:$AC$8</c:f>
              <c:numCache>
                <c:formatCode>General</c:formatCode>
                <c:ptCount val="7"/>
                <c:pt idx="0">
                  <c:v>531.6505</c:v>
                </c:pt>
                <c:pt idx="1">
                  <c:v>442.719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78904"/>
        <c:axId val="2130181880"/>
      </c:barChart>
      <c:catAx>
        <c:axId val="213017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81880"/>
        <c:crosses val="autoZero"/>
        <c:auto val="1"/>
        <c:lblAlgn val="ctr"/>
        <c:lblOffset val="100"/>
        <c:noMultiLvlLbl val="0"/>
      </c:catAx>
      <c:valAx>
        <c:axId val="213018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7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with kappa'!$E$2</c:f>
              <c:strCache>
                <c:ptCount val="1"/>
                <c:pt idx="0">
                  <c:v>Mean Number of Strongly Closed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'Change with kappa'!$B$3:$B$10</c:f>
              <c:numCache>
                <c:formatCode>General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0.9</c:v>
                </c:pt>
                <c:pt idx="6">
                  <c:v>0.95</c:v>
                </c:pt>
              </c:numCache>
            </c:numRef>
          </c:cat>
          <c:val>
            <c:numRef>
              <c:f>'Change with kappa'!$E$3:$E$10</c:f>
              <c:numCache>
                <c:formatCode>General</c:formatCode>
                <c:ptCount val="8"/>
                <c:pt idx="0">
                  <c:v>168.3673</c:v>
                </c:pt>
                <c:pt idx="1">
                  <c:v>168.4126</c:v>
                </c:pt>
                <c:pt idx="2">
                  <c:v>164.9714</c:v>
                </c:pt>
                <c:pt idx="3">
                  <c:v>147.9059</c:v>
                </c:pt>
                <c:pt idx="4">
                  <c:v>111.4707</c:v>
                </c:pt>
                <c:pt idx="5">
                  <c:v>67.2622</c:v>
                </c:pt>
                <c:pt idx="6">
                  <c:v>41.5868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14074520"/>
        <c:axId val="2114069544"/>
      </c:lineChart>
      <c:catAx>
        <c:axId val="211407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Kappa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4069544"/>
        <c:crosses val="autoZero"/>
        <c:auto val="1"/>
        <c:lblAlgn val="ctr"/>
        <c:lblOffset val="100"/>
        <c:noMultiLvlLbl val="0"/>
      </c:catAx>
      <c:valAx>
        <c:axId val="211406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7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'Maximal Itemsets'!$D$2:$D$3</c:f>
              <c:strCache>
                <c:ptCount val="1"/>
                <c:pt idx="0">
                  <c:v>Ngram 5 Supp &gt;10</c:v>
                </c:pt>
              </c:strCache>
            </c:strRef>
          </c:tx>
          <c:invertIfNegative val="0"/>
          <c:val>
            <c:numRef>
              <c:f>'Maximal Itemsets'!$D$4:$D$9</c:f>
              <c:numCache>
                <c:formatCode>General</c:formatCode>
                <c:ptCount val="6"/>
                <c:pt idx="0">
                  <c:v>0.0</c:v>
                </c:pt>
                <c:pt idx="1">
                  <c:v>1583.4785</c:v>
                </c:pt>
                <c:pt idx="2">
                  <c:v>2390.0705</c:v>
                </c:pt>
                <c:pt idx="3">
                  <c:v>22162.1795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97624"/>
        <c:axId val="2134704808"/>
      </c:barChart>
      <c:catAx>
        <c:axId val="210779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04808"/>
        <c:crosses val="autoZero"/>
        <c:auto val="1"/>
        <c:lblAlgn val="ctr"/>
        <c:lblOffset val="100"/>
        <c:noMultiLvlLbl val="0"/>
      </c:catAx>
      <c:valAx>
        <c:axId val="213470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9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MTV Runtime</c:v>
          </c:tx>
          <c:spPr>
            <a:ln w="12700"/>
          </c:spPr>
          <c:marker>
            <c:symbol val="diamond"/>
            <c:size val="5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MTV!$B$5:$B$9</c:f>
              <c:numCache>
                <c:formatCode>General</c:formatCode>
                <c:ptCount val="5"/>
                <c:pt idx="0">
                  <c:v>3.0</c:v>
                </c:pt>
                <c:pt idx="1">
                  <c:v>10.0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</c:numCache>
            </c:numRef>
          </c:cat>
          <c:val>
            <c:numRef>
              <c:f>MTV!$E$5:$E$9</c:f>
              <c:numCache>
                <c:formatCode>0.00</c:formatCode>
                <c:ptCount val="5"/>
                <c:pt idx="0">
                  <c:v>61004.153289</c:v>
                </c:pt>
                <c:pt idx="1">
                  <c:v>347546.887744</c:v>
                </c:pt>
                <c:pt idx="2">
                  <c:v>1.03628959287827E6</c:v>
                </c:pt>
                <c:pt idx="3">
                  <c:v>3.62730878416137E6</c:v>
                </c:pt>
                <c:pt idx="4">
                  <c:v>1.31166306081483E7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MTV!$H$5:$H$9</c:f>
              <c:numCache>
                <c:formatCode>General</c:formatCode>
                <c:ptCount val="5"/>
                <c:pt idx="0">
                  <c:v>2390.0</c:v>
                </c:pt>
                <c:pt idx="1">
                  <c:v>2390.0</c:v>
                </c:pt>
                <c:pt idx="2">
                  <c:v>2390.0</c:v>
                </c:pt>
                <c:pt idx="3">
                  <c:v>2390.0</c:v>
                </c:pt>
                <c:pt idx="4">
                  <c:v>2390.0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0205304"/>
        <c:axId val="2130215864"/>
      </c:lineChart>
      <c:catAx>
        <c:axId val="213020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number</a:t>
                </a:r>
                <a:r>
                  <a:rPr lang="en-US" baseline="0"/>
                  <a:t> of itemsets in the resultset (k)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0215864"/>
        <c:crosses val="autoZero"/>
        <c:auto val="1"/>
        <c:lblAlgn val="ctr"/>
        <c:lblOffset val="100"/>
        <c:noMultiLvlLbl val="0"/>
      </c:catAx>
      <c:valAx>
        <c:axId val="213021586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2130205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/>
          </c:spPr>
          <c:marker>
            <c:symbol val="none"/>
          </c:marker>
          <c:cat>
            <c:numRef>
              <c:f>'Change with Epochlength'!$C$36:$C$120</c:f>
              <c:numCache>
                <c:formatCode>General</c:formatCode>
                <c:ptCount val="85"/>
                <c:pt idx="0">
                  <c:v>1.0</c:v>
                </c:pt>
                <c:pt idx="1">
                  <c:v>8.0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  <c:pt idx="5">
                  <c:v>40.0</c:v>
                </c:pt>
                <c:pt idx="6">
                  <c:v>48.0</c:v>
                </c:pt>
                <c:pt idx="7">
                  <c:v>56.0</c:v>
                </c:pt>
                <c:pt idx="8">
                  <c:v>64.0</c:v>
                </c:pt>
                <c:pt idx="9">
                  <c:v>72.0</c:v>
                </c:pt>
                <c:pt idx="10">
                  <c:v>80.0</c:v>
                </c:pt>
                <c:pt idx="11">
                  <c:v>88.0</c:v>
                </c:pt>
                <c:pt idx="12">
                  <c:v>96.0</c:v>
                </c:pt>
                <c:pt idx="13">
                  <c:v>104.0</c:v>
                </c:pt>
                <c:pt idx="14">
                  <c:v>112.0</c:v>
                </c:pt>
                <c:pt idx="15">
                  <c:v>120.0</c:v>
                </c:pt>
                <c:pt idx="16">
                  <c:v>128.0</c:v>
                </c:pt>
                <c:pt idx="17">
                  <c:v>136.0</c:v>
                </c:pt>
                <c:pt idx="18">
                  <c:v>144.0</c:v>
                </c:pt>
                <c:pt idx="19">
                  <c:v>152.0</c:v>
                </c:pt>
                <c:pt idx="20">
                  <c:v>160.0</c:v>
                </c:pt>
                <c:pt idx="21">
                  <c:v>168.0</c:v>
                </c:pt>
                <c:pt idx="22">
                  <c:v>176.0</c:v>
                </c:pt>
                <c:pt idx="23">
                  <c:v>184.0</c:v>
                </c:pt>
                <c:pt idx="24">
                  <c:v>192.0</c:v>
                </c:pt>
                <c:pt idx="25">
                  <c:v>200.0</c:v>
                </c:pt>
                <c:pt idx="26">
                  <c:v>208.0</c:v>
                </c:pt>
                <c:pt idx="27">
                  <c:v>216.0</c:v>
                </c:pt>
                <c:pt idx="28">
                  <c:v>224.0</c:v>
                </c:pt>
                <c:pt idx="29">
                  <c:v>232.0</c:v>
                </c:pt>
                <c:pt idx="30">
                  <c:v>240.0</c:v>
                </c:pt>
                <c:pt idx="31">
                  <c:v>248.0</c:v>
                </c:pt>
                <c:pt idx="32">
                  <c:v>256.0</c:v>
                </c:pt>
                <c:pt idx="33">
                  <c:v>264.0</c:v>
                </c:pt>
                <c:pt idx="34">
                  <c:v>272.0</c:v>
                </c:pt>
                <c:pt idx="35">
                  <c:v>280.0</c:v>
                </c:pt>
                <c:pt idx="36">
                  <c:v>288.0</c:v>
                </c:pt>
                <c:pt idx="37">
                  <c:v>296.0</c:v>
                </c:pt>
                <c:pt idx="38">
                  <c:v>304.0</c:v>
                </c:pt>
                <c:pt idx="39">
                  <c:v>312.0</c:v>
                </c:pt>
                <c:pt idx="40">
                  <c:v>320.0</c:v>
                </c:pt>
                <c:pt idx="41">
                  <c:v>328.0</c:v>
                </c:pt>
                <c:pt idx="42">
                  <c:v>336.0</c:v>
                </c:pt>
                <c:pt idx="43">
                  <c:v>344.0</c:v>
                </c:pt>
                <c:pt idx="44">
                  <c:v>352.0</c:v>
                </c:pt>
                <c:pt idx="45">
                  <c:v>360.0</c:v>
                </c:pt>
                <c:pt idx="46">
                  <c:v>368.0</c:v>
                </c:pt>
                <c:pt idx="47">
                  <c:v>376.0</c:v>
                </c:pt>
                <c:pt idx="48">
                  <c:v>384.0</c:v>
                </c:pt>
                <c:pt idx="49">
                  <c:v>392.0</c:v>
                </c:pt>
                <c:pt idx="50">
                  <c:v>400.0</c:v>
                </c:pt>
                <c:pt idx="51">
                  <c:v>408.0</c:v>
                </c:pt>
                <c:pt idx="52">
                  <c:v>416.0</c:v>
                </c:pt>
                <c:pt idx="53">
                  <c:v>424.0</c:v>
                </c:pt>
                <c:pt idx="54">
                  <c:v>432.0</c:v>
                </c:pt>
                <c:pt idx="55">
                  <c:v>440.0</c:v>
                </c:pt>
                <c:pt idx="56">
                  <c:v>448.0</c:v>
                </c:pt>
                <c:pt idx="57">
                  <c:v>456.0</c:v>
                </c:pt>
                <c:pt idx="58">
                  <c:v>464.0</c:v>
                </c:pt>
                <c:pt idx="59">
                  <c:v>472.0</c:v>
                </c:pt>
                <c:pt idx="60">
                  <c:v>480.0</c:v>
                </c:pt>
                <c:pt idx="61">
                  <c:v>488.0</c:v>
                </c:pt>
                <c:pt idx="62">
                  <c:v>496.0</c:v>
                </c:pt>
                <c:pt idx="63">
                  <c:v>504.0</c:v>
                </c:pt>
                <c:pt idx="64">
                  <c:v>512.0</c:v>
                </c:pt>
                <c:pt idx="65">
                  <c:v>520.0</c:v>
                </c:pt>
                <c:pt idx="66">
                  <c:v>528.0</c:v>
                </c:pt>
                <c:pt idx="67">
                  <c:v>536.0</c:v>
                </c:pt>
                <c:pt idx="68">
                  <c:v>544.0</c:v>
                </c:pt>
                <c:pt idx="69">
                  <c:v>552.0</c:v>
                </c:pt>
                <c:pt idx="70">
                  <c:v>560.0</c:v>
                </c:pt>
                <c:pt idx="71">
                  <c:v>568.0</c:v>
                </c:pt>
                <c:pt idx="72">
                  <c:v>576.0</c:v>
                </c:pt>
                <c:pt idx="73">
                  <c:v>584.0</c:v>
                </c:pt>
                <c:pt idx="74">
                  <c:v>592.0</c:v>
                </c:pt>
                <c:pt idx="75">
                  <c:v>600.0</c:v>
                </c:pt>
                <c:pt idx="76">
                  <c:v>608.0</c:v>
                </c:pt>
                <c:pt idx="77">
                  <c:v>616.0</c:v>
                </c:pt>
                <c:pt idx="78">
                  <c:v>624.0</c:v>
                </c:pt>
                <c:pt idx="79">
                  <c:v>632.0</c:v>
                </c:pt>
                <c:pt idx="80">
                  <c:v>640.0</c:v>
                </c:pt>
                <c:pt idx="81">
                  <c:v>648.0</c:v>
                </c:pt>
                <c:pt idx="82">
                  <c:v>656.0</c:v>
                </c:pt>
                <c:pt idx="83">
                  <c:v>664.0</c:v>
                </c:pt>
                <c:pt idx="84">
                  <c:v>672.0</c:v>
                </c:pt>
              </c:numCache>
            </c:numRef>
          </c:cat>
          <c:val>
            <c:numRef>
              <c:f>'Change with Epochlength'!$D$36:$D$120</c:f>
              <c:numCache>
                <c:formatCode>General</c:formatCode>
                <c:ptCount val="85"/>
                <c:pt idx="0">
                  <c:v>489.8512239</c:v>
                </c:pt>
                <c:pt idx="1">
                  <c:v>3924.682131</c:v>
                </c:pt>
                <c:pt idx="2">
                  <c:v>8606.360000000001</c:v>
                </c:pt>
                <c:pt idx="3">
                  <c:v>12693.21671</c:v>
                </c:pt>
                <c:pt idx="21">
                  <c:v>166043.038536024</c:v>
                </c:pt>
                <c:pt idx="84">
                  <c:v>635074.79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36819352"/>
        <c:axId val="2136818232"/>
      </c:lineChart>
      <c:catAx>
        <c:axId val="213681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6818232"/>
        <c:crosses val="autoZero"/>
        <c:auto val="1"/>
        <c:lblAlgn val="ctr"/>
        <c:lblOffset val="100"/>
        <c:noMultiLvlLbl val="0"/>
      </c:catAx>
      <c:valAx>
        <c:axId val="2136818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6819352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Support</c:v>
          </c:tx>
          <c:invertIfNegative val="0"/>
          <c:cat>
            <c:strRef>
              <c:f>'Change with Epochlength'!$B$2:$B$9</c:f>
              <c:strCache>
                <c:ptCount val="7"/>
                <c:pt idx="0">
                  <c:v>5 min</c:v>
                </c:pt>
                <c:pt idx="1">
                  <c:v>15 min</c:v>
                </c:pt>
                <c:pt idx="2">
                  <c:v>1 hr</c:v>
                </c:pt>
                <c:pt idx="3">
                  <c:v>8 hr</c:v>
                </c:pt>
                <c:pt idx="4">
                  <c:v>1 day</c:v>
                </c:pt>
                <c:pt idx="5">
                  <c:v>1 week</c:v>
                </c:pt>
                <c:pt idx="6">
                  <c:v>4 weeks</c:v>
                </c:pt>
              </c:strCache>
            </c:strRef>
          </c:cat>
          <c:val>
            <c:numRef>
              <c:f>'Change with Epochlength'!$I$2:$I$9</c:f>
              <c:numCache>
                <c:formatCode>0.00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071944"/>
        <c:axId val="2114006488"/>
      </c:barChart>
      <c:catAx>
        <c:axId val="21140719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006488"/>
        <c:crosses val="autoZero"/>
        <c:auto val="1"/>
        <c:lblAlgn val="ctr"/>
        <c:lblOffset val="100"/>
        <c:noMultiLvlLbl val="0"/>
      </c:catAx>
      <c:valAx>
        <c:axId val="2114006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occurrences required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114071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</a:t>
            </a:r>
            <a:r>
              <a:rPr lang="en-US" baseline="0"/>
              <a:t> Tweets Volume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Epochlength'!$H$1</c:f>
              <c:strCache>
                <c:ptCount val="1"/>
                <c:pt idx="0">
                  <c:v>Avg Tweets Volume</c:v>
                </c:pt>
              </c:strCache>
            </c:strRef>
          </c:tx>
          <c:invertIfNegative val="0"/>
          <c:val>
            <c:numRef>
              <c:f>'Change with Epochlength'!$H$2:$H$9</c:f>
              <c:numCache>
                <c:formatCode>General</c:formatCode>
                <c:ptCount val="7"/>
                <c:pt idx="0">
                  <c:v>9311.3487</c:v>
                </c:pt>
                <c:pt idx="1">
                  <c:v>27748.3283</c:v>
                </c:pt>
                <c:pt idx="2">
                  <c:v>110994.4103</c:v>
                </c:pt>
                <c:pt idx="3">
                  <c:v>887997.1609</c:v>
                </c:pt>
                <c:pt idx="4">
                  <c:v>2.6646958E6</c:v>
                </c:pt>
                <c:pt idx="5">
                  <c:v>1.84375102E7</c:v>
                </c:pt>
                <c:pt idx="6">
                  <c:v>7.46542102E7</c:v>
                </c:pt>
              </c:numCache>
            </c:numRef>
          </c:val>
        </c:ser>
        <c:ser>
          <c:idx val="1"/>
          <c:order val="1"/>
          <c:tx>
            <c:strRef>
              <c:f>'Change with Epochlength'!$I$1</c:f>
              <c:strCache>
                <c:ptCount val="1"/>
                <c:pt idx="0">
                  <c:v>Avg Support</c:v>
                </c:pt>
              </c:strCache>
            </c:strRef>
          </c:tx>
          <c:invertIfNegative val="0"/>
          <c:val>
            <c:numRef>
              <c:f>'Change with Epochlength'!$I$2:$I$9</c:f>
              <c:numCache>
                <c:formatCode>0.00</c:formatCode>
                <c:ptCount val="7"/>
                <c:pt idx="0">
                  <c:v>4.3858</c:v>
                </c:pt>
                <c:pt idx="1">
                  <c:v>7.1318</c:v>
                </c:pt>
                <c:pt idx="2">
                  <c:v>19.52738</c:v>
                </c:pt>
                <c:pt idx="3">
                  <c:v>158.8553</c:v>
                </c:pt>
                <c:pt idx="4">
                  <c:v>476.954</c:v>
                </c:pt>
                <c:pt idx="5">
                  <c:v>3336.4634</c:v>
                </c:pt>
                <c:pt idx="6">
                  <c:v>13410.1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14462904"/>
        <c:axId val="2114312904"/>
      </c:barChart>
      <c:catAx>
        <c:axId val="2114462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312904"/>
        <c:crosses val="autoZero"/>
        <c:auto val="1"/>
        <c:lblAlgn val="ctr"/>
        <c:lblOffset val="100"/>
        <c:noMultiLvlLbl val="0"/>
      </c:catAx>
      <c:valAx>
        <c:axId val="2114312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44629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'Change with Epochlength'!$C$1</c:f>
              <c:strCache>
                <c:ptCount val="1"/>
                <c:pt idx="0">
                  <c:v>Mean Time Filtering in Millis</c:v>
                </c:pt>
              </c:strCache>
            </c:strRef>
          </c:tx>
          <c:invertIfNegative val="0"/>
          <c:val>
            <c:numRef>
              <c:f>'Change with Epochlength'!$C$2:$C$7</c:f>
              <c:numCache>
                <c:formatCode>General</c:formatCode>
                <c:ptCount val="5"/>
                <c:pt idx="0">
                  <c:v>1512.0237</c:v>
                </c:pt>
                <c:pt idx="1">
                  <c:v>6409.9688</c:v>
                </c:pt>
                <c:pt idx="2">
                  <c:v>1762.973</c:v>
                </c:pt>
                <c:pt idx="3">
                  <c:v>1552.1978</c:v>
                </c:pt>
                <c:pt idx="4">
                  <c:v>1426.5217</c:v>
                </c:pt>
              </c:numCache>
            </c:numRef>
          </c:val>
        </c:ser>
        <c:ser>
          <c:idx val="1"/>
          <c:order val="1"/>
          <c:tx>
            <c:strRef>
              <c:f>'Change with Epochlength'!$D$1</c:f>
              <c:strCache>
                <c:ptCount val="1"/>
                <c:pt idx="0">
                  <c:v>Runtime</c:v>
                </c:pt>
              </c:strCache>
            </c:strRef>
          </c:tx>
          <c:invertIfNegative val="0"/>
          <c:val>
            <c:numRef>
              <c:f>'Change with Epochlength'!$D$2:$D$7</c:f>
              <c:numCache>
                <c:formatCode>General</c:formatCode>
                <c:ptCount val="5"/>
                <c:pt idx="0">
                  <c:v>72.92</c:v>
                </c:pt>
                <c:pt idx="1">
                  <c:v>165.24</c:v>
                </c:pt>
                <c:pt idx="2">
                  <c:v>489.85</c:v>
                </c:pt>
                <c:pt idx="3">
                  <c:v>3924.68</c:v>
                </c:pt>
                <c:pt idx="4">
                  <c:v>12693.22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78792"/>
        <c:axId val="2129911928"/>
      </c:barChart>
      <c:catAx>
        <c:axId val="213007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911928"/>
        <c:crosses val="autoZero"/>
        <c:auto val="1"/>
        <c:lblAlgn val="ctr"/>
        <c:lblOffset val="100"/>
        <c:noMultiLvlLbl val="0"/>
      </c:catAx>
      <c:valAx>
        <c:axId val="212991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7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'Change with Epochlength'!$F$90</c:f>
              <c:strCache>
                <c:ptCount val="1"/>
                <c:pt idx="0">
                  <c:v>Filtering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Epochlength'!$F$91:$F$96</c:f>
              <c:numCache>
                <c:formatCode>General</c:formatCode>
                <c:ptCount val="6"/>
                <c:pt idx="0">
                  <c:v>6409.9688</c:v>
                </c:pt>
                <c:pt idx="1">
                  <c:v>1762.973</c:v>
                </c:pt>
                <c:pt idx="2">
                  <c:v>1552.1978</c:v>
                </c:pt>
                <c:pt idx="4">
                  <c:v>1426.5217</c:v>
                </c:pt>
                <c:pt idx="5">
                  <c:v>3242.7778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Epochlength'!$G$91:$G$96</c:f>
              <c:numCache>
                <c:formatCode>General</c:formatCode>
                <c:ptCount val="6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  <c:pt idx="5">
                  <c:v>166043.038536024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marker>
            <c:symbol val="none"/>
          </c:marke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Epochlength'!$I$91:$I$96</c:f>
              <c:numCache>
                <c:formatCode>General</c:formatCode>
                <c:ptCount val="6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  <c:pt idx="5">
                  <c:v>868539.8725000001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22376"/>
        <c:axId val="2130540280"/>
      </c:lineChart>
      <c:catAx>
        <c:axId val="212992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40280"/>
        <c:crosses val="autoZero"/>
        <c:auto val="1"/>
        <c:lblAlgn val="ctr"/>
        <c:lblOffset val="100"/>
        <c:noMultiLvlLbl val="0"/>
      </c:catAx>
      <c:valAx>
        <c:axId val="213054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922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'Change with Epochlength'!$G$90</c:f>
              <c:strCache>
                <c:ptCount val="1"/>
                <c:pt idx="0">
                  <c:v>LCM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Epochlength'!$G$91:$G$95</c:f>
              <c:numCache>
                <c:formatCode>General</c:formatCode>
                <c:ptCount val="5"/>
                <c:pt idx="0">
                  <c:v>165.23778944777</c:v>
                </c:pt>
                <c:pt idx="1">
                  <c:v>489.851223918062</c:v>
                </c:pt>
                <c:pt idx="2">
                  <c:v>3924.68213097107</c:v>
                </c:pt>
                <c:pt idx="4">
                  <c:v>12693.2167072295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'Change with Epochlength'!$H$90</c:f>
              <c:strCache>
                <c:ptCount val="1"/>
                <c:pt idx="0">
                  <c:v>LCM + Clustering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Epochlength'!$H$91:$H$95</c:f>
              <c:numCache>
                <c:formatCode>General</c:formatCode>
                <c:ptCount val="5"/>
                <c:pt idx="0">
                  <c:v>6575.20658944777</c:v>
                </c:pt>
                <c:pt idx="1">
                  <c:v>2252.824223918062</c:v>
                </c:pt>
                <c:pt idx="2">
                  <c:v>5476.87993097107</c:v>
                </c:pt>
                <c:pt idx="4">
                  <c:v>14119.7384072295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'Change with Epochlength'!$I$90</c:f>
              <c:strCache>
                <c:ptCount val="1"/>
                <c:pt idx="0">
                  <c:v>FP-Zhu</c:v>
                </c:pt>
              </c:strCache>
            </c:strRef>
          </c:tx>
          <c:spPr>
            <a:ln w="19050"/>
          </c:spPr>
          <c:cat>
            <c:strRef>
              <c:f>'Change with Epochlength'!$E$91:$E$96</c:f>
              <c:strCache>
                <c:ptCount val="6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16hr</c:v>
                </c:pt>
                <c:pt idx="4">
                  <c:v>1 day</c:v>
                </c:pt>
                <c:pt idx="5">
                  <c:v>1 week</c:v>
                </c:pt>
              </c:strCache>
            </c:strRef>
          </c:cat>
          <c:val>
            <c:numRef>
              <c:f>'Change with Epochlength'!$I$91:$I$95</c:f>
              <c:numCache>
                <c:formatCode>General</c:formatCode>
                <c:ptCount val="5"/>
                <c:pt idx="0">
                  <c:v>1583.4785</c:v>
                </c:pt>
                <c:pt idx="1">
                  <c:v>2390.0705</c:v>
                </c:pt>
                <c:pt idx="2">
                  <c:v>22162.1795</c:v>
                </c:pt>
                <c:pt idx="3">
                  <c:v>50074.05</c:v>
                </c:pt>
                <c:pt idx="4">
                  <c:v>86286.6761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96264"/>
        <c:axId val="2114161176"/>
      </c:lineChart>
      <c:catAx>
        <c:axId val="2114296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4161176"/>
        <c:crosses val="autoZero"/>
        <c:auto val="1"/>
        <c:lblAlgn val="ctr"/>
        <c:lblOffset val="100"/>
        <c:noMultiLvlLbl val="0"/>
      </c:catAx>
      <c:valAx>
        <c:axId val="21141611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/>
            </a:solidFill>
          </a:ln>
        </c:spPr>
        <c:crossAx val="2114296264"/>
        <c:crosses val="autoZero"/>
        <c:crossBetween val="between"/>
      </c:valAx>
    </c:plotArea>
    <c:legend>
      <c:legendPos val="b"/>
      <c:layout/>
      <c:overlay val="0"/>
    </c:legend>
    <c:plotVisOnly val="1"/>
    <c:dispBlanksAs val="span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Extension!$D$3</c:f>
              <c:strCache>
                <c:ptCount val="1"/>
                <c:pt idx="0">
                  <c:v>Closed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Extension!$D$4:$D$8</c:f>
              <c:numCache>
                <c:formatCode>General</c:formatCode>
                <c:ptCount val="5"/>
                <c:pt idx="0">
                  <c:v>11846.9684</c:v>
                </c:pt>
                <c:pt idx="1">
                  <c:v>6146.5386</c:v>
                </c:pt>
                <c:pt idx="2">
                  <c:v>5683.5339</c:v>
                </c:pt>
                <c:pt idx="3">
                  <c:v>5669.9565</c:v>
                </c:pt>
                <c:pt idx="4">
                  <c:v>5535.6111</c:v>
                </c:pt>
              </c:numCache>
            </c:numRef>
          </c:val>
        </c:ser>
        <c:ser>
          <c:idx val="2"/>
          <c:order val="1"/>
          <c:tx>
            <c:strRef>
              <c:f>Extension!$D$12</c:f>
              <c:strCache>
                <c:ptCount val="1"/>
                <c:pt idx="0">
                  <c:v>Maximal Itemsets</c:v>
                </c:pt>
              </c:strCache>
            </c:strRef>
          </c:tx>
          <c:invertIfNegative val="0"/>
          <c:cat>
            <c:strRef>
              <c:f>Extension!$B$13:$B$17</c:f>
              <c:strCache>
                <c:ptCount val="5"/>
                <c:pt idx="0">
                  <c:v>15min</c:v>
                </c:pt>
                <c:pt idx="1">
                  <c:v>1hr</c:v>
                </c:pt>
                <c:pt idx="2">
                  <c:v>8hr</c:v>
                </c:pt>
                <c:pt idx="3">
                  <c:v>1day</c:v>
                </c:pt>
                <c:pt idx="4">
                  <c:v>1week</c:v>
                </c:pt>
              </c:strCache>
            </c:strRef>
          </c:cat>
          <c:val>
            <c:numRef>
              <c:f>Extension!$D$13:$D$17</c:f>
              <c:numCache>
                <c:formatCode>General</c:formatCode>
                <c:ptCount val="5"/>
                <c:pt idx="0">
                  <c:v>10193.3824</c:v>
                </c:pt>
                <c:pt idx="1">
                  <c:v>5539.2927</c:v>
                </c:pt>
                <c:pt idx="2">
                  <c:v>5303.5682</c:v>
                </c:pt>
                <c:pt idx="3">
                  <c:v>5287.3667</c:v>
                </c:pt>
                <c:pt idx="4">
                  <c:v>5153.8462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30680184"/>
        <c:axId val="2129996920"/>
      </c:barChart>
      <c:catAx>
        <c:axId val="2130680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9996920"/>
        <c:crosses val="autoZero"/>
        <c:auto val="1"/>
        <c:lblAlgn val="ctr"/>
        <c:lblOffset val="100"/>
        <c:noMultiLvlLbl val="0"/>
      </c:catAx>
      <c:valAx>
        <c:axId val="2129996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0680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12700</xdr:rowOff>
    </xdr:from>
    <xdr:to>
      <xdr:col>6</xdr:col>
      <xdr:colOff>342900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16</xdr:row>
      <xdr:rowOff>101600</xdr:rowOff>
    </xdr:from>
    <xdr:to>
      <xdr:col>23</xdr:col>
      <xdr:colOff>50800</xdr:colOff>
      <xdr:row>32</xdr:row>
      <xdr:rowOff>166900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15</xdr:row>
      <xdr:rowOff>114300</xdr:rowOff>
    </xdr:from>
    <xdr:to>
      <xdr:col>5</xdr:col>
      <xdr:colOff>457200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16</xdr:row>
      <xdr:rowOff>165100</xdr:rowOff>
    </xdr:from>
    <xdr:to>
      <xdr:col>13</xdr:col>
      <xdr:colOff>787400</xdr:colOff>
      <xdr:row>31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647700</xdr:colOff>
      <xdr:row>44</xdr:row>
      <xdr:rowOff>38100</xdr:rowOff>
    </xdr:from>
    <xdr:to>
      <xdr:col>16</xdr:col>
      <xdr:colOff>381000</xdr:colOff>
      <xdr:row>64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279400</xdr:colOff>
      <xdr:row>80</xdr:row>
      <xdr:rowOff>76200</xdr:rowOff>
    </xdr:from>
    <xdr:to>
      <xdr:col>20</xdr:col>
      <xdr:colOff>76200</xdr:colOff>
      <xdr:row>99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660400</xdr:colOff>
      <xdr:row>97</xdr:row>
      <xdr:rowOff>82550</xdr:rowOff>
    </xdr:from>
    <xdr:to>
      <xdr:col>4</xdr:col>
      <xdr:colOff>431800</xdr:colOff>
      <xdr:row>111</xdr:row>
      <xdr:rowOff>158750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571500</xdr:colOff>
      <xdr:row>102</xdr:row>
      <xdr:rowOff>57150</xdr:rowOff>
    </xdr:from>
    <xdr:to>
      <xdr:col>11</xdr:col>
      <xdr:colOff>509500</xdr:colOff>
      <xdr:row>113</xdr:row>
      <xdr:rowOff>121650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762000</xdr:colOff>
      <xdr:row>34</xdr:row>
      <xdr:rowOff>25400</xdr:rowOff>
    </xdr:from>
    <xdr:to>
      <xdr:col>17</xdr:col>
      <xdr:colOff>617100</xdr:colOff>
      <xdr:row>42</xdr:row>
      <xdr:rowOff>157400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25401</xdr:colOff>
      <xdr:row>17</xdr:row>
      <xdr:rowOff>63500</xdr:rowOff>
    </xdr:from>
    <xdr:to>
      <xdr:col>8</xdr:col>
      <xdr:colOff>450400</xdr:colOff>
      <xdr:row>26</xdr:row>
      <xdr:rowOff>148998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25401</xdr:colOff>
      <xdr:row>17</xdr:row>
      <xdr:rowOff>177800</xdr:rowOff>
    </xdr:from>
    <xdr:to>
      <xdr:col>4</xdr:col>
      <xdr:colOff>145600</xdr:colOff>
      <xdr:row>27</xdr:row>
      <xdr:rowOff>72800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30</xdr:row>
      <xdr:rowOff>50800</xdr:rowOff>
    </xdr:from>
    <xdr:to>
      <xdr:col>14</xdr:col>
      <xdr:colOff>698500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546100</xdr:colOff>
      <xdr:row>12</xdr:row>
      <xdr:rowOff>50800</xdr:rowOff>
    </xdr:from>
    <xdr:to>
      <xdr:col>17</xdr:col>
      <xdr:colOff>19100</xdr:colOff>
      <xdr:row>21</xdr:row>
      <xdr:rowOff>136300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25400</xdr:rowOff>
    </xdr:from>
    <xdr:to>
      <xdr:col>16</xdr:col>
      <xdr:colOff>546100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114300</xdr:rowOff>
    </xdr:from>
    <xdr:to>
      <xdr:col>27</xdr:col>
      <xdr:colOff>406400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457200</xdr:colOff>
      <xdr:row>25</xdr:row>
      <xdr:rowOff>50800</xdr:rowOff>
    </xdr:from>
    <xdr:to>
      <xdr:col>18</xdr:col>
      <xdr:colOff>177800</xdr:colOff>
      <xdr:row>43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46</xdr:row>
      <xdr:rowOff>0</xdr:rowOff>
    </xdr:from>
    <xdr:to>
      <xdr:col>17</xdr:col>
      <xdr:colOff>114300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660400</xdr:colOff>
      <xdr:row>12</xdr:row>
      <xdr:rowOff>50800</xdr:rowOff>
    </xdr:from>
    <xdr:to>
      <xdr:col>7</xdr:col>
      <xdr:colOff>279400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723900</xdr:colOff>
      <xdr:row>11</xdr:row>
      <xdr:rowOff>139700</xdr:rowOff>
    </xdr:from>
    <xdr:to>
      <xdr:col>17</xdr:col>
      <xdr:colOff>114300</xdr:colOff>
      <xdr:row>26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11</xdr:row>
      <xdr:rowOff>177800</xdr:rowOff>
    </xdr:from>
    <xdr:to>
      <xdr:col>24</xdr:col>
      <xdr:colOff>279400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469900</xdr:colOff>
      <xdr:row>10</xdr:row>
      <xdr:rowOff>152400</xdr:rowOff>
    </xdr:from>
    <xdr:to>
      <xdr:col>32</xdr:col>
      <xdr:colOff>88900</xdr:colOff>
      <xdr:row>25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13</xdr:row>
      <xdr:rowOff>38100</xdr:rowOff>
    </xdr:from>
    <xdr:to>
      <xdr:col>7</xdr:col>
      <xdr:colOff>622300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11</xdr:row>
      <xdr:rowOff>158750</xdr:rowOff>
    </xdr:from>
    <xdr:to>
      <xdr:col>6</xdr:col>
      <xdr:colOff>762000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4889500</xdr:colOff>
      <xdr:row>20</xdr:row>
      <xdr:rowOff>63500</xdr:rowOff>
    </xdr:from>
    <xdr:to>
      <xdr:col>2</xdr:col>
      <xdr:colOff>9461500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6"/>
  <sheetViews>
    <sheetView topLeftCell="A83" workbookViewId="0">
      <selection activeCell="O32" sqref="O32"/>
    </sheetView>
  </sheetViews>
  <sheetFormatPr baseColWidth="10" defaultRowHeight="15" x14ac:dyDescent="0"/>
  <cols>
    <col min="2" max="2" width="13" customWidth="1"/>
    <col min="3" max="3" width="21" customWidth="1"/>
    <col min="4" max="4" width="18.1640625" customWidth="1"/>
    <col min="6" max="6" width="14.5" customWidth="1"/>
    <col min="9" max="9" width="12.83203125" bestFit="1" customWidth="1"/>
    <col min="16" max="16" width="12.83203125" bestFit="1" customWidth="1"/>
  </cols>
  <sheetData>
    <row r="1" spans="1:19">
      <c r="A1" t="s">
        <v>0</v>
      </c>
      <c r="B1" t="s">
        <v>6</v>
      </c>
      <c r="C1" s="1" t="s">
        <v>30</v>
      </c>
      <c r="D1" t="s">
        <v>123</v>
      </c>
      <c r="E1" t="s">
        <v>2</v>
      </c>
      <c r="F1" t="s">
        <v>16</v>
      </c>
      <c r="G1" t="s">
        <v>5</v>
      </c>
      <c r="H1" t="s">
        <v>24</v>
      </c>
      <c r="I1" t="s">
        <v>7</v>
      </c>
      <c r="J1" t="s">
        <v>2</v>
      </c>
      <c r="K1" t="s">
        <v>5</v>
      </c>
      <c r="L1" t="s">
        <v>3</v>
      </c>
      <c r="M1" t="s">
        <v>4</v>
      </c>
      <c r="O1" t="s">
        <v>5</v>
      </c>
      <c r="P1" t="s">
        <v>15</v>
      </c>
    </row>
    <row r="2" spans="1:19">
      <c r="A2" t="s">
        <v>1</v>
      </c>
      <c r="B2" t="s">
        <v>17</v>
      </c>
      <c r="C2">
        <v>1512.0237</v>
      </c>
      <c r="D2">
        <v>72.92</v>
      </c>
      <c r="E2">
        <v>359.26363005089399</v>
      </c>
      <c r="F2">
        <f t="shared" ref="F2:F9" si="0">1.96*E2/G2</f>
        <v>1.6379546752727427E-2</v>
      </c>
      <c r="G2">
        <v>42990</v>
      </c>
      <c r="H2">
        <v>9311.3487000000005</v>
      </c>
      <c r="I2" s="3">
        <v>4.3857999999999997</v>
      </c>
      <c r="J2">
        <v>4.8387867439330501</v>
      </c>
      <c r="K2">
        <v>43380</v>
      </c>
      <c r="L2">
        <v>4.3860646385896302</v>
      </c>
      <c r="M2">
        <v>4.3856273853845504</v>
      </c>
      <c r="O2">
        <v>44063</v>
      </c>
      <c r="P2" s="3">
        <v>71970.578444499901</v>
      </c>
      <c r="Q2">
        <v>17617.280430442301</v>
      </c>
      <c r="R2">
        <v>71969.794796776303</v>
      </c>
      <c r="S2">
        <v>71971.362092223499</v>
      </c>
    </row>
    <row r="3" spans="1:19">
      <c r="B3" t="s">
        <v>18</v>
      </c>
      <c r="C3">
        <v>6409.9687999999996</v>
      </c>
      <c r="D3">
        <v>165.24</v>
      </c>
      <c r="E3">
        <v>492.91101657370399</v>
      </c>
      <c r="F3">
        <f t="shared" si="0"/>
        <v>5.46687184520405E-2</v>
      </c>
      <c r="G3">
        <v>17672</v>
      </c>
      <c r="H3">
        <v>27748.328300000001</v>
      </c>
      <c r="I3" s="3">
        <v>7.1318000000000001</v>
      </c>
      <c r="J3">
        <v>7.6961156546449603</v>
      </c>
      <c r="K3">
        <v>17672</v>
      </c>
      <c r="L3">
        <v>7.1327005651133497</v>
      </c>
      <c r="M3">
        <v>7.1309934140627496</v>
      </c>
      <c r="O3">
        <v>17672</v>
      </c>
      <c r="P3" s="3">
        <v>181224.929266636</v>
      </c>
      <c r="Q3">
        <v>50032.516820777702</v>
      </c>
      <c r="R3">
        <v>181219.38016449899</v>
      </c>
      <c r="S3">
        <v>181230.478368774</v>
      </c>
    </row>
    <row r="4" spans="1:19">
      <c r="B4" t="s">
        <v>19</v>
      </c>
      <c r="C4">
        <v>1762.973</v>
      </c>
      <c r="D4">
        <v>489.85</v>
      </c>
      <c r="E4">
        <v>786.935533612276</v>
      </c>
      <c r="F4">
        <f t="shared" si="0"/>
        <v>0.34911580938887748</v>
      </c>
      <c r="G4">
        <v>4418</v>
      </c>
      <c r="H4">
        <v>110994.4103</v>
      </c>
      <c r="I4" s="3">
        <v>19.527380000000001</v>
      </c>
      <c r="J4">
        <v>5.6611586883426996</v>
      </c>
      <c r="K4">
        <v>4418</v>
      </c>
      <c r="L4">
        <v>19.529899472844999</v>
      </c>
      <c r="M4">
        <v>19.524876443859402</v>
      </c>
      <c r="O4">
        <v>4418</v>
      </c>
      <c r="P4" s="3">
        <v>569848.16251697601</v>
      </c>
      <c r="Q4">
        <v>151586.72571426499</v>
      </c>
      <c r="R4">
        <v>569780.91263413301</v>
      </c>
      <c r="S4">
        <v>569915.412399819</v>
      </c>
    </row>
    <row r="5" spans="1:19">
      <c r="B5" t="s">
        <v>20</v>
      </c>
      <c r="C5">
        <v>1552.1977999999999</v>
      </c>
      <c r="D5">
        <v>3924.68</v>
      </c>
      <c r="E5">
        <v>1521.31462762654</v>
      </c>
      <c r="F5">
        <f t="shared" si="0"/>
        <v>5.3920012118409009</v>
      </c>
      <c r="G5">
        <v>553</v>
      </c>
      <c r="H5">
        <v>887997.16090000002</v>
      </c>
      <c r="I5" s="3">
        <v>158.8553</v>
      </c>
      <c r="J5">
        <v>39.316636104464102</v>
      </c>
      <c r="K5">
        <v>553</v>
      </c>
      <c r="L5">
        <v>158.99468464152801</v>
      </c>
      <c r="M5">
        <v>158.71598443623</v>
      </c>
      <c r="O5">
        <v>553</v>
      </c>
      <c r="P5" s="3">
        <v>3083543.2423146502</v>
      </c>
      <c r="Q5">
        <v>650848.16781737295</v>
      </c>
      <c r="R5">
        <v>3081236.43868188</v>
      </c>
      <c r="S5">
        <v>3085850.0459474199</v>
      </c>
    </row>
    <row r="6" spans="1:19" hidden="1">
      <c r="A6" t="s">
        <v>120</v>
      </c>
      <c r="B6" t="s">
        <v>121</v>
      </c>
      <c r="D6">
        <v>8606.36</v>
      </c>
      <c r="E6">
        <v>2582.8536187414002</v>
      </c>
      <c r="F6">
        <v>26.230016024520001</v>
      </c>
      <c r="I6" s="3"/>
      <c r="P6" s="3"/>
    </row>
    <row r="7" spans="1:19">
      <c r="B7" t="s">
        <v>21</v>
      </c>
      <c r="C7">
        <v>1426.5217</v>
      </c>
      <c r="D7">
        <v>12693.22</v>
      </c>
      <c r="E7">
        <v>4250.6487382266796</v>
      </c>
      <c r="F7">
        <f t="shared" si="0"/>
        <v>27.31564435057145</v>
      </c>
      <c r="G7">
        <v>305</v>
      </c>
      <c r="H7">
        <v>2664695.7999999998</v>
      </c>
      <c r="I7" s="4">
        <v>476.95400000000001</v>
      </c>
      <c r="J7">
        <v>68.864076585716703</v>
      </c>
      <c r="K7">
        <v>305</v>
      </c>
      <c r="L7">
        <v>477.39663472166598</v>
      </c>
      <c r="M7">
        <v>476.51156199964601</v>
      </c>
      <c r="O7">
        <v>185</v>
      </c>
      <c r="P7" s="3">
        <v>7499746.81081081</v>
      </c>
      <c r="Q7">
        <v>1171877.30432764</v>
      </c>
      <c r="R7">
        <v>7487331.2458568504</v>
      </c>
      <c r="S7">
        <v>7512162.3757647704</v>
      </c>
    </row>
    <row r="8" spans="1:19">
      <c r="B8" t="s">
        <v>22</v>
      </c>
      <c r="C8">
        <v>3242.7777999999998</v>
      </c>
      <c r="D8">
        <v>166043.04</v>
      </c>
      <c r="E8">
        <v>61021.062936321301</v>
      </c>
      <c r="F8">
        <f t="shared" si="0"/>
        <v>2917.1044720777986</v>
      </c>
      <c r="G8">
        <v>41</v>
      </c>
      <c r="H8">
        <v>18437510.199999999</v>
      </c>
      <c r="I8" s="3">
        <v>3336.4634000000001</v>
      </c>
      <c r="J8">
        <v>251.03606290341801</v>
      </c>
      <c r="K8">
        <v>41</v>
      </c>
      <c r="L8">
        <v>3348.4641630070901</v>
      </c>
      <c r="M8">
        <v>3324.4626662612</v>
      </c>
      <c r="O8">
        <v>15</v>
      </c>
      <c r="P8" s="3">
        <v>33646362.266666703</v>
      </c>
      <c r="Q8">
        <v>1171786.97335306</v>
      </c>
      <c r="R8">
        <v>33493248.768815201</v>
      </c>
      <c r="S8">
        <v>33799475.764518097</v>
      </c>
    </row>
    <row r="9" spans="1:19">
      <c r="B9" t="s">
        <v>23</v>
      </c>
      <c r="D9">
        <v>635074.79</v>
      </c>
      <c r="E9">
        <v>171717.60344923401</v>
      </c>
      <c r="F9">
        <f t="shared" si="0"/>
        <v>33656.65027604987</v>
      </c>
      <c r="G9">
        <v>10</v>
      </c>
      <c r="H9">
        <v>74654210.200000003</v>
      </c>
      <c r="I9" s="3">
        <v>13410.1</v>
      </c>
      <c r="J9">
        <v>376.52606520369602</v>
      </c>
      <c r="K9">
        <v>10</v>
      </c>
      <c r="L9">
        <v>13483.8991087799</v>
      </c>
      <c r="M9">
        <v>13336.3008912201</v>
      </c>
      <c r="O9">
        <v>10</v>
      </c>
      <c r="P9" s="3">
        <v>94960294.900000006</v>
      </c>
      <c r="Q9">
        <v>1854540.6462349601</v>
      </c>
      <c r="R9">
        <v>94596804.933338001</v>
      </c>
      <c r="S9">
        <v>95323784.8666621</v>
      </c>
    </row>
    <row r="33" spans="2:12">
      <c r="E33" t="s">
        <v>30</v>
      </c>
    </row>
    <row r="34" spans="2:12">
      <c r="B34">
        <v>300</v>
      </c>
      <c r="C34">
        <f>B34/3600</f>
        <v>8.3333333333333329E-2</v>
      </c>
      <c r="D34" s="1">
        <v>72.923075979999993</v>
      </c>
      <c r="E34">
        <v>1662.2942</v>
      </c>
      <c r="I34" t="s">
        <v>24</v>
      </c>
    </row>
    <row r="35" spans="2:12">
      <c r="B35">
        <v>900</v>
      </c>
      <c r="C35">
        <f t="shared" ref="C35:C39" si="1">B35/3600</f>
        <v>0.25</v>
      </c>
      <c r="D35" s="1">
        <v>165.2377894</v>
      </c>
      <c r="E35">
        <v>7019.4350000000004</v>
      </c>
      <c r="H35">
        <v>44063</v>
      </c>
      <c r="I35">
        <v>9311.3487506524707</v>
      </c>
      <c r="J35">
        <v>2336.7182062635202</v>
      </c>
      <c r="K35">
        <v>9311.2448093029507</v>
      </c>
      <c r="L35">
        <v>9311.4526920019998</v>
      </c>
    </row>
    <row r="36" spans="2:12">
      <c r="B36">
        <v>3600</v>
      </c>
      <c r="C36">
        <f t="shared" si="1"/>
        <v>1</v>
      </c>
      <c r="D36" s="1">
        <v>489.85122389999998</v>
      </c>
      <c r="E36">
        <v>1762.973</v>
      </c>
      <c r="H36">
        <v>17672</v>
      </c>
      <c r="I36">
        <v>27748.328315980099</v>
      </c>
      <c r="J36">
        <v>8021.8856394166396</v>
      </c>
      <c r="K36">
        <v>27747.4386093338</v>
      </c>
      <c r="L36">
        <v>27749.218022626399</v>
      </c>
    </row>
    <row r="37" spans="2:12">
      <c r="B37">
        <v>28800</v>
      </c>
      <c r="C37">
        <f t="shared" si="1"/>
        <v>8</v>
      </c>
      <c r="D37" s="1">
        <v>3924.682131</v>
      </c>
      <c r="E37">
        <v>6062.125</v>
      </c>
      <c r="H37">
        <v>4418</v>
      </c>
      <c r="I37">
        <v>110994.410366682</v>
      </c>
      <c r="J37">
        <v>31769.6453590848</v>
      </c>
      <c r="K37">
        <v>110980.316092145</v>
      </c>
      <c r="L37">
        <v>111008.504641219</v>
      </c>
    </row>
    <row r="38" spans="2:12">
      <c r="C38">
        <v>16</v>
      </c>
      <c r="D38">
        <v>8606.36</v>
      </c>
      <c r="H38">
        <v>553</v>
      </c>
      <c r="I38">
        <v>887997.160940325</v>
      </c>
      <c r="J38">
        <v>205533.12966613501</v>
      </c>
      <c r="K38">
        <v>887268.68908834399</v>
      </c>
      <c r="L38">
        <v>888725.63279230695</v>
      </c>
    </row>
    <row r="39" spans="2:12">
      <c r="B39">
        <v>86400</v>
      </c>
      <c r="C39">
        <f t="shared" si="1"/>
        <v>24</v>
      </c>
      <c r="D39" s="1">
        <v>12693.216710000001</v>
      </c>
      <c r="E39">
        <v>1426.5217</v>
      </c>
      <c r="H39">
        <v>185</v>
      </c>
      <c r="I39">
        <v>2664695.7999999998</v>
      </c>
      <c r="J39">
        <v>450348.83846423402</v>
      </c>
      <c r="K39">
        <v>2659924.5366303199</v>
      </c>
      <c r="L39">
        <v>2669467.0633696802</v>
      </c>
    </row>
    <row r="40" spans="2:12">
      <c r="C40">
        <f>C39+8</f>
        <v>32</v>
      </c>
      <c r="H40">
        <v>15</v>
      </c>
      <c r="I40">
        <v>18437510.199999999</v>
      </c>
      <c r="J40">
        <v>874753.14862742799</v>
      </c>
      <c r="K40">
        <v>18323209.121912699</v>
      </c>
      <c r="L40">
        <v>18551811.278087299</v>
      </c>
    </row>
    <row r="41" spans="2:12">
      <c r="C41">
        <f t="shared" ref="C41:C104" si="2">C40+8</f>
        <v>40</v>
      </c>
      <c r="H41">
        <v>10</v>
      </c>
      <c r="I41">
        <v>74654210.200000003</v>
      </c>
      <c r="J41">
        <v>2231284.86810969</v>
      </c>
      <c r="K41">
        <v>74216878.365850493</v>
      </c>
      <c r="L41">
        <v>75091542.034149498</v>
      </c>
    </row>
    <row r="42" spans="2:12">
      <c r="C42">
        <f t="shared" si="2"/>
        <v>48</v>
      </c>
    </row>
    <row r="43" spans="2:12">
      <c r="C43">
        <f t="shared" si="2"/>
        <v>56</v>
      </c>
    </row>
    <row r="44" spans="2:12">
      <c r="C44">
        <f t="shared" si="2"/>
        <v>64</v>
      </c>
    </row>
    <row r="45" spans="2:12">
      <c r="C45">
        <f t="shared" si="2"/>
        <v>72</v>
      </c>
    </row>
    <row r="46" spans="2:12">
      <c r="C46">
        <f t="shared" si="2"/>
        <v>80</v>
      </c>
    </row>
    <row r="47" spans="2:12">
      <c r="C47">
        <f t="shared" si="2"/>
        <v>88</v>
      </c>
    </row>
    <row r="48" spans="2:12">
      <c r="C48">
        <f t="shared" si="2"/>
        <v>96</v>
      </c>
    </row>
    <row r="49" spans="3:5">
      <c r="C49">
        <f t="shared" si="2"/>
        <v>104</v>
      </c>
    </row>
    <row r="50" spans="3:5">
      <c r="C50">
        <f t="shared" si="2"/>
        <v>112</v>
      </c>
    </row>
    <row r="51" spans="3:5">
      <c r="C51">
        <f t="shared" si="2"/>
        <v>120</v>
      </c>
    </row>
    <row r="52" spans="3:5">
      <c r="C52">
        <f t="shared" si="2"/>
        <v>128</v>
      </c>
    </row>
    <row r="53" spans="3:5">
      <c r="C53">
        <f t="shared" si="2"/>
        <v>136</v>
      </c>
    </row>
    <row r="54" spans="3:5">
      <c r="C54">
        <f t="shared" si="2"/>
        <v>144</v>
      </c>
    </row>
    <row r="55" spans="3:5">
      <c r="C55">
        <f t="shared" si="2"/>
        <v>152</v>
      </c>
    </row>
    <row r="56" spans="3:5">
      <c r="C56">
        <f t="shared" si="2"/>
        <v>160</v>
      </c>
    </row>
    <row r="57" spans="3:5">
      <c r="C57">
        <f t="shared" si="2"/>
        <v>168</v>
      </c>
      <c r="D57">
        <v>166043.03853602399</v>
      </c>
      <c r="E57">
        <v>3242.7777999999998</v>
      </c>
    </row>
    <row r="58" spans="3:5">
      <c r="C58">
        <f t="shared" si="2"/>
        <v>176</v>
      </c>
    </row>
    <row r="59" spans="3:5">
      <c r="C59">
        <f t="shared" si="2"/>
        <v>184</v>
      </c>
    </row>
    <row r="60" spans="3:5">
      <c r="C60">
        <f t="shared" si="2"/>
        <v>192</v>
      </c>
    </row>
    <row r="61" spans="3:5">
      <c r="C61">
        <f t="shared" si="2"/>
        <v>200</v>
      </c>
    </row>
    <row r="62" spans="3:5">
      <c r="C62">
        <f t="shared" si="2"/>
        <v>208</v>
      </c>
    </row>
    <row r="63" spans="3:5">
      <c r="C63">
        <f t="shared" si="2"/>
        <v>216</v>
      </c>
    </row>
    <row r="64" spans="3:5">
      <c r="C64">
        <f t="shared" si="2"/>
        <v>224</v>
      </c>
    </row>
    <row r="65" spans="3:14">
      <c r="C65">
        <f t="shared" si="2"/>
        <v>232</v>
      </c>
    </row>
    <row r="66" spans="3:14">
      <c r="C66">
        <f t="shared" si="2"/>
        <v>240</v>
      </c>
      <c r="K66" t="s">
        <v>30</v>
      </c>
    </row>
    <row r="67" spans="3:14">
      <c r="C67">
        <f t="shared" si="2"/>
        <v>248</v>
      </c>
      <c r="I67" t="s">
        <v>27</v>
      </c>
      <c r="J67">
        <v>3805</v>
      </c>
      <c r="K67">
        <v>1512.0237</v>
      </c>
      <c r="L67">
        <v>971.68682911074995</v>
      </c>
      <c r="M67">
        <v>1511.5231258383601</v>
      </c>
      <c r="N67">
        <v>1512.5241803377301</v>
      </c>
    </row>
    <row r="68" spans="3:14">
      <c r="C68">
        <f t="shared" si="2"/>
        <v>256</v>
      </c>
      <c r="I68" t="s">
        <v>25</v>
      </c>
      <c r="J68">
        <v>1282</v>
      </c>
      <c r="K68">
        <v>6409.9687999999996</v>
      </c>
      <c r="L68">
        <v>5123.8223679853099</v>
      </c>
      <c r="M68">
        <v>6402.1351857712598</v>
      </c>
      <c r="N68">
        <v>6417.8024117326404</v>
      </c>
    </row>
    <row r="69" spans="3:14">
      <c r="C69">
        <f t="shared" si="2"/>
        <v>264</v>
      </c>
      <c r="I69" t="s">
        <v>26</v>
      </c>
      <c r="J69">
        <v>4265</v>
      </c>
      <c r="K69">
        <v>1762.973</v>
      </c>
      <c r="L69">
        <v>803.388243193123</v>
      </c>
      <c r="M69">
        <v>1762.6038356490801</v>
      </c>
      <c r="N69">
        <v>1763.3422370355599</v>
      </c>
    </row>
    <row r="70" spans="3:14">
      <c r="C70">
        <f t="shared" si="2"/>
        <v>272</v>
      </c>
      <c r="I70" t="s">
        <v>33</v>
      </c>
      <c r="J70">
        <v>364</v>
      </c>
      <c r="K70">
        <v>1552.1977999999999</v>
      </c>
      <c r="L70">
        <v>997.73274901270895</v>
      </c>
      <c r="M70">
        <v>1546.8253950877299</v>
      </c>
      <c r="N70">
        <v>1557.5702093078701</v>
      </c>
    </row>
    <row r="71" spans="3:14">
      <c r="C71">
        <f t="shared" si="2"/>
        <v>280</v>
      </c>
      <c r="I71" t="s">
        <v>28</v>
      </c>
      <c r="J71">
        <v>184</v>
      </c>
      <c r="K71">
        <v>1426.5217</v>
      </c>
      <c r="L71">
        <v>1963.46851276452</v>
      </c>
      <c r="M71">
        <v>1405.60653105968</v>
      </c>
      <c r="N71">
        <v>1447.4369472011899</v>
      </c>
    </row>
    <row r="72" spans="3:14">
      <c r="C72">
        <f t="shared" si="2"/>
        <v>288</v>
      </c>
      <c r="I72" t="s">
        <v>29</v>
      </c>
      <c r="J72">
        <v>18</v>
      </c>
      <c r="K72">
        <v>3242.7777999999998</v>
      </c>
      <c r="L72">
        <v>3902.5931131154298</v>
      </c>
      <c r="M72">
        <v>2817.8287499052099</v>
      </c>
      <c r="N72">
        <v>3667.7268056503499</v>
      </c>
    </row>
    <row r="73" spans="3:14">
      <c r="C73">
        <f t="shared" si="2"/>
        <v>296</v>
      </c>
    </row>
    <row r="74" spans="3:14">
      <c r="C74">
        <f t="shared" si="2"/>
        <v>304</v>
      </c>
    </row>
    <row r="75" spans="3:14">
      <c r="C75">
        <f t="shared" si="2"/>
        <v>312</v>
      </c>
    </row>
    <row r="76" spans="3:14">
      <c r="C76">
        <f t="shared" si="2"/>
        <v>320</v>
      </c>
    </row>
    <row r="77" spans="3:14">
      <c r="C77">
        <f t="shared" si="2"/>
        <v>328</v>
      </c>
    </row>
    <row r="78" spans="3:14">
      <c r="C78">
        <f t="shared" si="2"/>
        <v>336</v>
      </c>
    </row>
    <row r="79" spans="3:14">
      <c r="C79">
        <f t="shared" si="2"/>
        <v>344</v>
      </c>
    </row>
    <row r="80" spans="3:14">
      <c r="C80">
        <f t="shared" si="2"/>
        <v>352</v>
      </c>
    </row>
    <row r="81" spans="3:14">
      <c r="C81">
        <f t="shared" si="2"/>
        <v>360</v>
      </c>
    </row>
    <row r="82" spans="3:14">
      <c r="C82">
        <f t="shared" si="2"/>
        <v>368</v>
      </c>
    </row>
    <row r="83" spans="3:14">
      <c r="C83">
        <f t="shared" si="2"/>
        <v>376</v>
      </c>
    </row>
    <row r="84" spans="3:14">
      <c r="C84">
        <f t="shared" si="2"/>
        <v>384</v>
      </c>
    </row>
    <row r="85" spans="3:14">
      <c r="C85">
        <f t="shared" si="2"/>
        <v>392</v>
      </c>
    </row>
    <row r="86" spans="3:14">
      <c r="C86">
        <f t="shared" si="2"/>
        <v>400</v>
      </c>
    </row>
    <row r="87" spans="3:14">
      <c r="C87">
        <f t="shared" si="2"/>
        <v>408</v>
      </c>
    </row>
    <row r="88" spans="3:14">
      <c r="C88">
        <f t="shared" si="2"/>
        <v>416</v>
      </c>
    </row>
    <row r="89" spans="3:14">
      <c r="C89">
        <f t="shared" si="2"/>
        <v>424</v>
      </c>
    </row>
    <row r="90" spans="3:14">
      <c r="C90">
        <f t="shared" si="2"/>
        <v>432</v>
      </c>
      <c r="F90" t="s">
        <v>84</v>
      </c>
      <c r="G90" t="s">
        <v>83</v>
      </c>
      <c r="H90" t="s">
        <v>126</v>
      </c>
      <c r="I90" t="s">
        <v>85</v>
      </c>
    </row>
    <row r="91" spans="3:14">
      <c r="C91">
        <f t="shared" si="2"/>
        <v>440</v>
      </c>
      <c r="E91" t="s">
        <v>18</v>
      </c>
      <c r="F91">
        <v>6409.9687999999996</v>
      </c>
      <c r="G91">
        <v>165.23778944777001</v>
      </c>
      <c r="H91">
        <f>F91+G91</f>
        <v>6575.2065894477701</v>
      </c>
      <c r="I91">
        <v>1583.4784999999999</v>
      </c>
    </row>
    <row r="92" spans="3:14">
      <c r="C92">
        <f t="shared" si="2"/>
        <v>448</v>
      </c>
      <c r="E92" t="s">
        <v>19</v>
      </c>
      <c r="F92">
        <v>1762.973</v>
      </c>
      <c r="G92">
        <v>489.85122391806198</v>
      </c>
      <c r="H92">
        <f t="shared" ref="H92:H96" si="3">F92+G92</f>
        <v>2252.8242239180618</v>
      </c>
      <c r="I92">
        <v>2390.0704999999998</v>
      </c>
    </row>
    <row r="93" spans="3:14">
      <c r="C93">
        <f t="shared" si="2"/>
        <v>456</v>
      </c>
      <c r="E93" t="s">
        <v>20</v>
      </c>
      <c r="F93">
        <v>1552.1977999999999</v>
      </c>
      <c r="G93">
        <v>3924.6821309710699</v>
      </c>
      <c r="H93">
        <f t="shared" si="3"/>
        <v>5476.8799309710703</v>
      </c>
      <c r="I93">
        <v>22162.179499999998</v>
      </c>
    </row>
    <row r="94" spans="3:14">
      <c r="C94">
        <f t="shared" si="2"/>
        <v>464</v>
      </c>
      <c r="E94" t="s">
        <v>86</v>
      </c>
      <c r="I94">
        <v>50074.05</v>
      </c>
      <c r="J94" t="s">
        <v>122</v>
      </c>
      <c r="K94">
        <v>191</v>
      </c>
      <c r="L94">
        <v>50074.05</v>
      </c>
      <c r="M94">
        <v>10067.9771846607</v>
      </c>
      <c r="N94">
        <v>103.31536796824599</v>
      </c>
    </row>
    <row r="95" spans="3:14">
      <c r="C95">
        <f t="shared" si="2"/>
        <v>472</v>
      </c>
      <c r="E95" t="s">
        <v>21</v>
      </c>
      <c r="F95">
        <v>1426.5217</v>
      </c>
      <c r="G95">
        <v>12693.2167072295</v>
      </c>
      <c r="H95">
        <f t="shared" si="3"/>
        <v>14119.738407229499</v>
      </c>
      <c r="I95">
        <v>86286.676099999997</v>
      </c>
    </row>
    <row r="96" spans="3:14">
      <c r="C96">
        <f t="shared" si="2"/>
        <v>480</v>
      </c>
      <c r="E96" t="s">
        <v>22</v>
      </c>
      <c r="F96">
        <v>3242.7777999999998</v>
      </c>
      <c r="G96">
        <v>166043.03853602399</v>
      </c>
      <c r="H96">
        <f t="shared" si="3"/>
        <v>169285.816336024</v>
      </c>
      <c r="I96">
        <v>868539.87250000006</v>
      </c>
    </row>
    <row r="97" spans="3:3">
      <c r="C97">
        <f t="shared" si="2"/>
        <v>488</v>
      </c>
    </row>
    <row r="98" spans="3:3">
      <c r="C98">
        <f t="shared" si="2"/>
        <v>496</v>
      </c>
    </row>
    <row r="99" spans="3:3">
      <c r="C99">
        <f t="shared" si="2"/>
        <v>504</v>
      </c>
    </row>
    <row r="100" spans="3:3">
      <c r="C100">
        <f t="shared" si="2"/>
        <v>512</v>
      </c>
    </row>
    <row r="101" spans="3:3">
      <c r="C101">
        <f t="shared" si="2"/>
        <v>520</v>
      </c>
    </row>
    <row r="102" spans="3:3">
      <c r="C102">
        <f t="shared" si="2"/>
        <v>528</v>
      </c>
    </row>
    <row r="103" spans="3:3">
      <c r="C103">
        <f t="shared" si="2"/>
        <v>536</v>
      </c>
    </row>
    <row r="104" spans="3:3">
      <c r="C104">
        <f t="shared" si="2"/>
        <v>544</v>
      </c>
    </row>
    <row r="105" spans="3:3">
      <c r="C105">
        <f t="shared" ref="C105:C168" si="4">C104+8</f>
        <v>552</v>
      </c>
    </row>
    <row r="106" spans="3:3">
      <c r="C106">
        <f t="shared" si="4"/>
        <v>560</v>
      </c>
    </row>
    <row r="107" spans="3:3">
      <c r="C107">
        <f t="shared" si="4"/>
        <v>568</v>
      </c>
    </row>
    <row r="108" spans="3:3">
      <c r="C108">
        <f t="shared" si="4"/>
        <v>576</v>
      </c>
    </row>
    <row r="109" spans="3:3">
      <c r="C109">
        <f t="shared" si="4"/>
        <v>584</v>
      </c>
    </row>
    <row r="110" spans="3:3">
      <c r="C110">
        <f t="shared" si="4"/>
        <v>592</v>
      </c>
    </row>
    <row r="111" spans="3:3">
      <c r="C111">
        <f t="shared" si="4"/>
        <v>600</v>
      </c>
    </row>
    <row r="112" spans="3:3">
      <c r="C112">
        <f t="shared" si="4"/>
        <v>608</v>
      </c>
    </row>
    <row r="113" spans="3:4">
      <c r="C113">
        <f t="shared" si="4"/>
        <v>616</v>
      </c>
    </row>
    <row r="114" spans="3:4">
      <c r="C114">
        <f t="shared" si="4"/>
        <v>624</v>
      </c>
    </row>
    <row r="115" spans="3:4">
      <c r="C115">
        <f t="shared" si="4"/>
        <v>632</v>
      </c>
    </row>
    <row r="116" spans="3:4">
      <c r="C116">
        <f t="shared" si="4"/>
        <v>640</v>
      </c>
    </row>
    <row r="117" spans="3:4">
      <c r="C117">
        <f t="shared" si="4"/>
        <v>648</v>
      </c>
    </row>
    <row r="118" spans="3:4">
      <c r="C118">
        <f t="shared" si="4"/>
        <v>656</v>
      </c>
    </row>
    <row r="119" spans="3:4">
      <c r="C119">
        <f t="shared" si="4"/>
        <v>664</v>
      </c>
    </row>
    <row r="120" spans="3:4">
      <c r="C120">
        <f t="shared" si="4"/>
        <v>672</v>
      </c>
      <c r="D120">
        <f>D9</f>
        <v>635074.79</v>
      </c>
    </row>
    <row r="121" spans="3:4">
      <c r="C121">
        <f t="shared" si="4"/>
        <v>680</v>
      </c>
    </row>
    <row r="122" spans="3:4">
      <c r="C122">
        <f t="shared" si="4"/>
        <v>688</v>
      </c>
    </row>
    <row r="123" spans="3:4">
      <c r="C123">
        <f t="shared" si="4"/>
        <v>696</v>
      </c>
    </row>
    <row r="124" spans="3:4">
      <c r="C124">
        <f t="shared" si="4"/>
        <v>704</v>
      </c>
    </row>
    <row r="125" spans="3:4">
      <c r="C125">
        <f t="shared" si="4"/>
        <v>712</v>
      </c>
    </row>
    <row r="126" spans="3:4">
      <c r="C126">
        <f t="shared" si="4"/>
        <v>720</v>
      </c>
    </row>
    <row r="127" spans="3:4">
      <c r="C127">
        <f t="shared" si="4"/>
        <v>728</v>
      </c>
    </row>
    <row r="128" spans="3:4">
      <c r="C128">
        <f t="shared" si="4"/>
        <v>736</v>
      </c>
    </row>
    <row r="129" spans="3:3">
      <c r="C129">
        <f t="shared" si="4"/>
        <v>744</v>
      </c>
    </row>
    <row r="130" spans="3:3">
      <c r="C130">
        <f t="shared" si="4"/>
        <v>752</v>
      </c>
    </row>
    <row r="131" spans="3:3">
      <c r="C131">
        <f t="shared" si="4"/>
        <v>760</v>
      </c>
    </row>
    <row r="132" spans="3:3">
      <c r="C132">
        <f t="shared" si="4"/>
        <v>768</v>
      </c>
    </row>
    <row r="133" spans="3:3">
      <c r="C133">
        <f t="shared" si="4"/>
        <v>776</v>
      </c>
    </row>
    <row r="134" spans="3:3">
      <c r="C134">
        <f t="shared" si="4"/>
        <v>784</v>
      </c>
    </row>
    <row r="135" spans="3:3">
      <c r="C135">
        <f t="shared" si="4"/>
        <v>792</v>
      </c>
    </row>
    <row r="136" spans="3:3">
      <c r="C136">
        <f t="shared" si="4"/>
        <v>800</v>
      </c>
    </row>
    <row r="137" spans="3:3">
      <c r="C137">
        <f t="shared" si="4"/>
        <v>808</v>
      </c>
    </row>
    <row r="138" spans="3:3">
      <c r="C138">
        <f t="shared" si="4"/>
        <v>816</v>
      </c>
    </row>
    <row r="139" spans="3:3">
      <c r="C139">
        <f t="shared" si="4"/>
        <v>824</v>
      </c>
    </row>
    <row r="140" spans="3:3">
      <c r="C140">
        <f t="shared" si="4"/>
        <v>832</v>
      </c>
    </row>
    <row r="141" spans="3:3">
      <c r="C141">
        <f t="shared" si="4"/>
        <v>840</v>
      </c>
    </row>
    <row r="142" spans="3:3">
      <c r="C142">
        <f t="shared" si="4"/>
        <v>848</v>
      </c>
    </row>
    <row r="143" spans="3:3">
      <c r="C143">
        <f t="shared" si="4"/>
        <v>856</v>
      </c>
    </row>
    <row r="144" spans="3:3">
      <c r="C144">
        <f t="shared" si="4"/>
        <v>864</v>
      </c>
    </row>
    <row r="145" spans="3:3">
      <c r="C145">
        <f t="shared" si="4"/>
        <v>872</v>
      </c>
    </row>
    <row r="146" spans="3:3">
      <c r="C146">
        <f t="shared" si="4"/>
        <v>880</v>
      </c>
    </row>
    <row r="147" spans="3:3">
      <c r="C147">
        <f t="shared" si="4"/>
        <v>888</v>
      </c>
    </row>
    <row r="148" spans="3:3">
      <c r="C148">
        <f t="shared" si="4"/>
        <v>896</v>
      </c>
    </row>
    <row r="149" spans="3:3">
      <c r="C149">
        <f t="shared" si="4"/>
        <v>904</v>
      </c>
    </row>
    <row r="150" spans="3:3">
      <c r="C150">
        <f t="shared" si="4"/>
        <v>912</v>
      </c>
    </row>
    <row r="151" spans="3:3">
      <c r="C151">
        <f t="shared" si="4"/>
        <v>920</v>
      </c>
    </row>
    <row r="152" spans="3:3">
      <c r="C152">
        <f t="shared" si="4"/>
        <v>928</v>
      </c>
    </row>
    <row r="153" spans="3:3">
      <c r="C153">
        <f t="shared" si="4"/>
        <v>936</v>
      </c>
    </row>
    <row r="154" spans="3:3">
      <c r="C154">
        <f t="shared" si="4"/>
        <v>944</v>
      </c>
    </row>
    <row r="155" spans="3:3">
      <c r="C155">
        <f t="shared" si="4"/>
        <v>952</v>
      </c>
    </row>
    <row r="156" spans="3:3">
      <c r="C156">
        <f t="shared" si="4"/>
        <v>960</v>
      </c>
    </row>
    <row r="157" spans="3:3">
      <c r="C157">
        <f t="shared" si="4"/>
        <v>968</v>
      </c>
    </row>
    <row r="158" spans="3:3">
      <c r="C158">
        <f t="shared" si="4"/>
        <v>976</v>
      </c>
    </row>
    <row r="159" spans="3:3">
      <c r="C159">
        <f t="shared" si="4"/>
        <v>984</v>
      </c>
    </row>
    <row r="160" spans="3:3">
      <c r="C160">
        <f t="shared" si="4"/>
        <v>992</v>
      </c>
    </row>
    <row r="161" spans="3:3">
      <c r="C161">
        <f t="shared" si="4"/>
        <v>1000</v>
      </c>
    </row>
    <row r="162" spans="3:3">
      <c r="C162">
        <f t="shared" si="4"/>
        <v>1008</v>
      </c>
    </row>
    <row r="163" spans="3:3">
      <c r="C163">
        <f t="shared" si="4"/>
        <v>1016</v>
      </c>
    </row>
    <row r="164" spans="3:3">
      <c r="C164">
        <f t="shared" si="4"/>
        <v>1024</v>
      </c>
    </row>
    <row r="165" spans="3:3">
      <c r="C165">
        <f t="shared" si="4"/>
        <v>1032</v>
      </c>
    </row>
    <row r="166" spans="3:3">
      <c r="C166">
        <f t="shared" si="4"/>
        <v>1040</v>
      </c>
    </row>
    <row r="167" spans="3:3">
      <c r="C167">
        <f t="shared" si="4"/>
        <v>1048</v>
      </c>
    </row>
    <row r="168" spans="3:3">
      <c r="C168">
        <f t="shared" si="4"/>
        <v>1056</v>
      </c>
    </row>
    <row r="169" spans="3:3">
      <c r="C169">
        <f t="shared" ref="C169:C232" si="5">C168+8</f>
        <v>1064</v>
      </c>
    </row>
    <row r="170" spans="3:3">
      <c r="C170">
        <f t="shared" si="5"/>
        <v>1072</v>
      </c>
    </row>
    <row r="171" spans="3:3">
      <c r="C171">
        <f t="shared" si="5"/>
        <v>1080</v>
      </c>
    </row>
    <row r="172" spans="3:3">
      <c r="C172">
        <f t="shared" si="5"/>
        <v>1088</v>
      </c>
    </row>
    <row r="173" spans="3:3">
      <c r="C173">
        <f t="shared" si="5"/>
        <v>1096</v>
      </c>
    </row>
    <row r="174" spans="3:3">
      <c r="C174">
        <f t="shared" si="5"/>
        <v>1104</v>
      </c>
    </row>
    <row r="175" spans="3:3">
      <c r="C175">
        <f t="shared" si="5"/>
        <v>1112</v>
      </c>
    </row>
    <row r="176" spans="3:3">
      <c r="C176">
        <f t="shared" si="5"/>
        <v>1120</v>
      </c>
    </row>
    <row r="177" spans="3:3">
      <c r="C177">
        <f t="shared" si="5"/>
        <v>1128</v>
      </c>
    </row>
    <row r="178" spans="3:3">
      <c r="C178">
        <f t="shared" si="5"/>
        <v>1136</v>
      </c>
    </row>
    <row r="179" spans="3:3">
      <c r="C179">
        <f t="shared" si="5"/>
        <v>1144</v>
      </c>
    </row>
    <row r="180" spans="3:3">
      <c r="C180">
        <f t="shared" si="5"/>
        <v>1152</v>
      </c>
    </row>
    <row r="181" spans="3:3">
      <c r="C181">
        <f t="shared" si="5"/>
        <v>1160</v>
      </c>
    </row>
    <row r="182" spans="3:3">
      <c r="C182">
        <f t="shared" si="5"/>
        <v>1168</v>
      </c>
    </row>
    <row r="183" spans="3:3">
      <c r="C183">
        <f t="shared" si="5"/>
        <v>1176</v>
      </c>
    </row>
    <row r="184" spans="3:3">
      <c r="C184">
        <f t="shared" si="5"/>
        <v>1184</v>
      </c>
    </row>
    <row r="185" spans="3:3">
      <c r="C185">
        <f t="shared" si="5"/>
        <v>1192</v>
      </c>
    </row>
    <row r="186" spans="3:3">
      <c r="C186">
        <f t="shared" si="5"/>
        <v>1200</v>
      </c>
    </row>
    <row r="187" spans="3:3">
      <c r="C187">
        <f t="shared" si="5"/>
        <v>1208</v>
      </c>
    </row>
    <row r="188" spans="3:3">
      <c r="C188">
        <f t="shared" si="5"/>
        <v>1216</v>
      </c>
    </row>
    <row r="189" spans="3:3">
      <c r="C189">
        <f t="shared" si="5"/>
        <v>1224</v>
      </c>
    </row>
    <row r="190" spans="3:3">
      <c r="C190">
        <f t="shared" si="5"/>
        <v>1232</v>
      </c>
    </row>
    <row r="191" spans="3:3">
      <c r="C191">
        <f t="shared" si="5"/>
        <v>1240</v>
      </c>
    </row>
    <row r="192" spans="3:3">
      <c r="C192">
        <f t="shared" si="5"/>
        <v>1248</v>
      </c>
    </row>
    <row r="193" spans="3:3">
      <c r="C193">
        <f t="shared" si="5"/>
        <v>1256</v>
      </c>
    </row>
    <row r="194" spans="3:3">
      <c r="C194">
        <f t="shared" si="5"/>
        <v>1264</v>
      </c>
    </row>
    <row r="195" spans="3:3">
      <c r="C195">
        <f t="shared" si="5"/>
        <v>1272</v>
      </c>
    </row>
    <row r="196" spans="3:3">
      <c r="C196">
        <f t="shared" si="5"/>
        <v>1280</v>
      </c>
    </row>
    <row r="197" spans="3:3">
      <c r="C197">
        <f t="shared" si="5"/>
        <v>1288</v>
      </c>
    </row>
    <row r="198" spans="3:3">
      <c r="C198">
        <f t="shared" si="5"/>
        <v>1296</v>
      </c>
    </row>
    <row r="199" spans="3:3">
      <c r="C199">
        <f t="shared" si="5"/>
        <v>1304</v>
      </c>
    </row>
    <row r="200" spans="3:3">
      <c r="C200">
        <f t="shared" si="5"/>
        <v>1312</v>
      </c>
    </row>
    <row r="201" spans="3:3">
      <c r="C201">
        <f t="shared" si="5"/>
        <v>1320</v>
      </c>
    </row>
    <row r="202" spans="3:3">
      <c r="C202">
        <f t="shared" si="5"/>
        <v>1328</v>
      </c>
    </row>
    <row r="203" spans="3:3">
      <c r="C203">
        <f t="shared" si="5"/>
        <v>1336</v>
      </c>
    </row>
    <row r="204" spans="3:3">
      <c r="C204">
        <f t="shared" si="5"/>
        <v>1344</v>
      </c>
    </row>
    <row r="205" spans="3:3">
      <c r="C205">
        <f t="shared" si="5"/>
        <v>1352</v>
      </c>
    </row>
    <row r="206" spans="3:3">
      <c r="C206">
        <f t="shared" si="5"/>
        <v>1360</v>
      </c>
    </row>
    <row r="207" spans="3:3">
      <c r="C207">
        <f t="shared" si="5"/>
        <v>1368</v>
      </c>
    </row>
    <row r="208" spans="3:3">
      <c r="C208">
        <f t="shared" si="5"/>
        <v>1376</v>
      </c>
    </row>
    <row r="209" spans="3:3">
      <c r="C209">
        <f t="shared" si="5"/>
        <v>1384</v>
      </c>
    </row>
    <row r="210" spans="3:3">
      <c r="C210">
        <f t="shared" si="5"/>
        <v>1392</v>
      </c>
    </row>
    <row r="211" spans="3:3">
      <c r="C211">
        <f t="shared" si="5"/>
        <v>1400</v>
      </c>
    </row>
    <row r="212" spans="3:3">
      <c r="C212">
        <f t="shared" si="5"/>
        <v>1408</v>
      </c>
    </row>
    <row r="213" spans="3:3">
      <c r="C213">
        <f t="shared" si="5"/>
        <v>1416</v>
      </c>
    </row>
    <row r="214" spans="3:3">
      <c r="C214">
        <f t="shared" si="5"/>
        <v>1424</v>
      </c>
    </row>
    <row r="215" spans="3:3">
      <c r="C215">
        <f t="shared" si="5"/>
        <v>1432</v>
      </c>
    </row>
    <row r="216" spans="3:3">
      <c r="C216">
        <f t="shared" si="5"/>
        <v>1440</v>
      </c>
    </row>
    <row r="217" spans="3:3">
      <c r="C217">
        <f t="shared" si="5"/>
        <v>1448</v>
      </c>
    </row>
    <row r="218" spans="3:3">
      <c r="C218">
        <f t="shared" si="5"/>
        <v>1456</v>
      </c>
    </row>
    <row r="219" spans="3:3">
      <c r="C219">
        <f t="shared" si="5"/>
        <v>1464</v>
      </c>
    </row>
    <row r="220" spans="3:3">
      <c r="C220">
        <f t="shared" si="5"/>
        <v>1472</v>
      </c>
    </row>
    <row r="221" spans="3:3">
      <c r="C221">
        <f t="shared" si="5"/>
        <v>1480</v>
      </c>
    </row>
    <row r="222" spans="3:3">
      <c r="C222">
        <f t="shared" si="5"/>
        <v>1488</v>
      </c>
    </row>
    <row r="223" spans="3:3">
      <c r="C223">
        <f t="shared" si="5"/>
        <v>1496</v>
      </c>
    </row>
    <row r="224" spans="3:3">
      <c r="C224">
        <f t="shared" si="5"/>
        <v>1504</v>
      </c>
    </row>
    <row r="225" spans="3:3">
      <c r="C225">
        <f t="shared" si="5"/>
        <v>1512</v>
      </c>
    </row>
    <row r="226" spans="3:3">
      <c r="C226">
        <f t="shared" si="5"/>
        <v>1520</v>
      </c>
    </row>
    <row r="227" spans="3:3">
      <c r="C227">
        <f t="shared" si="5"/>
        <v>1528</v>
      </c>
    </row>
    <row r="228" spans="3:3">
      <c r="C228">
        <f t="shared" si="5"/>
        <v>1536</v>
      </c>
    </row>
    <row r="229" spans="3:3">
      <c r="C229">
        <f t="shared" si="5"/>
        <v>1544</v>
      </c>
    </row>
    <row r="230" spans="3:3">
      <c r="C230">
        <f t="shared" si="5"/>
        <v>1552</v>
      </c>
    </row>
    <row r="231" spans="3:3">
      <c r="C231">
        <f t="shared" si="5"/>
        <v>1560</v>
      </c>
    </row>
    <row r="232" spans="3:3">
      <c r="C232">
        <f t="shared" si="5"/>
        <v>1568</v>
      </c>
    </row>
    <row r="233" spans="3:3">
      <c r="C233">
        <f t="shared" ref="C233:C296" si="6">C232+8</f>
        <v>1576</v>
      </c>
    </row>
    <row r="234" spans="3:3">
      <c r="C234">
        <f t="shared" si="6"/>
        <v>1584</v>
      </c>
    </row>
    <row r="235" spans="3:3">
      <c r="C235">
        <f t="shared" si="6"/>
        <v>1592</v>
      </c>
    </row>
    <row r="236" spans="3:3">
      <c r="C236">
        <f t="shared" si="6"/>
        <v>1600</v>
      </c>
    </row>
    <row r="237" spans="3:3">
      <c r="C237">
        <f t="shared" si="6"/>
        <v>1608</v>
      </c>
    </row>
    <row r="238" spans="3:3">
      <c r="C238">
        <f t="shared" si="6"/>
        <v>1616</v>
      </c>
    </row>
    <row r="239" spans="3:3">
      <c r="C239">
        <f t="shared" si="6"/>
        <v>1624</v>
      </c>
    </row>
    <row r="240" spans="3:3">
      <c r="C240">
        <f t="shared" si="6"/>
        <v>1632</v>
      </c>
    </row>
    <row r="241" spans="3:3">
      <c r="C241">
        <f t="shared" si="6"/>
        <v>1640</v>
      </c>
    </row>
    <row r="242" spans="3:3">
      <c r="C242">
        <f t="shared" si="6"/>
        <v>1648</v>
      </c>
    </row>
    <row r="243" spans="3:3">
      <c r="C243">
        <f t="shared" si="6"/>
        <v>1656</v>
      </c>
    </row>
    <row r="244" spans="3:3">
      <c r="C244">
        <f t="shared" si="6"/>
        <v>1664</v>
      </c>
    </row>
    <row r="245" spans="3:3">
      <c r="C245">
        <f t="shared" si="6"/>
        <v>1672</v>
      </c>
    </row>
    <row r="246" spans="3:3">
      <c r="C246">
        <f t="shared" si="6"/>
        <v>1680</v>
      </c>
    </row>
    <row r="247" spans="3:3">
      <c r="C247">
        <f t="shared" si="6"/>
        <v>1688</v>
      </c>
    </row>
    <row r="248" spans="3:3">
      <c r="C248">
        <f t="shared" si="6"/>
        <v>1696</v>
      </c>
    </row>
    <row r="249" spans="3:3">
      <c r="C249">
        <f t="shared" si="6"/>
        <v>1704</v>
      </c>
    </row>
    <row r="250" spans="3:3">
      <c r="C250">
        <f t="shared" si="6"/>
        <v>1712</v>
      </c>
    </row>
    <row r="251" spans="3:3">
      <c r="C251">
        <f t="shared" si="6"/>
        <v>1720</v>
      </c>
    </row>
    <row r="252" spans="3:3">
      <c r="C252">
        <f t="shared" si="6"/>
        <v>1728</v>
      </c>
    </row>
    <row r="253" spans="3:3">
      <c r="C253">
        <f t="shared" si="6"/>
        <v>1736</v>
      </c>
    </row>
    <row r="254" spans="3:3">
      <c r="C254">
        <f t="shared" si="6"/>
        <v>1744</v>
      </c>
    </row>
    <row r="255" spans="3:3">
      <c r="C255">
        <f t="shared" si="6"/>
        <v>1752</v>
      </c>
    </row>
    <row r="256" spans="3:3">
      <c r="C256">
        <f t="shared" si="6"/>
        <v>1760</v>
      </c>
    </row>
    <row r="257" spans="3:3">
      <c r="C257">
        <f t="shared" si="6"/>
        <v>1768</v>
      </c>
    </row>
    <row r="258" spans="3:3">
      <c r="C258">
        <f t="shared" si="6"/>
        <v>1776</v>
      </c>
    </row>
    <row r="259" spans="3:3">
      <c r="C259">
        <f t="shared" si="6"/>
        <v>1784</v>
      </c>
    </row>
    <row r="260" spans="3:3">
      <c r="C260">
        <f t="shared" si="6"/>
        <v>1792</v>
      </c>
    </row>
    <row r="261" spans="3:3">
      <c r="C261">
        <f t="shared" si="6"/>
        <v>1800</v>
      </c>
    </row>
    <row r="262" spans="3:3">
      <c r="C262">
        <f t="shared" si="6"/>
        <v>1808</v>
      </c>
    </row>
    <row r="263" spans="3:3">
      <c r="C263">
        <f t="shared" si="6"/>
        <v>1816</v>
      </c>
    </row>
    <row r="264" spans="3:3">
      <c r="C264">
        <f t="shared" si="6"/>
        <v>1824</v>
      </c>
    </row>
    <row r="265" spans="3:3">
      <c r="C265">
        <f t="shared" si="6"/>
        <v>1832</v>
      </c>
    </row>
    <row r="266" spans="3:3">
      <c r="C266">
        <f t="shared" si="6"/>
        <v>1840</v>
      </c>
    </row>
    <row r="267" spans="3:3">
      <c r="C267">
        <f t="shared" si="6"/>
        <v>1848</v>
      </c>
    </row>
    <row r="268" spans="3:3">
      <c r="C268">
        <f t="shared" si="6"/>
        <v>1856</v>
      </c>
    </row>
    <row r="269" spans="3:3">
      <c r="C269">
        <f t="shared" si="6"/>
        <v>1864</v>
      </c>
    </row>
    <row r="270" spans="3:3">
      <c r="C270">
        <f t="shared" si="6"/>
        <v>1872</v>
      </c>
    </row>
    <row r="271" spans="3:3">
      <c r="C271">
        <f t="shared" si="6"/>
        <v>1880</v>
      </c>
    </row>
    <row r="272" spans="3:3">
      <c r="C272">
        <f t="shared" si="6"/>
        <v>1888</v>
      </c>
    </row>
    <row r="273" spans="3:3">
      <c r="C273">
        <f t="shared" si="6"/>
        <v>1896</v>
      </c>
    </row>
    <row r="274" spans="3:3">
      <c r="C274">
        <f t="shared" si="6"/>
        <v>1904</v>
      </c>
    </row>
    <row r="275" spans="3:3">
      <c r="C275">
        <f t="shared" si="6"/>
        <v>1912</v>
      </c>
    </row>
    <row r="276" spans="3:3">
      <c r="C276">
        <f t="shared" si="6"/>
        <v>1920</v>
      </c>
    </row>
    <row r="277" spans="3:3">
      <c r="C277">
        <f t="shared" si="6"/>
        <v>1928</v>
      </c>
    </row>
    <row r="278" spans="3:3">
      <c r="C278">
        <f t="shared" si="6"/>
        <v>1936</v>
      </c>
    </row>
    <row r="279" spans="3:3">
      <c r="C279">
        <f t="shared" si="6"/>
        <v>1944</v>
      </c>
    </row>
    <row r="280" spans="3:3">
      <c r="C280">
        <f t="shared" si="6"/>
        <v>1952</v>
      </c>
    </row>
    <row r="281" spans="3:3">
      <c r="C281">
        <f t="shared" si="6"/>
        <v>1960</v>
      </c>
    </row>
    <row r="282" spans="3:3">
      <c r="C282">
        <f t="shared" si="6"/>
        <v>1968</v>
      </c>
    </row>
    <row r="283" spans="3:3">
      <c r="C283">
        <f t="shared" si="6"/>
        <v>1976</v>
      </c>
    </row>
    <row r="284" spans="3:3">
      <c r="C284">
        <f t="shared" si="6"/>
        <v>1984</v>
      </c>
    </row>
    <row r="285" spans="3:3">
      <c r="C285">
        <f t="shared" si="6"/>
        <v>1992</v>
      </c>
    </row>
    <row r="286" spans="3:3">
      <c r="C286">
        <f t="shared" si="6"/>
        <v>2000</v>
      </c>
    </row>
    <row r="287" spans="3:3">
      <c r="C287">
        <f t="shared" si="6"/>
        <v>2008</v>
      </c>
    </row>
    <row r="288" spans="3:3">
      <c r="C288">
        <f t="shared" si="6"/>
        <v>2016</v>
      </c>
    </row>
    <row r="289" spans="3:3">
      <c r="C289">
        <f t="shared" si="6"/>
        <v>2024</v>
      </c>
    </row>
    <row r="290" spans="3:3">
      <c r="C290">
        <f t="shared" si="6"/>
        <v>2032</v>
      </c>
    </row>
    <row r="291" spans="3:3">
      <c r="C291">
        <f t="shared" si="6"/>
        <v>2040</v>
      </c>
    </row>
    <row r="292" spans="3:3">
      <c r="C292">
        <f t="shared" si="6"/>
        <v>2048</v>
      </c>
    </row>
    <row r="293" spans="3:3">
      <c r="C293">
        <f t="shared" si="6"/>
        <v>2056</v>
      </c>
    </row>
    <row r="294" spans="3:3">
      <c r="C294">
        <f t="shared" si="6"/>
        <v>2064</v>
      </c>
    </row>
    <row r="295" spans="3:3">
      <c r="C295">
        <f t="shared" si="6"/>
        <v>2072</v>
      </c>
    </row>
    <row r="296" spans="3:3">
      <c r="C296">
        <f t="shared" si="6"/>
        <v>2080</v>
      </c>
    </row>
    <row r="297" spans="3:3">
      <c r="C297">
        <f t="shared" ref="C297:C360" si="7">C296+8</f>
        <v>2088</v>
      </c>
    </row>
    <row r="298" spans="3:3">
      <c r="C298">
        <f t="shared" si="7"/>
        <v>2096</v>
      </c>
    </row>
    <row r="299" spans="3:3">
      <c r="C299">
        <f t="shared" si="7"/>
        <v>2104</v>
      </c>
    </row>
    <row r="300" spans="3:3">
      <c r="C300">
        <f t="shared" si="7"/>
        <v>2112</v>
      </c>
    </row>
    <row r="301" spans="3:3">
      <c r="C301">
        <f t="shared" si="7"/>
        <v>2120</v>
      </c>
    </row>
    <row r="302" spans="3:3">
      <c r="C302">
        <f t="shared" si="7"/>
        <v>2128</v>
      </c>
    </row>
    <row r="303" spans="3:3">
      <c r="C303">
        <f t="shared" si="7"/>
        <v>2136</v>
      </c>
    </row>
    <row r="304" spans="3:3">
      <c r="C304">
        <f t="shared" si="7"/>
        <v>2144</v>
      </c>
    </row>
    <row r="305" spans="3:3">
      <c r="C305">
        <f t="shared" si="7"/>
        <v>2152</v>
      </c>
    </row>
    <row r="306" spans="3:3">
      <c r="C306">
        <f t="shared" si="7"/>
        <v>2160</v>
      </c>
    </row>
    <row r="307" spans="3:3">
      <c r="C307">
        <f t="shared" si="7"/>
        <v>2168</v>
      </c>
    </row>
    <row r="308" spans="3:3">
      <c r="C308">
        <f t="shared" si="7"/>
        <v>2176</v>
      </c>
    </row>
    <row r="309" spans="3:3">
      <c r="C309">
        <f t="shared" si="7"/>
        <v>2184</v>
      </c>
    </row>
    <row r="310" spans="3:3">
      <c r="C310">
        <f t="shared" si="7"/>
        <v>2192</v>
      </c>
    </row>
    <row r="311" spans="3:3">
      <c r="C311">
        <f t="shared" si="7"/>
        <v>2200</v>
      </c>
    </row>
    <row r="312" spans="3:3">
      <c r="C312">
        <f t="shared" si="7"/>
        <v>2208</v>
      </c>
    </row>
    <row r="313" spans="3:3">
      <c r="C313">
        <f t="shared" si="7"/>
        <v>2216</v>
      </c>
    </row>
    <row r="314" spans="3:3">
      <c r="C314">
        <f t="shared" si="7"/>
        <v>2224</v>
      </c>
    </row>
    <row r="315" spans="3:3">
      <c r="C315">
        <f t="shared" si="7"/>
        <v>2232</v>
      </c>
    </row>
    <row r="316" spans="3:3">
      <c r="C316">
        <f t="shared" si="7"/>
        <v>2240</v>
      </c>
    </row>
    <row r="317" spans="3:3">
      <c r="C317">
        <f t="shared" si="7"/>
        <v>2248</v>
      </c>
    </row>
    <row r="318" spans="3:3">
      <c r="C318">
        <f t="shared" si="7"/>
        <v>2256</v>
      </c>
    </row>
    <row r="319" spans="3:3">
      <c r="C319">
        <f t="shared" si="7"/>
        <v>2264</v>
      </c>
    </row>
    <row r="320" spans="3:3">
      <c r="C320">
        <f t="shared" si="7"/>
        <v>2272</v>
      </c>
    </row>
    <row r="321" spans="3:3">
      <c r="C321">
        <f t="shared" si="7"/>
        <v>2280</v>
      </c>
    </row>
    <row r="322" spans="3:3">
      <c r="C322">
        <f t="shared" si="7"/>
        <v>2288</v>
      </c>
    </row>
    <row r="323" spans="3:3">
      <c r="C323">
        <f t="shared" si="7"/>
        <v>2296</v>
      </c>
    </row>
    <row r="324" spans="3:3">
      <c r="C324">
        <f t="shared" si="7"/>
        <v>2304</v>
      </c>
    </row>
    <row r="325" spans="3:3">
      <c r="C325">
        <f t="shared" si="7"/>
        <v>2312</v>
      </c>
    </row>
    <row r="326" spans="3:3">
      <c r="C326">
        <f t="shared" si="7"/>
        <v>2320</v>
      </c>
    </row>
    <row r="327" spans="3:3">
      <c r="C327">
        <f t="shared" si="7"/>
        <v>2328</v>
      </c>
    </row>
    <row r="328" spans="3:3">
      <c r="C328">
        <f t="shared" si="7"/>
        <v>2336</v>
      </c>
    </row>
    <row r="329" spans="3:3">
      <c r="C329">
        <f t="shared" si="7"/>
        <v>2344</v>
      </c>
    </row>
    <row r="330" spans="3:3">
      <c r="C330">
        <f t="shared" si="7"/>
        <v>2352</v>
      </c>
    </row>
    <row r="331" spans="3:3">
      <c r="C331">
        <f t="shared" si="7"/>
        <v>2360</v>
      </c>
    </row>
    <row r="332" spans="3:3">
      <c r="C332">
        <f t="shared" si="7"/>
        <v>2368</v>
      </c>
    </row>
    <row r="333" spans="3:3">
      <c r="C333">
        <f t="shared" si="7"/>
        <v>2376</v>
      </c>
    </row>
    <row r="334" spans="3:3">
      <c r="C334">
        <f t="shared" si="7"/>
        <v>2384</v>
      </c>
    </row>
    <row r="335" spans="3:3">
      <c r="C335">
        <f t="shared" si="7"/>
        <v>2392</v>
      </c>
    </row>
    <row r="336" spans="3:3">
      <c r="C336">
        <f t="shared" si="7"/>
        <v>2400</v>
      </c>
    </row>
    <row r="337" spans="3:3">
      <c r="C337">
        <f t="shared" si="7"/>
        <v>2408</v>
      </c>
    </row>
    <row r="338" spans="3:3">
      <c r="C338">
        <f t="shared" si="7"/>
        <v>2416</v>
      </c>
    </row>
    <row r="339" spans="3:3">
      <c r="C339">
        <f t="shared" si="7"/>
        <v>2424</v>
      </c>
    </row>
    <row r="340" spans="3:3">
      <c r="C340">
        <f t="shared" si="7"/>
        <v>2432</v>
      </c>
    </row>
    <row r="341" spans="3:3">
      <c r="C341">
        <f t="shared" si="7"/>
        <v>2440</v>
      </c>
    </row>
    <row r="342" spans="3:3">
      <c r="C342">
        <f t="shared" si="7"/>
        <v>2448</v>
      </c>
    </row>
    <row r="343" spans="3:3">
      <c r="C343">
        <f t="shared" si="7"/>
        <v>2456</v>
      </c>
    </row>
    <row r="344" spans="3:3">
      <c r="C344">
        <f t="shared" si="7"/>
        <v>2464</v>
      </c>
    </row>
    <row r="345" spans="3:3">
      <c r="C345">
        <f t="shared" si="7"/>
        <v>2472</v>
      </c>
    </row>
    <row r="346" spans="3:3">
      <c r="C346">
        <f t="shared" si="7"/>
        <v>2480</v>
      </c>
    </row>
    <row r="347" spans="3:3">
      <c r="C347">
        <f t="shared" si="7"/>
        <v>2488</v>
      </c>
    </row>
    <row r="348" spans="3:3">
      <c r="C348">
        <f t="shared" si="7"/>
        <v>2496</v>
      </c>
    </row>
    <row r="349" spans="3:3">
      <c r="C349">
        <f t="shared" si="7"/>
        <v>2504</v>
      </c>
    </row>
    <row r="350" spans="3:3">
      <c r="C350">
        <f t="shared" si="7"/>
        <v>2512</v>
      </c>
    </row>
    <row r="351" spans="3:3">
      <c r="C351">
        <f t="shared" si="7"/>
        <v>2520</v>
      </c>
    </row>
    <row r="352" spans="3:3">
      <c r="C352">
        <f t="shared" si="7"/>
        <v>2528</v>
      </c>
    </row>
    <row r="353" spans="3:3">
      <c r="C353">
        <f t="shared" si="7"/>
        <v>2536</v>
      </c>
    </row>
    <row r="354" spans="3:3">
      <c r="C354">
        <f t="shared" si="7"/>
        <v>2544</v>
      </c>
    </row>
    <row r="355" spans="3:3">
      <c r="C355">
        <f t="shared" si="7"/>
        <v>2552</v>
      </c>
    </row>
    <row r="356" spans="3:3">
      <c r="C356">
        <f t="shared" si="7"/>
        <v>2560</v>
      </c>
    </row>
    <row r="357" spans="3:3">
      <c r="C357">
        <f t="shared" si="7"/>
        <v>2568</v>
      </c>
    </row>
    <row r="358" spans="3:3">
      <c r="C358">
        <f t="shared" si="7"/>
        <v>2576</v>
      </c>
    </row>
    <row r="359" spans="3:3">
      <c r="C359">
        <f t="shared" si="7"/>
        <v>2584</v>
      </c>
    </row>
    <row r="360" spans="3:3">
      <c r="C360">
        <f t="shared" si="7"/>
        <v>2592</v>
      </c>
    </row>
    <row r="361" spans="3:3">
      <c r="C361">
        <f t="shared" ref="C361:C424" si="8">C360+8</f>
        <v>2600</v>
      </c>
    </row>
    <row r="362" spans="3:3">
      <c r="C362">
        <f t="shared" si="8"/>
        <v>2608</v>
      </c>
    </row>
    <row r="363" spans="3:3">
      <c r="C363">
        <f t="shared" si="8"/>
        <v>2616</v>
      </c>
    </row>
    <row r="364" spans="3:3">
      <c r="C364">
        <f t="shared" si="8"/>
        <v>2624</v>
      </c>
    </row>
    <row r="365" spans="3:3">
      <c r="C365">
        <f t="shared" si="8"/>
        <v>2632</v>
      </c>
    </row>
    <row r="366" spans="3:3">
      <c r="C366">
        <f t="shared" si="8"/>
        <v>2640</v>
      </c>
    </row>
    <row r="367" spans="3:3">
      <c r="C367">
        <f t="shared" si="8"/>
        <v>2648</v>
      </c>
    </row>
    <row r="368" spans="3:3">
      <c r="C368">
        <f t="shared" si="8"/>
        <v>2656</v>
      </c>
    </row>
    <row r="369" spans="3:3">
      <c r="C369">
        <f t="shared" si="8"/>
        <v>2664</v>
      </c>
    </row>
    <row r="370" spans="3:3">
      <c r="C370">
        <f t="shared" si="8"/>
        <v>2672</v>
      </c>
    </row>
    <row r="371" spans="3:3">
      <c r="C371">
        <f t="shared" si="8"/>
        <v>2680</v>
      </c>
    </row>
    <row r="372" spans="3:3">
      <c r="C372">
        <f t="shared" si="8"/>
        <v>2688</v>
      </c>
    </row>
    <row r="373" spans="3:3">
      <c r="C373">
        <f t="shared" si="8"/>
        <v>2696</v>
      </c>
    </row>
    <row r="374" spans="3:3">
      <c r="C374">
        <f t="shared" si="8"/>
        <v>2704</v>
      </c>
    </row>
    <row r="375" spans="3:3">
      <c r="C375">
        <f t="shared" si="8"/>
        <v>2712</v>
      </c>
    </row>
    <row r="376" spans="3:3">
      <c r="C376">
        <f t="shared" si="8"/>
        <v>2720</v>
      </c>
    </row>
    <row r="377" spans="3:3">
      <c r="C377">
        <f t="shared" si="8"/>
        <v>2728</v>
      </c>
    </row>
    <row r="378" spans="3:3">
      <c r="C378">
        <f t="shared" si="8"/>
        <v>2736</v>
      </c>
    </row>
    <row r="379" spans="3:3">
      <c r="C379">
        <f t="shared" si="8"/>
        <v>2744</v>
      </c>
    </row>
    <row r="380" spans="3:3">
      <c r="C380">
        <f t="shared" si="8"/>
        <v>2752</v>
      </c>
    </row>
    <row r="381" spans="3:3">
      <c r="C381">
        <f t="shared" si="8"/>
        <v>2760</v>
      </c>
    </row>
    <row r="382" spans="3:3">
      <c r="C382">
        <f t="shared" si="8"/>
        <v>2768</v>
      </c>
    </row>
    <row r="383" spans="3:3">
      <c r="C383">
        <f t="shared" si="8"/>
        <v>2776</v>
      </c>
    </row>
    <row r="384" spans="3:3">
      <c r="C384">
        <f t="shared" si="8"/>
        <v>2784</v>
      </c>
    </row>
    <row r="385" spans="3:3">
      <c r="C385">
        <f t="shared" si="8"/>
        <v>2792</v>
      </c>
    </row>
    <row r="386" spans="3:3">
      <c r="C386">
        <f t="shared" si="8"/>
        <v>2800</v>
      </c>
    </row>
    <row r="387" spans="3:3">
      <c r="C387">
        <f t="shared" si="8"/>
        <v>2808</v>
      </c>
    </row>
    <row r="388" spans="3:3">
      <c r="C388">
        <f t="shared" si="8"/>
        <v>2816</v>
      </c>
    </row>
    <row r="389" spans="3:3">
      <c r="C389">
        <f t="shared" si="8"/>
        <v>2824</v>
      </c>
    </row>
    <row r="390" spans="3:3">
      <c r="C390">
        <f t="shared" si="8"/>
        <v>2832</v>
      </c>
    </row>
    <row r="391" spans="3:3">
      <c r="C391">
        <f t="shared" si="8"/>
        <v>2840</v>
      </c>
    </row>
    <row r="392" spans="3:3">
      <c r="C392">
        <f t="shared" si="8"/>
        <v>2848</v>
      </c>
    </row>
    <row r="393" spans="3:3">
      <c r="C393">
        <f t="shared" si="8"/>
        <v>2856</v>
      </c>
    </row>
    <row r="394" spans="3:3">
      <c r="C394">
        <f t="shared" si="8"/>
        <v>2864</v>
      </c>
    </row>
    <row r="395" spans="3:3">
      <c r="C395">
        <f t="shared" si="8"/>
        <v>2872</v>
      </c>
    </row>
    <row r="396" spans="3:3">
      <c r="C396">
        <f t="shared" si="8"/>
        <v>2880</v>
      </c>
    </row>
    <row r="397" spans="3:3">
      <c r="C397">
        <f t="shared" si="8"/>
        <v>2888</v>
      </c>
    </row>
    <row r="398" spans="3:3">
      <c r="C398">
        <f t="shared" si="8"/>
        <v>2896</v>
      </c>
    </row>
    <row r="399" spans="3:3">
      <c r="C399">
        <f t="shared" si="8"/>
        <v>2904</v>
      </c>
    </row>
    <row r="400" spans="3:3">
      <c r="C400">
        <f t="shared" si="8"/>
        <v>2912</v>
      </c>
    </row>
    <row r="401" spans="3:3">
      <c r="C401">
        <f t="shared" si="8"/>
        <v>2920</v>
      </c>
    </row>
    <row r="402" spans="3:3">
      <c r="C402">
        <f t="shared" si="8"/>
        <v>2928</v>
      </c>
    </row>
    <row r="403" spans="3:3">
      <c r="C403">
        <f t="shared" si="8"/>
        <v>2936</v>
      </c>
    </row>
    <row r="404" spans="3:3">
      <c r="C404">
        <f t="shared" si="8"/>
        <v>2944</v>
      </c>
    </row>
    <row r="405" spans="3:3">
      <c r="C405">
        <f t="shared" si="8"/>
        <v>2952</v>
      </c>
    </row>
    <row r="406" spans="3:3">
      <c r="C406">
        <f t="shared" si="8"/>
        <v>2960</v>
      </c>
    </row>
    <row r="407" spans="3:3">
      <c r="C407">
        <f t="shared" si="8"/>
        <v>2968</v>
      </c>
    </row>
    <row r="408" spans="3:3">
      <c r="C408">
        <f t="shared" si="8"/>
        <v>2976</v>
      </c>
    </row>
    <row r="409" spans="3:3">
      <c r="C409">
        <f t="shared" si="8"/>
        <v>2984</v>
      </c>
    </row>
    <row r="410" spans="3:3">
      <c r="C410">
        <f t="shared" si="8"/>
        <v>2992</v>
      </c>
    </row>
    <row r="411" spans="3:3">
      <c r="C411">
        <f t="shared" si="8"/>
        <v>3000</v>
      </c>
    </row>
    <row r="412" spans="3:3">
      <c r="C412">
        <f t="shared" si="8"/>
        <v>3008</v>
      </c>
    </row>
    <row r="413" spans="3:3">
      <c r="C413">
        <f t="shared" si="8"/>
        <v>3016</v>
      </c>
    </row>
    <row r="414" spans="3:3">
      <c r="C414">
        <f t="shared" si="8"/>
        <v>3024</v>
      </c>
    </row>
    <row r="415" spans="3:3">
      <c r="C415">
        <f t="shared" si="8"/>
        <v>3032</v>
      </c>
    </row>
    <row r="416" spans="3:3">
      <c r="C416">
        <f t="shared" si="8"/>
        <v>3040</v>
      </c>
    </row>
    <row r="417" spans="3:3">
      <c r="C417">
        <f t="shared" si="8"/>
        <v>3048</v>
      </c>
    </row>
    <row r="418" spans="3:3">
      <c r="C418">
        <f t="shared" si="8"/>
        <v>3056</v>
      </c>
    </row>
    <row r="419" spans="3:3">
      <c r="C419">
        <f t="shared" si="8"/>
        <v>3064</v>
      </c>
    </row>
    <row r="420" spans="3:3">
      <c r="C420">
        <f t="shared" si="8"/>
        <v>3072</v>
      </c>
    </row>
    <row r="421" spans="3:3">
      <c r="C421">
        <f t="shared" si="8"/>
        <v>3080</v>
      </c>
    </row>
    <row r="422" spans="3:3">
      <c r="C422">
        <f t="shared" si="8"/>
        <v>3088</v>
      </c>
    </row>
    <row r="423" spans="3:3">
      <c r="C423">
        <f t="shared" si="8"/>
        <v>3096</v>
      </c>
    </row>
    <row r="424" spans="3:3">
      <c r="C424">
        <f t="shared" si="8"/>
        <v>3104</v>
      </c>
    </row>
    <row r="425" spans="3:3">
      <c r="C425">
        <f t="shared" ref="C425:C488" si="9">C424+8</f>
        <v>3112</v>
      </c>
    </row>
    <row r="426" spans="3:3">
      <c r="C426">
        <f t="shared" si="9"/>
        <v>3120</v>
      </c>
    </row>
    <row r="427" spans="3:3">
      <c r="C427">
        <f t="shared" si="9"/>
        <v>3128</v>
      </c>
    </row>
    <row r="428" spans="3:3">
      <c r="C428">
        <f t="shared" si="9"/>
        <v>3136</v>
      </c>
    </row>
    <row r="429" spans="3:3">
      <c r="C429">
        <f t="shared" si="9"/>
        <v>3144</v>
      </c>
    </row>
    <row r="430" spans="3:3">
      <c r="C430">
        <f t="shared" si="9"/>
        <v>3152</v>
      </c>
    </row>
    <row r="431" spans="3:3">
      <c r="C431">
        <f t="shared" si="9"/>
        <v>3160</v>
      </c>
    </row>
    <row r="432" spans="3:3">
      <c r="C432">
        <f t="shared" si="9"/>
        <v>3168</v>
      </c>
    </row>
    <row r="433" spans="3:3">
      <c r="C433">
        <f t="shared" si="9"/>
        <v>3176</v>
      </c>
    </row>
    <row r="434" spans="3:3">
      <c r="C434">
        <f t="shared" si="9"/>
        <v>3184</v>
      </c>
    </row>
    <row r="435" spans="3:3">
      <c r="C435">
        <f t="shared" si="9"/>
        <v>3192</v>
      </c>
    </row>
    <row r="436" spans="3:3">
      <c r="C436">
        <f t="shared" si="9"/>
        <v>3200</v>
      </c>
    </row>
    <row r="437" spans="3:3">
      <c r="C437">
        <f t="shared" si="9"/>
        <v>3208</v>
      </c>
    </row>
    <row r="438" spans="3:3">
      <c r="C438">
        <f t="shared" si="9"/>
        <v>3216</v>
      </c>
    </row>
    <row r="439" spans="3:3">
      <c r="C439">
        <f t="shared" si="9"/>
        <v>3224</v>
      </c>
    </row>
    <row r="440" spans="3:3">
      <c r="C440">
        <f t="shared" si="9"/>
        <v>3232</v>
      </c>
    </row>
    <row r="441" spans="3:3">
      <c r="C441">
        <f t="shared" si="9"/>
        <v>3240</v>
      </c>
    </row>
    <row r="442" spans="3:3">
      <c r="C442">
        <f t="shared" si="9"/>
        <v>3248</v>
      </c>
    </row>
    <row r="443" spans="3:3">
      <c r="C443">
        <f t="shared" si="9"/>
        <v>3256</v>
      </c>
    </row>
    <row r="444" spans="3:3">
      <c r="C444">
        <f t="shared" si="9"/>
        <v>3264</v>
      </c>
    </row>
    <row r="445" spans="3:3">
      <c r="C445">
        <f t="shared" si="9"/>
        <v>3272</v>
      </c>
    </row>
    <row r="446" spans="3:3">
      <c r="C446">
        <f t="shared" si="9"/>
        <v>3280</v>
      </c>
    </row>
    <row r="447" spans="3:3">
      <c r="C447">
        <f t="shared" si="9"/>
        <v>3288</v>
      </c>
    </row>
    <row r="448" spans="3:3">
      <c r="C448">
        <f t="shared" si="9"/>
        <v>3296</v>
      </c>
    </row>
    <row r="449" spans="3:3">
      <c r="C449">
        <f t="shared" si="9"/>
        <v>3304</v>
      </c>
    </row>
    <row r="450" spans="3:3">
      <c r="C450">
        <f t="shared" si="9"/>
        <v>3312</v>
      </c>
    </row>
    <row r="451" spans="3:3">
      <c r="C451">
        <f t="shared" si="9"/>
        <v>3320</v>
      </c>
    </row>
    <row r="452" spans="3:3">
      <c r="C452">
        <f t="shared" si="9"/>
        <v>3328</v>
      </c>
    </row>
    <row r="453" spans="3:3">
      <c r="C453">
        <f t="shared" si="9"/>
        <v>3336</v>
      </c>
    </row>
    <row r="454" spans="3:3">
      <c r="C454">
        <f t="shared" si="9"/>
        <v>3344</v>
      </c>
    </row>
    <row r="455" spans="3:3">
      <c r="C455">
        <f t="shared" si="9"/>
        <v>3352</v>
      </c>
    </row>
    <row r="456" spans="3:3">
      <c r="C456">
        <f t="shared" si="9"/>
        <v>3360</v>
      </c>
    </row>
    <row r="457" spans="3:3">
      <c r="C457">
        <f t="shared" si="9"/>
        <v>3368</v>
      </c>
    </row>
    <row r="458" spans="3:3">
      <c r="C458">
        <f t="shared" si="9"/>
        <v>3376</v>
      </c>
    </row>
    <row r="459" spans="3:3">
      <c r="C459">
        <f t="shared" si="9"/>
        <v>3384</v>
      </c>
    </row>
    <row r="460" spans="3:3">
      <c r="C460">
        <f t="shared" si="9"/>
        <v>3392</v>
      </c>
    </row>
    <row r="461" spans="3:3">
      <c r="C461">
        <f t="shared" si="9"/>
        <v>3400</v>
      </c>
    </row>
    <row r="462" spans="3:3">
      <c r="C462">
        <f t="shared" si="9"/>
        <v>3408</v>
      </c>
    </row>
    <row r="463" spans="3:3">
      <c r="C463">
        <f t="shared" si="9"/>
        <v>3416</v>
      </c>
    </row>
    <row r="464" spans="3:3">
      <c r="C464">
        <f t="shared" si="9"/>
        <v>3424</v>
      </c>
    </row>
    <row r="465" spans="3:3">
      <c r="C465">
        <f t="shared" si="9"/>
        <v>3432</v>
      </c>
    </row>
    <row r="466" spans="3:3">
      <c r="C466">
        <f t="shared" si="9"/>
        <v>3440</v>
      </c>
    </row>
    <row r="467" spans="3:3">
      <c r="C467">
        <f t="shared" si="9"/>
        <v>3448</v>
      </c>
    </row>
    <row r="468" spans="3:3">
      <c r="C468">
        <f t="shared" si="9"/>
        <v>3456</v>
      </c>
    </row>
    <row r="469" spans="3:3">
      <c r="C469">
        <f t="shared" si="9"/>
        <v>3464</v>
      </c>
    </row>
    <row r="470" spans="3:3">
      <c r="C470">
        <f t="shared" si="9"/>
        <v>3472</v>
      </c>
    </row>
    <row r="471" spans="3:3">
      <c r="C471">
        <f t="shared" si="9"/>
        <v>3480</v>
      </c>
    </row>
    <row r="472" spans="3:3">
      <c r="C472">
        <f t="shared" si="9"/>
        <v>3488</v>
      </c>
    </row>
    <row r="473" spans="3:3">
      <c r="C473">
        <f t="shared" si="9"/>
        <v>3496</v>
      </c>
    </row>
    <row r="474" spans="3:3">
      <c r="C474">
        <f t="shared" si="9"/>
        <v>3504</v>
      </c>
    </row>
    <row r="475" spans="3:3">
      <c r="C475">
        <f t="shared" si="9"/>
        <v>3512</v>
      </c>
    </row>
    <row r="476" spans="3:3">
      <c r="C476">
        <f t="shared" si="9"/>
        <v>3520</v>
      </c>
    </row>
    <row r="477" spans="3:3">
      <c r="C477">
        <f t="shared" si="9"/>
        <v>3528</v>
      </c>
    </row>
    <row r="478" spans="3:3">
      <c r="C478">
        <f t="shared" si="9"/>
        <v>3536</v>
      </c>
    </row>
    <row r="479" spans="3:3">
      <c r="C479">
        <f t="shared" si="9"/>
        <v>3544</v>
      </c>
    </row>
    <row r="480" spans="3:3">
      <c r="C480">
        <f t="shared" si="9"/>
        <v>3552</v>
      </c>
    </row>
    <row r="481" spans="3:3">
      <c r="C481">
        <f t="shared" si="9"/>
        <v>3560</v>
      </c>
    </row>
    <row r="482" spans="3:3">
      <c r="C482">
        <f t="shared" si="9"/>
        <v>3568</v>
      </c>
    </row>
    <row r="483" spans="3:3">
      <c r="C483">
        <f t="shared" si="9"/>
        <v>3576</v>
      </c>
    </row>
    <row r="484" spans="3:3">
      <c r="C484">
        <f t="shared" si="9"/>
        <v>3584</v>
      </c>
    </row>
    <row r="485" spans="3:3">
      <c r="C485">
        <f t="shared" si="9"/>
        <v>3592</v>
      </c>
    </row>
    <row r="486" spans="3:3">
      <c r="C486">
        <f t="shared" si="9"/>
        <v>3600</v>
      </c>
    </row>
    <row r="487" spans="3:3">
      <c r="C487">
        <f t="shared" si="9"/>
        <v>3608</v>
      </c>
    </row>
    <row r="488" spans="3:3">
      <c r="C488">
        <f t="shared" si="9"/>
        <v>3616</v>
      </c>
    </row>
    <row r="489" spans="3:3">
      <c r="C489">
        <f t="shared" ref="C489:C552" si="10">C488+8</f>
        <v>3624</v>
      </c>
    </row>
    <row r="490" spans="3:3">
      <c r="C490">
        <f t="shared" si="10"/>
        <v>3632</v>
      </c>
    </row>
    <row r="491" spans="3:3">
      <c r="C491">
        <f t="shared" si="10"/>
        <v>3640</v>
      </c>
    </row>
    <row r="492" spans="3:3">
      <c r="C492">
        <f t="shared" si="10"/>
        <v>3648</v>
      </c>
    </row>
    <row r="493" spans="3:3">
      <c r="C493">
        <f t="shared" si="10"/>
        <v>3656</v>
      </c>
    </row>
    <row r="494" spans="3:3">
      <c r="C494">
        <f t="shared" si="10"/>
        <v>3664</v>
      </c>
    </row>
    <row r="495" spans="3:3">
      <c r="C495">
        <f t="shared" si="10"/>
        <v>3672</v>
      </c>
    </row>
    <row r="496" spans="3:3">
      <c r="C496">
        <f t="shared" si="10"/>
        <v>3680</v>
      </c>
    </row>
    <row r="497" spans="3:3">
      <c r="C497">
        <f t="shared" si="10"/>
        <v>3688</v>
      </c>
    </row>
    <row r="498" spans="3:3">
      <c r="C498">
        <f t="shared" si="10"/>
        <v>3696</v>
      </c>
    </row>
    <row r="499" spans="3:3">
      <c r="C499">
        <f t="shared" si="10"/>
        <v>3704</v>
      </c>
    </row>
    <row r="500" spans="3:3">
      <c r="C500">
        <f t="shared" si="10"/>
        <v>3712</v>
      </c>
    </row>
    <row r="501" spans="3:3">
      <c r="C501">
        <f t="shared" si="10"/>
        <v>3720</v>
      </c>
    </row>
    <row r="502" spans="3:3">
      <c r="C502">
        <f t="shared" si="10"/>
        <v>3728</v>
      </c>
    </row>
    <row r="503" spans="3:3">
      <c r="C503">
        <f t="shared" si="10"/>
        <v>3736</v>
      </c>
    </row>
    <row r="504" spans="3:3">
      <c r="C504">
        <f t="shared" si="10"/>
        <v>3744</v>
      </c>
    </row>
    <row r="505" spans="3:3">
      <c r="C505">
        <f t="shared" si="10"/>
        <v>3752</v>
      </c>
    </row>
    <row r="506" spans="3:3">
      <c r="C506">
        <f t="shared" si="10"/>
        <v>3760</v>
      </c>
    </row>
    <row r="507" spans="3:3">
      <c r="C507">
        <f t="shared" si="10"/>
        <v>3768</v>
      </c>
    </row>
    <row r="508" spans="3:3">
      <c r="C508">
        <f t="shared" si="10"/>
        <v>3776</v>
      </c>
    </row>
    <row r="509" spans="3:3">
      <c r="C509">
        <f t="shared" si="10"/>
        <v>3784</v>
      </c>
    </row>
    <row r="510" spans="3:3">
      <c r="C510">
        <f t="shared" si="10"/>
        <v>3792</v>
      </c>
    </row>
    <row r="511" spans="3:3">
      <c r="C511">
        <f t="shared" si="10"/>
        <v>3800</v>
      </c>
    </row>
    <row r="512" spans="3:3">
      <c r="C512">
        <f t="shared" si="10"/>
        <v>3808</v>
      </c>
    </row>
    <row r="513" spans="3:3">
      <c r="C513">
        <f t="shared" si="10"/>
        <v>3816</v>
      </c>
    </row>
    <row r="514" spans="3:3">
      <c r="C514">
        <f t="shared" si="10"/>
        <v>3824</v>
      </c>
    </row>
    <row r="515" spans="3:3">
      <c r="C515">
        <f t="shared" si="10"/>
        <v>3832</v>
      </c>
    </row>
    <row r="516" spans="3:3">
      <c r="C516">
        <f t="shared" si="10"/>
        <v>3840</v>
      </c>
    </row>
    <row r="517" spans="3:3">
      <c r="C517">
        <f t="shared" si="10"/>
        <v>3848</v>
      </c>
    </row>
    <row r="518" spans="3:3">
      <c r="C518">
        <f t="shared" si="10"/>
        <v>3856</v>
      </c>
    </row>
    <row r="519" spans="3:3">
      <c r="C519">
        <f t="shared" si="10"/>
        <v>3864</v>
      </c>
    </row>
    <row r="520" spans="3:3">
      <c r="C520">
        <f t="shared" si="10"/>
        <v>3872</v>
      </c>
    </row>
    <row r="521" spans="3:3">
      <c r="C521">
        <f t="shared" si="10"/>
        <v>3880</v>
      </c>
    </row>
    <row r="522" spans="3:3">
      <c r="C522">
        <f t="shared" si="10"/>
        <v>3888</v>
      </c>
    </row>
    <row r="523" spans="3:3">
      <c r="C523">
        <f t="shared" si="10"/>
        <v>3896</v>
      </c>
    </row>
    <row r="524" spans="3:3">
      <c r="C524">
        <f t="shared" si="10"/>
        <v>3904</v>
      </c>
    </row>
    <row r="525" spans="3:3">
      <c r="C525">
        <f t="shared" si="10"/>
        <v>3912</v>
      </c>
    </row>
    <row r="526" spans="3:3">
      <c r="C526">
        <f t="shared" si="10"/>
        <v>3920</v>
      </c>
    </row>
    <row r="527" spans="3:3">
      <c r="C527">
        <f t="shared" si="10"/>
        <v>3928</v>
      </c>
    </row>
    <row r="528" spans="3:3">
      <c r="C528">
        <f t="shared" si="10"/>
        <v>3936</v>
      </c>
    </row>
    <row r="529" spans="3:3">
      <c r="C529">
        <f t="shared" si="10"/>
        <v>3944</v>
      </c>
    </row>
    <row r="530" spans="3:3">
      <c r="C530">
        <f t="shared" si="10"/>
        <v>3952</v>
      </c>
    </row>
    <row r="531" spans="3:3">
      <c r="C531">
        <f t="shared" si="10"/>
        <v>3960</v>
      </c>
    </row>
    <row r="532" spans="3:3">
      <c r="C532">
        <f t="shared" si="10"/>
        <v>3968</v>
      </c>
    </row>
    <row r="533" spans="3:3">
      <c r="C533">
        <f t="shared" si="10"/>
        <v>3976</v>
      </c>
    </row>
    <row r="534" spans="3:3">
      <c r="C534">
        <f t="shared" si="10"/>
        <v>3984</v>
      </c>
    </row>
    <row r="535" spans="3:3">
      <c r="C535">
        <f t="shared" si="10"/>
        <v>3992</v>
      </c>
    </row>
    <row r="536" spans="3:3">
      <c r="C536">
        <f t="shared" si="10"/>
        <v>4000</v>
      </c>
    </row>
    <row r="537" spans="3:3">
      <c r="C537">
        <f t="shared" si="10"/>
        <v>4008</v>
      </c>
    </row>
    <row r="538" spans="3:3">
      <c r="C538">
        <f t="shared" si="10"/>
        <v>4016</v>
      </c>
    </row>
    <row r="539" spans="3:3">
      <c r="C539">
        <f t="shared" si="10"/>
        <v>4024</v>
      </c>
    </row>
    <row r="540" spans="3:3">
      <c r="C540">
        <f t="shared" si="10"/>
        <v>4032</v>
      </c>
    </row>
    <row r="541" spans="3:3">
      <c r="C541">
        <f t="shared" si="10"/>
        <v>4040</v>
      </c>
    </row>
    <row r="542" spans="3:3">
      <c r="C542">
        <f t="shared" si="10"/>
        <v>4048</v>
      </c>
    </row>
    <row r="543" spans="3:3">
      <c r="C543">
        <f t="shared" si="10"/>
        <v>4056</v>
      </c>
    </row>
    <row r="544" spans="3:3">
      <c r="C544">
        <f t="shared" si="10"/>
        <v>4064</v>
      </c>
    </row>
    <row r="545" spans="3:3">
      <c r="C545">
        <f t="shared" si="10"/>
        <v>4072</v>
      </c>
    </row>
    <row r="546" spans="3:3">
      <c r="C546">
        <f t="shared" si="10"/>
        <v>4080</v>
      </c>
    </row>
    <row r="547" spans="3:3">
      <c r="C547">
        <f t="shared" si="10"/>
        <v>4088</v>
      </c>
    </row>
    <row r="548" spans="3:3">
      <c r="C548">
        <f t="shared" si="10"/>
        <v>4096</v>
      </c>
    </row>
    <row r="549" spans="3:3">
      <c r="C549">
        <f t="shared" si="10"/>
        <v>4104</v>
      </c>
    </row>
    <row r="550" spans="3:3">
      <c r="C550">
        <f t="shared" si="10"/>
        <v>4112</v>
      </c>
    </row>
    <row r="551" spans="3:3">
      <c r="C551">
        <f t="shared" si="10"/>
        <v>4120</v>
      </c>
    </row>
    <row r="552" spans="3:3">
      <c r="C552">
        <f t="shared" si="10"/>
        <v>4128</v>
      </c>
    </row>
    <row r="553" spans="3:3">
      <c r="C553">
        <f t="shared" ref="C553:C616" si="11">C552+8</f>
        <v>4136</v>
      </c>
    </row>
    <row r="554" spans="3:3">
      <c r="C554">
        <f t="shared" si="11"/>
        <v>4144</v>
      </c>
    </row>
    <row r="555" spans="3:3">
      <c r="C555">
        <f t="shared" si="11"/>
        <v>4152</v>
      </c>
    </row>
    <row r="556" spans="3:3">
      <c r="C556">
        <f t="shared" si="11"/>
        <v>4160</v>
      </c>
    </row>
    <row r="557" spans="3:3">
      <c r="C557">
        <f t="shared" si="11"/>
        <v>4168</v>
      </c>
    </row>
    <row r="558" spans="3:3">
      <c r="C558">
        <f t="shared" si="11"/>
        <v>4176</v>
      </c>
    </row>
    <row r="559" spans="3:3">
      <c r="C559">
        <f t="shared" si="11"/>
        <v>4184</v>
      </c>
    </row>
    <row r="560" spans="3:3">
      <c r="C560">
        <f t="shared" si="11"/>
        <v>4192</v>
      </c>
    </row>
    <row r="561" spans="3:3">
      <c r="C561">
        <f t="shared" si="11"/>
        <v>4200</v>
      </c>
    </row>
    <row r="562" spans="3:3">
      <c r="C562">
        <f t="shared" si="11"/>
        <v>4208</v>
      </c>
    </row>
    <row r="563" spans="3:3">
      <c r="C563">
        <f t="shared" si="11"/>
        <v>4216</v>
      </c>
    </row>
    <row r="564" spans="3:3">
      <c r="C564">
        <f t="shared" si="11"/>
        <v>4224</v>
      </c>
    </row>
    <row r="565" spans="3:3">
      <c r="C565">
        <f t="shared" si="11"/>
        <v>4232</v>
      </c>
    </row>
    <row r="566" spans="3:3">
      <c r="C566">
        <f t="shared" si="11"/>
        <v>4240</v>
      </c>
    </row>
    <row r="567" spans="3:3">
      <c r="C567">
        <f t="shared" si="11"/>
        <v>4248</v>
      </c>
    </row>
    <row r="568" spans="3:3">
      <c r="C568">
        <f t="shared" si="11"/>
        <v>4256</v>
      </c>
    </row>
    <row r="569" spans="3:3">
      <c r="C569">
        <f t="shared" si="11"/>
        <v>4264</v>
      </c>
    </row>
    <row r="570" spans="3:3">
      <c r="C570">
        <f t="shared" si="11"/>
        <v>4272</v>
      </c>
    </row>
    <row r="571" spans="3:3">
      <c r="C571">
        <f t="shared" si="11"/>
        <v>4280</v>
      </c>
    </row>
    <row r="572" spans="3:3">
      <c r="C572">
        <f t="shared" si="11"/>
        <v>4288</v>
      </c>
    </row>
    <row r="573" spans="3:3">
      <c r="C573">
        <f t="shared" si="11"/>
        <v>4296</v>
      </c>
    </row>
    <row r="574" spans="3:3">
      <c r="C574">
        <f t="shared" si="11"/>
        <v>4304</v>
      </c>
    </row>
    <row r="575" spans="3:3">
      <c r="C575">
        <f t="shared" si="11"/>
        <v>4312</v>
      </c>
    </row>
    <row r="576" spans="3:3">
      <c r="C576">
        <f t="shared" si="11"/>
        <v>4320</v>
      </c>
    </row>
    <row r="577" spans="3:3">
      <c r="C577">
        <f t="shared" si="11"/>
        <v>4328</v>
      </c>
    </row>
    <row r="578" spans="3:3">
      <c r="C578">
        <f t="shared" si="11"/>
        <v>4336</v>
      </c>
    </row>
    <row r="579" spans="3:3">
      <c r="C579">
        <f t="shared" si="11"/>
        <v>4344</v>
      </c>
    </row>
    <row r="580" spans="3:3">
      <c r="C580">
        <f t="shared" si="11"/>
        <v>4352</v>
      </c>
    </row>
    <row r="581" spans="3:3">
      <c r="C581">
        <f t="shared" si="11"/>
        <v>4360</v>
      </c>
    </row>
    <row r="582" spans="3:3">
      <c r="C582">
        <f t="shared" si="11"/>
        <v>4368</v>
      </c>
    </row>
    <row r="583" spans="3:3">
      <c r="C583">
        <f t="shared" si="11"/>
        <v>4376</v>
      </c>
    </row>
    <row r="584" spans="3:3">
      <c r="C584">
        <f t="shared" si="11"/>
        <v>4384</v>
      </c>
    </row>
    <row r="585" spans="3:3">
      <c r="C585">
        <f t="shared" si="11"/>
        <v>4392</v>
      </c>
    </row>
    <row r="586" spans="3:3">
      <c r="C586">
        <f t="shared" si="11"/>
        <v>4400</v>
      </c>
    </row>
    <row r="587" spans="3:3">
      <c r="C587">
        <f t="shared" si="11"/>
        <v>4408</v>
      </c>
    </row>
    <row r="588" spans="3:3">
      <c r="C588">
        <f t="shared" si="11"/>
        <v>4416</v>
      </c>
    </row>
    <row r="589" spans="3:3">
      <c r="C589">
        <f t="shared" si="11"/>
        <v>4424</v>
      </c>
    </row>
    <row r="590" spans="3:3">
      <c r="C590">
        <f t="shared" si="11"/>
        <v>4432</v>
      </c>
    </row>
    <row r="591" spans="3:3">
      <c r="C591">
        <f t="shared" si="11"/>
        <v>4440</v>
      </c>
    </row>
    <row r="592" spans="3:3">
      <c r="C592">
        <f t="shared" si="11"/>
        <v>4448</v>
      </c>
    </row>
    <row r="593" spans="3:3">
      <c r="C593">
        <f t="shared" si="11"/>
        <v>4456</v>
      </c>
    </row>
    <row r="594" spans="3:3">
      <c r="C594">
        <f t="shared" si="11"/>
        <v>4464</v>
      </c>
    </row>
    <row r="595" spans="3:3">
      <c r="C595">
        <f t="shared" si="11"/>
        <v>4472</v>
      </c>
    </row>
    <row r="596" spans="3:3">
      <c r="C596">
        <f t="shared" si="11"/>
        <v>4480</v>
      </c>
    </row>
    <row r="597" spans="3:3">
      <c r="C597">
        <f t="shared" si="11"/>
        <v>4488</v>
      </c>
    </row>
    <row r="598" spans="3:3">
      <c r="C598">
        <f t="shared" si="11"/>
        <v>4496</v>
      </c>
    </row>
    <row r="599" spans="3:3">
      <c r="C599">
        <f t="shared" si="11"/>
        <v>4504</v>
      </c>
    </row>
    <row r="600" spans="3:3">
      <c r="C600">
        <f t="shared" si="11"/>
        <v>4512</v>
      </c>
    </row>
    <row r="601" spans="3:3">
      <c r="C601">
        <f t="shared" si="11"/>
        <v>4520</v>
      </c>
    </row>
    <row r="602" spans="3:3">
      <c r="C602">
        <f t="shared" si="11"/>
        <v>4528</v>
      </c>
    </row>
    <row r="603" spans="3:3">
      <c r="C603">
        <f t="shared" si="11"/>
        <v>4536</v>
      </c>
    </row>
    <row r="604" spans="3:3">
      <c r="C604">
        <f t="shared" si="11"/>
        <v>4544</v>
      </c>
    </row>
    <row r="605" spans="3:3">
      <c r="C605">
        <f t="shared" si="11"/>
        <v>4552</v>
      </c>
    </row>
    <row r="606" spans="3:3">
      <c r="C606">
        <f t="shared" si="11"/>
        <v>4560</v>
      </c>
    </row>
    <row r="607" spans="3:3">
      <c r="C607">
        <f t="shared" si="11"/>
        <v>4568</v>
      </c>
    </row>
    <row r="608" spans="3:3">
      <c r="C608">
        <f t="shared" si="11"/>
        <v>4576</v>
      </c>
    </row>
    <row r="609" spans="3:3">
      <c r="C609">
        <f t="shared" si="11"/>
        <v>4584</v>
      </c>
    </row>
    <row r="610" spans="3:3">
      <c r="C610">
        <f t="shared" si="11"/>
        <v>4592</v>
      </c>
    </row>
    <row r="611" spans="3:3">
      <c r="C611">
        <f t="shared" si="11"/>
        <v>4600</v>
      </c>
    </row>
    <row r="612" spans="3:3">
      <c r="C612">
        <f t="shared" si="11"/>
        <v>4608</v>
      </c>
    </row>
    <row r="613" spans="3:3">
      <c r="C613">
        <f t="shared" si="11"/>
        <v>4616</v>
      </c>
    </row>
    <row r="614" spans="3:3">
      <c r="C614">
        <f t="shared" si="11"/>
        <v>4624</v>
      </c>
    </row>
    <row r="615" spans="3:3">
      <c r="C615">
        <f t="shared" si="11"/>
        <v>4632</v>
      </c>
    </row>
    <row r="616" spans="3:3">
      <c r="C616">
        <f t="shared" si="11"/>
        <v>4640</v>
      </c>
    </row>
    <row r="617" spans="3:3">
      <c r="C617">
        <f t="shared" ref="C617:C680" si="12">C616+8</f>
        <v>4648</v>
      </c>
    </row>
    <row r="618" spans="3:3">
      <c r="C618">
        <f t="shared" si="12"/>
        <v>4656</v>
      </c>
    </row>
    <row r="619" spans="3:3">
      <c r="C619">
        <f t="shared" si="12"/>
        <v>4664</v>
      </c>
    </row>
    <row r="620" spans="3:3">
      <c r="C620">
        <f t="shared" si="12"/>
        <v>4672</v>
      </c>
    </row>
    <row r="621" spans="3:3">
      <c r="C621">
        <f t="shared" si="12"/>
        <v>4680</v>
      </c>
    </row>
    <row r="622" spans="3:3">
      <c r="C622">
        <f t="shared" si="12"/>
        <v>4688</v>
      </c>
    </row>
    <row r="623" spans="3:3">
      <c r="C623">
        <f t="shared" si="12"/>
        <v>4696</v>
      </c>
    </row>
    <row r="624" spans="3:3">
      <c r="C624">
        <f t="shared" si="12"/>
        <v>4704</v>
      </c>
    </row>
    <row r="625" spans="3:3">
      <c r="C625">
        <f t="shared" si="12"/>
        <v>4712</v>
      </c>
    </row>
    <row r="626" spans="3:3">
      <c r="C626">
        <f t="shared" si="12"/>
        <v>4720</v>
      </c>
    </row>
    <row r="627" spans="3:3">
      <c r="C627">
        <f t="shared" si="12"/>
        <v>4728</v>
      </c>
    </row>
    <row r="628" spans="3:3">
      <c r="C628">
        <f t="shared" si="12"/>
        <v>4736</v>
      </c>
    </row>
    <row r="629" spans="3:3">
      <c r="C629">
        <f t="shared" si="12"/>
        <v>4744</v>
      </c>
    </row>
    <row r="630" spans="3:3">
      <c r="C630">
        <f t="shared" si="12"/>
        <v>4752</v>
      </c>
    </row>
    <row r="631" spans="3:3">
      <c r="C631">
        <f t="shared" si="12"/>
        <v>4760</v>
      </c>
    </row>
    <row r="632" spans="3:3">
      <c r="C632">
        <f t="shared" si="12"/>
        <v>4768</v>
      </c>
    </row>
    <row r="633" spans="3:3">
      <c r="C633">
        <f t="shared" si="12"/>
        <v>4776</v>
      </c>
    </row>
    <row r="634" spans="3:3">
      <c r="C634">
        <f t="shared" si="12"/>
        <v>4784</v>
      </c>
    </row>
    <row r="635" spans="3:3">
      <c r="C635">
        <f t="shared" si="12"/>
        <v>4792</v>
      </c>
    </row>
    <row r="636" spans="3:3">
      <c r="C636">
        <f t="shared" si="12"/>
        <v>4800</v>
      </c>
    </row>
    <row r="637" spans="3:3">
      <c r="C637">
        <f t="shared" si="12"/>
        <v>4808</v>
      </c>
    </row>
    <row r="638" spans="3:3">
      <c r="C638">
        <f t="shared" si="12"/>
        <v>4816</v>
      </c>
    </row>
    <row r="639" spans="3:3">
      <c r="C639">
        <f t="shared" si="12"/>
        <v>4824</v>
      </c>
    </row>
    <row r="640" spans="3:3">
      <c r="C640">
        <f t="shared" si="12"/>
        <v>4832</v>
      </c>
    </row>
    <row r="641" spans="3:3">
      <c r="C641">
        <f t="shared" si="12"/>
        <v>4840</v>
      </c>
    </row>
    <row r="642" spans="3:3">
      <c r="C642">
        <f t="shared" si="12"/>
        <v>4848</v>
      </c>
    </row>
    <row r="643" spans="3:3">
      <c r="C643">
        <f t="shared" si="12"/>
        <v>4856</v>
      </c>
    </row>
    <row r="644" spans="3:3">
      <c r="C644">
        <f t="shared" si="12"/>
        <v>4864</v>
      </c>
    </row>
    <row r="645" spans="3:3">
      <c r="C645">
        <f t="shared" si="12"/>
        <v>4872</v>
      </c>
    </row>
    <row r="646" spans="3:3">
      <c r="C646">
        <f t="shared" si="12"/>
        <v>4880</v>
      </c>
    </row>
    <row r="647" spans="3:3">
      <c r="C647">
        <f t="shared" si="12"/>
        <v>4888</v>
      </c>
    </row>
    <row r="648" spans="3:3">
      <c r="C648">
        <f t="shared" si="12"/>
        <v>4896</v>
      </c>
    </row>
    <row r="649" spans="3:3">
      <c r="C649">
        <f t="shared" si="12"/>
        <v>4904</v>
      </c>
    </row>
    <row r="650" spans="3:3">
      <c r="C650">
        <f t="shared" si="12"/>
        <v>4912</v>
      </c>
    </row>
    <row r="651" spans="3:3">
      <c r="C651">
        <f t="shared" si="12"/>
        <v>4920</v>
      </c>
    </row>
    <row r="652" spans="3:3">
      <c r="C652">
        <f t="shared" si="12"/>
        <v>4928</v>
      </c>
    </row>
    <row r="653" spans="3:3">
      <c r="C653">
        <f t="shared" si="12"/>
        <v>4936</v>
      </c>
    </row>
    <row r="654" spans="3:3">
      <c r="C654">
        <f t="shared" si="12"/>
        <v>4944</v>
      </c>
    </row>
    <row r="655" spans="3:3">
      <c r="C655">
        <f t="shared" si="12"/>
        <v>4952</v>
      </c>
    </row>
    <row r="656" spans="3:3">
      <c r="C656">
        <f t="shared" si="12"/>
        <v>4960</v>
      </c>
    </row>
    <row r="657" spans="3:3">
      <c r="C657">
        <f t="shared" si="12"/>
        <v>4968</v>
      </c>
    </row>
    <row r="658" spans="3:3">
      <c r="C658">
        <f t="shared" si="12"/>
        <v>4976</v>
      </c>
    </row>
    <row r="659" spans="3:3">
      <c r="C659">
        <f t="shared" si="12"/>
        <v>4984</v>
      </c>
    </row>
    <row r="660" spans="3:3">
      <c r="C660">
        <f t="shared" si="12"/>
        <v>4992</v>
      </c>
    </row>
    <row r="661" spans="3:3">
      <c r="C661">
        <f t="shared" si="12"/>
        <v>5000</v>
      </c>
    </row>
    <row r="662" spans="3:3">
      <c r="C662">
        <f t="shared" si="12"/>
        <v>5008</v>
      </c>
    </row>
    <row r="663" spans="3:3">
      <c r="C663">
        <f t="shared" si="12"/>
        <v>5016</v>
      </c>
    </row>
    <row r="664" spans="3:3">
      <c r="C664">
        <f t="shared" si="12"/>
        <v>5024</v>
      </c>
    </row>
    <row r="665" spans="3:3">
      <c r="C665">
        <f t="shared" si="12"/>
        <v>5032</v>
      </c>
    </row>
    <row r="666" spans="3:3">
      <c r="C666">
        <f t="shared" si="12"/>
        <v>5040</v>
      </c>
    </row>
    <row r="667" spans="3:3">
      <c r="C667">
        <f t="shared" si="12"/>
        <v>5048</v>
      </c>
    </row>
    <row r="668" spans="3:3">
      <c r="C668">
        <f t="shared" si="12"/>
        <v>5056</v>
      </c>
    </row>
    <row r="669" spans="3:3">
      <c r="C669">
        <f t="shared" si="12"/>
        <v>5064</v>
      </c>
    </row>
    <row r="670" spans="3:3">
      <c r="C670">
        <f t="shared" si="12"/>
        <v>5072</v>
      </c>
    </row>
    <row r="671" spans="3:3">
      <c r="C671">
        <f t="shared" si="12"/>
        <v>5080</v>
      </c>
    </row>
    <row r="672" spans="3:3">
      <c r="C672">
        <f t="shared" si="12"/>
        <v>5088</v>
      </c>
    </row>
    <row r="673" spans="3:3">
      <c r="C673">
        <f t="shared" si="12"/>
        <v>5096</v>
      </c>
    </row>
    <row r="674" spans="3:3">
      <c r="C674">
        <f t="shared" si="12"/>
        <v>5104</v>
      </c>
    </row>
    <row r="675" spans="3:3">
      <c r="C675">
        <f t="shared" si="12"/>
        <v>5112</v>
      </c>
    </row>
    <row r="676" spans="3:3">
      <c r="C676">
        <f t="shared" si="12"/>
        <v>5120</v>
      </c>
    </row>
    <row r="677" spans="3:3">
      <c r="C677">
        <f t="shared" si="12"/>
        <v>5128</v>
      </c>
    </row>
    <row r="678" spans="3:3">
      <c r="C678">
        <f t="shared" si="12"/>
        <v>5136</v>
      </c>
    </row>
    <row r="679" spans="3:3">
      <c r="C679">
        <f t="shared" si="12"/>
        <v>5144</v>
      </c>
    </row>
    <row r="680" spans="3:3">
      <c r="C680">
        <f t="shared" si="12"/>
        <v>5152</v>
      </c>
    </row>
    <row r="681" spans="3:3">
      <c r="C681">
        <f t="shared" ref="C681:C744" si="13">C680+8</f>
        <v>5160</v>
      </c>
    </row>
    <row r="682" spans="3:3">
      <c r="C682">
        <f t="shared" si="13"/>
        <v>5168</v>
      </c>
    </row>
    <row r="683" spans="3:3">
      <c r="C683">
        <f t="shared" si="13"/>
        <v>5176</v>
      </c>
    </row>
    <row r="684" spans="3:3">
      <c r="C684">
        <f t="shared" si="13"/>
        <v>5184</v>
      </c>
    </row>
    <row r="685" spans="3:3">
      <c r="C685">
        <f t="shared" si="13"/>
        <v>5192</v>
      </c>
    </row>
    <row r="686" spans="3:3">
      <c r="C686">
        <f t="shared" si="13"/>
        <v>5200</v>
      </c>
    </row>
    <row r="687" spans="3:3">
      <c r="C687">
        <f t="shared" si="13"/>
        <v>5208</v>
      </c>
    </row>
    <row r="688" spans="3:3">
      <c r="C688">
        <f t="shared" si="13"/>
        <v>5216</v>
      </c>
    </row>
    <row r="689" spans="3:3">
      <c r="C689">
        <f t="shared" si="13"/>
        <v>5224</v>
      </c>
    </row>
    <row r="690" spans="3:3">
      <c r="C690">
        <f t="shared" si="13"/>
        <v>5232</v>
      </c>
    </row>
    <row r="691" spans="3:3">
      <c r="C691">
        <f t="shared" si="13"/>
        <v>5240</v>
      </c>
    </row>
    <row r="692" spans="3:3">
      <c r="C692">
        <f t="shared" si="13"/>
        <v>5248</v>
      </c>
    </row>
    <row r="693" spans="3:3">
      <c r="C693">
        <f t="shared" si="13"/>
        <v>5256</v>
      </c>
    </row>
    <row r="694" spans="3:3">
      <c r="C694">
        <f t="shared" si="13"/>
        <v>5264</v>
      </c>
    </row>
    <row r="695" spans="3:3">
      <c r="C695">
        <f t="shared" si="13"/>
        <v>5272</v>
      </c>
    </row>
    <row r="696" spans="3:3">
      <c r="C696">
        <f t="shared" si="13"/>
        <v>5280</v>
      </c>
    </row>
    <row r="697" spans="3:3">
      <c r="C697">
        <f t="shared" si="13"/>
        <v>5288</v>
      </c>
    </row>
    <row r="698" spans="3:3">
      <c r="C698">
        <f t="shared" si="13"/>
        <v>5296</v>
      </c>
    </row>
    <row r="699" spans="3:3">
      <c r="C699">
        <f t="shared" si="13"/>
        <v>5304</v>
      </c>
    </row>
    <row r="700" spans="3:3">
      <c r="C700">
        <f t="shared" si="13"/>
        <v>5312</v>
      </c>
    </row>
    <row r="701" spans="3:3">
      <c r="C701">
        <f t="shared" si="13"/>
        <v>5320</v>
      </c>
    </row>
    <row r="702" spans="3:3">
      <c r="C702">
        <f t="shared" si="13"/>
        <v>5328</v>
      </c>
    </row>
    <row r="703" spans="3:3">
      <c r="C703">
        <f t="shared" si="13"/>
        <v>5336</v>
      </c>
    </row>
    <row r="704" spans="3:3">
      <c r="C704">
        <f t="shared" si="13"/>
        <v>5344</v>
      </c>
    </row>
    <row r="705" spans="3:3">
      <c r="C705">
        <f t="shared" si="13"/>
        <v>5352</v>
      </c>
    </row>
    <row r="706" spans="3:3">
      <c r="C706">
        <f t="shared" si="13"/>
        <v>5360</v>
      </c>
    </row>
    <row r="707" spans="3:3">
      <c r="C707">
        <f t="shared" si="13"/>
        <v>5368</v>
      </c>
    </row>
    <row r="708" spans="3:3">
      <c r="C708">
        <f t="shared" si="13"/>
        <v>5376</v>
      </c>
    </row>
    <row r="709" spans="3:3">
      <c r="C709">
        <f t="shared" si="13"/>
        <v>5384</v>
      </c>
    </row>
    <row r="710" spans="3:3">
      <c r="C710">
        <f t="shared" si="13"/>
        <v>5392</v>
      </c>
    </row>
    <row r="711" spans="3:3">
      <c r="C711">
        <f t="shared" si="13"/>
        <v>5400</v>
      </c>
    </row>
    <row r="712" spans="3:3">
      <c r="C712">
        <f t="shared" si="13"/>
        <v>5408</v>
      </c>
    </row>
    <row r="713" spans="3:3">
      <c r="C713">
        <f t="shared" si="13"/>
        <v>5416</v>
      </c>
    </row>
    <row r="714" spans="3:3">
      <c r="C714">
        <f t="shared" si="13"/>
        <v>5424</v>
      </c>
    </row>
    <row r="715" spans="3:3">
      <c r="C715">
        <f t="shared" si="13"/>
        <v>5432</v>
      </c>
    </row>
    <row r="716" spans="3:3">
      <c r="C716">
        <f t="shared" si="13"/>
        <v>5440</v>
      </c>
    </row>
    <row r="717" spans="3:3">
      <c r="C717">
        <f t="shared" si="13"/>
        <v>5448</v>
      </c>
    </row>
    <row r="718" spans="3:3">
      <c r="C718">
        <f t="shared" si="13"/>
        <v>5456</v>
      </c>
    </row>
    <row r="719" spans="3:3">
      <c r="C719">
        <f t="shared" si="13"/>
        <v>5464</v>
      </c>
    </row>
    <row r="720" spans="3:3">
      <c r="C720">
        <f t="shared" si="13"/>
        <v>5472</v>
      </c>
    </row>
    <row r="721" spans="3:3">
      <c r="C721">
        <f t="shared" si="13"/>
        <v>5480</v>
      </c>
    </row>
    <row r="722" spans="3:3">
      <c r="C722">
        <f t="shared" si="13"/>
        <v>5488</v>
      </c>
    </row>
    <row r="723" spans="3:3">
      <c r="C723">
        <f t="shared" si="13"/>
        <v>5496</v>
      </c>
    </row>
    <row r="724" spans="3:3">
      <c r="C724">
        <f t="shared" si="13"/>
        <v>5504</v>
      </c>
    </row>
    <row r="725" spans="3:3">
      <c r="C725">
        <f t="shared" si="13"/>
        <v>5512</v>
      </c>
    </row>
    <row r="726" spans="3:3">
      <c r="C726">
        <f t="shared" si="13"/>
        <v>5520</v>
      </c>
    </row>
    <row r="727" spans="3:3">
      <c r="C727">
        <f t="shared" si="13"/>
        <v>5528</v>
      </c>
    </row>
    <row r="728" spans="3:3">
      <c r="C728">
        <f t="shared" si="13"/>
        <v>5536</v>
      </c>
    </row>
    <row r="729" spans="3:3">
      <c r="C729">
        <f t="shared" si="13"/>
        <v>5544</v>
      </c>
    </row>
    <row r="730" spans="3:3">
      <c r="C730">
        <f t="shared" si="13"/>
        <v>5552</v>
      </c>
    </row>
    <row r="731" spans="3:3">
      <c r="C731">
        <f t="shared" si="13"/>
        <v>5560</v>
      </c>
    </row>
    <row r="732" spans="3:3">
      <c r="C732">
        <f t="shared" si="13"/>
        <v>5568</v>
      </c>
    </row>
    <row r="733" spans="3:3">
      <c r="C733">
        <f t="shared" si="13"/>
        <v>5576</v>
      </c>
    </row>
    <row r="734" spans="3:3">
      <c r="C734">
        <f t="shared" si="13"/>
        <v>5584</v>
      </c>
    </row>
    <row r="735" spans="3:3">
      <c r="C735">
        <f t="shared" si="13"/>
        <v>5592</v>
      </c>
    </row>
    <row r="736" spans="3:3">
      <c r="C736">
        <f t="shared" si="13"/>
        <v>5600</v>
      </c>
    </row>
    <row r="737" spans="3:3">
      <c r="C737">
        <f t="shared" si="13"/>
        <v>5608</v>
      </c>
    </row>
    <row r="738" spans="3:3">
      <c r="C738">
        <f t="shared" si="13"/>
        <v>5616</v>
      </c>
    </row>
    <row r="739" spans="3:3">
      <c r="C739">
        <f t="shared" si="13"/>
        <v>5624</v>
      </c>
    </row>
    <row r="740" spans="3:3">
      <c r="C740">
        <f t="shared" si="13"/>
        <v>5632</v>
      </c>
    </row>
    <row r="741" spans="3:3">
      <c r="C741">
        <f t="shared" si="13"/>
        <v>5640</v>
      </c>
    </row>
    <row r="742" spans="3:3">
      <c r="C742">
        <f t="shared" si="13"/>
        <v>5648</v>
      </c>
    </row>
    <row r="743" spans="3:3">
      <c r="C743">
        <f t="shared" si="13"/>
        <v>5656</v>
      </c>
    </row>
    <row r="744" spans="3:3">
      <c r="C744">
        <f t="shared" si="13"/>
        <v>5664</v>
      </c>
    </row>
    <row r="745" spans="3:3">
      <c r="C745">
        <f t="shared" ref="C745:C808" si="14">C744+8</f>
        <v>5672</v>
      </c>
    </row>
    <row r="746" spans="3:3">
      <c r="C746">
        <f t="shared" si="14"/>
        <v>5680</v>
      </c>
    </row>
    <row r="747" spans="3:3">
      <c r="C747">
        <f t="shared" si="14"/>
        <v>5688</v>
      </c>
    </row>
    <row r="748" spans="3:3">
      <c r="C748">
        <f t="shared" si="14"/>
        <v>5696</v>
      </c>
    </row>
    <row r="749" spans="3:3">
      <c r="C749">
        <f t="shared" si="14"/>
        <v>5704</v>
      </c>
    </row>
    <row r="750" spans="3:3">
      <c r="C750">
        <f t="shared" si="14"/>
        <v>5712</v>
      </c>
    </row>
    <row r="751" spans="3:3">
      <c r="C751">
        <f t="shared" si="14"/>
        <v>5720</v>
      </c>
    </row>
    <row r="752" spans="3:3">
      <c r="C752">
        <f t="shared" si="14"/>
        <v>5728</v>
      </c>
    </row>
    <row r="753" spans="3:3">
      <c r="C753">
        <f t="shared" si="14"/>
        <v>5736</v>
      </c>
    </row>
    <row r="754" spans="3:3">
      <c r="C754">
        <f t="shared" si="14"/>
        <v>5744</v>
      </c>
    </row>
    <row r="755" spans="3:3">
      <c r="C755">
        <f t="shared" si="14"/>
        <v>5752</v>
      </c>
    </row>
    <row r="756" spans="3:3">
      <c r="C756">
        <f t="shared" si="14"/>
        <v>5760</v>
      </c>
    </row>
    <row r="757" spans="3:3">
      <c r="C757">
        <f t="shared" si="14"/>
        <v>5768</v>
      </c>
    </row>
    <row r="758" spans="3:3">
      <c r="C758">
        <f t="shared" si="14"/>
        <v>5776</v>
      </c>
    </row>
    <row r="759" spans="3:3">
      <c r="C759">
        <f t="shared" si="14"/>
        <v>5784</v>
      </c>
    </row>
    <row r="760" spans="3:3">
      <c r="C760">
        <f t="shared" si="14"/>
        <v>5792</v>
      </c>
    </row>
    <row r="761" spans="3:3">
      <c r="C761">
        <f t="shared" si="14"/>
        <v>5800</v>
      </c>
    </row>
    <row r="762" spans="3:3">
      <c r="C762">
        <f t="shared" si="14"/>
        <v>5808</v>
      </c>
    </row>
    <row r="763" spans="3:3">
      <c r="C763">
        <f t="shared" si="14"/>
        <v>5816</v>
      </c>
    </row>
    <row r="764" spans="3:3">
      <c r="C764">
        <f t="shared" si="14"/>
        <v>5824</v>
      </c>
    </row>
    <row r="765" spans="3:3">
      <c r="C765">
        <f t="shared" si="14"/>
        <v>5832</v>
      </c>
    </row>
    <row r="766" spans="3:3">
      <c r="C766">
        <f t="shared" si="14"/>
        <v>5840</v>
      </c>
    </row>
    <row r="767" spans="3:3">
      <c r="C767">
        <f t="shared" si="14"/>
        <v>5848</v>
      </c>
    </row>
    <row r="768" spans="3:3">
      <c r="C768">
        <f t="shared" si="14"/>
        <v>5856</v>
      </c>
    </row>
    <row r="769" spans="3:3">
      <c r="C769">
        <f t="shared" si="14"/>
        <v>5864</v>
      </c>
    </row>
    <row r="770" spans="3:3">
      <c r="C770">
        <f t="shared" si="14"/>
        <v>5872</v>
      </c>
    </row>
    <row r="771" spans="3:3">
      <c r="C771">
        <f t="shared" si="14"/>
        <v>5880</v>
      </c>
    </row>
    <row r="772" spans="3:3">
      <c r="C772">
        <f t="shared" si="14"/>
        <v>5888</v>
      </c>
    </row>
    <row r="773" spans="3:3">
      <c r="C773">
        <f t="shared" si="14"/>
        <v>5896</v>
      </c>
    </row>
    <row r="774" spans="3:3">
      <c r="C774">
        <f t="shared" si="14"/>
        <v>5904</v>
      </c>
    </row>
    <row r="775" spans="3:3">
      <c r="C775">
        <f t="shared" si="14"/>
        <v>5912</v>
      </c>
    </row>
    <row r="776" spans="3:3">
      <c r="C776">
        <f t="shared" si="14"/>
        <v>5920</v>
      </c>
    </row>
    <row r="777" spans="3:3">
      <c r="C777">
        <f t="shared" si="14"/>
        <v>5928</v>
      </c>
    </row>
    <row r="778" spans="3:3">
      <c r="C778">
        <f t="shared" si="14"/>
        <v>5936</v>
      </c>
    </row>
    <row r="779" spans="3:3">
      <c r="C779">
        <f t="shared" si="14"/>
        <v>5944</v>
      </c>
    </row>
    <row r="780" spans="3:3">
      <c r="C780">
        <f t="shared" si="14"/>
        <v>5952</v>
      </c>
    </row>
    <row r="781" spans="3:3">
      <c r="C781">
        <f t="shared" si="14"/>
        <v>5960</v>
      </c>
    </row>
    <row r="782" spans="3:3">
      <c r="C782">
        <f t="shared" si="14"/>
        <v>5968</v>
      </c>
    </row>
    <row r="783" spans="3:3">
      <c r="C783">
        <f t="shared" si="14"/>
        <v>5976</v>
      </c>
    </row>
    <row r="784" spans="3:3">
      <c r="C784">
        <f t="shared" si="14"/>
        <v>5984</v>
      </c>
    </row>
    <row r="785" spans="3:3">
      <c r="C785">
        <f t="shared" si="14"/>
        <v>5992</v>
      </c>
    </row>
    <row r="786" spans="3:3">
      <c r="C786">
        <f t="shared" si="14"/>
        <v>6000</v>
      </c>
    </row>
    <row r="787" spans="3:3">
      <c r="C787">
        <f t="shared" si="14"/>
        <v>6008</v>
      </c>
    </row>
    <row r="788" spans="3:3">
      <c r="C788">
        <f t="shared" si="14"/>
        <v>6016</v>
      </c>
    </row>
    <row r="789" spans="3:3">
      <c r="C789">
        <f t="shared" si="14"/>
        <v>6024</v>
      </c>
    </row>
    <row r="790" spans="3:3">
      <c r="C790">
        <f t="shared" si="14"/>
        <v>6032</v>
      </c>
    </row>
    <row r="791" spans="3:3">
      <c r="C791">
        <f t="shared" si="14"/>
        <v>6040</v>
      </c>
    </row>
    <row r="792" spans="3:3">
      <c r="C792">
        <f t="shared" si="14"/>
        <v>6048</v>
      </c>
    </row>
    <row r="793" spans="3:3">
      <c r="C793">
        <f t="shared" si="14"/>
        <v>6056</v>
      </c>
    </row>
    <row r="794" spans="3:3">
      <c r="C794">
        <f t="shared" si="14"/>
        <v>6064</v>
      </c>
    </row>
    <row r="795" spans="3:3">
      <c r="C795">
        <f t="shared" si="14"/>
        <v>6072</v>
      </c>
    </row>
    <row r="796" spans="3:3">
      <c r="C796">
        <f t="shared" si="14"/>
        <v>6080</v>
      </c>
    </row>
    <row r="797" spans="3:3">
      <c r="C797">
        <f t="shared" si="14"/>
        <v>6088</v>
      </c>
    </row>
    <row r="798" spans="3:3">
      <c r="C798">
        <f t="shared" si="14"/>
        <v>6096</v>
      </c>
    </row>
    <row r="799" spans="3:3">
      <c r="C799">
        <f t="shared" si="14"/>
        <v>6104</v>
      </c>
    </row>
    <row r="800" spans="3:3">
      <c r="C800">
        <f t="shared" si="14"/>
        <v>6112</v>
      </c>
    </row>
    <row r="801" spans="3:3">
      <c r="C801">
        <f t="shared" si="14"/>
        <v>6120</v>
      </c>
    </row>
    <row r="802" spans="3:3">
      <c r="C802">
        <f t="shared" si="14"/>
        <v>6128</v>
      </c>
    </row>
    <row r="803" spans="3:3">
      <c r="C803">
        <f t="shared" si="14"/>
        <v>6136</v>
      </c>
    </row>
    <row r="804" spans="3:3">
      <c r="C804">
        <f t="shared" si="14"/>
        <v>6144</v>
      </c>
    </row>
    <row r="805" spans="3:3">
      <c r="C805">
        <f t="shared" si="14"/>
        <v>6152</v>
      </c>
    </row>
    <row r="806" spans="3:3">
      <c r="C806">
        <f t="shared" si="14"/>
        <v>6160</v>
      </c>
    </row>
    <row r="807" spans="3:3">
      <c r="C807">
        <f t="shared" si="14"/>
        <v>6168</v>
      </c>
    </row>
    <row r="808" spans="3:3">
      <c r="C808">
        <f t="shared" si="14"/>
        <v>6176</v>
      </c>
    </row>
    <row r="809" spans="3:3">
      <c r="C809">
        <f t="shared" ref="C809:C872" si="15">C808+8</f>
        <v>6184</v>
      </c>
    </row>
    <row r="810" spans="3:3">
      <c r="C810">
        <f t="shared" si="15"/>
        <v>6192</v>
      </c>
    </row>
    <row r="811" spans="3:3">
      <c r="C811">
        <f t="shared" si="15"/>
        <v>6200</v>
      </c>
    </row>
    <row r="812" spans="3:3">
      <c r="C812">
        <f t="shared" si="15"/>
        <v>6208</v>
      </c>
    </row>
    <row r="813" spans="3:3">
      <c r="C813">
        <f t="shared" si="15"/>
        <v>6216</v>
      </c>
    </row>
    <row r="814" spans="3:3">
      <c r="C814">
        <f t="shared" si="15"/>
        <v>6224</v>
      </c>
    </row>
    <row r="815" spans="3:3">
      <c r="C815">
        <f t="shared" si="15"/>
        <v>6232</v>
      </c>
    </row>
    <row r="816" spans="3:3">
      <c r="C816">
        <f t="shared" si="15"/>
        <v>6240</v>
      </c>
    </row>
    <row r="817" spans="3:3">
      <c r="C817">
        <f t="shared" si="15"/>
        <v>6248</v>
      </c>
    </row>
    <row r="818" spans="3:3">
      <c r="C818">
        <f t="shared" si="15"/>
        <v>6256</v>
      </c>
    </row>
    <row r="819" spans="3:3">
      <c r="C819">
        <f t="shared" si="15"/>
        <v>6264</v>
      </c>
    </row>
    <row r="820" spans="3:3">
      <c r="C820">
        <f t="shared" si="15"/>
        <v>6272</v>
      </c>
    </row>
    <row r="821" spans="3:3">
      <c r="C821">
        <f t="shared" si="15"/>
        <v>6280</v>
      </c>
    </row>
    <row r="822" spans="3:3">
      <c r="C822">
        <f t="shared" si="15"/>
        <v>6288</v>
      </c>
    </row>
    <row r="823" spans="3:3">
      <c r="C823">
        <f t="shared" si="15"/>
        <v>6296</v>
      </c>
    </row>
    <row r="824" spans="3:3">
      <c r="C824">
        <f t="shared" si="15"/>
        <v>6304</v>
      </c>
    </row>
    <row r="825" spans="3:3">
      <c r="C825">
        <f t="shared" si="15"/>
        <v>6312</v>
      </c>
    </row>
    <row r="826" spans="3:3">
      <c r="C826">
        <f t="shared" si="15"/>
        <v>6320</v>
      </c>
    </row>
    <row r="827" spans="3:3">
      <c r="C827">
        <f t="shared" si="15"/>
        <v>6328</v>
      </c>
    </row>
    <row r="828" spans="3:3">
      <c r="C828">
        <f t="shared" si="15"/>
        <v>6336</v>
      </c>
    </row>
    <row r="829" spans="3:3">
      <c r="C829">
        <f t="shared" si="15"/>
        <v>6344</v>
      </c>
    </row>
    <row r="830" spans="3:3">
      <c r="C830">
        <f t="shared" si="15"/>
        <v>6352</v>
      </c>
    </row>
    <row r="831" spans="3:3">
      <c r="C831">
        <f t="shared" si="15"/>
        <v>6360</v>
      </c>
    </row>
    <row r="832" spans="3:3">
      <c r="C832">
        <f t="shared" si="15"/>
        <v>6368</v>
      </c>
    </row>
    <row r="833" spans="3:3">
      <c r="C833">
        <f t="shared" si="15"/>
        <v>6376</v>
      </c>
    </row>
    <row r="834" spans="3:3">
      <c r="C834">
        <f t="shared" si="15"/>
        <v>6384</v>
      </c>
    </row>
    <row r="835" spans="3:3">
      <c r="C835">
        <f t="shared" si="15"/>
        <v>6392</v>
      </c>
    </row>
    <row r="836" spans="3:3">
      <c r="C836">
        <f t="shared" si="15"/>
        <v>6400</v>
      </c>
    </row>
    <row r="837" spans="3:3">
      <c r="C837">
        <f t="shared" si="15"/>
        <v>6408</v>
      </c>
    </row>
    <row r="838" spans="3:3">
      <c r="C838">
        <f t="shared" si="15"/>
        <v>6416</v>
      </c>
    </row>
    <row r="839" spans="3:3">
      <c r="C839">
        <f t="shared" si="15"/>
        <v>6424</v>
      </c>
    </row>
    <row r="840" spans="3:3">
      <c r="C840">
        <f t="shared" si="15"/>
        <v>6432</v>
      </c>
    </row>
    <row r="841" spans="3:3">
      <c r="C841">
        <f t="shared" si="15"/>
        <v>6440</v>
      </c>
    </row>
    <row r="842" spans="3:3">
      <c r="C842">
        <f t="shared" si="15"/>
        <v>6448</v>
      </c>
    </row>
    <row r="843" spans="3:3">
      <c r="C843">
        <f t="shared" si="15"/>
        <v>6456</v>
      </c>
    </row>
    <row r="844" spans="3:3">
      <c r="C844">
        <f t="shared" si="15"/>
        <v>6464</v>
      </c>
    </row>
    <row r="845" spans="3:3">
      <c r="C845">
        <f t="shared" si="15"/>
        <v>6472</v>
      </c>
    </row>
    <row r="846" spans="3:3">
      <c r="C846">
        <f t="shared" si="15"/>
        <v>6480</v>
      </c>
    </row>
    <row r="847" spans="3:3">
      <c r="C847">
        <f t="shared" si="15"/>
        <v>6488</v>
      </c>
    </row>
    <row r="848" spans="3:3">
      <c r="C848">
        <f t="shared" si="15"/>
        <v>6496</v>
      </c>
    </row>
    <row r="849" spans="3:3">
      <c r="C849">
        <f t="shared" si="15"/>
        <v>6504</v>
      </c>
    </row>
    <row r="850" spans="3:3">
      <c r="C850">
        <f t="shared" si="15"/>
        <v>6512</v>
      </c>
    </row>
    <row r="851" spans="3:3">
      <c r="C851">
        <f t="shared" si="15"/>
        <v>6520</v>
      </c>
    </row>
    <row r="852" spans="3:3">
      <c r="C852">
        <f t="shared" si="15"/>
        <v>6528</v>
      </c>
    </row>
    <row r="853" spans="3:3">
      <c r="C853">
        <f t="shared" si="15"/>
        <v>6536</v>
      </c>
    </row>
    <row r="854" spans="3:3">
      <c r="C854">
        <f t="shared" si="15"/>
        <v>6544</v>
      </c>
    </row>
    <row r="855" spans="3:3">
      <c r="C855">
        <f t="shared" si="15"/>
        <v>6552</v>
      </c>
    </row>
    <row r="856" spans="3:3">
      <c r="C856">
        <f t="shared" si="15"/>
        <v>6560</v>
      </c>
    </row>
    <row r="857" spans="3:3">
      <c r="C857">
        <f t="shared" si="15"/>
        <v>6568</v>
      </c>
    </row>
    <row r="858" spans="3:3">
      <c r="C858">
        <f t="shared" si="15"/>
        <v>6576</v>
      </c>
    </row>
    <row r="859" spans="3:3">
      <c r="C859">
        <f t="shared" si="15"/>
        <v>6584</v>
      </c>
    </row>
    <row r="860" spans="3:3">
      <c r="C860">
        <f t="shared" si="15"/>
        <v>6592</v>
      </c>
    </row>
    <row r="861" spans="3:3">
      <c r="C861">
        <f t="shared" si="15"/>
        <v>6600</v>
      </c>
    </row>
    <row r="862" spans="3:3">
      <c r="C862">
        <f t="shared" si="15"/>
        <v>6608</v>
      </c>
    </row>
    <row r="863" spans="3:3">
      <c r="C863">
        <f t="shared" si="15"/>
        <v>6616</v>
      </c>
    </row>
    <row r="864" spans="3:3">
      <c r="C864">
        <f t="shared" si="15"/>
        <v>6624</v>
      </c>
    </row>
    <row r="865" spans="3:3">
      <c r="C865">
        <f t="shared" si="15"/>
        <v>6632</v>
      </c>
    </row>
    <row r="866" spans="3:3">
      <c r="C866">
        <f t="shared" si="15"/>
        <v>6640</v>
      </c>
    </row>
    <row r="867" spans="3:3">
      <c r="C867">
        <f t="shared" si="15"/>
        <v>6648</v>
      </c>
    </row>
    <row r="868" spans="3:3">
      <c r="C868">
        <f t="shared" si="15"/>
        <v>6656</v>
      </c>
    </row>
    <row r="869" spans="3:3">
      <c r="C869">
        <f t="shared" si="15"/>
        <v>6664</v>
      </c>
    </row>
    <row r="870" spans="3:3">
      <c r="C870">
        <f t="shared" si="15"/>
        <v>6672</v>
      </c>
    </row>
    <row r="871" spans="3:3">
      <c r="C871">
        <f t="shared" si="15"/>
        <v>6680</v>
      </c>
    </row>
    <row r="872" spans="3:3">
      <c r="C872">
        <f t="shared" si="15"/>
        <v>6688</v>
      </c>
    </row>
    <row r="873" spans="3:3">
      <c r="C873">
        <f t="shared" ref="C873:C936" si="16">C872+8</f>
        <v>6696</v>
      </c>
    </row>
    <row r="874" spans="3:3">
      <c r="C874">
        <f t="shared" si="16"/>
        <v>6704</v>
      </c>
    </row>
    <row r="875" spans="3:3">
      <c r="C875">
        <f t="shared" si="16"/>
        <v>6712</v>
      </c>
    </row>
    <row r="876" spans="3:3">
      <c r="C876">
        <f t="shared" si="16"/>
        <v>6720</v>
      </c>
    </row>
    <row r="877" spans="3:3">
      <c r="C877">
        <f t="shared" si="16"/>
        <v>6728</v>
      </c>
    </row>
    <row r="878" spans="3:3">
      <c r="C878">
        <f t="shared" si="16"/>
        <v>6736</v>
      </c>
    </row>
    <row r="879" spans="3:3">
      <c r="C879">
        <f t="shared" si="16"/>
        <v>6744</v>
      </c>
    </row>
    <row r="880" spans="3:3">
      <c r="C880">
        <f t="shared" si="16"/>
        <v>6752</v>
      </c>
    </row>
    <row r="881" spans="3:3">
      <c r="C881">
        <f t="shared" si="16"/>
        <v>6760</v>
      </c>
    </row>
    <row r="882" spans="3:3">
      <c r="C882">
        <f t="shared" si="16"/>
        <v>6768</v>
      </c>
    </row>
    <row r="883" spans="3:3">
      <c r="C883">
        <f t="shared" si="16"/>
        <v>6776</v>
      </c>
    </row>
    <row r="884" spans="3:3">
      <c r="C884">
        <f t="shared" si="16"/>
        <v>6784</v>
      </c>
    </row>
    <row r="885" spans="3:3">
      <c r="C885">
        <f t="shared" si="16"/>
        <v>6792</v>
      </c>
    </row>
    <row r="886" spans="3:3">
      <c r="C886">
        <f t="shared" si="16"/>
        <v>6800</v>
      </c>
    </row>
    <row r="887" spans="3:3">
      <c r="C887">
        <f t="shared" si="16"/>
        <v>6808</v>
      </c>
    </row>
    <row r="888" spans="3:3">
      <c r="C888">
        <f t="shared" si="16"/>
        <v>6816</v>
      </c>
    </row>
    <row r="889" spans="3:3">
      <c r="C889">
        <f t="shared" si="16"/>
        <v>6824</v>
      </c>
    </row>
    <row r="890" spans="3:3">
      <c r="C890">
        <f t="shared" si="16"/>
        <v>6832</v>
      </c>
    </row>
    <row r="891" spans="3:3">
      <c r="C891">
        <f t="shared" si="16"/>
        <v>6840</v>
      </c>
    </row>
    <row r="892" spans="3:3">
      <c r="C892">
        <f t="shared" si="16"/>
        <v>6848</v>
      </c>
    </row>
    <row r="893" spans="3:3">
      <c r="C893">
        <f t="shared" si="16"/>
        <v>6856</v>
      </c>
    </row>
    <row r="894" spans="3:3">
      <c r="C894">
        <f t="shared" si="16"/>
        <v>6864</v>
      </c>
    </row>
    <row r="895" spans="3:3">
      <c r="C895">
        <f t="shared" si="16"/>
        <v>6872</v>
      </c>
    </row>
    <row r="896" spans="3:3">
      <c r="C896">
        <f t="shared" si="16"/>
        <v>6880</v>
      </c>
    </row>
    <row r="897" spans="3:3">
      <c r="C897">
        <f t="shared" si="16"/>
        <v>6888</v>
      </c>
    </row>
    <row r="898" spans="3:3">
      <c r="C898">
        <f t="shared" si="16"/>
        <v>6896</v>
      </c>
    </row>
    <row r="899" spans="3:3">
      <c r="C899">
        <f t="shared" si="16"/>
        <v>6904</v>
      </c>
    </row>
    <row r="900" spans="3:3">
      <c r="C900">
        <f t="shared" si="16"/>
        <v>6912</v>
      </c>
    </row>
    <row r="901" spans="3:3">
      <c r="C901">
        <f t="shared" si="16"/>
        <v>6920</v>
      </c>
    </row>
    <row r="902" spans="3:3">
      <c r="C902">
        <f t="shared" si="16"/>
        <v>6928</v>
      </c>
    </row>
    <row r="903" spans="3:3">
      <c r="C903">
        <f t="shared" si="16"/>
        <v>6936</v>
      </c>
    </row>
    <row r="904" spans="3:3">
      <c r="C904">
        <f t="shared" si="16"/>
        <v>6944</v>
      </c>
    </row>
    <row r="905" spans="3:3">
      <c r="C905">
        <f t="shared" si="16"/>
        <v>6952</v>
      </c>
    </row>
    <row r="906" spans="3:3">
      <c r="C906">
        <f t="shared" si="16"/>
        <v>6960</v>
      </c>
    </row>
    <row r="907" spans="3:3">
      <c r="C907">
        <f t="shared" si="16"/>
        <v>6968</v>
      </c>
    </row>
    <row r="908" spans="3:3">
      <c r="C908">
        <f t="shared" si="16"/>
        <v>6976</v>
      </c>
    </row>
    <row r="909" spans="3:3">
      <c r="C909">
        <f t="shared" si="16"/>
        <v>6984</v>
      </c>
    </row>
    <row r="910" spans="3:3">
      <c r="C910">
        <f t="shared" si="16"/>
        <v>6992</v>
      </c>
    </row>
    <row r="911" spans="3:3">
      <c r="C911">
        <f t="shared" si="16"/>
        <v>7000</v>
      </c>
    </row>
    <row r="912" spans="3:3">
      <c r="C912">
        <f t="shared" si="16"/>
        <v>7008</v>
      </c>
    </row>
    <row r="913" spans="3:3">
      <c r="C913">
        <f t="shared" si="16"/>
        <v>7016</v>
      </c>
    </row>
    <row r="914" spans="3:3">
      <c r="C914">
        <f t="shared" si="16"/>
        <v>7024</v>
      </c>
    </row>
    <row r="915" spans="3:3">
      <c r="C915">
        <f t="shared" si="16"/>
        <v>7032</v>
      </c>
    </row>
    <row r="916" spans="3:3">
      <c r="C916">
        <f t="shared" si="16"/>
        <v>7040</v>
      </c>
    </row>
    <row r="917" spans="3:3">
      <c r="C917">
        <f t="shared" si="16"/>
        <v>7048</v>
      </c>
    </row>
    <row r="918" spans="3:3">
      <c r="C918">
        <f t="shared" si="16"/>
        <v>7056</v>
      </c>
    </row>
    <row r="919" spans="3:3">
      <c r="C919">
        <f t="shared" si="16"/>
        <v>7064</v>
      </c>
    </row>
    <row r="920" spans="3:3">
      <c r="C920">
        <f t="shared" si="16"/>
        <v>7072</v>
      </c>
    </row>
    <row r="921" spans="3:3">
      <c r="C921">
        <f t="shared" si="16"/>
        <v>7080</v>
      </c>
    </row>
    <row r="922" spans="3:3">
      <c r="C922">
        <f t="shared" si="16"/>
        <v>7088</v>
      </c>
    </row>
    <row r="923" spans="3:3">
      <c r="C923">
        <f t="shared" si="16"/>
        <v>7096</v>
      </c>
    </row>
    <row r="924" spans="3:3">
      <c r="C924">
        <f t="shared" si="16"/>
        <v>7104</v>
      </c>
    </row>
    <row r="925" spans="3:3">
      <c r="C925">
        <f t="shared" si="16"/>
        <v>7112</v>
      </c>
    </row>
    <row r="926" spans="3:3">
      <c r="C926">
        <f t="shared" si="16"/>
        <v>7120</v>
      </c>
    </row>
    <row r="927" spans="3:3">
      <c r="C927">
        <f t="shared" si="16"/>
        <v>7128</v>
      </c>
    </row>
    <row r="928" spans="3:3">
      <c r="C928">
        <f t="shared" si="16"/>
        <v>7136</v>
      </c>
    </row>
    <row r="929" spans="3:3">
      <c r="C929">
        <f t="shared" si="16"/>
        <v>7144</v>
      </c>
    </row>
    <row r="930" spans="3:3">
      <c r="C930">
        <f t="shared" si="16"/>
        <v>7152</v>
      </c>
    </row>
    <row r="931" spans="3:3">
      <c r="C931">
        <f t="shared" si="16"/>
        <v>7160</v>
      </c>
    </row>
    <row r="932" spans="3:3">
      <c r="C932">
        <f t="shared" si="16"/>
        <v>7168</v>
      </c>
    </row>
    <row r="933" spans="3:3">
      <c r="C933">
        <f t="shared" si="16"/>
        <v>7176</v>
      </c>
    </row>
    <row r="934" spans="3:3">
      <c r="C934">
        <f t="shared" si="16"/>
        <v>7184</v>
      </c>
    </row>
    <row r="935" spans="3:3">
      <c r="C935">
        <f t="shared" si="16"/>
        <v>7192</v>
      </c>
    </row>
    <row r="936" spans="3:3">
      <c r="C936">
        <f t="shared" si="16"/>
        <v>7200</v>
      </c>
    </row>
    <row r="937" spans="3:3">
      <c r="C937">
        <f t="shared" ref="C937:C976" si="17">C936+8</f>
        <v>7208</v>
      </c>
    </row>
    <row r="938" spans="3:3">
      <c r="C938">
        <f t="shared" si="17"/>
        <v>7216</v>
      </c>
    </row>
    <row r="939" spans="3:3">
      <c r="C939">
        <f t="shared" si="17"/>
        <v>7224</v>
      </c>
    </row>
    <row r="940" spans="3:3">
      <c r="C940">
        <f t="shared" si="17"/>
        <v>7232</v>
      </c>
    </row>
    <row r="941" spans="3:3">
      <c r="C941">
        <f t="shared" si="17"/>
        <v>7240</v>
      </c>
    </row>
    <row r="942" spans="3:3">
      <c r="C942">
        <f t="shared" si="17"/>
        <v>7248</v>
      </c>
    </row>
    <row r="943" spans="3:3">
      <c r="C943">
        <f t="shared" si="17"/>
        <v>7256</v>
      </c>
    </row>
    <row r="944" spans="3:3">
      <c r="C944">
        <f t="shared" si="17"/>
        <v>7264</v>
      </c>
    </row>
    <row r="945" spans="3:3">
      <c r="C945">
        <f t="shared" si="17"/>
        <v>7272</v>
      </c>
    </row>
    <row r="946" spans="3:3">
      <c r="C946">
        <f t="shared" si="17"/>
        <v>7280</v>
      </c>
    </row>
    <row r="947" spans="3:3">
      <c r="C947">
        <f t="shared" si="17"/>
        <v>7288</v>
      </c>
    </row>
    <row r="948" spans="3:3">
      <c r="C948">
        <f t="shared" si="17"/>
        <v>7296</v>
      </c>
    </row>
    <row r="949" spans="3:3">
      <c r="C949">
        <f t="shared" si="17"/>
        <v>7304</v>
      </c>
    </row>
    <row r="950" spans="3:3">
      <c r="C950">
        <f t="shared" si="17"/>
        <v>7312</v>
      </c>
    </row>
    <row r="951" spans="3:3">
      <c r="C951">
        <f t="shared" si="17"/>
        <v>7320</v>
      </c>
    </row>
    <row r="952" spans="3:3">
      <c r="C952">
        <f t="shared" si="17"/>
        <v>7328</v>
      </c>
    </row>
    <row r="953" spans="3:3">
      <c r="C953">
        <f t="shared" si="17"/>
        <v>7336</v>
      </c>
    </row>
    <row r="954" spans="3:3">
      <c r="C954">
        <f t="shared" si="17"/>
        <v>7344</v>
      </c>
    </row>
    <row r="955" spans="3:3">
      <c r="C955">
        <f t="shared" si="17"/>
        <v>7352</v>
      </c>
    </row>
    <row r="956" spans="3:3">
      <c r="C956">
        <f t="shared" si="17"/>
        <v>7360</v>
      </c>
    </row>
    <row r="957" spans="3:3">
      <c r="C957">
        <f t="shared" si="17"/>
        <v>7368</v>
      </c>
    </row>
    <row r="958" spans="3:3">
      <c r="C958">
        <f t="shared" si="17"/>
        <v>7376</v>
      </c>
    </row>
    <row r="959" spans="3:3">
      <c r="C959">
        <f t="shared" si="17"/>
        <v>7384</v>
      </c>
    </row>
    <row r="960" spans="3:3">
      <c r="C960">
        <f t="shared" si="17"/>
        <v>7392</v>
      </c>
    </row>
    <row r="961" spans="3:3">
      <c r="C961">
        <f t="shared" si="17"/>
        <v>7400</v>
      </c>
    </row>
    <row r="962" spans="3:3">
      <c r="C962">
        <f t="shared" si="17"/>
        <v>7408</v>
      </c>
    </row>
    <row r="963" spans="3:3">
      <c r="C963">
        <f t="shared" si="17"/>
        <v>7416</v>
      </c>
    </row>
    <row r="964" spans="3:3">
      <c r="C964">
        <f t="shared" si="17"/>
        <v>7424</v>
      </c>
    </row>
    <row r="965" spans="3:3">
      <c r="C965">
        <f t="shared" si="17"/>
        <v>7432</v>
      </c>
    </row>
    <row r="966" spans="3:3">
      <c r="C966">
        <f t="shared" si="17"/>
        <v>7440</v>
      </c>
    </row>
    <row r="967" spans="3:3">
      <c r="C967">
        <f t="shared" si="17"/>
        <v>7448</v>
      </c>
    </row>
    <row r="968" spans="3:3">
      <c r="C968">
        <f t="shared" si="17"/>
        <v>7456</v>
      </c>
    </row>
    <row r="969" spans="3:3">
      <c r="C969">
        <f t="shared" si="17"/>
        <v>7464</v>
      </c>
    </row>
    <row r="970" spans="3:3">
      <c r="C970">
        <f t="shared" si="17"/>
        <v>7472</v>
      </c>
    </row>
    <row r="971" spans="3:3">
      <c r="C971">
        <f t="shared" si="17"/>
        <v>7480</v>
      </c>
    </row>
    <row r="972" spans="3:3">
      <c r="C972">
        <f t="shared" si="17"/>
        <v>7488</v>
      </c>
    </row>
    <row r="973" spans="3:3">
      <c r="C973">
        <f t="shared" si="17"/>
        <v>7496</v>
      </c>
    </row>
    <row r="974" spans="3:3">
      <c r="C974">
        <f t="shared" si="17"/>
        <v>7504</v>
      </c>
    </row>
    <row r="975" spans="3:3">
      <c r="C975">
        <f t="shared" si="17"/>
        <v>7512</v>
      </c>
    </row>
    <row r="976" spans="3:3">
      <c r="C976">
        <f t="shared" si="17"/>
        <v>7520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E4" workbookViewId="0">
      <selection activeCell="J2" sqref="J2"/>
    </sheetView>
  </sheetViews>
  <sheetFormatPr baseColWidth="10" defaultRowHeight="15" x14ac:dyDescent="0"/>
  <cols>
    <col min="2" max="2" width="10.83203125" customWidth="1"/>
    <col min="4" max="4" width="24" customWidth="1"/>
    <col min="7" max="7" width="20" customWidth="1"/>
    <col min="9" max="9" width="13.5" bestFit="1" customWidth="1"/>
    <col min="10" max="10" width="28.5" customWidth="1"/>
  </cols>
  <sheetData>
    <row r="1" spans="1:20">
      <c r="A1" t="s">
        <v>8</v>
      </c>
      <c r="B1" t="s">
        <v>11</v>
      </c>
      <c r="C1" t="s">
        <v>5</v>
      </c>
      <c r="D1" t="s">
        <v>117</v>
      </c>
      <c r="E1" t="s">
        <v>12</v>
      </c>
      <c r="F1" t="s">
        <v>13</v>
      </c>
      <c r="G1" t="s">
        <v>14</v>
      </c>
      <c r="H1" t="s">
        <v>11</v>
      </c>
      <c r="I1" t="s">
        <v>5</v>
      </c>
      <c r="J1" t="s">
        <v>116</v>
      </c>
      <c r="K1" t="s">
        <v>12</v>
      </c>
      <c r="L1" t="s">
        <v>13</v>
      </c>
      <c r="M1" t="s">
        <v>14</v>
      </c>
      <c r="N1" t="s">
        <v>117</v>
      </c>
      <c r="R1" t="s">
        <v>115</v>
      </c>
    </row>
    <row r="2" spans="1:20">
      <c r="A2">
        <v>3600</v>
      </c>
      <c r="B2">
        <v>1</v>
      </c>
      <c r="C2">
        <v>697</v>
      </c>
      <c r="D2">
        <v>185906.04</v>
      </c>
      <c r="E2">
        <v>30212.533124056099</v>
      </c>
      <c r="F2">
        <v>185821.08814214799</v>
      </c>
      <c r="G2">
        <v>185991.006549388</v>
      </c>
      <c r="H2">
        <v>1</v>
      </c>
      <c r="I2">
        <v>697</v>
      </c>
      <c r="J2">
        <v>61505.16</v>
      </c>
      <c r="K2">
        <v>13106.913402203199</v>
      </c>
      <c r="L2">
        <v>61468.297632326699</v>
      </c>
      <c r="M2">
        <v>61542.012267242899</v>
      </c>
      <c r="N2">
        <v>185.90600000000001</v>
      </c>
      <c r="O2" t="s">
        <v>111</v>
      </c>
      <c r="P2" t="s">
        <v>109</v>
      </c>
      <c r="Q2">
        <v>697</v>
      </c>
      <c r="R2">
        <v>1302.0999999999999</v>
      </c>
      <c r="S2">
        <v>1085.8462686391899</v>
      </c>
      <c r="T2">
        <v>3.0534557912952698</v>
      </c>
    </row>
    <row r="3" spans="1:20">
      <c r="A3" t="s">
        <v>9</v>
      </c>
      <c r="B3">
        <v>2</v>
      </c>
      <c r="C3">
        <v>697</v>
      </c>
      <c r="D3">
        <v>557687</v>
      </c>
      <c r="E3">
        <v>100593.445636848</v>
      </c>
      <c r="F3">
        <v>557404.127469945</v>
      </c>
      <c r="G3">
        <v>557969.87539949501</v>
      </c>
      <c r="H3">
        <v>2</v>
      </c>
      <c r="I3">
        <v>685</v>
      </c>
      <c r="J3">
        <v>6981.76</v>
      </c>
      <c r="K3">
        <v>585.172302168633</v>
      </c>
      <c r="L3">
        <v>6980.0818427558397</v>
      </c>
      <c r="M3">
        <v>6983.4305660032896</v>
      </c>
      <c r="N3">
        <v>557.68700000000001</v>
      </c>
      <c r="O3" t="s">
        <v>113</v>
      </c>
      <c r="P3" t="s">
        <v>109</v>
      </c>
      <c r="Q3">
        <v>697</v>
      </c>
      <c r="R3">
        <v>607.49</v>
      </c>
      <c r="S3">
        <v>1363.9542754398201</v>
      </c>
      <c r="T3">
        <v>3.8355098706772401</v>
      </c>
    </row>
    <row r="4" spans="1:20">
      <c r="A4" t="s">
        <v>10</v>
      </c>
      <c r="B4">
        <v>3</v>
      </c>
      <c r="C4">
        <v>697</v>
      </c>
      <c r="D4">
        <v>589020.37</v>
      </c>
      <c r="E4">
        <v>108742.133485342</v>
      </c>
      <c r="F4">
        <v>588714.58453137602</v>
      </c>
      <c r="G4">
        <v>589326.16152314399</v>
      </c>
      <c r="H4">
        <v>3</v>
      </c>
      <c r="I4">
        <v>697</v>
      </c>
      <c r="J4">
        <v>6292.86</v>
      </c>
      <c r="K4">
        <v>340.25846852836298</v>
      </c>
      <c r="L4">
        <v>6291.8939647082998</v>
      </c>
      <c r="M4">
        <v>6293.8076134839503</v>
      </c>
      <c r="N4">
        <v>589.02</v>
      </c>
      <c r="O4" t="s">
        <v>114</v>
      </c>
      <c r="P4" t="s">
        <v>109</v>
      </c>
      <c r="Q4">
        <v>697</v>
      </c>
      <c r="R4">
        <v>577.15</v>
      </c>
      <c r="S4">
        <v>1276.43662844707</v>
      </c>
      <c r="T4">
        <v>3.5894057270534501</v>
      </c>
    </row>
    <row r="5" spans="1:20">
      <c r="B5">
        <v>4</v>
      </c>
      <c r="C5">
        <v>697</v>
      </c>
      <c r="D5">
        <v>589129.14</v>
      </c>
      <c r="E5">
        <v>108818.468100659</v>
      </c>
      <c r="F5">
        <v>588823.13458037702</v>
      </c>
      <c r="G5">
        <v>589435.14088590699</v>
      </c>
      <c r="H5">
        <v>4</v>
      </c>
      <c r="I5">
        <v>697</v>
      </c>
      <c r="J5" s="3">
        <f>K5/I5</f>
        <v>6260.3931133428978</v>
      </c>
      <c r="K5">
        <v>4363494</v>
      </c>
      <c r="N5">
        <v>589.12900000000002</v>
      </c>
      <c r="O5" t="s">
        <v>112</v>
      </c>
      <c r="P5" t="s">
        <v>109</v>
      </c>
      <c r="Q5">
        <v>697</v>
      </c>
      <c r="R5">
        <v>445.51</v>
      </c>
      <c r="S5">
        <v>404.09486588419003</v>
      </c>
      <c r="T5">
        <v>1.13633563433718</v>
      </c>
    </row>
    <row r="6" spans="1:20">
      <c r="B6">
        <v>5</v>
      </c>
      <c r="C6">
        <v>4418</v>
      </c>
      <c r="D6">
        <v>569848.16</v>
      </c>
      <c r="E6">
        <v>151586.72571426499</v>
      </c>
      <c r="F6">
        <v>569780.91263413301</v>
      </c>
      <c r="G6">
        <v>569915.412399819</v>
      </c>
      <c r="H6">
        <v>5</v>
      </c>
      <c r="I6">
        <v>4265</v>
      </c>
      <c r="J6" s="3">
        <f>6146.53856975381</f>
        <v>6146.5385697538104</v>
      </c>
      <c r="K6">
        <v>729.75836807477503</v>
      </c>
      <c r="L6">
        <v>6146.2032060020101</v>
      </c>
      <c r="M6">
        <v>6146.8739335056098</v>
      </c>
      <c r="N6">
        <v>569.84799999999996</v>
      </c>
      <c r="O6" t="s">
        <v>118</v>
      </c>
      <c r="P6" t="s">
        <v>109</v>
      </c>
      <c r="Q6">
        <v>793</v>
      </c>
      <c r="R6">
        <v>369.48</v>
      </c>
      <c r="S6">
        <v>112.216082329005</v>
      </c>
      <c r="T6">
        <v>0.27735626906034</v>
      </c>
    </row>
    <row r="7" spans="1:20">
      <c r="O7" t="s">
        <v>119</v>
      </c>
    </row>
    <row r="8" spans="1:20">
      <c r="O8" t="s">
        <v>110</v>
      </c>
      <c r="Q8">
        <v>4418</v>
      </c>
      <c r="R8">
        <v>489.85</v>
      </c>
      <c r="S8">
        <v>786.935533612276</v>
      </c>
      <c r="T8">
        <v>0.34911580938887699</v>
      </c>
    </row>
    <row r="34" spans="2:7">
      <c r="B34" t="s">
        <v>110</v>
      </c>
      <c r="C34" t="s">
        <v>90</v>
      </c>
      <c r="D34">
        <v>4418</v>
      </c>
      <c r="E34">
        <v>569848.16</v>
      </c>
      <c r="F34">
        <v>151586.72571426499</v>
      </c>
      <c r="G34">
        <v>67.249882842906203</v>
      </c>
    </row>
    <row r="35" spans="2:7">
      <c r="B35" t="s">
        <v>111</v>
      </c>
      <c r="C35" t="s">
        <v>90</v>
      </c>
      <c r="D35">
        <v>697</v>
      </c>
      <c r="E35">
        <v>185906.05</v>
      </c>
      <c r="F35">
        <v>30212.533124056099</v>
      </c>
      <c r="G35">
        <v>84.959203620014193</v>
      </c>
    </row>
    <row r="36" spans="2:7">
      <c r="B36" t="s">
        <v>112</v>
      </c>
      <c r="C36" t="s">
        <v>90</v>
      </c>
      <c r="D36">
        <v>697</v>
      </c>
      <c r="E36">
        <v>589129.14</v>
      </c>
      <c r="F36">
        <v>108818.468100659</v>
      </c>
      <c r="G36">
        <v>306.00315276512401</v>
      </c>
    </row>
    <row r="37" spans="2:7">
      <c r="B37" t="s">
        <v>113</v>
      </c>
      <c r="C37" t="s">
        <v>90</v>
      </c>
      <c r="D37">
        <v>697</v>
      </c>
      <c r="E37">
        <v>557687</v>
      </c>
      <c r="F37">
        <v>100593.445636848</v>
      </c>
      <c r="G37">
        <v>282.87396477506599</v>
      </c>
    </row>
    <row r="38" spans="2:7">
      <c r="B38" t="s">
        <v>114</v>
      </c>
      <c r="C38" t="s">
        <v>90</v>
      </c>
      <c r="D38">
        <v>697</v>
      </c>
      <c r="E38">
        <v>589020.37</v>
      </c>
      <c r="F38">
        <v>108742.133485342</v>
      </c>
      <c r="G38">
        <v>305.78849588417597</v>
      </c>
    </row>
    <row r="39" spans="2:7">
      <c r="B39" t="s">
        <v>113</v>
      </c>
      <c r="C39" t="s">
        <v>106</v>
      </c>
      <c r="D39">
        <v>697</v>
      </c>
      <c r="E39">
        <v>6983.3</v>
      </c>
      <c r="F39">
        <v>583.70063960778702</v>
      </c>
      <c r="G39">
        <v>1.64139634667326</v>
      </c>
    </row>
    <row r="40" spans="2:7">
      <c r="B40" t="s">
        <v>111</v>
      </c>
      <c r="C40" t="s">
        <v>106</v>
      </c>
      <c r="D40">
        <v>697</v>
      </c>
      <c r="E40">
        <v>61505.15</v>
      </c>
      <c r="F40">
        <v>13106.913402203199</v>
      </c>
      <c r="G40">
        <v>36.8573174581323</v>
      </c>
    </row>
    <row r="41" spans="2:7">
      <c r="B41" t="s">
        <v>114</v>
      </c>
      <c r="C41" t="s">
        <v>106</v>
      </c>
      <c r="D41">
        <v>697</v>
      </c>
      <c r="E41">
        <v>6292.85</v>
      </c>
      <c r="F41">
        <v>340.25846852836298</v>
      </c>
      <c r="G41">
        <v>0.95682438782724799</v>
      </c>
    </row>
    <row r="42" spans="2:7">
      <c r="B42" t="s">
        <v>114</v>
      </c>
      <c r="C42" t="s">
        <v>9</v>
      </c>
      <c r="D42">
        <v>697</v>
      </c>
      <c r="E42">
        <v>20.12</v>
      </c>
      <c r="F42">
        <v>4.8995866296700497</v>
      </c>
      <c r="G42">
        <v>1.37778906659301E-2</v>
      </c>
    </row>
    <row r="43" spans="2:7">
      <c r="B43" t="s">
        <v>112</v>
      </c>
      <c r="C43" t="s">
        <v>9</v>
      </c>
      <c r="D43">
        <v>697</v>
      </c>
      <c r="E43">
        <v>20.12</v>
      </c>
      <c r="F43">
        <v>4.8995866296700497</v>
      </c>
      <c r="G43">
        <v>1.37778906659301E-2</v>
      </c>
    </row>
    <row r="44" spans="2:7">
      <c r="B44" t="s">
        <v>113</v>
      </c>
      <c r="C44" t="s">
        <v>9</v>
      </c>
      <c r="D44">
        <v>697</v>
      </c>
      <c r="E44">
        <v>20.12</v>
      </c>
      <c r="F44">
        <v>4.8995866296700497</v>
      </c>
      <c r="G44">
        <v>1.37778906659301E-2</v>
      </c>
    </row>
    <row r="45" spans="2:7">
      <c r="B45" t="s">
        <v>110</v>
      </c>
      <c r="C45" t="s">
        <v>9</v>
      </c>
      <c r="D45">
        <v>4418</v>
      </c>
      <c r="E45">
        <v>19.53</v>
      </c>
      <c r="F45">
        <v>5.6611586883426996</v>
      </c>
      <c r="G45">
        <v>2.51151449279124E-3</v>
      </c>
    </row>
    <row r="46" spans="2:7">
      <c r="B46" t="s">
        <v>111</v>
      </c>
      <c r="C46" t="s">
        <v>9</v>
      </c>
      <c r="D46">
        <v>697</v>
      </c>
      <c r="E46">
        <v>20.12</v>
      </c>
      <c r="F46">
        <v>4.8995866296700497</v>
      </c>
      <c r="G46">
        <v>1.37778906659301E-2</v>
      </c>
    </row>
    <row r="47" spans="2:7">
      <c r="B47" t="s">
        <v>114</v>
      </c>
      <c r="C47" t="s">
        <v>107</v>
      </c>
      <c r="D47">
        <v>697</v>
      </c>
      <c r="E47">
        <v>1366704953008.8</v>
      </c>
      <c r="F47">
        <v>6082969.0713838898</v>
      </c>
      <c r="G47">
        <v>17105.623213647701</v>
      </c>
    </row>
    <row r="48" spans="2:7">
      <c r="B48" t="s">
        <v>110</v>
      </c>
      <c r="C48" t="s">
        <v>107</v>
      </c>
      <c r="D48">
        <v>4418</v>
      </c>
      <c r="E48">
        <v>1366559785186.4099</v>
      </c>
      <c r="F48">
        <v>23983788.1295821</v>
      </c>
      <c r="G48">
        <v>10640.1595142555</v>
      </c>
    </row>
    <row r="49" spans="2:7">
      <c r="B49" t="s">
        <v>111</v>
      </c>
      <c r="C49" t="s">
        <v>107</v>
      </c>
      <c r="D49">
        <v>697</v>
      </c>
      <c r="E49">
        <v>1366704611784.75</v>
      </c>
      <c r="F49">
        <v>5833052.2664556503</v>
      </c>
      <c r="G49">
        <v>16402.8442500044</v>
      </c>
    </row>
    <row r="50" spans="2:7">
      <c r="B50" t="s">
        <v>113</v>
      </c>
      <c r="C50" t="s">
        <v>107</v>
      </c>
      <c r="D50">
        <v>697</v>
      </c>
      <c r="E50">
        <v>1366705834825.1101</v>
      </c>
      <c r="F50">
        <v>6490827.9266444296</v>
      </c>
      <c r="G50">
        <v>18252.5433805209</v>
      </c>
    </row>
    <row r="51" spans="2:7">
      <c r="B51" t="s">
        <v>112</v>
      </c>
      <c r="C51" t="s">
        <v>107</v>
      </c>
      <c r="D51">
        <v>697</v>
      </c>
      <c r="E51">
        <v>1366689148195.02</v>
      </c>
      <c r="F51">
        <v>4381084.5789303798</v>
      </c>
      <c r="G51">
        <v>12319.8361186564</v>
      </c>
    </row>
    <row r="52" spans="2:7">
      <c r="B52" t="s">
        <v>110</v>
      </c>
      <c r="C52" t="s">
        <v>105</v>
      </c>
      <c r="D52">
        <v>4418</v>
      </c>
      <c r="E52">
        <v>108282.88</v>
      </c>
      <c r="F52">
        <v>31050.973845322402</v>
      </c>
      <c r="G52">
        <v>13.775443353742</v>
      </c>
    </row>
    <row r="53" spans="2:7">
      <c r="B53" t="s">
        <v>114</v>
      </c>
      <c r="C53" t="s">
        <v>105</v>
      </c>
      <c r="D53">
        <v>697</v>
      </c>
      <c r="E53">
        <v>111883.3</v>
      </c>
      <c r="F53">
        <v>23597.594605497299</v>
      </c>
      <c r="G53">
        <v>66.357654844727094</v>
      </c>
    </row>
    <row r="54" spans="2:7">
      <c r="B54" t="s">
        <v>113</v>
      </c>
      <c r="C54" t="s">
        <v>105</v>
      </c>
      <c r="D54">
        <v>697</v>
      </c>
      <c r="E54">
        <v>112113.54</v>
      </c>
      <c r="F54">
        <v>23592.333451406401</v>
      </c>
      <c r="G54">
        <v>66.342860207685206</v>
      </c>
    </row>
    <row r="55" spans="2:7">
      <c r="B55" t="s">
        <v>112</v>
      </c>
      <c r="C55" t="s">
        <v>105</v>
      </c>
      <c r="D55">
        <v>697</v>
      </c>
      <c r="E55">
        <v>111836.95</v>
      </c>
      <c r="F55">
        <v>23597.618816895101</v>
      </c>
      <c r="G55">
        <v>66.357722928428203</v>
      </c>
    </row>
    <row r="56" spans="2:7">
      <c r="B56" t="s">
        <v>111</v>
      </c>
      <c r="C56" t="s">
        <v>105</v>
      </c>
      <c r="D56">
        <v>697</v>
      </c>
      <c r="E56">
        <v>112330.02</v>
      </c>
      <c r="F56">
        <v>23602.4284708345</v>
      </c>
      <c r="G56">
        <v>66.371247923724098</v>
      </c>
    </row>
    <row r="57" spans="2:7">
      <c r="B57" t="s">
        <v>113</v>
      </c>
      <c r="C57" t="s">
        <v>104</v>
      </c>
      <c r="D57">
        <v>697</v>
      </c>
      <c r="E57">
        <v>3268.56</v>
      </c>
      <c r="F57">
        <v>878.84838921789606</v>
      </c>
      <c r="G57">
        <v>2.4713670629369799</v>
      </c>
    </row>
    <row r="58" spans="2:7">
      <c r="B58" t="s">
        <v>110</v>
      </c>
      <c r="C58" t="s">
        <v>104</v>
      </c>
      <c r="D58">
        <v>4418</v>
      </c>
      <c r="E58">
        <v>2711.53</v>
      </c>
      <c r="F58">
        <v>977.72942189049604</v>
      </c>
      <c r="G58">
        <v>0.43375954434254699</v>
      </c>
    </row>
    <row r="59" spans="2:7">
      <c r="B59" t="s">
        <v>112</v>
      </c>
      <c r="C59" t="s">
        <v>104</v>
      </c>
      <c r="D59">
        <v>697</v>
      </c>
      <c r="E59">
        <v>2855.75</v>
      </c>
      <c r="F59">
        <v>809.66877235262302</v>
      </c>
      <c r="G59">
        <v>2.2768304071895802</v>
      </c>
    </row>
    <row r="60" spans="2:7">
      <c r="B60" t="s">
        <v>111</v>
      </c>
      <c r="C60" t="s">
        <v>104</v>
      </c>
      <c r="D60">
        <v>697</v>
      </c>
      <c r="E60">
        <v>7116.72</v>
      </c>
      <c r="F60">
        <v>1563.6058591854301</v>
      </c>
      <c r="G60">
        <v>4.3969404361598903</v>
      </c>
    </row>
    <row r="61" spans="2:7">
      <c r="B61" t="s">
        <v>114</v>
      </c>
      <c r="C61" t="s">
        <v>104</v>
      </c>
      <c r="D61">
        <v>697</v>
      </c>
      <c r="E61">
        <v>2865.19</v>
      </c>
      <c r="F61">
        <v>812.278312597786</v>
      </c>
      <c r="G61">
        <v>2.2841685691415501</v>
      </c>
    </row>
    <row r="62" spans="2:7">
      <c r="B62" t="s">
        <v>113</v>
      </c>
      <c r="C62" t="s">
        <v>108</v>
      </c>
      <c r="D62">
        <v>697</v>
      </c>
      <c r="E62">
        <v>115382.1</v>
      </c>
      <c r="F62">
        <v>24144.1509271096</v>
      </c>
      <c r="G62">
        <v>67.894599450695495</v>
      </c>
    </row>
    <row r="63" spans="2:7">
      <c r="B63" t="s">
        <v>114</v>
      </c>
      <c r="C63" t="s">
        <v>108</v>
      </c>
      <c r="D63">
        <v>697</v>
      </c>
      <c r="E63">
        <v>114748.48</v>
      </c>
      <c r="F63">
        <v>24085.468040141601</v>
      </c>
      <c r="G63">
        <v>67.729580141574601</v>
      </c>
    </row>
    <row r="64" spans="2:7">
      <c r="B64" t="s">
        <v>111</v>
      </c>
      <c r="C64" t="s">
        <v>108</v>
      </c>
      <c r="D64">
        <v>697</v>
      </c>
      <c r="E64">
        <v>119446.74</v>
      </c>
      <c r="F64">
        <v>24284.8306194078</v>
      </c>
      <c r="G64">
        <v>68.290198011534201</v>
      </c>
    </row>
    <row r="65" spans="2:7">
      <c r="B65" t="s">
        <v>112</v>
      </c>
      <c r="C65" t="s">
        <v>108</v>
      </c>
      <c r="D65">
        <v>697</v>
      </c>
      <c r="E65">
        <v>114692.7</v>
      </c>
      <c r="F65">
        <v>24084.661474798198</v>
      </c>
      <c r="G65">
        <v>67.727312038169998</v>
      </c>
    </row>
    <row r="66" spans="2:7">
      <c r="B66" t="s">
        <v>110</v>
      </c>
      <c r="C66" t="s">
        <v>108</v>
      </c>
      <c r="D66">
        <v>4418</v>
      </c>
      <c r="E66">
        <v>110994.41</v>
      </c>
      <c r="F66">
        <v>31769.6453590848</v>
      </c>
      <c r="G66">
        <v>14.094274536850699</v>
      </c>
    </row>
    <row r="67" spans="2:7">
      <c r="B67" t="s">
        <v>114</v>
      </c>
      <c r="C67" t="s">
        <v>109</v>
      </c>
      <c r="D67">
        <v>697</v>
      </c>
      <c r="E67">
        <v>577.15</v>
      </c>
      <c r="F67">
        <v>1276.43662844707</v>
      </c>
      <c r="G67">
        <v>3.5894057270534501</v>
      </c>
    </row>
    <row r="68" spans="2:7">
      <c r="B68" t="s">
        <v>110</v>
      </c>
      <c r="C68" t="s">
        <v>109</v>
      </c>
      <c r="D68">
        <v>4418</v>
      </c>
      <c r="E68">
        <v>489.85</v>
      </c>
      <c r="F68">
        <v>786.935533612276</v>
      </c>
      <c r="G68">
        <v>0.34911580938887699</v>
      </c>
    </row>
    <row r="69" spans="2:7">
      <c r="B69" t="s">
        <v>112</v>
      </c>
      <c r="C69" t="s">
        <v>109</v>
      </c>
      <c r="D69">
        <v>697</v>
      </c>
      <c r="E69">
        <v>445.51</v>
      </c>
      <c r="F69">
        <v>404.09486588419003</v>
      </c>
      <c r="G69">
        <v>1.13633563433718</v>
      </c>
    </row>
    <row r="70" spans="2:7">
      <c r="B70" t="s">
        <v>111</v>
      </c>
      <c r="C70" t="s">
        <v>109</v>
      </c>
      <c r="D70">
        <v>697</v>
      </c>
      <c r="E70">
        <v>1302.0999999999999</v>
      </c>
      <c r="F70">
        <v>1085.8462686391899</v>
      </c>
      <c r="G70">
        <v>3.0534557912952698</v>
      </c>
    </row>
    <row r="71" spans="2:7">
      <c r="B71" t="s">
        <v>113</v>
      </c>
      <c r="C71" t="s">
        <v>109</v>
      </c>
      <c r="D71">
        <v>697</v>
      </c>
      <c r="E71">
        <v>607.49</v>
      </c>
      <c r="F71">
        <v>1363.9542754398201</v>
      </c>
      <c r="G71">
        <v>3.8355098706772401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52"/>
  <sheetViews>
    <sheetView topLeftCell="D1" workbookViewId="0">
      <selection activeCell="E14" sqref="E14"/>
    </sheetView>
  </sheetViews>
  <sheetFormatPr baseColWidth="10" defaultRowHeight="15" x14ac:dyDescent="0"/>
  <cols>
    <col min="2" max="2" width="174.83203125" customWidth="1"/>
    <col min="4" max="4" width="24.33203125" customWidth="1"/>
  </cols>
  <sheetData>
    <row r="2" spans="1:35">
      <c r="A2" s="1"/>
      <c r="B2" s="1" t="s">
        <v>32</v>
      </c>
      <c r="C2" s="1">
        <v>3416</v>
      </c>
      <c r="D2" s="1">
        <v>3994.6887999999999</v>
      </c>
      <c r="E2" s="1">
        <v>1876.8233600000001</v>
      </c>
      <c r="F2" s="1">
        <v>3993.6119509999999</v>
      </c>
      <c r="G2" s="1">
        <v>3995.7656830000001</v>
      </c>
      <c r="H2" s="1"/>
      <c r="I2" s="1" t="s">
        <v>32</v>
      </c>
      <c r="J2" s="1">
        <v>3636</v>
      </c>
      <c r="K2" s="1">
        <v>1686.6474000000001</v>
      </c>
      <c r="L2" s="1">
        <v>975.33194179999998</v>
      </c>
      <c r="M2" s="1">
        <v>1686.121658</v>
      </c>
      <c r="N2" s="1">
        <v>1687.1731709999999</v>
      </c>
      <c r="O2" s="1"/>
      <c r="P2" s="1" t="s">
        <v>27</v>
      </c>
      <c r="Q2" s="1">
        <v>3719</v>
      </c>
      <c r="R2" s="1">
        <v>1363.3118999999999</v>
      </c>
      <c r="S2" s="1">
        <v>810.97118839999996</v>
      </c>
      <c r="T2" s="1">
        <v>1362.884511</v>
      </c>
      <c r="U2" s="1">
        <v>1363.739313</v>
      </c>
      <c r="V2" s="1"/>
      <c r="W2" s="1" t="s">
        <v>27</v>
      </c>
      <c r="X2" s="1">
        <v>3741</v>
      </c>
      <c r="Y2" s="1">
        <v>222.6421</v>
      </c>
      <c r="Z2" s="1">
        <v>136.9825214</v>
      </c>
      <c r="AA2" s="1">
        <v>222.57030589999999</v>
      </c>
      <c r="AB2" s="1">
        <v>222.71384280000001</v>
      </c>
      <c r="AC2" s="1"/>
      <c r="AD2" s="1" t="s">
        <v>27</v>
      </c>
      <c r="AE2" s="1">
        <v>3762</v>
      </c>
      <c r="AF2" s="1">
        <v>143.85429999999999</v>
      </c>
      <c r="AG2" s="1">
        <v>79.466246830000003</v>
      </c>
      <c r="AH2" s="1">
        <v>143.8129309</v>
      </c>
      <c r="AI2" s="1">
        <v>143.89573469999999</v>
      </c>
    </row>
    <row r="3" spans="1:35">
      <c r="D3" t="s">
        <v>124</v>
      </c>
      <c r="K3" t="s">
        <v>34</v>
      </c>
      <c r="R3" t="s">
        <v>35</v>
      </c>
      <c r="Y3" t="s">
        <v>36</v>
      </c>
      <c r="AF3" t="s">
        <v>37</v>
      </c>
    </row>
    <row r="4" spans="1:35">
      <c r="B4" t="s">
        <v>31</v>
      </c>
      <c r="C4">
        <v>1171</v>
      </c>
      <c r="D4">
        <v>11846.9684</v>
      </c>
      <c r="E4">
        <v>7699.2814233376903</v>
      </c>
      <c r="F4">
        <v>11834.081476012199</v>
      </c>
      <c r="G4">
        <v>11859.855330136401</v>
      </c>
      <c r="I4" t="s">
        <v>31</v>
      </c>
      <c r="J4">
        <v>1225</v>
      </c>
      <c r="K4">
        <v>6194.7102000000004</v>
      </c>
      <c r="L4">
        <v>4538.10573894135</v>
      </c>
      <c r="M4">
        <v>6187.4492348993299</v>
      </c>
      <c r="N4">
        <v>6201.9711732639398</v>
      </c>
      <c r="P4" t="s">
        <v>25</v>
      </c>
      <c r="Q4">
        <v>1252</v>
      </c>
      <c r="R4">
        <v>5283.1972999999998</v>
      </c>
      <c r="S4">
        <v>4091.35140392124</v>
      </c>
      <c r="T4">
        <v>5276.7922933293203</v>
      </c>
      <c r="U4">
        <v>5289.6022753607704</v>
      </c>
      <c r="W4" t="s">
        <v>25</v>
      </c>
      <c r="X4">
        <v>1260</v>
      </c>
      <c r="Y4">
        <v>877.4683</v>
      </c>
      <c r="Z4">
        <v>717.63931002504</v>
      </c>
      <c r="AA4">
        <v>876.35192615265896</v>
      </c>
      <c r="AB4">
        <v>878.58458178384899</v>
      </c>
      <c r="AD4" t="s">
        <v>25</v>
      </c>
      <c r="AE4">
        <v>1268</v>
      </c>
      <c r="AF4">
        <v>548.35019999999997</v>
      </c>
      <c r="AG4">
        <v>435.83438609111897</v>
      </c>
      <c r="AH4">
        <v>547.67647050730397</v>
      </c>
      <c r="AI4">
        <v>549.02384495010904</v>
      </c>
    </row>
    <row r="5" spans="1:35">
      <c r="B5" t="s">
        <v>26</v>
      </c>
      <c r="C5">
        <v>4265</v>
      </c>
      <c r="D5">
        <v>6146.5385999999999</v>
      </c>
      <c r="E5">
        <v>729.75836807477503</v>
      </c>
      <c r="F5">
        <v>6146.2032060020101</v>
      </c>
      <c r="G5">
        <v>6146.8739335056098</v>
      </c>
      <c r="I5" t="s">
        <v>26</v>
      </c>
      <c r="J5">
        <v>4265</v>
      </c>
      <c r="K5">
        <v>2439.1653000000001</v>
      </c>
      <c r="L5">
        <v>569.50334186381497</v>
      </c>
      <c r="M5">
        <v>2438.9035811137001</v>
      </c>
      <c r="N5">
        <v>2439.4270167761001</v>
      </c>
      <c r="P5" t="s">
        <v>26</v>
      </c>
      <c r="Q5">
        <v>4265</v>
      </c>
      <c r="R5">
        <v>1638.2985000000001</v>
      </c>
      <c r="S5">
        <v>697.40316277220495</v>
      </c>
      <c r="T5">
        <v>1637.97798119601</v>
      </c>
      <c r="U5">
        <v>1638.6189707383401</v>
      </c>
      <c r="W5" t="s">
        <v>26</v>
      </c>
      <c r="X5">
        <v>4265</v>
      </c>
      <c r="Y5">
        <v>291.47390000000001</v>
      </c>
      <c r="Z5">
        <v>115.21941029280001</v>
      </c>
      <c r="AA5">
        <v>291.42090737533999</v>
      </c>
      <c r="AB5">
        <v>291.52680657542197</v>
      </c>
      <c r="AD5" t="s">
        <v>26</v>
      </c>
      <c r="AE5">
        <v>4265</v>
      </c>
      <c r="AF5">
        <v>164.97139999999999</v>
      </c>
      <c r="AG5">
        <v>49.697826381491403</v>
      </c>
      <c r="AH5">
        <v>164.94855621577801</v>
      </c>
      <c r="AI5">
        <v>164.99423393662599</v>
      </c>
    </row>
    <row r="6" spans="1:35">
      <c r="B6" t="s">
        <v>33</v>
      </c>
      <c r="C6">
        <v>221</v>
      </c>
      <c r="D6">
        <v>5683.5339000000004</v>
      </c>
      <c r="E6">
        <v>254.200913697978</v>
      </c>
      <c r="F6">
        <v>5681.2794851092804</v>
      </c>
      <c r="G6">
        <v>5685.7883881938797</v>
      </c>
      <c r="I6" t="s">
        <v>33</v>
      </c>
      <c r="J6">
        <v>287</v>
      </c>
      <c r="K6">
        <v>2137.8780000000002</v>
      </c>
      <c r="L6">
        <v>319.36718860868598</v>
      </c>
      <c r="M6">
        <v>2135.6970045655999</v>
      </c>
      <c r="N6">
        <v>2140.0590929953801</v>
      </c>
      <c r="P6" t="s">
        <v>33</v>
      </c>
      <c r="Q6">
        <v>328</v>
      </c>
      <c r="R6">
        <v>1342.1982</v>
      </c>
      <c r="S6">
        <v>601.66036859708004</v>
      </c>
      <c r="T6">
        <v>1338.60288316326</v>
      </c>
      <c r="U6">
        <v>1345.79345830015</v>
      </c>
      <c r="W6" t="s">
        <v>33</v>
      </c>
      <c r="X6">
        <v>337</v>
      </c>
      <c r="Y6">
        <v>251.53710000000001</v>
      </c>
      <c r="Z6">
        <v>134.98811440569099</v>
      </c>
      <c r="AA6">
        <v>250.75199791028101</v>
      </c>
      <c r="AB6">
        <v>252.32218606597999</v>
      </c>
      <c r="AD6" t="s">
        <v>33</v>
      </c>
      <c r="AE6">
        <v>346</v>
      </c>
      <c r="AF6">
        <v>120.2688</v>
      </c>
      <c r="AG6">
        <v>25.122540424145399</v>
      </c>
      <c r="AH6">
        <v>120.12647347043</v>
      </c>
      <c r="AI6">
        <v>120.411098783906</v>
      </c>
    </row>
    <row r="7" spans="1:35">
      <c r="B7" t="s">
        <v>28</v>
      </c>
      <c r="C7">
        <v>184</v>
      </c>
      <c r="D7">
        <v>5669.9565000000002</v>
      </c>
      <c r="E7">
        <v>204.72873765743901</v>
      </c>
      <c r="F7">
        <v>5667.7757156206098</v>
      </c>
      <c r="G7">
        <v>5672.1373278576502</v>
      </c>
      <c r="I7" t="s">
        <v>28</v>
      </c>
      <c r="J7">
        <v>184</v>
      </c>
      <c r="K7">
        <v>2118.9292999999998</v>
      </c>
      <c r="L7">
        <v>159.40250598851699</v>
      </c>
      <c r="M7">
        <v>2117.2313646101202</v>
      </c>
      <c r="N7">
        <v>2120.6273310420502</v>
      </c>
      <c r="P7" t="s">
        <v>28</v>
      </c>
      <c r="Q7">
        <v>184</v>
      </c>
      <c r="R7">
        <v>975.74459999999999</v>
      </c>
      <c r="S7">
        <v>331.75959920444001</v>
      </c>
      <c r="T7">
        <v>972.210604269344</v>
      </c>
      <c r="U7">
        <v>979.27852616543896</v>
      </c>
      <c r="W7" t="s">
        <v>28</v>
      </c>
      <c r="X7">
        <v>184</v>
      </c>
      <c r="Y7">
        <v>227.2663</v>
      </c>
      <c r="Z7">
        <v>115.31458400665601</v>
      </c>
      <c r="AA7">
        <v>226.03795334427701</v>
      </c>
      <c r="AB7">
        <v>228.494655351375</v>
      </c>
      <c r="AD7" t="s">
        <v>28</v>
      </c>
      <c r="AE7">
        <v>184</v>
      </c>
      <c r="AF7">
        <v>90.592399999999998</v>
      </c>
      <c r="AG7">
        <v>23.210185881992501</v>
      </c>
      <c r="AH7">
        <v>90.345152367778795</v>
      </c>
      <c r="AI7">
        <v>90.839630240916904</v>
      </c>
    </row>
    <row r="8" spans="1:35">
      <c r="B8" t="s">
        <v>29</v>
      </c>
      <c r="C8">
        <v>18</v>
      </c>
      <c r="D8">
        <v>5535.6111000000001</v>
      </c>
      <c r="E8">
        <v>153.76572665197699</v>
      </c>
      <c r="F8">
        <v>5518.8677319867802</v>
      </c>
      <c r="G8">
        <v>5552.3544902354397</v>
      </c>
      <c r="I8" t="s">
        <v>29</v>
      </c>
      <c r="J8">
        <v>18</v>
      </c>
      <c r="K8">
        <v>2065.2777999999998</v>
      </c>
      <c r="L8">
        <v>146.37293447803901</v>
      </c>
      <c r="M8">
        <v>2049.3393915790598</v>
      </c>
      <c r="N8">
        <v>2081.2161639765</v>
      </c>
      <c r="P8" t="s">
        <v>29</v>
      </c>
      <c r="Q8">
        <v>18</v>
      </c>
      <c r="R8">
        <v>1025.5555999999999</v>
      </c>
      <c r="S8">
        <v>285.00634094539902</v>
      </c>
      <c r="T8">
        <v>994.52153176372303</v>
      </c>
      <c r="U8">
        <v>1056.5895793473901</v>
      </c>
      <c r="W8" t="s">
        <v>29</v>
      </c>
      <c r="X8">
        <v>18</v>
      </c>
      <c r="Y8">
        <v>245.33330000000001</v>
      </c>
      <c r="Z8">
        <v>137.74059165052</v>
      </c>
      <c r="AA8">
        <v>230.33491335361001</v>
      </c>
      <c r="AB8">
        <v>260.33175331305699</v>
      </c>
      <c r="AD8" t="s">
        <v>29</v>
      </c>
      <c r="AE8">
        <v>18</v>
      </c>
      <c r="AF8">
        <v>72.222200000000001</v>
      </c>
      <c r="AG8">
        <v>17.062361589373701</v>
      </c>
      <c r="AH8">
        <v>70.364320626934898</v>
      </c>
      <c r="AI8">
        <v>74.080123817509602</v>
      </c>
    </row>
    <row r="12" spans="1:35">
      <c r="D12" t="s">
        <v>125</v>
      </c>
      <c r="E12" t="s">
        <v>128</v>
      </c>
      <c r="G12" t="s">
        <v>127</v>
      </c>
    </row>
    <row r="13" spans="1:35">
      <c r="B13" t="s">
        <v>40</v>
      </c>
      <c r="D13">
        <v>10193.3824</v>
      </c>
      <c r="E13">
        <f>D13-G13</f>
        <v>4541.1242000000011</v>
      </c>
      <c r="G13">
        <f>D4-K4</f>
        <v>5652.2581999999993</v>
      </c>
    </row>
    <row r="14" spans="1:35">
      <c r="B14" t="s">
        <v>41</v>
      </c>
      <c r="D14">
        <v>5539.2927</v>
      </c>
      <c r="E14">
        <f>D14-G14</f>
        <v>1831.9194000000002</v>
      </c>
      <c r="G14">
        <f t="shared" ref="G14:G17" si="0">D5-K5</f>
        <v>3707.3732999999997</v>
      </c>
    </row>
    <row r="15" spans="1:35">
      <c r="B15" t="s">
        <v>42</v>
      </c>
      <c r="D15">
        <v>5303.5681999999997</v>
      </c>
      <c r="E15">
        <f t="shared" ref="E15:E17" si="1">D15-G15</f>
        <v>1757.9122999999995</v>
      </c>
      <c r="G15">
        <f t="shared" si="0"/>
        <v>3545.6559000000002</v>
      </c>
    </row>
    <row r="16" spans="1:35">
      <c r="B16" t="s">
        <v>43</v>
      </c>
      <c r="D16">
        <v>5287.3666999999996</v>
      </c>
      <c r="E16">
        <f t="shared" si="1"/>
        <v>1736.3394999999991</v>
      </c>
      <c r="G16">
        <f t="shared" si="0"/>
        <v>3551.0272000000004</v>
      </c>
    </row>
    <row r="17" spans="2:9">
      <c r="B17" t="s">
        <v>44</v>
      </c>
      <c r="D17">
        <v>5153.8462</v>
      </c>
      <c r="E17">
        <f t="shared" si="1"/>
        <v>1683.5128999999997</v>
      </c>
      <c r="G17">
        <f t="shared" si="0"/>
        <v>3470.3333000000002</v>
      </c>
    </row>
    <row r="30" spans="2:9">
      <c r="D30" t="s">
        <v>30</v>
      </c>
      <c r="I30" t="s">
        <v>38</v>
      </c>
    </row>
    <row r="31" spans="2:9">
      <c r="B31" t="s">
        <v>27</v>
      </c>
      <c r="C31">
        <v>3805</v>
      </c>
      <c r="D31">
        <v>1512.0237</v>
      </c>
      <c r="E31">
        <v>971.68682911074995</v>
      </c>
      <c r="F31">
        <v>1511.5231258383601</v>
      </c>
      <c r="G31">
        <v>1512.5241803377301</v>
      </c>
      <c r="I31">
        <f>D32/R4</f>
        <v>1.2132745449426998</v>
      </c>
    </row>
    <row r="32" spans="2:9">
      <c r="B32" t="s">
        <v>25</v>
      </c>
      <c r="C32">
        <v>1282</v>
      </c>
      <c r="D32">
        <v>6409.9687999999996</v>
      </c>
      <c r="E32">
        <v>5123.8223679853099</v>
      </c>
      <c r="F32">
        <v>6402.1351857712598</v>
      </c>
      <c r="G32">
        <v>6417.8024117326404</v>
      </c>
      <c r="I32">
        <f>D33/R5</f>
        <v>1.0760999903253283</v>
      </c>
    </row>
    <row r="33" spans="2:9">
      <c r="B33" t="s">
        <v>26</v>
      </c>
      <c r="C33">
        <v>4265</v>
      </c>
      <c r="D33">
        <v>1762.973</v>
      </c>
      <c r="E33">
        <v>803.388243193123</v>
      </c>
      <c r="F33">
        <v>1762.6038356490801</v>
      </c>
      <c r="G33">
        <v>1763.3422370355599</v>
      </c>
      <c r="I33">
        <f>D34/R6</f>
        <v>1.1564594558389363</v>
      </c>
    </row>
    <row r="34" spans="2:9">
      <c r="B34" t="s">
        <v>33</v>
      </c>
      <c r="C34">
        <v>364</v>
      </c>
      <c r="D34">
        <v>1552.1977999999999</v>
      </c>
      <c r="E34">
        <v>997.73274901270895</v>
      </c>
      <c r="F34">
        <v>1546.8253950877299</v>
      </c>
      <c r="G34">
        <v>1557.5702093078701</v>
      </c>
      <c r="I34">
        <f>D35/R7</f>
        <v>1.4619826745646352</v>
      </c>
    </row>
    <row r="35" spans="2:9">
      <c r="B35" t="s">
        <v>28</v>
      </c>
      <c r="C35">
        <v>184</v>
      </c>
      <c r="D35">
        <v>1426.5217</v>
      </c>
      <c r="E35">
        <v>1963.46851276452</v>
      </c>
      <c r="F35">
        <v>1405.60653105968</v>
      </c>
      <c r="G35">
        <v>1447.4369472011899</v>
      </c>
      <c r="I35">
        <f>D36/R8</f>
        <v>3.1619717156241944</v>
      </c>
    </row>
    <row r="36" spans="2:9">
      <c r="B36" t="s">
        <v>29</v>
      </c>
      <c r="C36">
        <v>18</v>
      </c>
      <c r="D36">
        <v>3242.7777999999998</v>
      </c>
      <c r="E36">
        <v>3902.5931131154298</v>
      </c>
      <c r="F36">
        <v>2817.8287499052099</v>
      </c>
      <c r="G36">
        <v>3667.7268056503499</v>
      </c>
    </row>
    <row r="47" spans="2:9">
      <c r="I47" t="s">
        <v>39</v>
      </c>
    </row>
    <row r="48" spans="2:9">
      <c r="I48">
        <f>D32/D4</f>
        <v>0.54106405821087522</v>
      </c>
    </row>
    <row r="49" spans="9:9">
      <c r="I49">
        <f>D33/D5</f>
        <v>0.28682370920114292</v>
      </c>
    </row>
    <row r="50" spans="9:9">
      <c r="I50">
        <f>D34/D6</f>
        <v>0.27310434446427773</v>
      </c>
    </row>
    <row r="51" spans="9:9">
      <c r="I51">
        <f>D35/D7</f>
        <v>0.25159305895909428</v>
      </c>
    </row>
    <row r="52" spans="9:9">
      <c r="I52">
        <f>D36/D8</f>
        <v>0.58580303807830714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R1" workbookViewId="0">
      <selection activeCell="AA38" sqref="AA38"/>
    </sheetView>
  </sheetViews>
  <sheetFormatPr baseColWidth="10" defaultRowHeight="15" x14ac:dyDescent="0"/>
  <cols>
    <col min="17" max="17" width="11" customWidth="1"/>
  </cols>
  <sheetData>
    <row r="1" spans="1:32">
      <c r="D1" t="s">
        <v>47</v>
      </c>
      <c r="K1" t="s">
        <v>48</v>
      </c>
      <c r="R1" t="s">
        <v>50</v>
      </c>
      <c r="U1" t="s">
        <v>49</v>
      </c>
      <c r="Z1" t="s">
        <v>36</v>
      </c>
      <c r="AC1" t="s">
        <v>51</v>
      </c>
    </row>
    <row r="2" spans="1:32">
      <c r="B2" t="s">
        <v>45</v>
      </c>
      <c r="C2">
        <v>3654</v>
      </c>
      <c r="D2">
        <v>6031.3847999999998</v>
      </c>
      <c r="E2">
        <v>3710.5385240205901</v>
      </c>
      <c r="F2">
        <v>6029.3944566209402</v>
      </c>
      <c r="G2">
        <v>6033.3751109762097</v>
      </c>
      <c r="K2">
        <f>D2/Extension!R5</f>
        <v>3.681493207739615</v>
      </c>
      <c r="R2" s="1">
        <v>164.97139999999999</v>
      </c>
      <c r="S2" t="s">
        <v>45</v>
      </c>
      <c r="T2">
        <v>3654</v>
      </c>
      <c r="U2">
        <v>299.38889999999998</v>
      </c>
      <c r="V2">
        <v>91.519631638967496</v>
      </c>
      <c r="W2">
        <v>299.33979789873803</v>
      </c>
      <c r="X2">
        <v>299.43797987903997</v>
      </c>
      <c r="Z2">
        <v>291.47390000000001</v>
      </c>
      <c r="AA2" t="s">
        <v>45</v>
      </c>
      <c r="AB2">
        <v>3654</v>
      </c>
      <c r="AC2">
        <v>531.65049999999997</v>
      </c>
      <c r="AD2">
        <v>185.79488579543701</v>
      </c>
      <c r="AE2">
        <v>531.55085988610904</v>
      </c>
      <c r="AF2">
        <v>531.75018007010397</v>
      </c>
    </row>
    <row r="3" spans="1:32">
      <c r="B3" t="s">
        <v>46</v>
      </c>
      <c r="C3">
        <v>541</v>
      </c>
      <c r="D3">
        <v>4678.0775999999996</v>
      </c>
      <c r="E3">
        <v>2662.4178654482598</v>
      </c>
      <c r="F3">
        <v>4668.4319057000403</v>
      </c>
      <c r="G3">
        <v>4687.72336232214</v>
      </c>
      <c r="K3">
        <f>D3/Extension!R6</f>
        <v>3.4853850943921691</v>
      </c>
      <c r="R3" s="1">
        <v>120.2688</v>
      </c>
      <c r="S3" t="s">
        <v>46</v>
      </c>
      <c r="T3">
        <v>541</v>
      </c>
      <c r="U3">
        <v>228.9076</v>
      </c>
      <c r="V3">
        <v>74.426043068965697</v>
      </c>
      <c r="W3">
        <v>228.63793891975001</v>
      </c>
      <c r="X3">
        <v>229.17721819670101</v>
      </c>
      <c r="Z3">
        <v>251.53710000000001</v>
      </c>
      <c r="AA3" t="s">
        <v>46</v>
      </c>
      <c r="AB3">
        <v>541</v>
      </c>
      <c r="AC3">
        <v>442.71899999999999</v>
      </c>
      <c r="AD3">
        <v>185.79005123216999</v>
      </c>
      <c r="AE3">
        <v>442.04593622843799</v>
      </c>
      <c r="AF3">
        <v>443.392141405573</v>
      </c>
    </row>
    <row r="4" spans="1:32">
      <c r="R4" s="1"/>
    </row>
    <row r="5" spans="1:32">
      <c r="R5" s="1"/>
    </row>
    <row r="6" spans="1:32">
      <c r="A6">
        <v>1</v>
      </c>
      <c r="B6" t="s">
        <v>41</v>
      </c>
    </row>
    <row r="7" spans="1:32">
      <c r="A7">
        <v>2</v>
      </c>
      <c r="B7" t="s">
        <v>42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J2" sqref="J2:P12"/>
    </sheetView>
  </sheetViews>
  <sheetFormatPr baseColWidth="10" defaultRowHeight="15" x14ac:dyDescent="0"/>
  <sheetData>
    <row r="2" spans="2:16">
      <c r="B2" t="s">
        <v>60</v>
      </c>
      <c r="E2" t="s">
        <v>59</v>
      </c>
    </row>
    <row r="3" spans="2:16">
      <c r="B3">
        <v>0.05</v>
      </c>
      <c r="C3" t="s">
        <v>52</v>
      </c>
      <c r="D3">
        <v>3994</v>
      </c>
      <c r="E3">
        <v>168.3673</v>
      </c>
      <c r="F3">
        <v>58.548355097938</v>
      </c>
      <c r="G3">
        <v>168.33856915974201</v>
      </c>
      <c r="H3">
        <v>168.39603274311301</v>
      </c>
      <c r="K3" t="s">
        <v>61</v>
      </c>
      <c r="L3">
        <v>13</v>
      </c>
      <c r="M3">
        <v>292.4615</v>
      </c>
      <c r="N3">
        <v>64.042453868007698</v>
      </c>
      <c r="O3">
        <v>282.80590695528502</v>
      </c>
      <c r="P3">
        <v>302.11716996779199</v>
      </c>
    </row>
    <row r="4" spans="2:16">
      <c r="B4">
        <v>0.1</v>
      </c>
      <c r="C4" t="s">
        <v>53</v>
      </c>
      <c r="D4">
        <v>4355</v>
      </c>
      <c r="E4">
        <v>168.4126</v>
      </c>
      <c r="F4">
        <v>55.6114000430142</v>
      </c>
      <c r="G4">
        <v>168.387600839475</v>
      </c>
      <c r="H4">
        <v>168.43765748429001</v>
      </c>
      <c r="K4" t="s">
        <v>62</v>
      </c>
      <c r="L4">
        <v>4121</v>
      </c>
      <c r="M4">
        <v>301.88499999999999</v>
      </c>
      <c r="N4">
        <v>126.77022203273501</v>
      </c>
      <c r="O4">
        <v>301.82468584441102</v>
      </c>
      <c r="P4">
        <v>301.94527290346599</v>
      </c>
    </row>
    <row r="5" spans="2:16">
      <c r="B5">
        <v>0.25</v>
      </c>
      <c r="C5" t="s">
        <v>54</v>
      </c>
      <c r="D5">
        <v>4265</v>
      </c>
      <c r="E5">
        <v>164.97139999999999</v>
      </c>
      <c r="F5">
        <v>49.697826381491403</v>
      </c>
      <c r="G5">
        <v>164.94855621577801</v>
      </c>
      <c r="H5">
        <v>164.99423393662599</v>
      </c>
      <c r="K5" t="s">
        <v>63</v>
      </c>
      <c r="L5">
        <v>4355</v>
      </c>
      <c r="M5">
        <v>299.32220000000001</v>
      </c>
      <c r="N5">
        <v>122.6684821071</v>
      </c>
      <c r="O5">
        <v>299.26695057980902</v>
      </c>
      <c r="P5">
        <v>299.37736629734297</v>
      </c>
    </row>
    <row r="6" spans="2:16">
      <c r="B6">
        <v>0.5</v>
      </c>
      <c r="C6" t="s">
        <v>55</v>
      </c>
      <c r="D6">
        <v>4368</v>
      </c>
      <c r="E6">
        <v>147.9059</v>
      </c>
      <c r="F6">
        <v>40.536109438960999</v>
      </c>
      <c r="G6">
        <v>147.88771731353</v>
      </c>
      <c r="H6">
        <v>147.92409587328299</v>
      </c>
      <c r="K6" t="s">
        <v>64</v>
      </c>
      <c r="L6">
        <v>4265</v>
      </c>
      <c r="M6">
        <v>291.47390000000001</v>
      </c>
      <c r="N6">
        <v>115.21941029280001</v>
      </c>
      <c r="O6">
        <v>291.42090737533999</v>
      </c>
      <c r="P6">
        <v>291.52680657542197</v>
      </c>
    </row>
    <row r="7" spans="2:16">
      <c r="B7">
        <v>0.75</v>
      </c>
      <c r="C7" t="s">
        <v>56</v>
      </c>
      <c r="D7">
        <v>4366</v>
      </c>
      <c r="E7">
        <v>111.47069999999999</v>
      </c>
      <c r="F7">
        <v>31.463434466787302</v>
      </c>
      <c r="G7">
        <v>111.456557871838</v>
      </c>
      <c r="H7">
        <v>111.48480722206899</v>
      </c>
      <c r="K7" t="s">
        <v>65</v>
      </c>
      <c r="L7">
        <v>4368</v>
      </c>
      <c r="M7">
        <v>253.7628</v>
      </c>
      <c r="N7">
        <v>95.542961995709106</v>
      </c>
      <c r="O7">
        <v>253.71994867089899</v>
      </c>
      <c r="P7">
        <v>253.80569235474201</v>
      </c>
    </row>
    <row r="8" spans="2:16">
      <c r="B8">
        <v>0.9</v>
      </c>
      <c r="C8" t="s">
        <v>58</v>
      </c>
      <c r="D8">
        <v>4340</v>
      </c>
      <c r="E8">
        <v>67.262200000000007</v>
      </c>
      <c r="F8">
        <v>20.003408345008101</v>
      </c>
      <c r="G8">
        <v>67.253178184249705</v>
      </c>
      <c r="H8">
        <v>67.271245778883895</v>
      </c>
      <c r="K8" t="s">
        <v>66</v>
      </c>
      <c r="L8">
        <v>4366</v>
      </c>
      <c r="M8">
        <v>184.99539999999999</v>
      </c>
      <c r="N8">
        <v>70.161090877843804</v>
      </c>
      <c r="O8">
        <v>184.96392218549701</v>
      </c>
      <c r="P8">
        <v>185.02691611042599</v>
      </c>
    </row>
    <row r="9" spans="2:16">
      <c r="B9">
        <v>0.95</v>
      </c>
      <c r="C9" t="s">
        <v>57</v>
      </c>
      <c r="D9">
        <v>3986</v>
      </c>
      <c r="E9">
        <v>41.586799999999997</v>
      </c>
      <c r="F9">
        <v>18.1862831503785</v>
      </c>
      <c r="G9">
        <v>41.577861235580798</v>
      </c>
      <c r="H9">
        <v>41.595746391112598</v>
      </c>
      <c r="K9" t="s">
        <v>67</v>
      </c>
      <c r="L9">
        <v>4113</v>
      </c>
      <c r="M9">
        <v>54.530299999999997</v>
      </c>
      <c r="N9">
        <v>36.4840808037087</v>
      </c>
      <c r="O9">
        <v>54.512883832147999</v>
      </c>
      <c r="P9">
        <v>54.547655919857803</v>
      </c>
    </row>
    <row r="10" spans="2:16">
      <c r="K10" t="s">
        <v>68</v>
      </c>
      <c r="L10">
        <v>20</v>
      </c>
      <c r="M10">
        <v>8.15</v>
      </c>
      <c r="N10">
        <v>4.4988302573236201</v>
      </c>
      <c r="O10">
        <v>7.7091146347822797</v>
      </c>
      <c r="P10">
        <v>8.5908853652177193</v>
      </c>
    </row>
    <row r="11" spans="2:16">
      <c r="K11" t="s">
        <v>69</v>
      </c>
      <c r="L11">
        <v>22</v>
      </c>
      <c r="M11">
        <v>9.5</v>
      </c>
      <c r="N11">
        <v>4.4266508892432501</v>
      </c>
      <c r="O11">
        <v>9.1056256480492408</v>
      </c>
      <c r="P11">
        <v>9.8943743519507592</v>
      </c>
    </row>
    <row r="12" spans="2:16">
      <c r="K12" t="s">
        <v>70</v>
      </c>
      <c r="L12">
        <v>4340</v>
      </c>
      <c r="M12">
        <v>99.668000000000006</v>
      </c>
      <c r="N12">
        <v>48.653708474000503</v>
      </c>
      <c r="O12">
        <v>99.645999707693804</v>
      </c>
      <c r="P12">
        <v>99.689944992767096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>
      <selection activeCell="A10" sqref="A10:XFD10"/>
    </sheetView>
  </sheetViews>
  <sheetFormatPr baseColWidth="10" defaultRowHeight="15" x14ac:dyDescent="0"/>
  <sheetData>
    <row r="1" spans="1:21">
      <c r="A1" t="s">
        <v>72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 t="s">
        <v>71</v>
      </c>
    </row>
    <row r="2" spans="1:21">
      <c r="A2">
        <v>2</v>
      </c>
      <c r="B2">
        <f>IF(B$1&lt;$A2,B$1*COMBIN($A2,B$1),0)</f>
        <v>2</v>
      </c>
      <c r="C2">
        <f t="shared" ref="C2:T16" si="0">IF(C$1&lt;$A2,C$1*COMBIN($A2,C$1),0)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SUM(B2:T2)</f>
        <v>2</v>
      </c>
    </row>
    <row r="3" spans="1:21">
      <c r="A3">
        <v>3</v>
      </c>
      <c r="B3">
        <f t="shared" ref="B3:Q19" si="1">IF(B$1&lt;$A3,B$1*COMBIN($A3,B$1),0)</f>
        <v>3</v>
      </c>
      <c r="C3">
        <f t="shared" si="0"/>
        <v>6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ref="U3:U19" si="2">SUM(B3:T3)</f>
        <v>9</v>
      </c>
    </row>
    <row r="4" spans="1:21">
      <c r="A4">
        <v>4</v>
      </c>
      <c r="B4">
        <f t="shared" si="1"/>
        <v>4</v>
      </c>
      <c r="C4">
        <f t="shared" si="0"/>
        <v>12</v>
      </c>
      <c r="D4">
        <f t="shared" si="0"/>
        <v>12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2"/>
        <v>28</v>
      </c>
    </row>
    <row r="5" spans="1:21">
      <c r="A5">
        <v>5</v>
      </c>
      <c r="B5">
        <f t="shared" si="1"/>
        <v>5</v>
      </c>
      <c r="C5">
        <f t="shared" si="0"/>
        <v>20</v>
      </c>
      <c r="D5">
        <f t="shared" si="0"/>
        <v>30</v>
      </c>
      <c r="E5">
        <f t="shared" si="0"/>
        <v>20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2"/>
        <v>75</v>
      </c>
    </row>
    <row r="6" spans="1:21">
      <c r="A6">
        <v>6</v>
      </c>
      <c r="B6">
        <f t="shared" si="1"/>
        <v>6</v>
      </c>
      <c r="C6">
        <f t="shared" si="0"/>
        <v>30</v>
      </c>
      <c r="D6">
        <f t="shared" si="0"/>
        <v>60</v>
      </c>
      <c r="E6">
        <f t="shared" si="0"/>
        <v>60</v>
      </c>
      <c r="F6">
        <f t="shared" si="0"/>
        <v>30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2"/>
        <v>186</v>
      </c>
    </row>
    <row r="7" spans="1:21">
      <c r="A7">
        <v>7</v>
      </c>
      <c r="B7">
        <f t="shared" si="1"/>
        <v>7</v>
      </c>
      <c r="C7">
        <f t="shared" si="0"/>
        <v>42</v>
      </c>
      <c r="D7">
        <f t="shared" si="0"/>
        <v>105</v>
      </c>
      <c r="E7">
        <f t="shared" si="0"/>
        <v>140</v>
      </c>
      <c r="F7">
        <f t="shared" si="0"/>
        <v>105</v>
      </c>
      <c r="G7">
        <f t="shared" si="0"/>
        <v>42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2"/>
        <v>441</v>
      </c>
    </row>
    <row r="8" spans="1:21">
      <c r="A8">
        <v>8</v>
      </c>
      <c r="B8">
        <f t="shared" si="1"/>
        <v>8</v>
      </c>
      <c r="C8">
        <f t="shared" si="0"/>
        <v>56</v>
      </c>
      <c r="D8">
        <f t="shared" si="0"/>
        <v>168</v>
      </c>
      <c r="E8">
        <f t="shared" si="0"/>
        <v>280</v>
      </c>
      <c r="F8">
        <f t="shared" si="0"/>
        <v>280</v>
      </c>
      <c r="G8">
        <f t="shared" si="0"/>
        <v>168</v>
      </c>
      <c r="H8">
        <f t="shared" si="0"/>
        <v>56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2"/>
        <v>1016</v>
      </c>
    </row>
    <row r="9" spans="1:21">
      <c r="A9">
        <v>9</v>
      </c>
      <c r="B9">
        <f t="shared" si="1"/>
        <v>9</v>
      </c>
      <c r="C9">
        <f t="shared" si="0"/>
        <v>72</v>
      </c>
      <c r="D9">
        <f t="shared" si="0"/>
        <v>251.99999999999994</v>
      </c>
      <c r="E9">
        <f t="shared" si="0"/>
        <v>504</v>
      </c>
      <c r="F9">
        <f t="shared" si="0"/>
        <v>630</v>
      </c>
      <c r="G9">
        <f t="shared" si="0"/>
        <v>503.99999999999989</v>
      </c>
      <c r="H9">
        <f t="shared" si="0"/>
        <v>252</v>
      </c>
      <c r="I9">
        <f t="shared" si="0"/>
        <v>72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2"/>
        <v>2295</v>
      </c>
    </row>
    <row r="10" spans="1:21">
      <c r="A10">
        <v>10</v>
      </c>
      <c r="B10">
        <f t="shared" si="1"/>
        <v>10</v>
      </c>
      <c r="C10">
        <f t="shared" si="0"/>
        <v>90</v>
      </c>
      <c r="D10">
        <f t="shared" si="0"/>
        <v>360</v>
      </c>
      <c r="E10">
        <f t="shared" si="0"/>
        <v>839.99999999999989</v>
      </c>
      <c r="F10">
        <f t="shared" si="0"/>
        <v>1260</v>
      </c>
      <c r="G10">
        <f t="shared" si="0"/>
        <v>1259.9999999999998</v>
      </c>
      <c r="H10">
        <f t="shared" si="0"/>
        <v>840</v>
      </c>
      <c r="I10">
        <f t="shared" si="0"/>
        <v>360</v>
      </c>
      <c r="J10">
        <f t="shared" si="0"/>
        <v>90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2"/>
        <v>5110</v>
      </c>
    </row>
    <row r="11" spans="1:21">
      <c r="A11">
        <v>11</v>
      </c>
      <c r="B11">
        <f t="shared" si="1"/>
        <v>11</v>
      </c>
      <c r="C11">
        <f t="shared" si="0"/>
        <v>110</v>
      </c>
      <c r="D11">
        <f t="shared" si="0"/>
        <v>495</v>
      </c>
      <c r="E11">
        <f t="shared" si="0"/>
        <v>1320</v>
      </c>
      <c r="F11">
        <f t="shared" si="0"/>
        <v>2309.9999999999995</v>
      </c>
      <c r="G11">
        <f t="shared" si="0"/>
        <v>2771.9999999999995</v>
      </c>
      <c r="H11">
        <f t="shared" si="0"/>
        <v>2310</v>
      </c>
      <c r="I11">
        <f t="shared" si="0"/>
        <v>1320</v>
      </c>
      <c r="J11">
        <f t="shared" si="0"/>
        <v>495</v>
      </c>
      <c r="K11">
        <f t="shared" si="0"/>
        <v>110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2"/>
        <v>11253</v>
      </c>
    </row>
    <row r="12" spans="1:21">
      <c r="A12">
        <v>12</v>
      </c>
      <c r="B12">
        <f t="shared" si="1"/>
        <v>12</v>
      </c>
      <c r="C12">
        <f t="shared" si="0"/>
        <v>132</v>
      </c>
      <c r="D12">
        <f t="shared" si="0"/>
        <v>660</v>
      </c>
      <c r="E12">
        <f t="shared" si="0"/>
        <v>1980</v>
      </c>
      <c r="F12">
        <f t="shared" si="0"/>
        <v>3960</v>
      </c>
      <c r="G12">
        <f t="shared" si="0"/>
        <v>5543.9999999999982</v>
      </c>
      <c r="H12">
        <f t="shared" si="0"/>
        <v>5544</v>
      </c>
      <c r="I12">
        <f t="shared" si="0"/>
        <v>3960</v>
      </c>
      <c r="J12">
        <f t="shared" si="0"/>
        <v>1980</v>
      </c>
      <c r="K12">
        <f t="shared" si="0"/>
        <v>660</v>
      </c>
      <c r="L12">
        <f t="shared" si="0"/>
        <v>132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2"/>
        <v>24564</v>
      </c>
    </row>
    <row r="13" spans="1:21">
      <c r="A13">
        <v>13</v>
      </c>
      <c r="B13">
        <f t="shared" si="1"/>
        <v>13</v>
      </c>
      <c r="C13">
        <f t="shared" si="0"/>
        <v>156</v>
      </c>
      <c r="D13">
        <f t="shared" si="0"/>
        <v>858</v>
      </c>
      <c r="E13">
        <f t="shared" si="0"/>
        <v>2860</v>
      </c>
      <c r="F13">
        <f t="shared" si="0"/>
        <v>6435</v>
      </c>
      <c r="G13">
        <f t="shared" si="0"/>
        <v>10296</v>
      </c>
      <c r="H13">
        <f t="shared" si="0"/>
        <v>12012</v>
      </c>
      <c r="I13">
        <f t="shared" si="0"/>
        <v>10296</v>
      </c>
      <c r="J13">
        <f t="shared" si="0"/>
        <v>6435</v>
      </c>
      <c r="K13">
        <f t="shared" si="0"/>
        <v>2860</v>
      </c>
      <c r="L13">
        <f t="shared" si="0"/>
        <v>858</v>
      </c>
      <c r="M13">
        <f t="shared" si="0"/>
        <v>156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2"/>
        <v>53235</v>
      </c>
    </row>
    <row r="14" spans="1:21">
      <c r="A14">
        <v>14</v>
      </c>
      <c r="B14">
        <f t="shared" si="1"/>
        <v>14</v>
      </c>
      <c r="C14">
        <f t="shared" si="0"/>
        <v>182</v>
      </c>
      <c r="D14">
        <f t="shared" si="0"/>
        <v>1092</v>
      </c>
      <c r="E14">
        <f t="shared" si="0"/>
        <v>4004</v>
      </c>
      <c r="F14">
        <f t="shared" si="0"/>
        <v>10010</v>
      </c>
      <c r="G14">
        <f t="shared" si="0"/>
        <v>18017.999999999996</v>
      </c>
      <c r="H14">
        <f t="shared" si="0"/>
        <v>24024</v>
      </c>
      <c r="I14">
        <f t="shared" si="0"/>
        <v>24023.999999999996</v>
      </c>
      <c r="J14">
        <f t="shared" si="0"/>
        <v>18018</v>
      </c>
      <c r="K14">
        <f t="shared" si="0"/>
        <v>10010</v>
      </c>
      <c r="L14">
        <f t="shared" si="0"/>
        <v>4004</v>
      </c>
      <c r="M14">
        <f t="shared" si="0"/>
        <v>1092</v>
      </c>
      <c r="N14">
        <f t="shared" si="0"/>
        <v>182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2"/>
        <v>114674</v>
      </c>
    </row>
    <row r="15" spans="1:21">
      <c r="A15">
        <v>15</v>
      </c>
      <c r="B15">
        <f t="shared" si="1"/>
        <v>15</v>
      </c>
      <c r="C15">
        <f t="shared" si="0"/>
        <v>210</v>
      </c>
      <c r="D15">
        <f t="shared" si="0"/>
        <v>1365.0000000000002</v>
      </c>
      <c r="E15">
        <f t="shared" si="0"/>
        <v>5460</v>
      </c>
      <c r="F15">
        <f t="shared" si="0"/>
        <v>15015</v>
      </c>
      <c r="G15">
        <f t="shared" si="0"/>
        <v>30030</v>
      </c>
      <c r="H15">
        <f t="shared" si="0"/>
        <v>45044.999999999993</v>
      </c>
      <c r="I15">
        <f t="shared" si="0"/>
        <v>51479.999999999993</v>
      </c>
      <c r="J15">
        <f t="shared" si="0"/>
        <v>45045</v>
      </c>
      <c r="K15">
        <f t="shared" si="0"/>
        <v>30030</v>
      </c>
      <c r="L15">
        <f t="shared" si="0"/>
        <v>15015</v>
      </c>
      <c r="M15">
        <f t="shared" si="0"/>
        <v>5460.0000000000009</v>
      </c>
      <c r="N15">
        <f t="shared" si="0"/>
        <v>1365</v>
      </c>
      <c r="O15">
        <f t="shared" si="0"/>
        <v>210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2"/>
        <v>245745</v>
      </c>
    </row>
    <row r="16" spans="1:21">
      <c r="A16">
        <v>16</v>
      </c>
      <c r="B16">
        <f t="shared" si="1"/>
        <v>16</v>
      </c>
      <c r="C16">
        <f t="shared" si="0"/>
        <v>240</v>
      </c>
      <c r="D16">
        <f t="shared" si="0"/>
        <v>1680</v>
      </c>
      <c r="E16">
        <f t="shared" si="0"/>
        <v>7280.0000000000009</v>
      </c>
      <c r="F16">
        <f t="shared" ref="F16:T19" si="3">IF(F$1&lt;$A16,F$1*COMBIN($A16,F$1),0)</f>
        <v>21840</v>
      </c>
      <c r="G16">
        <f t="shared" si="3"/>
        <v>48048</v>
      </c>
      <c r="H16">
        <f t="shared" si="3"/>
        <v>80080</v>
      </c>
      <c r="I16">
        <f t="shared" si="3"/>
        <v>102959.99999999999</v>
      </c>
      <c r="J16">
        <f t="shared" si="3"/>
        <v>102960</v>
      </c>
      <c r="K16">
        <f t="shared" si="3"/>
        <v>80080</v>
      </c>
      <c r="L16">
        <f t="shared" si="3"/>
        <v>48048</v>
      </c>
      <c r="M16">
        <f t="shared" si="3"/>
        <v>21840.000000000004</v>
      </c>
      <c r="N16">
        <f t="shared" si="3"/>
        <v>7280</v>
      </c>
      <c r="O16">
        <f t="shared" si="3"/>
        <v>1680</v>
      </c>
      <c r="P16">
        <f t="shared" si="3"/>
        <v>240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2"/>
        <v>524272</v>
      </c>
    </row>
    <row r="17" spans="1:21">
      <c r="A17">
        <v>17</v>
      </c>
      <c r="B17">
        <f t="shared" si="1"/>
        <v>17</v>
      </c>
      <c r="C17">
        <f t="shared" si="1"/>
        <v>272</v>
      </c>
      <c r="D17">
        <f t="shared" si="1"/>
        <v>2040</v>
      </c>
      <c r="E17">
        <f t="shared" si="1"/>
        <v>9520</v>
      </c>
      <c r="F17">
        <f t="shared" si="1"/>
        <v>30940.000000000004</v>
      </c>
      <c r="G17">
        <f t="shared" si="1"/>
        <v>74256</v>
      </c>
      <c r="H17">
        <f t="shared" si="1"/>
        <v>136136</v>
      </c>
      <c r="I17">
        <f t="shared" si="1"/>
        <v>194480</v>
      </c>
      <c r="J17">
        <f t="shared" si="1"/>
        <v>218790</v>
      </c>
      <c r="K17">
        <f t="shared" si="1"/>
        <v>194480</v>
      </c>
      <c r="L17">
        <f t="shared" si="1"/>
        <v>136136</v>
      </c>
      <c r="M17">
        <f t="shared" si="1"/>
        <v>74256.000000000015</v>
      </c>
      <c r="N17">
        <f t="shared" si="1"/>
        <v>30940</v>
      </c>
      <c r="O17">
        <f t="shared" si="1"/>
        <v>9520</v>
      </c>
      <c r="P17">
        <f t="shared" si="1"/>
        <v>2040</v>
      </c>
      <c r="Q17">
        <f t="shared" si="1"/>
        <v>272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2"/>
        <v>1114095</v>
      </c>
    </row>
    <row r="18" spans="1:21">
      <c r="A18">
        <v>18</v>
      </c>
      <c r="B18">
        <f t="shared" si="1"/>
        <v>18</v>
      </c>
      <c r="C18">
        <f t="shared" si="1"/>
        <v>306</v>
      </c>
      <c r="D18">
        <f t="shared" si="1"/>
        <v>2448</v>
      </c>
      <c r="E18">
        <f t="shared" si="1"/>
        <v>12240</v>
      </c>
      <c r="F18">
        <f t="shared" si="1"/>
        <v>42840</v>
      </c>
      <c r="G18">
        <f t="shared" si="1"/>
        <v>111384.00000000003</v>
      </c>
      <c r="H18">
        <f t="shared" si="1"/>
        <v>222767.99999999997</v>
      </c>
      <c r="I18">
        <f t="shared" si="1"/>
        <v>350064</v>
      </c>
      <c r="J18">
        <f t="shared" si="1"/>
        <v>437579.99999999994</v>
      </c>
      <c r="K18">
        <f t="shared" si="1"/>
        <v>437580</v>
      </c>
      <c r="L18">
        <f t="shared" si="1"/>
        <v>350063.99999999994</v>
      </c>
      <c r="M18">
        <f t="shared" si="1"/>
        <v>222768.00000000006</v>
      </c>
      <c r="N18">
        <f t="shared" si="1"/>
        <v>111384</v>
      </c>
      <c r="O18">
        <f t="shared" si="1"/>
        <v>42840</v>
      </c>
      <c r="P18">
        <f t="shared" si="1"/>
        <v>12240</v>
      </c>
      <c r="Q18">
        <f t="shared" si="1"/>
        <v>2448</v>
      </c>
      <c r="R18">
        <f t="shared" si="3"/>
        <v>306</v>
      </c>
      <c r="S18">
        <f t="shared" si="3"/>
        <v>0</v>
      </c>
      <c r="T18">
        <f t="shared" si="3"/>
        <v>0</v>
      </c>
      <c r="U18">
        <f t="shared" si="2"/>
        <v>2359278</v>
      </c>
    </row>
    <row r="19" spans="1:21">
      <c r="A19">
        <v>19</v>
      </c>
      <c r="B19">
        <f t="shared" si="1"/>
        <v>19</v>
      </c>
      <c r="C19">
        <f t="shared" si="1"/>
        <v>342</v>
      </c>
      <c r="D19">
        <f t="shared" si="1"/>
        <v>2907</v>
      </c>
      <c r="E19">
        <f t="shared" si="1"/>
        <v>15504</v>
      </c>
      <c r="F19">
        <f t="shared" si="1"/>
        <v>58140</v>
      </c>
      <c r="G19">
        <f t="shared" si="1"/>
        <v>162792</v>
      </c>
      <c r="H19">
        <f t="shared" si="1"/>
        <v>352716.00000000006</v>
      </c>
      <c r="I19">
        <f t="shared" si="1"/>
        <v>604655.99999999988</v>
      </c>
      <c r="J19">
        <f t="shared" si="1"/>
        <v>831402</v>
      </c>
      <c r="K19">
        <f t="shared" si="1"/>
        <v>923780</v>
      </c>
      <c r="L19">
        <f t="shared" si="1"/>
        <v>831401.99999999988</v>
      </c>
      <c r="M19">
        <f t="shared" si="1"/>
        <v>604656.00000000012</v>
      </c>
      <c r="N19">
        <f t="shared" si="1"/>
        <v>352716</v>
      </c>
      <c r="O19">
        <f t="shared" si="1"/>
        <v>162792</v>
      </c>
      <c r="P19">
        <f t="shared" si="1"/>
        <v>58140</v>
      </c>
      <c r="Q19">
        <f t="shared" si="1"/>
        <v>15504</v>
      </c>
      <c r="R19">
        <f t="shared" si="3"/>
        <v>2907</v>
      </c>
      <c r="S19">
        <f t="shared" si="3"/>
        <v>342</v>
      </c>
      <c r="T19">
        <f t="shared" si="3"/>
        <v>0</v>
      </c>
      <c r="U19">
        <f t="shared" si="2"/>
        <v>4980717</v>
      </c>
    </row>
    <row r="20" spans="1:21">
      <c r="A20">
        <v>20</v>
      </c>
    </row>
    <row r="21" spans="1:21">
      <c r="A21">
        <v>21</v>
      </c>
    </row>
    <row r="22" spans="1:21">
      <c r="A22">
        <v>22</v>
      </c>
    </row>
    <row r="23" spans="1:21">
      <c r="A23">
        <v>23</v>
      </c>
    </row>
    <row r="24" spans="1:21">
      <c r="A24">
        <v>24</v>
      </c>
    </row>
    <row r="25" spans="1:21">
      <c r="A25">
        <v>25</v>
      </c>
    </row>
    <row r="26" spans="1:21">
      <c r="A26">
        <v>26</v>
      </c>
    </row>
    <row r="27" spans="1:21">
      <c r="A27">
        <v>27</v>
      </c>
    </row>
    <row r="28" spans="1:21">
      <c r="A28">
        <v>28</v>
      </c>
    </row>
    <row r="29" spans="1:21">
      <c r="A29">
        <v>29</v>
      </c>
    </row>
    <row r="30" spans="1:21">
      <c r="A30">
        <v>30</v>
      </c>
    </row>
    <row r="31" spans="1:21">
      <c r="A31">
        <v>31</v>
      </c>
    </row>
    <row r="32" spans="1:2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workbookViewId="0">
      <selection activeCell="K6" sqref="K6"/>
    </sheetView>
  </sheetViews>
  <sheetFormatPr baseColWidth="10" defaultRowHeight="15" x14ac:dyDescent="0"/>
  <cols>
    <col min="17" max="17" width="13.6640625" customWidth="1"/>
  </cols>
  <sheetData>
    <row r="2" spans="1:21">
      <c r="A2" t="s">
        <v>73</v>
      </c>
    </row>
    <row r="3" spans="1:21">
      <c r="A3" t="s">
        <v>74</v>
      </c>
    </row>
    <row r="4" spans="1:21">
      <c r="B4" t="s">
        <v>75</v>
      </c>
      <c r="D4" t="s">
        <v>82</v>
      </c>
      <c r="I4" t="s">
        <v>87</v>
      </c>
      <c r="K4" t="s">
        <v>88</v>
      </c>
      <c r="O4" t="s">
        <v>89</v>
      </c>
      <c r="Q4" t="s">
        <v>90</v>
      </c>
      <c r="U4" t="s">
        <v>91</v>
      </c>
    </row>
    <row r="5" spans="1:21">
      <c r="A5" t="s">
        <v>40</v>
      </c>
      <c r="B5" t="s">
        <v>77</v>
      </c>
      <c r="C5">
        <v>2788</v>
      </c>
      <c r="D5">
        <v>1583.4784999999999</v>
      </c>
      <c r="E5">
        <v>1244.65369587279</v>
      </c>
      <c r="F5">
        <v>0.87500761976709396</v>
      </c>
      <c r="I5" t="s">
        <v>77</v>
      </c>
      <c r="J5">
        <v>2788</v>
      </c>
      <c r="K5">
        <v>10193.3824</v>
      </c>
      <c r="L5">
        <v>6334.8580548956998</v>
      </c>
      <c r="M5">
        <v>4.4534870113327001</v>
      </c>
      <c r="O5" t="s">
        <v>77</v>
      </c>
      <c r="P5">
        <v>2788</v>
      </c>
      <c r="Q5">
        <v>187594.443</v>
      </c>
      <c r="R5">
        <v>37147.507060503602</v>
      </c>
      <c r="S5">
        <v>26.1151771300527</v>
      </c>
      <c r="U5">
        <f>K5-Q5</f>
        <v>-177401.0606</v>
      </c>
    </row>
    <row r="6" spans="1:21">
      <c r="A6" t="s">
        <v>41</v>
      </c>
      <c r="B6" t="s">
        <v>79</v>
      </c>
      <c r="C6">
        <v>697</v>
      </c>
      <c r="D6">
        <v>2390.0704999999998</v>
      </c>
      <c r="E6">
        <v>774.33463187814596</v>
      </c>
      <c r="F6">
        <v>2.1774689791695301</v>
      </c>
      <c r="I6" t="s">
        <v>79</v>
      </c>
      <c r="J6">
        <v>697</v>
      </c>
      <c r="K6">
        <v>5539.2927</v>
      </c>
      <c r="L6">
        <v>249.95049019147399</v>
      </c>
      <c r="M6">
        <v>0.70287368834331299</v>
      </c>
      <c r="O6" t="s">
        <v>79</v>
      </c>
      <c r="P6">
        <v>697</v>
      </c>
      <c r="Q6">
        <v>588992.13060000003</v>
      </c>
      <c r="R6">
        <v>108819.42521666099</v>
      </c>
      <c r="S6">
        <v>306.005844224756</v>
      </c>
      <c r="U6">
        <f t="shared" ref="U6:U9" si="0">K6-Q6</f>
        <v>-583452.83790000004</v>
      </c>
    </row>
    <row r="7" spans="1:21">
      <c r="A7" t="s">
        <v>42</v>
      </c>
      <c r="B7" t="s">
        <v>80</v>
      </c>
      <c r="C7">
        <v>88</v>
      </c>
      <c r="D7">
        <v>22162.179499999998</v>
      </c>
      <c r="E7">
        <v>4094.0475528059301</v>
      </c>
      <c r="F7">
        <v>91.185604585222904</v>
      </c>
      <c r="I7" t="s">
        <v>80</v>
      </c>
      <c r="J7">
        <v>88</v>
      </c>
      <c r="K7">
        <v>5303.5681999999997</v>
      </c>
      <c r="L7">
        <v>173.00473685991</v>
      </c>
      <c r="M7">
        <v>3.8532873209707099</v>
      </c>
      <c r="O7" t="s">
        <v>80</v>
      </c>
      <c r="P7">
        <v>88</v>
      </c>
      <c r="Q7">
        <v>3188628.6135999998</v>
      </c>
      <c r="R7">
        <v>327490.68919527601</v>
      </c>
      <c r="S7">
        <v>7294.1108048038705</v>
      </c>
      <c r="U7">
        <f t="shared" si="0"/>
        <v>-3183325.0453999997</v>
      </c>
    </row>
    <row r="8" spans="1:21">
      <c r="A8" t="s">
        <v>43</v>
      </c>
      <c r="B8" t="s">
        <v>78</v>
      </c>
      <c r="C8">
        <v>30</v>
      </c>
      <c r="D8">
        <v>86286.676099999997</v>
      </c>
      <c r="E8">
        <v>7169.5839686777899</v>
      </c>
      <c r="F8">
        <v>468.412819286949</v>
      </c>
      <c r="I8" t="s">
        <v>78</v>
      </c>
      <c r="J8">
        <v>30</v>
      </c>
      <c r="K8">
        <v>5287.3666999999996</v>
      </c>
      <c r="L8">
        <v>79.548936720319105</v>
      </c>
      <c r="M8">
        <v>5.1971971990608496</v>
      </c>
      <c r="O8" t="s">
        <v>78</v>
      </c>
      <c r="P8">
        <v>30</v>
      </c>
      <c r="Q8">
        <v>7725277</v>
      </c>
      <c r="R8">
        <v>147499.8556717</v>
      </c>
      <c r="S8">
        <v>9636.6572372177507</v>
      </c>
      <c r="U8">
        <f t="shared" si="0"/>
        <v>-7719989.6332999999</v>
      </c>
    </row>
    <row r="9" spans="1:21">
      <c r="A9" t="s">
        <v>81</v>
      </c>
      <c r="B9" t="s">
        <v>76</v>
      </c>
      <c r="C9">
        <v>26</v>
      </c>
      <c r="D9">
        <v>868539.87250000006</v>
      </c>
      <c r="E9">
        <v>115796.716857882</v>
      </c>
      <c r="F9">
        <v>8729.2909631326202</v>
      </c>
      <c r="I9" t="s">
        <v>76</v>
      </c>
      <c r="J9">
        <v>26</v>
      </c>
      <c r="K9">
        <v>5153.8462</v>
      </c>
      <c r="L9">
        <v>39.667308764464799</v>
      </c>
      <c r="M9">
        <v>2.9903048145519602</v>
      </c>
      <c r="O9" t="s">
        <v>76</v>
      </c>
      <c r="P9">
        <v>26</v>
      </c>
      <c r="Q9">
        <v>33840609.538500004</v>
      </c>
      <c r="R9">
        <v>2290293.01255072</v>
      </c>
      <c r="S9">
        <v>172652.857869208</v>
      </c>
      <c r="U9">
        <f t="shared" si="0"/>
        <v>-33835455.692300007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"/>
  <sheetViews>
    <sheetView topLeftCell="R1" workbookViewId="0">
      <selection activeCell="AB2" sqref="AB2"/>
    </sheetView>
  </sheetViews>
  <sheetFormatPr baseColWidth="10" defaultRowHeight="15" x14ac:dyDescent="0"/>
  <cols>
    <col min="2" max="2" width="26" customWidth="1"/>
  </cols>
  <sheetData>
    <row r="1" spans="2:31">
      <c r="D1" t="s">
        <v>97</v>
      </c>
      <c r="I1" t="s">
        <v>98</v>
      </c>
      <c r="N1" t="s">
        <v>99</v>
      </c>
      <c r="S1" t="s">
        <v>101</v>
      </c>
      <c r="X1" t="s">
        <v>102</v>
      </c>
      <c r="AC1" t="s">
        <v>103</v>
      </c>
    </row>
    <row r="2" spans="2:31">
      <c r="B2" t="s">
        <v>92</v>
      </c>
      <c r="C2">
        <v>5493</v>
      </c>
      <c r="D2">
        <v>453.13560000000001</v>
      </c>
      <c r="E2">
        <v>254.081484124631</v>
      </c>
      <c r="F2">
        <v>9.0660788072870493E-2</v>
      </c>
      <c r="G2" t="s">
        <v>92</v>
      </c>
      <c r="H2">
        <v>5493</v>
      </c>
      <c r="I2">
        <v>414.58510000000001</v>
      </c>
      <c r="J2">
        <v>242.36668475713401</v>
      </c>
      <c r="K2">
        <v>8.6480739509190399E-2</v>
      </c>
      <c r="L2" t="s">
        <v>100</v>
      </c>
      <c r="M2">
        <v>5493</v>
      </c>
      <c r="N2">
        <v>218.95580000000001</v>
      </c>
      <c r="O2">
        <v>150.71085401117099</v>
      </c>
      <c r="P2">
        <v>5.37763105519561E-2</v>
      </c>
      <c r="Q2" t="s">
        <v>92</v>
      </c>
      <c r="R2">
        <v>5493</v>
      </c>
      <c r="S2">
        <v>62.298200000000001</v>
      </c>
      <c r="T2">
        <v>169.966822065624</v>
      </c>
      <c r="U2">
        <v>6.0647182095143602E-2</v>
      </c>
      <c r="V2" t="s">
        <v>92</v>
      </c>
      <c r="W2">
        <v>5493</v>
      </c>
      <c r="X2">
        <v>7.6E-3</v>
      </c>
      <c r="Y2">
        <v>9.8863593897049795E-2</v>
      </c>
      <c r="Z2" s="2">
        <v>3.5276286917571E-5</v>
      </c>
      <c r="AA2" t="s">
        <v>92</v>
      </c>
      <c r="AB2">
        <v>5493</v>
      </c>
      <c r="AC2">
        <v>11.068099999999999</v>
      </c>
      <c r="AD2">
        <v>9.2205371765951405</v>
      </c>
      <c r="AE2">
        <v>3.2900514957448501E-3</v>
      </c>
    </row>
    <row r="3" spans="2:31">
      <c r="B3" t="s">
        <v>93</v>
      </c>
      <c r="C3">
        <v>5494</v>
      </c>
      <c r="D3">
        <v>453.09230000000002</v>
      </c>
      <c r="E3">
        <v>254.078668562427</v>
      </c>
      <c r="F3">
        <v>9.0643281831517597E-2</v>
      </c>
      <c r="G3" t="s">
        <v>93</v>
      </c>
      <c r="H3">
        <v>5494</v>
      </c>
      <c r="I3">
        <v>414.54419999999999</v>
      </c>
      <c r="J3">
        <v>242.36356290365899</v>
      </c>
      <c r="K3">
        <v>8.6463884836398094E-2</v>
      </c>
      <c r="L3" t="s">
        <v>93</v>
      </c>
      <c r="M3">
        <v>5494</v>
      </c>
      <c r="N3">
        <v>221.40610000000001</v>
      </c>
      <c r="O3">
        <v>153.98913279726</v>
      </c>
      <c r="P3">
        <v>5.4936057568734903E-2</v>
      </c>
      <c r="Q3" t="s">
        <v>93</v>
      </c>
      <c r="R3">
        <v>5494</v>
      </c>
      <c r="S3">
        <v>64.399900000000002</v>
      </c>
      <c r="T3">
        <v>171.232450357201</v>
      </c>
      <c r="U3">
        <v>6.1087659756118198E-2</v>
      </c>
      <c r="V3" t="s">
        <v>93</v>
      </c>
      <c r="W3">
        <v>5494</v>
      </c>
      <c r="X3">
        <v>0.23119999999999999</v>
      </c>
      <c r="Y3">
        <v>0.75852160948926495</v>
      </c>
      <c r="Z3">
        <v>2.7060472417163398E-4</v>
      </c>
      <c r="AA3" t="s">
        <v>93</v>
      </c>
      <c r="AB3">
        <v>5494</v>
      </c>
      <c r="AC3">
        <v>10.2224</v>
      </c>
      <c r="AD3">
        <v>8.4908813416389304</v>
      </c>
      <c r="AE3">
        <v>3.0291458736098099E-3</v>
      </c>
    </row>
    <row r="4" spans="2:31">
      <c r="B4" t="s">
        <v>94</v>
      </c>
      <c r="C4">
        <v>5497</v>
      </c>
      <c r="D4">
        <v>452.96420000000001</v>
      </c>
      <c r="E4">
        <v>254.06864335239899</v>
      </c>
      <c r="F4">
        <v>9.0590238488394106E-2</v>
      </c>
      <c r="G4" t="s">
        <v>94</v>
      </c>
      <c r="H4">
        <v>5497</v>
      </c>
      <c r="I4">
        <v>414.42329999999998</v>
      </c>
      <c r="J4">
        <v>242.352812491148</v>
      </c>
      <c r="K4">
        <v>8.6412863831662801E-2</v>
      </c>
      <c r="L4" t="s">
        <v>94</v>
      </c>
      <c r="M4">
        <v>5497</v>
      </c>
      <c r="N4">
        <v>233.39080000000001</v>
      </c>
      <c r="O4">
        <v>165.514261145023</v>
      </c>
      <c r="P4">
        <v>5.9015454219437102E-2</v>
      </c>
      <c r="Q4" t="s">
        <v>94</v>
      </c>
      <c r="R4">
        <v>5497</v>
      </c>
      <c r="S4">
        <v>70.368899999999996</v>
      </c>
      <c r="T4">
        <v>179.51413168321599</v>
      </c>
      <c r="U4">
        <v>6.40072217753508E-2</v>
      </c>
      <c r="V4" t="s">
        <v>94</v>
      </c>
      <c r="W4">
        <v>5497</v>
      </c>
      <c r="X4">
        <v>2.6454</v>
      </c>
      <c r="Y4">
        <v>3.5142662137080398</v>
      </c>
      <c r="Z4">
        <v>1.2530401635196899E-3</v>
      </c>
      <c r="AA4" t="s">
        <v>94</v>
      </c>
      <c r="AB4">
        <v>5497</v>
      </c>
      <c r="AC4">
        <v>8.2417999999999996</v>
      </c>
      <c r="AD4">
        <v>6.52196057934517</v>
      </c>
      <c r="AE4">
        <v>2.3254580199229698E-3</v>
      </c>
    </row>
    <row r="5" spans="2:31">
      <c r="B5" t="s">
        <v>95</v>
      </c>
      <c r="C5">
        <v>5499</v>
      </c>
      <c r="D5">
        <v>452.89249999999998</v>
      </c>
      <c r="E5">
        <v>254.050212110399</v>
      </c>
      <c r="F5">
        <v>9.0550721174100998E-2</v>
      </c>
      <c r="G5" t="s">
        <v>95</v>
      </c>
      <c r="H5">
        <v>5499</v>
      </c>
      <c r="I5">
        <v>414.35210000000001</v>
      </c>
      <c r="J5">
        <v>242.33753146551101</v>
      </c>
      <c r="K5">
        <v>8.6375988665648704E-2</v>
      </c>
      <c r="L5" t="s">
        <v>95</v>
      </c>
      <c r="M5">
        <v>5499</v>
      </c>
      <c r="N5">
        <v>251.57679999999999</v>
      </c>
      <c r="O5">
        <v>180.01475035982699</v>
      </c>
      <c r="P5">
        <v>6.4162376924033704E-2</v>
      </c>
      <c r="Q5" t="s">
        <v>95</v>
      </c>
      <c r="R5">
        <v>5499</v>
      </c>
      <c r="S5">
        <v>85.188199999999995</v>
      </c>
      <c r="T5">
        <v>205.07358792276</v>
      </c>
      <c r="U5">
        <v>7.3094059343264101E-2</v>
      </c>
      <c r="V5" t="s">
        <v>95</v>
      </c>
      <c r="W5">
        <v>5499</v>
      </c>
      <c r="X5">
        <v>6.4408000000000003</v>
      </c>
      <c r="Y5">
        <v>6.0966730369827298</v>
      </c>
      <c r="Z5">
        <v>2.17302766911914E-3</v>
      </c>
      <c r="AA5" t="s">
        <v>95</v>
      </c>
      <c r="AB5">
        <v>5499</v>
      </c>
      <c r="AC5">
        <v>5.5377000000000001</v>
      </c>
      <c r="AD5">
        <v>4.7611354067553302</v>
      </c>
      <c r="AE5">
        <v>1.69700407296608E-3</v>
      </c>
    </row>
    <row r="6" spans="2:31">
      <c r="B6" t="s">
        <v>96</v>
      </c>
      <c r="C6">
        <v>5501</v>
      </c>
      <c r="D6">
        <v>452.83620000000002</v>
      </c>
      <c r="E6">
        <v>254.02120936025301</v>
      </c>
      <c r="F6">
        <v>9.0507465978203194E-2</v>
      </c>
      <c r="G6" t="s">
        <v>96</v>
      </c>
      <c r="H6">
        <v>5501</v>
      </c>
      <c r="I6">
        <v>414.29579999999999</v>
      </c>
      <c r="J6">
        <v>242.31153568431901</v>
      </c>
      <c r="K6">
        <v>8.6335322657928495E-2</v>
      </c>
      <c r="L6" t="s">
        <v>96</v>
      </c>
      <c r="M6">
        <v>5501</v>
      </c>
      <c r="N6">
        <v>280.46230000000003</v>
      </c>
      <c r="O6">
        <v>200.10317766911001</v>
      </c>
      <c r="P6">
        <v>7.1296533036076207E-2</v>
      </c>
      <c r="Q6" t="s">
        <v>96</v>
      </c>
      <c r="R6">
        <v>5501</v>
      </c>
      <c r="S6">
        <v>105.5454</v>
      </c>
      <c r="T6">
        <v>257.04659143779202</v>
      </c>
      <c r="U6">
        <v>9.1585406147622797E-2</v>
      </c>
      <c r="V6" t="s">
        <v>96</v>
      </c>
      <c r="W6">
        <v>5501</v>
      </c>
      <c r="X6">
        <v>9.4448000000000008</v>
      </c>
      <c r="Y6">
        <v>8.3314355999940108</v>
      </c>
      <c r="Z6">
        <v>2.9684809627319102E-3</v>
      </c>
      <c r="AA6" t="s">
        <v>96</v>
      </c>
      <c r="AB6">
        <v>5501</v>
      </c>
      <c r="AC6">
        <v>3.0030999999999999</v>
      </c>
      <c r="AD6">
        <v>3.1939985616236699</v>
      </c>
      <c r="AE6">
        <v>1.13801802959142E-3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5"/>
  <sheetViews>
    <sheetView tabSelected="1" topLeftCell="C1" workbookViewId="0">
      <selection activeCell="H5" sqref="H5:H9"/>
    </sheetView>
  </sheetViews>
  <sheetFormatPr baseColWidth="10" defaultRowHeight="15" x14ac:dyDescent="0"/>
  <cols>
    <col min="3" max="3" width="168.33203125" customWidth="1"/>
    <col min="5" max="5" width="12.83203125" bestFit="1" customWidth="1"/>
  </cols>
  <sheetData>
    <row r="4" spans="2:8">
      <c r="C4" t="s">
        <v>145</v>
      </c>
      <c r="D4" t="s">
        <v>146</v>
      </c>
    </row>
    <row r="5" spans="2:8">
      <c r="B5">
        <v>3</v>
      </c>
      <c r="C5" t="s">
        <v>144</v>
      </c>
      <c r="D5">
        <v>18</v>
      </c>
      <c r="E5" s="3">
        <v>61004.153289000002</v>
      </c>
      <c r="F5">
        <v>8406.4349874019008</v>
      </c>
      <c r="H5">
        <v>2390</v>
      </c>
    </row>
    <row r="6" spans="2:8">
      <c r="B6">
        <v>10</v>
      </c>
      <c r="C6" t="s">
        <v>135</v>
      </c>
      <c r="D6">
        <v>9</v>
      </c>
      <c r="E6" s="3">
        <v>347546.88774400001</v>
      </c>
      <c r="F6">
        <v>138173.902688662</v>
      </c>
      <c r="H6">
        <v>2390</v>
      </c>
    </row>
    <row r="7" spans="2:8">
      <c r="B7">
        <v>30</v>
      </c>
      <c r="C7" t="s">
        <v>131</v>
      </c>
      <c r="D7">
        <v>77</v>
      </c>
      <c r="E7" s="3">
        <v>1036289.59287827</v>
      </c>
      <c r="F7">
        <v>300213.45475878299</v>
      </c>
      <c r="H7">
        <v>2390</v>
      </c>
    </row>
    <row r="8" spans="2:8">
      <c r="B8">
        <v>50</v>
      </c>
      <c r="C8" t="s">
        <v>132</v>
      </c>
      <c r="D8">
        <v>49</v>
      </c>
      <c r="E8" s="3">
        <v>3627308.7841613698</v>
      </c>
      <c r="F8">
        <v>1689923.5428102701</v>
      </c>
      <c r="H8">
        <v>2390</v>
      </c>
    </row>
    <row r="9" spans="2:8">
      <c r="B9">
        <v>100</v>
      </c>
      <c r="C9" t="s">
        <v>129</v>
      </c>
      <c r="D9">
        <v>14</v>
      </c>
      <c r="E9" s="3">
        <v>13116630.608148299</v>
      </c>
      <c r="F9">
        <v>4177783.2883821698</v>
      </c>
      <c r="H9">
        <v>2390</v>
      </c>
    </row>
    <row r="12" spans="2:8">
      <c r="C12" t="s">
        <v>136</v>
      </c>
      <c r="D12">
        <v>10</v>
      </c>
      <c r="E12">
        <v>92246.471091800006</v>
      </c>
      <c r="F12">
        <v>33793.213561692399</v>
      </c>
    </row>
    <row r="13" spans="2:8">
      <c r="C13" t="s">
        <v>137</v>
      </c>
      <c r="D13">
        <v>2</v>
      </c>
      <c r="E13">
        <v>62299.631509999999</v>
      </c>
      <c r="F13">
        <v>11371.1776480315</v>
      </c>
    </row>
    <row r="14" spans="2:8">
      <c r="C14" t="s">
        <v>134</v>
      </c>
      <c r="D14">
        <v>12</v>
      </c>
      <c r="E14">
        <v>67828.908814249997</v>
      </c>
      <c r="F14">
        <v>3642.3866714219398</v>
      </c>
    </row>
    <row r="15" spans="2:8">
      <c r="C15" t="s">
        <v>141</v>
      </c>
      <c r="D15">
        <v>2</v>
      </c>
      <c r="E15">
        <v>42658.776632000001</v>
      </c>
      <c r="F15">
        <v>1813.6680457907801</v>
      </c>
    </row>
    <row r="16" spans="2:8">
      <c r="C16" t="s">
        <v>142</v>
      </c>
      <c r="D16">
        <v>2</v>
      </c>
      <c r="E16">
        <v>60918.302262500001</v>
      </c>
      <c r="F16">
        <v>6631.66709083347</v>
      </c>
    </row>
    <row r="17" spans="3:6">
      <c r="C17" t="s">
        <v>143</v>
      </c>
      <c r="D17">
        <v>4</v>
      </c>
      <c r="E17">
        <v>62218.651381000003</v>
      </c>
      <c r="F17">
        <v>23957.856515471802</v>
      </c>
    </row>
    <row r="20" spans="3:6">
      <c r="C20" t="s">
        <v>147</v>
      </c>
    </row>
    <row r="21" spans="3:6">
      <c r="C21" t="s">
        <v>130</v>
      </c>
      <c r="D21">
        <v>16</v>
      </c>
      <c r="E21">
        <v>11365330.041856101</v>
      </c>
      <c r="F21">
        <v>4433813.6546569299</v>
      </c>
    </row>
    <row r="22" spans="3:6">
      <c r="C22" t="s">
        <v>133</v>
      </c>
      <c r="D22">
        <v>49</v>
      </c>
      <c r="E22">
        <v>3674397.2535842201</v>
      </c>
      <c r="F22">
        <v>1733715.83986227</v>
      </c>
    </row>
    <row r="23" spans="3:6">
      <c r="C23" t="s">
        <v>140</v>
      </c>
      <c r="D23">
        <v>1</v>
      </c>
      <c r="E23">
        <v>10246467.685153</v>
      </c>
      <c r="F23" t="s">
        <v>139</v>
      </c>
    </row>
    <row r="25" spans="3:6">
      <c r="C25" t="s">
        <v>138</v>
      </c>
      <c r="D25">
        <v>1</v>
      </c>
      <c r="E25">
        <v>12697137.042669</v>
      </c>
      <c r="F25" t="s">
        <v>139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 with Epochlength</vt:lpstr>
      <vt:lpstr>Change with ngram len</vt:lpstr>
      <vt:lpstr>Extension</vt:lpstr>
      <vt:lpstr>Unlimited Buffer</vt:lpstr>
      <vt:lpstr>Change with kappa</vt:lpstr>
      <vt:lpstr>Buffer Size</vt:lpstr>
      <vt:lpstr>Maximal Itemsets</vt:lpstr>
      <vt:lpstr>len2+ </vt:lpstr>
      <vt:lpstr>MTV</vt:lpstr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cp:lastPrinted>2013-04-28T21:58:39Z</cp:lastPrinted>
  <dcterms:created xsi:type="dcterms:W3CDTF">2013-04-23T03:35:34Z</dcterms:created>
  <dcterms:modified xsi:type="dcterms:W3CDTF">2013-06-20T05:01:58Z</dcterms:modified>
</cp:coreProperties>
</file>