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020" yWindow="0" windowWidth="25360" windowHeight="15960" tabRatio="500" firstSheet="15" activeTab="19"/>
  </bookViews>
  <sheets>
    <sheet name="jaccard+May5th (2)" sheetId="19" r:id="rId1"/>
    <sheet name="jaccard+May5th" sheetId="18" r:id="rId2"/>
    <sheet name="BUGGY_Jaccard+NoCos" sheetId="1" r:id="rId3"/>
    <sheet name="Jaccard+NoCos_LargerDiffSmaller" sheetId="2" r:id="rId4"/>
    <sheet name="Alapaper" sheetId="3" r:id="rId5"/>
    <sheet name="ClustLocaGloba" sheetId="4" r:id="rId6"/>
    <sheet name="cluster-nondistinct" sheetId="5" r:id="rId7"/>
    <sheet name="minDiff" sheetId="6" r:id="rId8"/>
    <sheet name="VHCI" sheetId="7" r:id="rId9"/>
    <sheet name="seek-self-confidence" sheetId="8" r:id="rId10"/>
    <sheet name="DistinctOnly" sheetId="9" r:id="rId11"/>
    <sheet name="BUGGYSimilarity" sheetId="10" r:id="rId12"/>
    <sheet name="SimConf" sheetId="11" r:id="rId13"/>
    <sheet name="HandOpt" sheetId="12" r:id="rId14"/>
    <sheet name="HandOpt_JaccardVs" sheetId="13" r:id="rId15"/>
    <sheet name="SimConf_all" sheetId="14" r:id="rId16"/>
    <sheet name="RuntimeHandOptJaccard" sheetId="15" r:id="rId17"/>
    <sheet name="ParentClosed" sheetId="16" r:id="rId18"/>
    <sheet name="SiblingSize50" sheetId="17" r:id="rId19"/>
    <sheet name="NoLonely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0" l="1"/>
  <c r="G6" i="20"/>
  <c r="G14" i="20"/>
  <c r="G7" i="20"/>
  <c r="G8" i="20"/>
  <c r="G9" i="20"/>
  <c r="G10" i="20"/>
  <c r="G11" i="20"/>
  <c r="G15" i="20"/>
  <c r="G12" i="20"/>
  <c r="G16" i="20"/>
  <c r="G4" i="20"/>
  <c r="Q6" i="14"/>
  <c r="Q7" i="14"/>
  <c r="Q8" i="14"/>
  <c r="Q9" i="14"/>
  <c r="Q10" i="14"/>
  <c r="Q11" i="14"/>
  <c r="Q5" i="14"/>
  <c r="N6" i="14"/>
  <c r="N7" i="14"/>
  <c r="N8" i="14"/>
  <c r="N9" i="14"/>
  <c r="N10" i="14"/>
  <c r="N11" i="14"/>
  <c r="N5" i="14"/>
  <c r="P6" i="14"/>
  <c r="P7" i="14"/>
  <c r="P8" i="14"/>
  <c r="P9" i="14"/>
  <c r="P10" i="14"/>
  <c r="P11" i="14"/>
  <c r="P5" i="14"/>
  <c r="O6" i="14"/>
  <c r="O7" i="14"/>
  <c r="O8" i="14"/>
  <c r="O9" i="14"/>
  <c r="O10" i="14"/>
  <c r="O11" i="14"/>
  <c r="O5" i="14"/>
  <c r="P5" i="19"/>
  <c r="Z5" i="19"/>
  <c r="P6" i="19"/>
  <c r="Z6" i="19"/>
  <c r="P7" i="19"/>
  <c r="Z7" i="19"/>
  <c r="P8" i="19"/>
  <c r="Z8" i="19"/>
  <c r="P9" i="19"/>
  <c r="Z9" i="19"/>
  <c r="P10" i="19"/>
  <c r="Z10" i="19"/>
  <c r="P11" i="19"/>
  <c r="Z11" i="19"/>
  <c r="P12" i="19"/>
  <c r="Z12" i="19"/>
  <c r="P13" i="19"/>
  <c r="Z13" i="19"/>
  <c r="P14" i="19"/>
  <c r="Z14" i="19"/>
  <c r="Z17" i="19"/>
  <c r="Z18" i="19"/>
  <c r="Z19" i="19"/>
  <c r="Z20" i="19"/>
  <c r="Z21" i="19"/>
  <c r="Z22" i="19"/>
  <c r="Z23" i="19"/>
  <c r="Z24" i="19"/>
  <c r="Z25" i="19"/>
  <c r="Z26" i="19"/>
  <c r="Z27" i="19"/>
  <c r="P5" i="18"/>
  <c r="Z5" i="18"/>
  <c r="P6" i="18"/>
  <c r="Z6" i="18"/>
  <c r="P7" i="18"/>
  <c r="Z7" i="18"/>
  <c r="P8" i="18"/>
  <c r="Z8" i="18"/>
  <c r="P9" i="18"/>
  <c r="Z9" i="18"/>
  <c r="P10" i="18"/>
  <c r="Z10" i="18"/>
  <c r="P11" i="18"/>
  <c r="Z11" i="18"/>
  <c r="P12" i="18"/>
  <c r="Z12" i="18"/>
  <c r="P13" i="18"/>
  <c r="Z13" i="18"/>
  <c r="P14" i="18"/>
  <c r="Z14" i="18"/>
  <c r="P15" i="18"/>
  <c r="Z15" i="18"/>
  <c r="Z17" i="18"/>
  <c r="Z18" i="18"/>
  <c r="Z19" i="18"/>
  <c r="Z20" i="18"/>
  <c r="Z21" i="18"/>
  <c r="Z22" i="18"/>
  <c r="Z23" i="18"/>
  <c r="Z24" i="18"/>
  <c r="Z25" i="18"/>
  <c r="Z26" i="18"/>
  <c r="Z27" i="18"/>
  <c r="U14" i="15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<sst xmlns="http://schemas.openxmlformats.org/spreadsheetml/2006/main" count="906" uniqueCount="373">
  <si>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</si>
  <si>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</si>
  <si>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</si>
  <si>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</si>
  <si>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</si>
  <si>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</si>
  <si>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</si>
  <si>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</si>
  <si>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</si>
  <si>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</si>
  <si>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</si>
  <si>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</si>
  <si>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</si>
  <si>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</si>
  <si>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</si>
  <si>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</si>
  <si>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</si>
  <si>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</si>
  <si>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</si>
  <si>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</si>
  <si>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</si>
  <si>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</si>
  <si>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</si>
  <si>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</si>
  <si>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</si>
  <si>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</si>
  <si>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</si>
  <si>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</si>
  <si>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</si>
  <si>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</si>
  <si>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</si>
  <si>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</si>
  <si>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</si>
  <si>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</si>
  <si>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</si>
  <si>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</si>
  <si>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</si>
  <si>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</si>
  <si>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</si>
  <si>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</si>
  <si>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</si>
  <si>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</si>
  <si>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</si>
  <si>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</si>
  <si>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</si>
  <si>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</si>
  <si>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</si>
  <si>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</si>
  <si>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</si>
  <si>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</si>
  <si>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</si>
  <si>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</si>
  <si>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</si>
  <si>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</si>
  <si>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</si>
  <si>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</si>
  <si>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</si>
  <si>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</si>
  <si>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</si>
  <si>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</si>
  <si>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</si>
  <si>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</si>
  <si>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</si>
  <si>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</si>
  <si>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</si>
  <si>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</si>
  <si>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</si>
  <si>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</si>
  <si>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</si>
  <si>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</si>
  <si>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</si>
  <si>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</si>
  <si>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</si>
  <si>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</si>
  <si>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</si>
  <si>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</si>
  <si>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</si>
  <si>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</si>
  <si>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</si>
  <si>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</si>
  <si>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</si>
  <si>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</si>
  <si>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</si>
  <si>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</si>
  <si>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</si>
  <si>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</si>
  <si>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</si>
  <si>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</si>
  <si>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</si>
  <si>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</si>
  <si>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</si>
  <si>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</si>
  <si>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</si>
  <si>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</si>
  <si>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</si>
  <si>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</si>
  <si>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</si>
  <si>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</si>
  <si>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</si>
  <si>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</si>
  <si>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</si>
  <si>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</si>
  <si>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</si>
  <si>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</si>
  <si>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</si>
  <si>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</si>
  <si>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</si>
  <si>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</si>
  <si>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</si>
  <si>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</si>
  <si>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</si>
  <si>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</si>
  <si>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</si>
  <si>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</si>
  <si>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</si>
  <si>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</si>
  <si>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</si>
  <si>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</si>
  <si>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</si>
  <si>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</si>
  <si>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</si>
  <si>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</si>
  <si>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</si>
  <si>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</si>
  <si>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</si>
  <si>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</si>
  <si>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</si>
  <si>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</si>
  <si>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</si>
  <si>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</si>
  <si>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</si>
  <si>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</si>
  <si>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</si>
  <si>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</si>
  <si>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</si>
  <si>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</si>
  <si>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</si>
  <si>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</si>
  <si>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</si>
  <si>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</si>
  <si>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</si>
  <si>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</si>
  <si>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</si>
  <si>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</si>
  <si>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</si>
  <si>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</si>
  <si>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</si>
  <si>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</si>
  <si>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</si>
  <si>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</si>
  <si>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</si>
  <si>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</si>
  <si>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</si>
  <si>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</si>
  <si>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</si>
  <si>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</si>
  <si>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</si>
  <si>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</si>
  <si>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</si>
  <si>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</si>
  <si>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</si>
  <si>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</si>
  <si>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</si>
  <si>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</si>
  <si>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</si>
  <si>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</si>
  <si>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</si>
  <si>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</si>
  <si>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</si>
  <si>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</si>
  <si>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</si>
  <si>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</si>
  <si>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</si>
  <si>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</si>
  <si>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</si>
  <si>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</si>
  <si>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</si>
  <si>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</si>
  <si>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</si>
  <si>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</si>
  <si>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</si>
  <si>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</si>
  <si>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</si>
  <si>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</si>
  <si>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</si>
  <si>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</si>
  <si>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</si>
  <si>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</si>
  <si>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</si>
  <si>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</si>
  <si>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</si>
  <si>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</si>
  <si>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</si>
  <si>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</si>
  <si>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</si>
  <si>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</si>
  <si>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</si>
  <si>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</si>
  <si>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</si>
  <si>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</si>
  <si>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</si>
  <si>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</si>
  <si>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</si>
  <si>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</si>
  <si>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</si>
  <si>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</si>
  <si>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</si>
  <si>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</si>
  <si>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</si>
  <si>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</si>
  <si>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</si>
  <si>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</si>
  <si>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</si>
  <si>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</si>
  <si>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</si>
  <si>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</si>
  <si>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</si>
  <si>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</si>
  <si>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</si>
  <si>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</si>
  <si>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</si>
  <si>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</si>
  <si>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</si>
  <si>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</si>
  <si>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</si>
  <si>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</si>
  <si>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</si>
  <si>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</si>
  <si>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</si>
  <si>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</si>
  <si>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</si>
  <si>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</si>
  <si>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</si>
  <si>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</si>
  <si>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</si>
  <si>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</si>
  <si>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</si>
  <si>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</si>
  <si>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</si>
  <si>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</si>
  <si>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</si>
  <si>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</si>
  <si>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</si>
  <si>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</si>
  <si>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</si>
  <si>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</si>
  <si>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</si>
  <si>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</si>
  <si>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</si>
  <si>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</si>
  <si>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</si>
  <si>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</si>
  <si>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</si>
  <si>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</si>
  <si>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</si>
  <si>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</si>
  <si>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</si>
  <si>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</si>
  <si>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</si>
  <si>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</si>
  <si>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</si>
  <si>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</si>
  <si>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</si>
  <si>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</si>
  <si>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</si>
  <si>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</si>
  <si>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</si>
  <si>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</si>
  <si>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</si>
  <si>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</si>
  <si>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</si>
  <si>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</si>
  <si>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</si>
  <si>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</si>
  <si>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</si>
  <si>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</si>
  <si>
    <t>[/home/yaboulna/fim_out/lcm_closed_cikm/4wk+1wk_ngram5-relsupp1_oct-nov-dec/, /home/yaboulna/fim_out/lcm_closed_cikm/1hr+30min_ngram5-relsupp10_11032233-11151120_cluster-nondistinct/, ParentClosed_conf0.05_Buff1000,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</si>
  <si>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ParentClosed_conf0.1_Buff1000,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</si>
  <si>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ParentClosed_conf0.25_Buff1000,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</si>
  <si>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ParentClosed_conf0.2_Buff1000,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</si>
  <si>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ParentClosed_conf0.3_Buff1000,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</si>
  <si>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ParentClosed_conf0.4_Buff1000,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</si>
  <si>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ParentClosed_conf0.5_Buff1000,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</si>
  <si>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ParentClosed_conf0.6_Buff1000,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</si>
  <si>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ParentClosed_conf0.75_Buff1000,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</si>
  <si>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ParentClosed_conf0.7_Buff1000,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</si>
  <si>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ParentClosed_conf0.8_Buff1000,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</si>
  <si>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ParentClosed_conf0.95_Buff1000,  ITEMSET_SIMILARITY_COSINE_GOOD_THRESHOLD=0.33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</si>
  <si>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ParentClosed_conf0.9_Buff1000,  ITEMSET_SIMILARITY_COSINE_GOOD_THRESHOLD=0.33 ITEMSET_SIMILARITY_PROMISING_THRESHOLD=0.0 ITEMSET_SIMILARITY_PPJOIN_MIN_LENGTH=3 ITEMSET_SIMILARITY_BAD_THRESHOLD=0.1 CONFIDENCE_HIGH_THRESHOLD=0.9]</t>
  </si>
  <si>
    <t>select args, count(*), avg(value), stddev(value) from perf_mon where args like '%nondist%ParentClosed%' and key = 'StrongClosedaIS' group by args order by args;</t>
  </si>
  <si>
    <t>highconf</t>
  </si>
  <si>
    <t>select args, count(*), avg(value), stddev(value) from perf_mon where args like '%nondist%ParentClosed%' and key = 'HighConfidenceIS' group by args order by args;</t>
  </si>
  <si>
    <t>confParen2_KMean</t>
  </si>
  <si>
    <t>[/home/yaboulna/fim_out/lcm_closed_cikm/4wk+1wk_ngram5-relsupp1_oct-nov-dec/, /home/yaboulna/fim_out/lcm_closed_cikm/1hr+30min_ngram5-relsupp10_11032233-11151120_cluster-nondistinct/, MaxSiblings50_conf0.05_Buff1000_MaxSiblings50,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</si>
  <si>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MaxSiblings50_conf0.1_Buff1000_MaxSiblings50,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</si>
  <si>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MaxSiblings50_conf0.2_Buff1000_MaxSiblings50,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</si>
  <si>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MaxSiblings50_conf0.3_Buff1000_MaxSiblings50,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</si>
  <si>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MaxSiblings50_conf0.4_Buff1000_MaxSiblings50,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</si>
  <si>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MaxSiblings50_conf0.5_Buff1000_MaxSiblings50,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</si>
  <si>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MaxSiblings50_conf0.6_Buff1000_MaxSiblings50,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</si>
  <si>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MaxSiblings50_conf0.7_Buff1000_MaxSiblings50,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</si>
  <si>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MaxSiblings50_conf0.8_Buff1000_MaxSiblings50,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</si>
  <si>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MaxSiblings50_conf0.9_Buff1000_MaxSiblings50,  ITEMSET_SIMILARITY_COSINE_GOOD_THRESHOLD=0.33 ITEMSET_SIMILARITY_PROMISING_THRESHOLD=0.0 ITEMSET_SIMILARITY_PPJOIN_MIN_LENGTH=3 ITEMSET_SIMILARITY_BAD_THRESHOLD=0.1 CONFIDENCE_HIGH_THRESHOLD=0.9]</t>
  </si>
  <si>
    <t xml:space="preserve">select args, count(*), avg(value), stddev(value) from perf_mon where args like '%Buff1000%MaxSiblings50%' and key = 'confParen2_KMean' group by args order by args;
</t>
  </si>
  <si>
    <t>select args, count(*), avg(value), stddev(value) from perf_mon where args like '%Buff1000%MaxSiblings50%' and key = 'confParen1_2KMean' group by args order by args;</t>
  </si>
  <si>
    <t>confParen1_2KMean</t>
  </si>
  <si>
    <t>confParen2_KN</t>
  </si>
  <si>
    <t xml:space="preserve">select args, count(*), avg(value), stddev(value) from perf_mon where args like '%Buff1000%MaxSiblings50%' and key = 'confParen2_KN' group by args order by args;
</t>
  </si>
  <si>
    <t>FilteredItemsets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</si>
  <si>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</si>
  <si>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</si>
  <si>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</si>
  <si>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</si>
  <si>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</si>
  <si>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</si>
  <si>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</si>
  <si>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</si>
  <si>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</si>
  <si>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</si>
  <si>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</si>
  <si>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ULBuff</t>
  </si>
  <si>
    <t>PercentStrongInConfident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</si>
  <si>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</si>
  <si>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</si>
  <si>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</si>
  <si>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</si>
  <si>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</si>
  <si>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</si>
  <si>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</si>
  <si>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</si>
  <si>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</si>
  <si>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</si>
  <si>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</si>
  <si>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Strong Closed</t>
  </si>
  <si>
    <t>Mean millis for filtering</t>
  </si>
  <si>
    <t>Kappa</t>
  </si>
  <si>
    <t xml:space="preserve">select args, count(*), avg(value), stddev(value) from perf_mon where args like '%oct-nov-dec/%Jaccard+%' and key = 'Len2+Itemsets' group by args order by args;
</t>
  </si>
  <si>
    <t>Len2+ Itemsets</t>
  </si>
  <si>
    <t xml:space="preserve">select args, count(*), avg(value), stddev(value) from perf_mon where args like '%oct-nov-dec/%Jaccard+%' and key = 'Len1Itemsets' group by args order by args;
</t>
  </si>
  <si>
    <t>Len1 Itemsets:</t>
  </si>
  <si>
    <t>select args, count(*), avg(value), stddev(value) from perf_mon where args like '%oct-nov-dec/%Jaccard+%' and key = 'HighConfidenceIS' group by args order by args;</t>
  </si>
  <si>
    <t xml:space="preserve">select args, count(*), avg(value), stddev(value) from perf_mon where args like '%oct-nov-dec/%Jaccard+%' and key = 'OverConfident' group by args order by args;
</t>
  </si>
  <si>
    <t>Over Confident:</t>
  </si>
  <si>
    <t xml:space="preserve">select args, count(*), avg(value), stddev(value) from perf_mon where args like '%oct-nov-dec/%Jaccard+%' and key = 'AlliedLowConf' group by args order by args;
</t>
  </si>
  <si>
    <t>AlliedLowConf:</t>
  </si>
  <si>
    <t>select args, count(*), avg(value), stddev(value) from perf_mon where args like '%oct-nov-dec/%Jaccard+%' and key = 'StrongClosedIS' group by args order by args;</t>
  </si>
  <si>
    <t xml:space="preserve">select args, count(*), avg(value), stddev(value) from perf_mon where args like '%oct-nov-dec/%Jaccard+%' and key = 'EnoughCharsItemsets' group by args order by args;
</t>
  </si>
  <si>
    <t>ClosedItemsets</t>
  </si>
  <si>
    <t>select args, count(*), avg(value), stddev(value) from perf_mon where args like '%oct-nov-dec/%Jaccard+%' and key = 'CPUMillisFilter' group by args order by args;</t>
  </si>
  <si>
    <t>Runtime:</t>
  </si>
  <si>
    <t>Clust+Distinct%</t>
  </si>
  <si>
    <t>Distinct-ClustAndDistinc</t>
  </si>
  <si>
    <t>Clust+RemainingDistinct</t>
  </si>
  <si>
    <t>Distinct%</t>
  </si>
  <si>
    <t>StronglyClosedIS</t>
  </si>
  <si>
    <t xml:space="preserve"> [/home/yaboulna/fim_out/lcm_closed_cikm/4wk+1wk_ngram5-relsupp1_oct-nov-dec/, /home/yaboulna/fim_out/lcm_closed_thesis/1hr+30min_ngram5-relsupp10_oct-nov-dec/, June16Defaults_NoLonely_conf0.3_Buff1000,  ITEMSET_SIMILARITY_COSINE_GOOD_THRESHOLD=0.5 ITEMSET_SIMILARITY_PROMISING_THRESHOLD=0.0 ITEMSET_SIMILARITY_PPJOIN_MIN_LENGTH=3 ITEMSET_SIMILARITY_BAD_THRESHOLD=0.1 CONFIDENCE_HIGH_THRESHOLD=0.3]   </t>
  </si>
  <si>
    <t xml:space="preserve"> [/home/yaboulna/fim_out/lcm_closed_cikm/4wk+1wk_ngram5-relsupp1_oct-nov-dec/, /home/yaboulna/fim_out/lcm_closed_thesis/1hr+30min_ngram5-relsupp10_oct-nov-dec/, June16Defaults_NoLonely_conf0.8_Buff1000,  ITEMSET_SIMILARITY_COSINE_GOOD_THRESHOLD=0.5 ITEMSET_SIMILARITY_PROMISING_THRESHOLD=0.0 ITEMSET_SIMILARITY_PPJOIN_MIN_LENGTH=3 ITEMSET_SIMILARITY_BAD_THRESHOLD=0.1 CONFIDENCE_HIGH_THRESHOLD=0.8]   </t>
  </si>
  <si>
    <t xml:space="preserve"> [/home/yaboulna/fim_out/lcm_closed_cikm/4wk+1wk_ngram5-relsupp1_oct-nov-dec/, /home/yaboulna/fim_out/lcm_closed_thesis/1hr+30min_ngram5-relsupp10_oct-nov-dec/, June16Defaults_NoLonely_conf0.4_Buff1000,  ITEMSET_SIMILARITY_COSINE_GOOD_THRESHOLD=0.5 ITEMSET_SIMILARITY_PROMISING_THRESHOLD=0.0 ITEMSET_SIMILARITY_PPJOIN_MIN_LENGTH=3 ITEMSET_SIMILARITY_BAD_THRESHOLD=0.1 CONFIDENCE_HIGH_THRESHOLD=0.4]   </t>
  </si>
  <si>
    <t xml:space="preserve"> [/home/yaboulna/fim_out/lcm_closed_cikm/4wk+1wk_ngram5-relsupp1_oct-nov-dec/, /home/yaboulna/fim_out/lcm_closed_thesis/1hr+30min_ngram5-relsupp10_oct-nov-dec/, June16Defaults_NoLonely_conf0.5_Buff1000,  ITEMSET_SIMILARITY_COSINE_GOOD_THRESHOLD=0.5 ITEMSET_SIMILARITY_PROMISING_THRESHOLD=0.0 ITEMSET_SIMILARITY_PPJOIN_MIN_LENGTH=3 ITEMSET_SIMILARITY_BAD_THRESHOLD=0.1 CONFIDENCE_HIGH_THRESHOLD=0.5]   </t>
  </si>
  <si>
    <t xml:space="preserve"> [/home/yaboulna/fim_out/lcm_closed_cikm/4wk+1wk_ngram5-relsupp1_oct-nov-dec/, /home/yaboulna/fim_out/lcm_closed_thesis/1hr+30min_ngram5-relsupp10_oct-nov-dec/, June16Defaults_NoLonely_conf0.1_Buff1000,  ITEMSET_SIMILARITY_COSINE_GOOD_THRESHOLD=0.5 ITEMSET_SIMILARITY_PROMISING_THRESHOLD=0.0 ITEMSET_SIMILARITY_PPJOIN_MIN_LENGTH=3 ITEMSET_SIMILARITY_BAD_THRESHOLD=0.1 CONFIDENCE_HIGH_THRESHOLD=0.1]   </t>
  </si>
  <si>
    <t xml:space="preserve"> [/home/yaboulna/fim_out/lcm_closed_cikm/4wk+1wk_ngram5-relsupp1_oct-nov-dec/, /home/yaboulna/fim_out/lcm_closed_thesis/1hr+30min_ngram5-relsupp10_oct-nov-dec/, June16Defaults_NoLonely_conf0.95_Buff1000,  ITEMSET_SIMILARITY_COSINE_GOOD_THRESHOLD=0.5 ITEMSET_SIMILARITY_PROMISING_THRESHOLD=0.0 ITEMSET_SIMILARITY_PPJOIN_MIN_LENGTH=3 ITEMSET_SIMILARITY_BAD_THRESHOLD=0.1 CONFIDENCE_HIGH_THRESHOLD=0.95] </t>
  </si>
  <si>
    <t xml:space="preserve"> [/home/yaboulna/fim_out/lcm_closed_cikm/4wk+1wk_ngram5-relsupp1_oct-nov-dec/, /home/yaboulna/fim_out/lcm_closed_thesis/1hr+30min_ngram5-relsupp10_oct-nov-dec/, June16Defaults_NoLonely_conf0.75_Buff1000,  ITEMSET_SIMILARITY_COSINE_GOOD_THRESHOLD=0.5 ITEMSET_SIMILARITY_PROMISING_THRESHOLD=0.0 ITEMSET_SIMILARITY_PPJOIN_MIN_LENGTH=3 ITEMSET_SIMILARITY_BAD_THRESHOLD=0.1 CONFIDENCE_HIGH_THRESHOLD=0.75] </t>
  </si>
  <si>
    <t xml:space="preserve"> [/home/yaboulna/fim_out/lcm_closed_cikm/4wk+1wk_ngram5-relsupp1_oct-nov-dec/, /home/yaboulna/fim_out/lcm_closed_thesis/1hr+30min_ngram5-relsupp10_oct-nov-dec/, June16Defaults_NoLonely_conf0.9_Buff1000,  ITEMSET_SIMILARITY_COSINE_GOOD_THRESHOLD=0.5 ITEMSET_SIMILARITY_PROMISING_THRESHOLD=0.0 ITEMSET_SIMILARITY_PPJOIN_MIN_LENGTH=3 ITEMSET_SIMILARITY_BAD_THRESHOLD=0.1 CONFIDENCE_HIGH_THRESHOLD=0.9]   </t>
  </si>
  <si>
    <t xml:space="preserve"> [/home/yaboulna/fim_out/lcm_closed_cikm/4wk+1wk_ngram5-relsupp1_oct-nov-dec/, /home/yaboulna/fim_out/lcm_closed_thesis/1hr+30min_ngram5-relsupp10_oct-nov-dec/, June16Defaults_NoLonely_conf0.2_Buff1000,  ITEMSET_SIMILARITY_COSINE_GOOD_THRESHOLD=0.5 ITEMSET_SIMILARITY_PROMISING_THRESHOLD=0.0 ITEMSET_SIMILARITY_PPJOIN_MIN_LENGTH=3 ITEMSET_SIMILARITY_BAD_THRESHOLD=0.1 CONFIDENCE_HIGH_THRESHOLD=0.2]   </t>
  </si>
  <si>
    <t xml:space="preserve"> [/home/yaboulna/fim_out/lcm_closed_cikm/4wk+1wk_ngram5-relsupp1_oct-nov-dec/, /home/yaboulna/fim_out/lcm_closed_thesis/1hr+30min_ngram5-relsupp10_oct-nov-dec/, June16Defaults_NoLonely_conf0.6_Buff1000,  ITEMSET_SIMILARITY_COSINE_GOOD_THRESHOLD=0.5 ITEMSET_SIMILARITY_PROMISING_THRESHOLD=0.0 ITEMSET_SIMILARITY_PPJOIN_MIN_LENGTH=3 ITEMSET_SIMILARITY_BAD_THRESHOLD=0.1 CONFIDENCE_HIGH_THRESHOLD=0.6]   </t>
  </si>
  <si>
    <t xml:space="preserve"> [/home/yaboulna/fim_out/lcm_closed_cikm/4wk+1wk_ngram5-relsupp1_oct-nov-dec/, /home/yaboulna/fim_out/lcm_closed_thesis/1hr+30min_ngram5-relsupp10_oct-nov-dec/, June16Defaults_NoLonely_conf0.7_Buff1000,  ITEMSET_SIMILARITY_COSINE_GOOD_THRESHOLD=0.5 ITEMSET_SIMILARITY_PROMISING_THRESHOLD=0.0 ITEMSET_SIMILARITY_PPJOIN_MIN_LENGTH=3 ITEMSET_SIMILARITY_BAD_THRESHOLD=0.1 CONFIDENCE_HIGH_THRESHOLD=0.7]   </t>
  </si>
  <si>
    <t xml:space="preserve">[/home/yaboulna/fim_out/lcm_closed_cikm/4wk+1wk_ngram5-relsupp1_oct-nov-dec/, /home/yaboulna/fim_out/lcm_closed_thesis/1hr+30min_ngram5-relsupp10_oct-nov-dec/, June16Defaults_NoLonely_conf0.05_Buff1000,  ITEMSET_SIMILARITY_COSINE_GOOD_THRESHOLD=0.5 ITEMSET_SIMILARITY_PROMISING_THRESHOLD=0.0 ITEMSET_SIMILARITY_PPJOIN_MIN_LENGTH=3 ITEMSET_SIMILARITY_BAD_THRESHOLD=0.1 CONFIDENCE_HIGH_THRESHOLD=0.05] </t>
  </si>
  <si>
    <t xml:space="preserve"> [/home/yaboulna/fim_out/lcm_closed_cikm/4wk+1wk_ngram5-relsupp1_oct-nov-dec/, /home/yaboulna/fim_out/lcm_closed_thesis/1hr+30min_ngram5-relsupp10_oct-nov-dec/, June16Defaults_NoLonely_conf0.25_Buff1000,  ITEMSET_SIMILARITY_COSINE_GOOD_THRESHOLD=0.5 ITEMSET_SIMILARITY_PROMISING_THRESHOLD=0.0 ITEMSET_SIMILARITY_PPJOIN_MIN_LENGTH=3 ITEMSET_SIMILARITY_BAD_THRESHOLD=0.1 CONFIDENCE_HIGH_THRESHOLD=0.25] </t>
  </si>
  <si>
    <t>select args, count(*), avg(value), stddev(value)  from perf_mon where args like '%4wk%1hr%NoLonely%' and key='StrongClosedIS' group by args order by args;</t>
  </si>
  <si>
    <t>UnalliedHiConf</t>
  </si>
  <si>
    <t xml:space="preserve">select args, count(*), avg(value), stddev(value)  from perf_mon where args like '%4wk%1hr%NoLonely%' and key='unalliedHiConf' group by args order by args;
                                                                                                                                                                                                               </t>
  </si>
  <si>
    <t>HighConfidenceIS</t>
  </si>
  <si>
    <t xml:space="preserve">select args, count(*), avg(value), stddev(value)  from perf_mon where args like '%4wk%1hr%NoLonely%' and key='HighConfidenceIS' group by args order by args;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</si>
</sst>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(2)'!$D$5:$D$14</c:f>
              <c:numCache>
                <c:formatCode>0.00</c:formatCode>
                <c:ptCount val="10"/>
                <c:pt idx="0">
                  <c:v>12054.3134469697</c:v>
                </c:pt>
                <c:pt idx="1">
                  <c:v>11939.8215124472</c:v>
                </c:pt>
                <c:pt idx="2">
                  <c:v>11864.6937821412</c:v>
                </c:pt>
                <c:pt idx="3">
                  <c:v>12073.5500711913</c:v>
                </c:pt>
                <c:pt idx="4">
                  <c:v>11503.9672429481</c:v>
                </c:pt>
                <c:pt idx="5">
                  <c:v>10956.639022261</c:v>
                </c:pt>
                <c:pt idx="6">
                  <c:v>10220.5713111385</c:v>
                </c:pt>
                <c:pt idx="7">
                  <c:v>8801.03074141049</c:v>
                </c:pt>
                <c:pt idx="8">
                  <c:v>6453.53733857383</c:v>
                </c:pt>
                <c:pt idx="9">
                  <c:v>4952.43610785463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47816"/>
        <c:axId val="2111715592"/>
      </c:lineChart>
      <c:catAx>
        <c:axId val="21131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15592"/>
        <c:crosses val="autoZero"/>
        <c:auto val="1"/>
        <c:lblAlgn val="ctr"/>
        <c:lblOffset val="100"/>
        <c:noMultiLvlLbl val="0"/>
      </c:catAx>
      <c:valAx>
        <c:axId val="2111715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14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11180296"/>
        <c:axId val="2111175128"/>
      </c:lineChart>
      <c:catAx>
        <c:axId val="21111802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11175128"/>
        <c:crosses val="autoZero"/>
        <c:auto val="1"/>
        <c:lblAlgn val="ctr"/>
        <c:lblOffset val="100"/>
        <c:noMultiLvlLbl val="0"/>
      </c:catAx>
      <c:valAx>
        <c:axId val="21111751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11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57640"/>
        <c:axId val="2111146664"/>
      </c:barChart>
      <c:catAx>
        <c:axId val="21111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6664"/>
        <c:crosses val="autoZero"/>
        <c:auto val="1"/>
        <c:lblAlgn val="ctr"/>
        <c:lblOffset val="100"/>
        <c:noMultiLvlLbl val="0"/>
      </c:catAx>
      <c:valAx>
        <c:axId val="211114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1107592"/>
        <c:axId val="2111104456"/>
      </c:barChart>
      <c:catAx>
        <c:axId val="21111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104456"/>
        <c:crosses val="autoZero"/>
        <c:auto val="1"/>
        <c:lblAlgn val="ctr"/>
        <c:lblOffset val="100"/>
        <c:noMultiLvlLbl val="0"/>
      </c:catAx>
      <c:valAx>
        <c:axId val="211110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0759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02072"/>
        <c:axId val="2108092184"/>
      </c:lineChart>
      <c:catAx>
        <c:axId val="210810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92184"/>
        <c:crosses val="autoZero"/>
        <c:auto val="1"/>
        <c:lblAlgn val="ctr"/>
        <c:lblOffset val="100"/>
        <c:noMultiLvlLbl val="0"/>
      </c:catAx>
      <c:valAx>
        <c:axId val="210809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0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54504"/>
        <c:axId val="2112951512"/>
      </c:lineChart>
      <c:catAx>
        <c:axId val="211295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51512"/>
        <c:crosses val="autoZero"/>
        <c:auto val="1"/>
        <c:lblAlgn val="ctr"/>
        <c:lblOffset val="100"/>
        <c:noMultiLvlLbl val="0"/>
      </c:catAx>
      <c:valAx>
        <c:axId val="211295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11128"/>
        <c:axId val="2112908136"/>
      </c:lineChart>
      <c:catAx>
        <c:axId val="21129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08136"/>
        <c:crosses val="autoZero"/>
        <c:auto val="1"/>
        <c:lblAlgn val="ctr"/>
        <c:lblOffset val="100"/>
        <c:noMultiLvlLbl val="0"/>
      </c:catAx>
      <c:valAx>
        <c:axId val="211290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1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90408"/>
        <c:axId val="2112880936"/>
      </c:lineChart>
      <c:catAx>
        <c:axId val="211289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80936"/>
        <c:crosses val="autoZero"/>
        <c:auto val="1"/>
        <c:lblAlgn val="ctr"/>
        <c:lblOffset val="100"/>
        <c:noMultiLvlLbl val="0"/>
      </c:catAx>
      <c:valAx>
        <c:axId val="211288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9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5500424"/>
        <c:axId val="2115503544"/>
      </c:barChart>
      <c:catAx>
        <c:axId val="2115500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503544"/>
        <c:crosses val="autoZero"/>
        <c:auto val="1"/>
        <c:lblAlgn val="ctr"/>
        <c:lblOffset val="100"/>
        <c:noMultiLvlLbl val="0"/>
      </c:catAx>
      <c:valAx>
        <c:axId val="211550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5500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35896"/>
        <c:axId val="2115538920"/>
      </c:lineChart>
      <c:catAx>
        <c:axId val="21155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38920"/>
        <c:crosses val="autoZero"/>
        <c:auto val="1"/>
        <c:lblAlgn val="ctr"/>
        <c:lblOffset val="100"/>
        <c:noMultiLvlLbl val="0"/>
      </c:catAx>
      <c:valAx>
        <c:axId val="21155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3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5572376"/>
        <c:axId val="2115575496"/>
      </c:barChart>
      <c:catAx>
        <c:axId val="2115572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575496"/>
        <c:crosses val="autoZero"/>
        <c:auto val="1"/>
        <c:lblAlgn val="ctr"/>
        <c:lblOffset val="100"/>
        <c:noMultiLvlLbl val="0"/>
      </c:catAx>
      <c:valAx>
        <c:axId val="211557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5572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0.000896057347670251</c:v>
                </c:pt>
                <c:pt idx="5">
                  <c:v>0.00171673819742489</c:v>
                </c:pt>
                <c:pt idx="6">
                  <c:v>0.00803858520900321</c:v>
                </c:pt>
                <c:pt idx="7">
                  <c:v>0.0178062678062678</c:v>
                </c:pt>
                <c:pt idx="8">
                  <c:v>0.118579234972678</c:v>
                </c:pt>
                <c:pt idx="9">
                  <c:v>0.618272274988693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13080"/>
        <c:axId val="2113110088"/>
      </c:lineChart>
      <c:catAx>
        <c:axId val="21131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3110088"/>
        <c:crosses val="autoZero"/>
        <c:auto val="1"/>
        <c:lblAlgn val="ctr"/>
        <c:lblOffset val="100"/>
        <c:noMultiLvlLbl val="0"/>
      </c:catAx>
      <c:valAx>
        <c:axId val="211311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3113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5622520"/>
        <c:axId val="2115625640"/>
      </c:barChart>
      <c:catAx>
        <c:axId val="2115622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625640"/>
        <c:crosses val="autoZero"/>
        <c:auto val="1"/>
        <c:lblAlgn val="ctr"/>
        <c:lblOffset val="100"/>
        <c:noMultiLvlLbl val="0"/>
      </c:catAx>
      <c:valAx>
        <c:axId val="2115625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5622520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52456"/>
        <c:axId val="2115655416"/>
      </c:lineChart>
      <c:catAx>
        <c:axId val="21156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55416"/>
        <c:crosses val="autoZero"/>
        <c:auto val="1"/>
        <c:lblAlgn val="ctr"/>
        <c:lblOffset val="100"/>
        <c:noMultiLvlLbl val="0"/>
      </c:catAx>
      <c:valAx>
        <c:axId val="211565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5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01416"/>
        <c:axId val="2115704376"/>
      </c:lineChart>
      <c:catAx>
        <c:axId val="21157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04376"/>
        <c:crosses val="autoZero"/>
        <c:auto val="1"/>
        <c:lblAlgn val="ctr"/>
        <c:lblOffset val="100"/>
        <c:noMultiLvlLbl val="0"/>
      </c:catAx>
      <c:valAx>
        <c:axId val="211570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0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28408"/>
        <c:axId val="2115731368"/>
      </c:lineChart>
      <c:catAx>
        <c:axId val="21157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31368"/>
        <c:crosses val="autoZero"/>
        <c:auto val="1"/>
        <c:lblAlgn val="ctr"/>
        <c:lblOffset val="100"/>
        <c:noMultiLvlLbl val="0"/>
      </c:catAx>
      <c:valAx>
        <c:axId val="211573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2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65976"/>
        <c:axId val="2115768936"/>
      </c:lineChart>
      <c:catAx>
        <c:axId val="2115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68936"/>
        <c:crosses val="autoZero"/>
        <c:auto val="1"/>
        <c:lblAlgn val="ctr"/>
        <c:lblOffset val="100"/>
        <c:noMultiLvlLbl val="0"/>
      </c:catAx>
      <c:valAx>
        <c:axId val="211576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6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91512"/>
        <c:axId val="2115794472"/>
      </c:lineChart>
      <c:catAx>
        <c:axId val="21157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94472"/>
        <c:crosses val="autoZero"/>
        <c:auto val="1"/>
        <c:lblAlgn val="ctr"/>
        <c:lblOffset val="100"/>
        <c:noMultiLvlLbl val="0"/>
      </c:catAx>
      <c:valAx>
        <c:axId val="211579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9896"/>
        <c:axId val="2111056904"/>
      </c:lineChart>
      <c:catAx>
        <c:axId val="211105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6904"/>
        <c:crosses val="autoZero"/>
        <c:auto val="1"/>
        <c:lblAlgn val="ctr"/>
        <c:lblOffset val="100"/>
        <c:noMultiLvlLbl val="0"/>
      </c:catAx>
      <c:valAx>
        <c:axId val="21110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5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1062328"/>
        <c:axId val="2111078312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62328"/>
        <c:axId val="2111078312"/>
      </c:lineChart>
      <c:catAx>
        <c:axId val="211106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078312"/>
        <c:crosses val="autoZero"/>
        <c:auto val="1"/>
        <c:lblAlgn val="ctr"/>
        <c:lblOffset val="100"/>
        <c:noMultiLvlLbl val="0"/>
      </c:catAx>
      <c:valAx>
        <c:axId val="2111078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1062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2"/>
          <c:invertIfNegative val="0"/>
          <c:dLbls>
            <c:delete val="1"/>
          </c:dLbls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2"/>
          <c:order val="3"/>
          <c:invertIfNegative val="0"/>
          <c:val>
            <c:numRef>
              <c:f>SimConf_all!$N$5:$N$11</c:f>
              <c:numCache>
                <c:formatCode>General</c:formatCode>
                <c:ptCount val="7"/>
                <c:pt idx="0">
                  <c:v>0.110539028016306</c:v>
                </c:pt>
                <c:pt idx="1">
                  <c:v>0.0966585867499938</c:v>
                </c:pt>
                <c:pt idx="2">
                  <c:v>0.0883471835890691</c:v>
                </c:pt>
                <c:pt idx="3">
                  <c:v>0.0804831799783413</c:v>
                </c:pt>
                <c:pt idx="4">
                  <c:v>0.0733752566130586</c:v>
                </c:pt>
                <c:pt idx="5">
                  <c:v>0.0704939804380459</c:v>
                </c:pt>
                <c:pt idx="6">
                  <c:v>0.0696836815964879</c:v>
                </c:pt>
              </c:numCache>
            </c:numRef>
          </c:val>
        </c:ser>
        <c:ser>
          <c:idx val="4"/>
          <c:order val="4"/>
          <c:invertIfNegative val="0"/>
          <c:dLbls>
            <c:delete val="1"/>
          </c:dLbls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SimConf_all!$Q$5:$Q$11</c:f>
              <c:numCache>
                <c:formatCode>General</c:formatCode>
                <c:ptCount val="7"/>
                <c:pt idx="0">
                  <c:v>0.1448158860723</c:v>
                </c:pt>
                <c:pt idx="1">
                  <c:v>0.142217631118713</c:v>
                </c:pt>
                <c:pt idx="2">
                  <c:v>0.139655507082044</c:v>
                </c:pt>
                <c:pt idx="3">
                  <c:v>0.132684161974132</c:v>
                </c:pt>
                <c:pt idx="4">
                  <c:v>0.124305632963696</c:v>
                </c:pt>
                <c:pt idx="5">
                  <c:v>0.113033459535295</c:v>
                </c:pt>
                <c:pt idx="6">
                  <c:v>0.099048584552111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0991528"/>
        <c:axId val="2115822968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991528"/>
        <c:axId val="2115822968"/>
      </c:lineChart>
      <c:catAx>
        <c:axId val="21109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5822968"/>
        <c:crosses val="autoZero"/>
        <c:auto val="1"/>
        <c:lblAlgn val="ctr"/>
        <c:lblOffset val="100"/>
        <c:noMultiLvlLbl val="0"/>
      </c:catAx>
      <c:valAx>
        <c:axId val="211582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0991528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v>Final number of itemsets</c:v>
          </c:tx>
          <c:invertIfNegative val="0"/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3"/>
          <c:order val="3"/>
          <c:tx>
            <c:v>Distinct Itemsets</c:v>
          </c:tx>
          <c:invertIfNegative val="0"/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882024"/>
        <c:axId val="211588514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82024"/>
        <c:axId val="2115885144"/>
      </c:lineChart>
      <c:catAx>
        <c:axId val="21158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885144"/>
        <c:crosses val="autoZero"/>
        <c:auto val="1"/>
        <c:lblAlgn val="ctr"/>
        <c:lblOffset val="100"/>
        <c:noMultiLvlLbl val="0"/>
      </c:catAx>
      <c:valAx>
        <c:axId val="2115885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5882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(2)'!$N$5:$N$14</c:f>
              <c:numCache>
                <c:formatCode>General</c:formatCode>
                <c:ptCount val="10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170.789425706472</c:v>
                </c:pt>
                <c:pt idx="5">
                  <c:v>171.380786026201</c:v>
                </c:pt>
                <c:pt idx="6">
                  <c:v>172.743421052632</c:v>
                </c:pt>
                <c:pt idx="7">
                  <c:v>174.742898761835</c:v>
                </c:pt>
                <c:pt idx="8">
                  <c:v>179.892419175028</c:v>
                </c:pt>
                <c:pt idx="9">
                  <c:v>190.156437471158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84600"/>
        <c:axId val="2113081608"/>
      </c:lineChart>
      <c:catAx>
        <c:axId val="211308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081608"/>
        <c:crosses val="autoZero"/>
        <c:auto val="1"/>
        <c:lblAlgn val="ctr"/>
        <c:lblOffset val="100"/>
        <c:noMultiLvlLbl val="0"/>
      </c:catAx>
      <c:valAx>
        <c:axId val="211308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8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Strong Closed Itemsets</c:v>
          </c:tx>
          <c:invertIfNegative val="0"/>
          <c:val>
            <c:numRef>
              <c:f>SimConf_all!$L$5:$L$11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1"/>
          <c:order val="1"/>
          <c:tx>
            <c:v>Distinct Unclustered</c:v>
          </c:tx>
          <c:invertIfNegative val="0"/>
          <c:val>
            <c:numRef>
              <c:f>SimConf_all!$T$5:$T$11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5913576"/>
        <c:axId val="2115916552"/>
      </c:barChart>
      <c:lineChart>
        <c:grouping val="standard"/>
        <c:varyColors val="0"/>
        <c:ser>
          <c:idx val="2"/>
          <c:order val="2"/>
          <c:tx>
            <c:v>Total Distinct Before Clustering</c:v>
          </c:tx>
          <c:marker>
            <c:symbol val="none"/>
          </c:marker>
          <c:cat>
            <c:numRef>
              <c:f>SimConf_all!$A$5:$A$11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SimConf_all!$D$5:$D$11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13576"/>
        <c:axId val="2115916552"/>
      </c:lineChart>
      <c:catAx>
        <c:axId val="2115913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916552"/>
        <c:crosses val="autoZero"/>
        <c:auto val="1"/>
        <c:lblAlgn val="ctr"/>
        <c:lblOffset val="100"/>
        <c:noMultiLvlLbl val="0"/>
      </c:catAx>
      <c:valAx>
        <c:axId val="2115916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5913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58232"/>
        <c:axId val="2115961208"/>
      </c:lineChart>
      <c:catAx>
        <c:axId val="2115958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961208"/>
        <c:crosses val="autoZero"/>
        <c:auto val="1"/>
        <c:lblAlgn val="ctr"/>
        <c:lblOffset val="100"/>
        <c:noMultiLvlLbl val="0"/>
      </c:catAx>
      <c:valAx>
        <c:axId val="211596120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5958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57784"/>
        <c:axId val="2108054792"/>
      </c:lineChart>
      <c:catAx>
        <c:axId val="2108057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054792"/>
        <c:crosses val="autoZero"/>
        <c:auto val="1"/>
        <c:lblAlgn val="ctr"/>
        <c:lblOffset val="100"/>
        <c:noMultiLvlLbl val="0"/>
      </c:catAx>
      <c:valAx>
        <c:axId val="21080547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805778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ParentClosed!$D$4:$D$16</c:f>
              <c:numCache>
                <c:formatCode>General</c:formatCode>
                <c:ptCount val="13"/>
                <c:pt idx="0">
                  <c:v>288.187387387387</c:v>
                </c:pt>
                <c:pt idx="1">
                  <c:v>259.028828828829</c:v>
                </c:pt>
                <c:pt idx="2">
                  <c:v>215.996396396396</c:v>
                </c:pt>
                <c:pt idx="3">
                  <c:v>225.846846846847</c:v>
                </c:pt>
                <c:pt idx="4">
                  <c:v>208.255855855856</c:v>
                </c:pt>
                <c:pt idx="5">
                  <c:v>191.513513513514</c:v>
                </c:pt>
                <c:pt idx="6">
                  <c:v>175.117117117117</c:v>
                </c:pt>
                <c:pt idx="7">
                  <c:v>162.727927927928</c:v>
                </c:pt>
                <c:pt idx="8">
                  <c:v>135.293693693694</c:v>
                </c:pt>
                <c:pt idx="9">
                  <c:v>145.987387387387</c:v>
                </c:pt>
                <c:pt idx="10">
                  <c:v>121.621621621622</c:v>
                </c:pt>
                <c:pt idx="11">
                  <c:v>48.8216216216216</c:v>
                </c:pt>
                <c:pt idx="12">
                  <c:v>81.5171171171171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32136"/>
        <c:axId val="2115945704"/>
      </c:lineChart>
      <c:catAx>
        <c:axId val="21159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45704"/>
        <c:crosses val="autoZero"/>
        <c:auto val="1"/>
        <c:lblAlgn val="ctr"/>
        <c:lblOffset val="100"/>
        <c:noMultiLvlLbl val="0"/>
      </c:catAx>
      <c:valAx>
        <c:axId val="211594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3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Distinct Itemsets</c:v>
          </c:tx>
          <c:invertIfNegative val="0"/>
          <c:cat>
            <c:numRef>
              <c:f>NoLonely!$A$6:$A$12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NoLonely!$P$6:$P$12</c:f>
              <c:numCache>
                <c:formatCode>General</c:formatCode>
                <c:ptCount val="7"/>
                <c:pt idx="0">
                  <c:v>353.346072684642</c:v>
                </c:pt>
                <c:pt idx="1">
                  <c:v>351.102461899179</c:v>
                </c:pt>
                <c:pt idx="2">
                  <c:v>340.755685814771</c:v>
                </c:pt>
                <c:pt idx="3">
                  <c:v>323.745369284877</c:v>
                </c:pt>
                <c:pt idx="4">
                  <c:v>303.302227432591</c:v>
                </c:pt>
                <c:pt idx="5">
                  <c:v>275.797889800703</c:v>
                </c:pt>
                <c:pt idx="6">
                  <c:v>241.675967174678</c:v>
                </c:pt>
              </c:numCache>
            </c:numRef>
          </c:val>
        </c:ser>
        <c:ser>
          <c:idx val="4"/>
          <c:order val="4"/>
          <c:tx>
            <c:v>Strongly Closed Clusters</c:v>
          </c:tx>
          <c:invertIfNegative val="0"/>
          <c:cat>
            <c:numRef>
              <c:f>NoLonely!$A$6:$A$12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NoLonely!$E$6:$E$12</c:f>
              <c:numCache>
                <c:formatCode>General</c:formatCode>
                <c:ptCount val="7"/>
                <c:pt idx="0">
                  <c:v>83.7003516998828</c:v>
                </c:pt>
                <c:pt idx="1">
                  <c:v>123.857678780774</c:v>
                </c:pt>
                <c:pt idx="2">
                  <c:v>149.753810082063</c:v>
                </c:pt>
                <c:pt idx="3">
                  <c:v>166.02837045721</c:v>
                </c:pt>
                <c:pt idx="4">
                  <c:v>178.965064478312</c:v>
                </c:pt>
                <c:pt idx="5">
                  <c:v>171.93692848769</c:v>
                </c:pt>
                <c:pt idx="6">
                  <c:v>169.960375146542</c:v>
                </c:pt>
              </c:numCache>
            </c:numRef>
          </c:val>
        </c:ser>
        <c:ser>
          <c:idx val="5"/>
          <c:order val="5"/>
          <c:tx>
            <c:v>Unclustered Distinct</c:v>
          </c:tx>
          <c:invertIfNegative val="0"/>
          <c:cat>
            <c:numRef>
              <c:f>NoLonely!$A$6:$A$12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NoLonely!$K$6:$K$12</c:f>
              <c:numCache>
                <c:formatCode>General</c:formatCode>
                <c:ptCount val="7"/>
                <c:pt idx="0">
                  <c:v>185.911606096131</c:v>
                </c:pt>
                <c:pt idx="1">
                  <c:v>111.90082063306</c:v>
                </c:pt>
                <c:pt idx="2">
                  <c:v>65.7308323563892</c:v>
                </c:pt>
                <c:pt idx="3">
                  <c:v>30.2752637749121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5428888"/>
        <c:axId val="2115425896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8888"/>
        <c:axId val="2115425896"/>
      </c:lineChart>
      <c:catAx>
        <c:axId val="21154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425896"/>
        <c:crosses val="autoZero"/>
        <c:auto val="1"/>
        <c:lblAlgn val="ctr"/>
        <c:lblOffset val="100"/>
        <c:noMultiLvlLbl val="0"/>
      </c:catAx>
      <c:valAx>
        <c:axId val="2115425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5428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0975656"/>
        <c:axId val="211097266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75656"/>
        <c:axId val="2110972664"/>
      </c:lineChart>
      <c:catAx>
        <c:axId val="21109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0972664"/>
        <c:crosses val="autoZero"/>
        <c:auto val="1"/>
        <c:lblAlgn val="ctr"/>
        <c:lblOffset val="100"/>
        <c:noMultiLvlLbl val="0"/>
      </c:catAx>
      <c:valAx>
        <c:axId val="2110972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0975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13056520"/>
        <c:axId val="2113051352"/>
      </c:lineChart>
      <c:catAx>
        <c:axId val="211305652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13051352"/>
        <c:crosses val="autoZero"/>
        <c:auto val="1"/>
        <c:lblAlgn val="ctr"/>
        <c:lblOffset val="100"/>
        <c:noMultiLvlLbl val="0"/>
      </c:catAx>
      <c:valAx>
        <c:axId val="21130513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1305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26584"/>
        <c:axId val="2113023624"/>
      </c:barChart>
      <c:catAx>
        <c:axId val="21130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023624"/>
        <c:crosses val="autoZero"/>
        <c:auto val="1"/>
        <c:lblAlgn val="ctr"/>
        <c:lblOffset val="100"/>
        <c:noMultiLvlLbl val="0"/>
      </c:catAx>
      <c:valAx>
        <c:axId val="211302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0.47033493617388</c:v>
                </c:pt>
                <c:pt idx="1">
                  <c:v>0.474936425778438</c:v>
                </c:pt>
                <c:pt idx="2">
                  <c:v>0.497136066886412</c:v>
                </c:pt>
                <c:pt idx="3">
                  <c:v>0.528704334524175</c:v>
                </c:pt>
                <c:pt idx="4">
                  <c:v>0.574922072207555</c:v>
                </c:pt>
                <c:pt idx="5">
                  <c:v>0.64738853067231</c:v>
                </c:pt>
                <c:pt idx="6">
                  <c:v>0.748558296898482</c:v>
                </c:pt>
                <c:pt idx="7">
                  <c:v>0.930881982313007</c:v>
                </c:pt>
                <c:pt idx="8">
                  <c:v>2.895066398758718</c:v>
                </c:pt>
                <c:pt idx="9">
                  <c:v>1.664993855409297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191.240671197528</c:v>
                </c:pt>
                <c:pt idx="1">
                  <c:v>188.187279708647</c:v>
                </c:pt>
                <c:pt idx="2">
                  <c:v>172.58852693776</c:v>
                </c:pt>
                <c:pt idx="3">
                  <c:v>151.951348583769</c:v>
                </c:pt>
                <c:pt idx="4">
                  <c:v>126.2752602195436</c:v>
                </c:pt>
                <c:pt idx="5">
                  <c:v>93.3446030792334</c:v>
                </c:pt>
                <c:pt idx="6">
                  <c:v>58.02203907625801</c:v>
                </c:pt>
                <c:pt idx="7">
                  <c:v>12.97334384253128</c:v>
                </c:pt>
                <c:pt idx="8">
                  <c:v>-65.93668397675232</c:v>
                </c:pt>
                <c:pt idx="9">
                  <c:v>-127.4415445393392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08575064"/>
        <c:axId val="2108570488"/>
      </c:barChart>
      <c:catAx>
        <c:axId val="21085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570488"/>
        <c:crosses val="autoZero"/>
        <c:auto val="1"/>
        <c:lblAlgn val="ctr"/>
        <c:lblOffset val="100"/>
        <c:noMultiLvlLbl val="0"/>
      </c:catAx>
      <c:valAx>
        <c:axId val="210857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75064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07640"/>
        <c:axId val="2111810616"/>
      </c:lineChart>
      <c:catAx>
        <c:axId val="21118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10616"/>
        <c:crosses val="autoZero"/>
        <c:auto val="1"/>
        <c:lblAlgn val="ctr"/>
        <c:lblOffset val="100"/>
        <c:noMultiLvlLbl val="0"/>
      </c:catAx>
      <c:valAx>
        <c:axId val="2111810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180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37544"/>
        <c:axId val="2111234552"/>
      </c:lineChart>
      <c:catAx>
        <c:axId val="21112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234552"/>
        <c:crosses val="autoZero"/>
        <c:auto val="1"/>
        <c:lblAlgn val="ctr"/>
        <c:lblOffset val="100"/>
        <c:noMultiLvlLbl val="0"/>
      </c:catAx>
      <c:valAx>
        <c:axId val="211123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1237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09080"/>
        <c:axId val="2111206088"/>
      </c:lineChart>
      <c:catAx>
        <c:axId val="21112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06088"/>
        <c:crosses val="autoZero"/>
        <c:auto val="1"/>
        <c:lblAlgn val="ctr"/>
        <c:lblOffset val="100"/>
        <c:noMultiLvlLbl val="0"/>
      </c:catAx>
      <c:valAx>
        <c:axId val="211120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0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87000</xdr:colOff>
      <xdr:row>28</xdr:row>
      <xdr:rowOff>43500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18</xdr:row>
      <xdr:rowOff>165100</xdr:rowOff>
    </xdr:from>
    <xdr:to>
      <xdr:col>12</xdr:col>
      <xdr:colOff>518800</xdr:colOff>
      <xdr:row>32</xdr:row>
      <xdr:rowOff>18100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431800</xdr:colOff>
      <xdr:row>2</xdr:row>
      <xdr:rowOff>57150</xdr:rowOff>
    </xdr:from>
    <xdr:to>
      <xdr:col>9</xdr:col>
      <xdr:colOff>50800</xdr:colOff>
      <xdr:row>2</xdr:row>
      <xdr:rowOff>2800350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1835150</xdr:rowOff>
    </xdr:from>
    <xdr:to>
      <xdr:col>13</xdr:col>
      <xdr:colOff>520700</xdr:colOff>
      <xdr:row>10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2</xdr:row>
      <xdr:rowOff>152400</xdr:rowOff>
    </xdr:from>
    <xdr:to>
      <xdr:col>6</xdr:col>
      <xdr:colOff>812800</xdr:colOff>
      <xdr:row>2</xdr:row>
      <xdr:rowOff>2895600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</xdr:row>
      <xdr:rowOff>241300</xdr:rowOff>
    </xdr:from>
    <xdr:to>
      <xdr:col>13</xdr:col>
      <xdr:colOff>493400</xdr:colOff>
      <xdr:row>2</xdr:row>
      <xdr:rowOff>2761300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C5" workbookViewId="0">
      <selection activeCell="C5" sqref="C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0.1</v>
      </c>
      <c r="B5" t="s">
        <v>0</v>
      </c>
      <c r="C5">
        <v>2112</v>
      </c>
      <c r="D5" s="4">
        <v>12054.3134469697</v>
      </c>
      <c r="E5">
        <v>3994.9942152600402</v>
      </c>
      <c r="G5" t="s">
        <v>332</v>
      </c>
      <c r="H5">
        <v>4265</v>
      </c>
      <c r="I5">
        <v>6018.8752637749103</v>
      </c>
      <c r="J5">
        <v>714.08855262149905</v>
      </c>
      <c r="L5" t="s">
        <v>0</v>
      </c>
      <c r="M5">
        <v>1055</v>
      </c>
      <c r="N5">
        <v>169.818957345972</v>
      </c>
      <c r="O5">
        <v>31.1547283342925</v>
      </c>
      <c r="P5">
        <f t="shared" ref="P5:P14" si="0">N5-S5</f>
        <v>169.818957345972</v>
      </c>
      <c r="Q5" t="s">
        <v>0</v>
      </c>
      <c r="R5">
        <v>1071</v>
      </c>
      <c r="S5">
        <v>0</v>
      </c>
      <c r="T5">
        <v>0</v>
      </c>
      <c r="V5" t="s">
        <v>0</v>
      </c>
      <c r="W5">
        <v>1047</v>
      </c>
      <c r="X5">
        <v>169.60267430754499</v>
      </c>
      <c r="Y5">
        <v>31.223561856728899</v>
      </c>
      <c r="Z5">
        <f t="shared" ref="Z5:Z14" si="1">AC5-P5</f>
        <v>191.24067119752803</v>
      </c>
      <c r="AA5" t="s">
        <v>0</v>
      </c>
      <c r="AB5">
        <v>1023</v>
      </c>
      <c r="AC5">
        <v>361.05962854350003</v>
      </c>
      <c r="AD5">
        <v>148.57940270007501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</v>
      </c>
      <c r="C6">
        <v>2129</v>
      </c>
      <c r="D6" s="4">
        <v>11939.821512447201</v>
      </c>
      <c r="E6">
        <v>3965.1267018041599</v>
      </c>
      <c r="G6" t="s">
        <v>331</v>
      </c>
      <c r="H6">
        <v>4265</v>
      </c>
      <c r="I6">
        <v>6018.8752637749103</v>
      </c>
      <c r="J6">
        <v>714.08855262149905</v>
      </c>
      <c r="L6" t="s">
        <v>1</v>
      </c>
      <c r="M6">
        <v>1062</v>
      </c>
      <c r="N6">
        <v>170.22128060263699</v>
      </c>
      <c r="O6">
        <v>31.1157426881209</v>
      </c>
      <c r="P6">
        <f t="shared" si="0"/>
        <v>170.22128060263699</v>
      </c>
      <c r="Q6" t="s">
        <v>1</v>
      </c>
      <c r="R6">
        <v>1078</v>
      </c>
      <c r="S6">
        <v>0</v>
      </c>
      <c r="T6">
        <v>0</v>
      </c>
      <c r="V6" t="s">
        <v>1</v>
      </c>
      <c r="W6">
        <v>1055</v>
      </c>
      <c r="X6">
        <v>170.025592417062</v>
      </c>
      <c r="Y6">
        <v>31.174880247541001</v>
      </c>
      <c r="Z6">
        <f t="shared" si="1"/>
        <v>188.18727970864703</v>
      </c>
      <c r="AA6" t="s">
        <v>1</v>
      </c>
      <c r="AB6">
        <v>1028</v>
      </c>
      <c r="AC6">
        <v>358.40856031128402</v>
      </c>
      <c r="AD6">
        <v>146.52939330026501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2</v>
      </c>
      <c r="C7">
        <v>2139</v>
      </c>
      <c r="D7" s="4">
        <v>11864.693782141199</v>
      </c>
      <c r="E7">
        <v>3888.5682323060701</v>
      </c>
      <c r="G7" t="s">
        <v>330</v>
      </c>
      <c r="H7">
        <v>4265</v>
      </c>
      <c r="I7">
        <v>6018.8752637749103</v>
      </c>
      <c r="J7">
        <v>714.08855262149905</v>
      </c>
      <c r="L7" t="s">
        <v>2</v>
      </c>
      <c r="M7">
        <v>1068</v>
      </c>
      <c r="N7">
        <v>170.62265917603</v>
      </c>
      <c r="O7">
        <v>31.061159424387199</v>
      </c>
      <c r="P7">
        <f t="shared" si="0"/>
        <v>170.62265917603</v>
      </c>
      <c r="Q7" t="s">
        <v>2</v>
      </c>
      <c r="R7">
        <v>1089</v>
      </c>
      <c r="S7">
        <v>0</v>
      </c>
      <c r="T7">
        <v>0</v>
      </c>
      <c r="V7" t="s">
        <v>2</v>
      </c>
      <c r="W7">
        <v>1061</v>
      </c>
      <c r="X7">
        <v>170.409990574929</v>
      </c>
      <c r="Y7">
        <v>31.0971189301297</v>
      </c>
      <c r="Z7">
        <f t="shared" si="1"/>
        <v>172.58852693776001</v>
      </c>
      <c r="AA7" t="s">
        <v>2</v>
      </c>
      <c r="AB7">
        <v>1037</v>
      </c>
      <c r="AC7">
        <v>343.21118611379001</v>
      </c>
      <c r="AD7">
        <v>138.96451989557599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3</v>
      </c>
      <c r="C8">
        <v>2107</v>
      </c>
      <c r="D8" s="4">
        <v>12073.550071191299</v>
      </c>
      <c r="E8">
        <v>3764.07471048967</v>
      </c>
      <c r="G8" t="s">
        <v>329</v>
      </c>
      <c r="H8">
        <v>4265</v>
      </c>
      <c r="I8">
        <v>6018.8752637749103</v>
      </c>
      <c r="J8">
        <v>714.08855262149905</v>
      </c>
      <c r="L8" t="s">
        <v>3</v>
      </c>
      <c r="M8">
        <v>1053</v>
      </c>
      <c r="N8">
        <v>170.460588793922</v>
      </c>
      <c r="O8">
        <v>31.097718156770501</v>
      </c>
      <c r="P8">
        <f t="shared" si="0"/>
        <v>170.460588793922</v>
      </c>
      <c r="Q8" t="s">
        <v>3</v>
      </c>
      <c r="R8">
        <v>1070</v>
      </c>
      <c r="S8">
        <v>0</v>
      </c>
      <c r="T8">
        <v>0</v>
      </c>
      <c r="V8" t="s">
        <v>3</v>
      </c>
      <c r="W8">
        <v>1045</v>
      </c>
      <c r="X8">
        <v>170.257416267943</v>
      </c>
      <c r="Y8">
        <v>31.172301952642901</v>
      </c>
      <c r="Z8">
        <f t="shared" si="1"/>
        <v>151.951348583769</v>
      </c>
      <c r="AA8" t="s">
        <v>3</v>
      </c>
      <c r="AB8">
        <v>1022</v>
      </c>
      <c r="AC8">
        <v>322.411937377691</v>
      </c>
      <c r="AD8">
        <v>129.74888567669001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4</v>
      </c>
      <c r="C9">
        <v>2198</v>
      </c>
      <c r="D9" s="4">
        <v>11503.9672429481</v>
      </c>
      <c r="E9">
        <v>3667.0040137415099</v>
      </c>
      <c r="G9" t="s">
        <v>328</v>
      </c>
      <c r="H9">
        <v>4265</v>
      </c>
      <c r="I9">
        <v>6018.8752637749103</v>
      </c>
      <c r="J9">
        <v>714.08855262149905</v>
      </c>
      <c r="L9" t="s">
        <v>4</v>
      </c>
      <c r="M9">
        <v>1097</v>
      </c>
      <c r="N9">
        <v>170.789425706472</v>
      </c>
      <c r="O9">
        <v>31.218127649199399</v>
      </c>
      <c r="P9">
        <f t="shared" si="0"/>
        <v>170.78852964912434</v>
      </c>
      <c r="Q9" t="s">
        <v>4</v>
      </c>
      <c r="R9">
        <v>1116</v>
      </c>
      <c r="S9">
        <v>8.96057347670251E-4</v>
      </c>
      <c r="T9">
        <v>2.9934217004462499E-2</v>
      </c>
      <c r="V9" t="s">
        <v>4</v>
      </c>
      <c r="W9">
        <v>1087</v>
      </c>
      <c r="X9">
        <v>170.885924563017</v>
      </c>
      <c r="Y9">
        <v>31.263035655302701</v>
      </c>
      <c r="Z9">
        <f t="shared" si="1"/>
        <v>126.27526021954364</v>
      </c>
      <c r="AA9" t="s">
        <v>4</v>
      </c>
      <c r="AB9">
        <v>1066</v>
      </c>
      <c r="AC9">
        <v>297.06378986866798</v>
      </c>
      <c r="AD9">
        <v>115.127990267329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5</v>
      </c>
      <c r="C10">
        <v>2291</v>
      </c>
      <c r="D10" s="4">
        <v>10956.639022261001</v>
      </c>
      <c r="E10">
        <v>3456.8593869532101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5</v>
      </c>
      <c r="M10">
        <v>1145</v>
      </c>
      <c r="N10">
        <v>171.38078602620101</v>
      </c>
      <c r="O10">
        <v>31.225605545598601</v>
      </c>
      <c r="P10">
        <f t="shared" si="0"/>
        <v>171.37906928800359</v>
      </c>
      <c r="Q10" t="s">
        <v>5</v>
      </c>
      <c r="R10">
        <v>1165</v>
      </c>
      <c r="S10">
        <v>1.71673819742489E-3</v>
      </c>
      <c r="T10">
        <v>4.1415737786867197E-2</v>
      </c>
      <c r="V10" t="s">
        <v>5</v>
      </c>
      <c r="W10">
        <v>1132</v>
      </c>
      <c r="X10">
        <v>171.58127208480599</v>
      </c>
      <c r="Y10">
        <v>31.2175776700625</v>
      </c>
      <c r="Z10">
        <f t="shared" si="1"/>
        <v>93.344603079233394</v>
      </c>
      <c r="AA10" t="s">
        <v>5</v>
      </c>
      <c r="AB10">
        <v>1111</v>
      </c>
      <c r="AC10">
        <v>264.72367236723699</v>
      </c>
      <c r="AD10">
        <v>95.878161081903897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6</v>
      </c>
      <c r="C11">
        <v>2433</v>
      </c>
      <c r="D11" s="4">
        <v>10220.571311138499</v>
      </c>
      <c r="E11">
        <v>3148.2519237053002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6</v>
      </c>
      <c r="M11">
        <v>1216</v>
      </c>
      <c r="N11">
        <v>172.74342105263199</v>
      </c>
      <c r="O11">
        <v>31.0642762203363</v>
      </c>
      <c r="P11">
        <f t="shared" si="0"/>
        <v>172.73538246742299</v>
      </c>
      <c r="Q11" t="s">
        <v>6</v>
      </c>
      <c r="R11">
        <v>1244</v>
      </c>
      <c r="S11">
        <v>8.0385852090032097E-3</v>
      </c>
      <c r="T11">
        <v>9.7925440581296402E-2</v>
      </c>
      <c r="V11" t="s">
        <v>6</v>
      </c>
      <c r="W11">
        <v>1207</v>
      </c>
      <c r="X11">
        <v>172.61888980944499</v>
      </c>
      <c r="Y11">
        <v>31.191681095751498</v>
      </c>
      <c r="Z11">
        <f t="shared" si="1"/>
        <v>58.022039076258011</v>
      </c>
      <c r="AA11" t="s">
        <v>6</v>
      </c>
      <c r="AB11">
        <v>1179</v>
      </c>
      <c r="AC11">
        <v>230.75742154368101</v>
      </c>
      <c r="AD11">
        <v>73.299561088895302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7</v>
      </c>
      <c r="C12">
        <v>2765</v>
      </c>
      <c r="D12" s="4">
        <v>8801.03074141049</v>
      </c>
      <c r="E12">
        <v>2673.31141250775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7</v>
      </c>
      <c r="M12">
        <v>1373</v>
      </c>
      <c r="N12">
        <v>174.74289876183499</v>
      </c>
      <c r="O12">
        <v>31.313311880420802</v>
      </c>
      <c r="P12">
        <f t="shared" si="0"/>
        <v>174.72509249402873</v>
      </c>
      <c r="Q12" t="s">
        <v>7</v>
      </c>
      <c r="R12">
        <v>1404</v>
      </c>
      <c r="S12">
        <v>1.78062678062678E-2</v>
      </c>
      <c r="T12">
        <v>0.137576113333579</v>
      </c>
      <c r="V12" t="s">
        <v>7</v>
      </c>
      <c r="W12">
        <v>1366</v>
      </c>
      <c r="X12">
        <v>174.442166910688</v>
      </c>
      <c r="Y12">
        <v>31.250458530683701</v>
      </c>
      <c r="Z12">
        <f t="shared" si="1"/>
        <v>12.973343842531278</v>
      </c>
      <c r="AA12" t="s">
        <v>7</v>
      </c>
      <c r="AB12">
        <v>1343</v>
      </c>
      <c r="AC12">
        <v>187.69843633656001</v>
      </c>
      <c r="AD12">
        <v>55.041488664945099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9</v>
      </c>
      <c r="C13">
        <v>3562</v>
      </c>
      <c r="D13" s="4">
        <v>6453.5373385738303</v>
      </c>
      <c r="E13">
        <v>1802.75330234598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9</v>
      </c>
      <c r="M13">
        <v>1794</v>
      </c>
      <c r="N13">
        <v>179.89241917502801</v>
      </c>
      <c r="O13">
        <v>31.866269618136698</v>
      </c>
      <c r="P13">
        <f t="shared" si="0"/>
        <v>179.77383994005532</v>
      </c>
      <c r="Q13" t="s">
        <v>9</v>
      </c>
      <c r="R13">
        <v>1830</v>
      </c>
      <c r="S13">
        <v>0.118579234972678</v>
      </c>
      <c r="T13">
        <v>0.35865332380487902</v>
      </c>
      <c r="V13" t="s">
        <v>9</v>
      </c>
      <c r="W13">
        <v>1781</v>
      </c>
      <c r="X13">
        <v>179.52161706906199</v>
      </c>
      <c r="Y13">
        <v>31.911433069194601</v>
      </c>
      <c r="Z13">
        <f t="shared" si="1"/>
        <v>-65.93668397675232</v>
      </c>
      <c r="AA13" t="s">
        <v>9</v>
      </c>
      <c r="AB13">
        <v>1744</v>
      </c>
      <c r="AC13">
        <v>113.837155963303</v>
      </c>
      <c r="AD13">
        <v>42.890939309686701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8</v>
      </c>
      <c r="C14">
        <v>4265</v>
      </c>
      <c r="D14" s="4">
        <v>4952.4361078546299</v>
      </c>
      <c r="E14">
        <v>1347.7967906002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8</v>
      </c>
      <c r="M14">
        <v>2167</v>
      </c>
      <c r="N14">
        <v>190.156437471158</v>
      </c>
      <c r="O14">
        <v>31.287145736200099</v>
      </c>
      <c r="P14">
        <f t="shared" si="0"/>
        <v>189.5381651961693</v>
      </c>
      <c r="Q14" t="s">
        <v>8</v>
      </c>
      <c r="R14">
        <v>2211</v>
      </c>
      <c r="S14">
        <v>0.61827227498869297</v>
      </c>
      <c r="T14">
        <v>0.79927053849500096</v>
      </c>
      <c r="V14" t="s">
        <v>8</v>
      </c>
      <c r="W14">
        <v>2148</v>
      </c>
      <c r="X14">
        <v>189.471601489758</v>
      </c>
      <c r="Y14">
        <v>31.264555195833601</v>
      </c>
      <c r="Z14">
        <f t="shared" si="1"/>
        <v>-127.4415445393392</v>
      </c>
      <c r="AA14" t="s">
        <v>8</v>
      </c>
      <c r="AB14">
        <v>2101</v>
      </c>
      <c r="AC14">
        <v>62.096620656830098</v>
      </c>
      <c r="AD14">
        <v>34.917954080186703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G15" t="s">
        <v>323</v>
      </c>
      <c r="H15">
        <v>4265</v>
      </c>
      <c r="I15">
        <v>6018.8752637749103</v>
      </c>
      <c r="J15">
        <v>714.08855262149905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 t="shared" ref="Z17:Z24" si="2">P5/AC5</f>
        <v>0.47033493617388022</v>
      </c>
    </row>
    <row r="18" spans="26:47">
      <c r="Z18" s="4">
        <f t="shared" si="2"/>
        <v>0.47493642577843809</v>
      </c>
    </row>
    <row r="19" spans="26:47">
      <c r="Z19" s="4">
        <f t="shared" si="2"/>
        <v>0.49713606688641226</v>
      </c>
    </row>
    <row r="20" spans="26:47">
      <c r="Z20" s="4">
        <f t="shared" si="2"/>
        <v>0.52870433452417465</v>
      </c>
    </row>
    <row r="21" spans="26:47">
      <c r="Z21" s="4">
        <f t="shared" si="2"/>
        <v>0.5749220722075552</v>
      </c>
    </row>
    <row r="22" spans="26:47">
      <c r="Z22" s="4">
        <f t="shared" si="2"/>
        <v>0.64738853067231017</v>
      </c>
    </row>
    <row r="23" spans="26:47">
      <c r="Z23" s="4">
        <f t="shared" si="2"/>
        <v>0.7485582968984823</v>
      </c>
    </row>
    <row r="24" spans="26:47">
      <c r="Z24" s="4">
        <f t="shared" si="2"/>
        <v>0.93088198231300701</v>
      </c>
    </row>
    <row r="25" spans="26:47">
      <c r="Z25" s="4">
        <f>P13/AC14</f>
        <v>2.895066398758718</v>
      </c>
    </row>
    <row r="26" spans="26:47">
      <c r="Z26" s="4">
        <f>P14/AC13</f>
        <v>1.6649938554092969</v>
      </c>
    </row>
    <row r="27" spans="26:47">
      <c r="Z27" s="4" t="e">
        <f>P15/#REF!</f>
        <v>#REF!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10" workbookViewId="0">
      <selection activeCell="B33" sqref="B33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K3" sqref="K3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N3" t="s">
        <v>350</v>
      </c>
      <c r="O3" t="s">
        <v>352</v>
      </c>
      <c r="P3" t="s">
        <v>351</v>
      </c>
      <c r="Q3" t="s">
        <v>353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N5">
        <f>O5/2439</f>
        <v>0.11053902801630594</v>
      </c>
      <c r="O5">
        <f>L5+T5</f>
        <v>269.6046893317702</v>
      </c>
      <c r="P5">
        <f>D5-O5</f>
        <v>83.746072684642797</v>
      </c>
      <c r="Q5">
        <f>D5/2440</f>
        <v>0.14481588607230042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N6">
        <f t="shared" ref="N6:N11" si="2">O6/2439</f>
        <v>9.6658586749993849E-2</v>
      </c>
      <c r="O6">
        <f t="shared" ref="O6:O11" si="3">L6+T6</f>
        <v>235.75029308323499</v>
      </c>
      <c r="P6">
        <f t="shared" ref="P6:P11" si="4">D6-O6</f>
        <v>111.260726846425</v>
      </c>
      <c r="Q6">
        <f t="shared" ref="Q6:Q11" si="5">D6/2440</f>
        <v>0.14221763111871311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N7">
        <f t="shared" si="2"/>
        <v>8.8347183589069081E-2</v>
      </c>
      <c r="O7">
        <f t="shared" si="3"/>
        <v>215.47878077373949</v>
      </c>
      <c r="P7">
        <f t="shared" si="4"/>
        <v>125.28065650644854</v>
      </c>
      <c r="Q7">
        <f t="shared" si="5"/>
        <v>0.13965550708204427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N8">
        <f t="shared" si="2"/>
        <v>8.0483179978341285E-2</v>
      </c>
      <c r="O8">
        <f t="shared" si="3"/>
        <v>196.2984759671744</v>
      </c>
      <c r="P8">
        <f t="shared" si="4"/>
        <v>127.45087924970761</v>
      </c>
      <c r="Q8">
        <f t="shared" si="5"/>
        <v>0.13268416197413196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N9">
        <f t="shared" si="2"/>
        <v>7.3375256613058631E-2</v>
      </c>
      <c r="O9">
        <f t="shared" si="3"/>
        <v>178.96225087925001</v>
      </c>
      <c r="P9">
        <f t="shared" si="4"/>
        <v>124.34349355216898</v>
      </c>
      <c r="Q9">
        <f t="shared" si="5"/>
        <v>0.1243056329636963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N10">
        <f t="shared" si="2"/>
        <v>7.0493980438045931E-2</v>
      </c>
      <c r="O10">
        <f t="shared" si="3"/>
        <v>171.93481828839401</v>
      </c>
      <c r="P10">
        <f t="shared" si="4"/>
        <v>103.86682297772597</v>
      </c>
      <c r="Q10">
        <f t="shared" si="5"/>
        <v>0.11303345953529507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N11">
        <f t="shared" si="2"/>
        <v>6.9683681596487912E-2</v>
      </c>
      <c r="O11">
        <f t="shared" si="3"/>
        <v>169.95849941383401</v>
      </c>
      <c r="P11">
        <f t="shared" si="4"/>
        <v>71.720046893317004</v>
      </c>
      <c r="Q11">
        <f t="shared" si="5"/>
        <v>9.9048584552111074E-2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>G7+D15</f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>G8+D16</f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D4" sqref="D4:D16"/>
    </sheetView>
  </sheetViews>
  <sheetFormatPr baseColWidth="10" defaultRowHeight="15" x14ac:dyDescent="0"/>
  <sheetData>
    <row r="3" spans="2:12" ht="255">
      <c r="B3" t="s">
        <v>109</v>
      </c>
      <c r="C3" t="s">
        <v>289</v>
      </c>
      <c r="I3" t="s">
        <v>290</v>
      </c>
      <c r="J3" s="3" t="s">
        <v>291</v>
      </c>
    </row>
    <row r="4" spans="2:12">
      <c r="B4" t="s">
        <v>276</v>
      </c>
      <c r="C4">
        <v>555</v>
      </c>
      <c r="D4">
        <v>288.18738738738699</v>
      </c>
      <c r="E4">
        <v>87.645253461629494</v>
      </c>
      <c r="I4" t="s">
        <v>276</v>
      </c>
      <c r="J4">
        <v>555</v>
      </c>
      <c r="K4">
        <v>341.75315315315299</v>
      </c>
      <c r="L4">
        <v>108.605047236148</v>
      </c>
    </row>
    <row r="5" spans="2:12">
      <c r="B5" t="s">
        <v>277</v>
      </c>
      <c r="C5">
        <v>555</v>
      </c>
      <c r="D5">
        <v>259.02882882882898</v>
      </c>
      <c r="E5">
        <v>76.376933628570995</v>
      </c>
      <c r="I5" t="s">
        <v>277</v>
      </c>
      <c r="J5">
        <v>555</v>
      </c>
      <c r="K5">
        <v>341.54054054054097</v>
      </c>
      <c r="L5">
        <v>108.377197951453</v>
      </c>
    </row>
    <row r="6" spans="2:12">
      <c r="B6" t="s">
        <v>278</v>
      </c>
      <c r="C6">
        <v>555</v>
      </c>
      <c r="D6">
        <v>215.99639639639599</v>
      </c>
      <c r="E6">
        <v>60.0078814437408</v>
      </c>
      <c r="I6" t="s">
        <v>278</v>
      </c>
      <c r="J6">
        <v>555</v>
      </c>
      <c r="K6">
        <v>336.22522522522502</v>
      </c>
      <c r="L6">
        <v>104.85538301918</v>
      </c>
    </row>
    <row r="7" spans="2:12">
      <c r="B7" t="s">
        <v>279</v>
      </c>
      <c r="C7">
        <v>555</v>
      </c>
      <c r="D7">
        <v>225.846846846847</v>
      </c>
      <c r="E7">
        <v>66.323787081404404</v>
      </c>
      <c r="I7" t="s">
        <v>279</v>
      </c>
      <c r="J7">
        <v>555</v>
      </c>
      <c r="K7">
        <v>339.58918918918903</v>
      </c>
      <c r="L7">
        <v>106.97891366787201</v>
      </c>
    </row>
    <row r="8" spans="2:12">
      <c r="B8" t="s">
        <v>280</v>
      </c>
      <c r="C8">
        <v>555</v>
      </c>
      <c r="D8">
        <v>208.255855855856</v>
      </c>
      <c r="E8">
        <v>54.737899747027598</v>
      </c>
      <c r="I8" t="s">
        <v>280</v>
      </c>
      <c r="J8">
        <v>555</v>
      </c>
      <c r="K8">
        <v>330.924324324324</v>
      </c>
      <c r="L8">
        <v>101.472843387605</v>
      </c>
    </row>
    <row r="9" spans="2:12">
      <c r="B9" t="s">
        <v>281</v>
      </c>
      <c r="C9">
        <v>555</v>
      </c>
      <c r="D9">
        <v>191.513513513514</v>
      </c>
      <c r="E9">
        <v>43.6934812577339</v>
      </c>
      <c r="I9" t="s">
        <v>281</v>
      </c>
      <c r="J9">
        <v>555</v>
      </c>
      <c r="K9">
        <v>316.62522522522499</v>
      </c>
      <c r="L9">
        <v>93.966428128598196</v>
      </c>
    </row>
    <row r="10" spans="2:12">
      <c r="B10" t="s">
        <v>282</v>
      </c>
      <c r="C10">
        <v>555</v>
      </c>
      <c r="D10">
        <v>175.117117117117</v>
      </c>
      <c r="E10">
        <v>35.540524167490503</v>
      </c>
      <c r="I10" t="s">
        <v>282</v>
      </c>
      <c r="J10">
        <v>555</v>
      </c>
      <c r="K10">
        <v>299.74954954955001</v>
      </c>
      <c r="L10">
        <v>87.525635103883999</v>
      </c>
    </row>
    <row r="11" spans="2:12">
      <c r="B11" t="s">
        <v>283</v>
      </c>
      <c r="C11">
        <v>555</v>
      </c>
      <c r="D11">
        <v>162.72792792792799</v>
      </c>
      <c r="E11">
        <v>32.495818034665497</v>
      </c>
      <c r="I11" t="s">
        <v>283</v>
      </c>
      <c r="J11">
        <v>555</v>
      </c>
      <c r="K11">
        <v>278.68648648648701</v>
      </c>
      <c r="L11">
        <v>80.602015640792601</v>
      </c>
    </row>
    <row r="12" spans="2:12">
      <c r="B12" t="s">
        <v>284</v>
      </c>
      <c r="C12">
        <v>555</v>
      </c>
      <c r="D12">
        <v>135.293693693694</v>
      </c>
      <c r="E12">
        <v>28.172147699582499</v>
      </c>
      <c r="I12" t="s">
        <v>284</v>
      </c>
      <c r="J12">
        <v>555</v>
      </c>
      <c r="K12">
        <v>234.794594594595</v>
      </c>
      <c r="L12">
        <v>72.417768425471706</v>
      </c>
    </row>
    <row r="13" spans="2:12">
      <c r="B13" t="s">
        <v>285</v>
      </c>
      <c r="C13">
        <v>555</v>
      </c>
      <c r="D13">
        <v>145.987387387387</v>
      </c>
      <c r="E13">
        <v>29.7337436005777</v>
      </c>
      <c r="I13" t="s">
        <v>285</v>
      </c>
      <c r="J13">
        <v>555</v>
      </c>
      <c r="K13">
        <v>251.72972972973</v>
      </c>
      <c r="L13">
        <v>75.214872217098105</v>
      </c>
    </row>
    <row r="14" spans="2:12">
      <c r="B14" t="s">
        <v>286</v>
      </c>
      <c r="C14">
        <v>555</v>
      </c>
      <c r="D14">
        <v>121.621621621622</v>
      </c>
      <c r="E14">
        <v>26.464148507185399</v>
      </c>
      <c r="I14" t="s">
        <v>286</v>
      </c>
      <c r="J14">
        <v>555</v>
      </c>
      <c r="K14">
        <v>212.279279279279</v>
      </c>
      <c r="L14">
        <v>68.669113384793505</v>
      </c>
    </row>
    <row r="15" spans="2:12">
      <c r="B15" t="s">
        <v>287</v>
      </c>
      <c r="C15">
        <v>555</v>
      </c>
      <c r="D15">
        <v>48.821621621621603</v>
      </c>
      <c r="E15">
        <v>14.357562601771599</v>
      </c>
      <c r="I15" t="s">
        <v>287</v>
      </c>
      <c r="J15">
        <v>555</v>
      </c>
      <c r="K15">
        <v>76.243243243243199</v>
      </c>
      <c r="L15">
        <v>46.300777807327101</v>
      </c>
    </row>
    <row r="16" spans="2:12">
      <c r="B16" t="s">
        <v>288</v>
      </c>
      <c r="C16">
        <v>555</v>
      </c>
      <c r="D16">
        <v>81.517117117117095</v>
      </c>
      <c r="E16">
        <v>20.097173112785001</v>
      </c>
      <c r="I16" t="s">
        <v>288</v>
      </c>
      <c r="J16">
        <v>555</v>
      </c>
      <c r="K16">
        <v>135.10990990990999</v>
      </c>
      <c r="L16">
        <v>56.183818595869099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4"/>
  <sheetViews>
    <sheetView workbookViewId="0">
      <selection activeCell="D36" sqref="D36"/>
    </sheetView>
  </sheetViews>
  <sheetFormatPr baseColWidth="10" defaultRowHeight="15" x14ac:dyDescent="0"/>
  <sheetData>
    <row r="4" spans="2:10" ht="270">
      <c r="B4" t="s">
        <v>292</v>
      </c>
      <c r="C4" s="1" t="s">
        <v>303</v>
      </c>
      <c r="G4" t="s">
        <v>305</v>
      </c>
      <c r="H4" t="s">
        <v>304</v>
      </c>
    </row>
    <row r="5" spans="2:10">
      <c r="B5" t="s">
        <v>293</v>
      </c>
      <c r="C5">
        <v>555</v>
      </c>
      <c r="D5">
        <v>0.37500862854518202</v>
      </c>
      <c r="E5">
        <v>1.8348439842302101E-2</v>
      </c>
      <c r="G5" t="s">
        <v>293</v>
      </c>
      <c r="H5">
        <v>555</v>
      </c>
      <c r="I5">
        <v>0.641747287834041</v>
      </c>
      <c r="J5">
        <v>2.5705375030568901E-2</v>
      </c>
    </row>
    <row r="6" spans="2:10">
      <c r="B6" t="s">
        <v>294</v>
      </c>
      <c r="C6">
        <v>555</v>
      </c>
      <c r="D6">
        <v>0.37474667266686001</v>
      </c>
      <c r="E6">
        <v>1.8474552167892899E-2</v>
      </c>
      <c r="G6" t="s">
        <v>294</v>
      </c>
      <c r="H6">
        <v>555</v>
      </c>
      <c r="I6">
        <v>0.64153474039387903</v>
      </c>
      <c r="J6">
        <v>2.5721214558789798E-2</v>
      </c>
    </row>
    <row r="7" spans="2:10">
      <c r="B7" t="s">
        <v>295</v>
      </c>
      <c r="C7">
        <v>555</v>
      </c>
      <c r="D7">
        <v>0.37297486395377899</v>
      </c>
      <c r="E7">
        <v>1.8655043881923201E-2</v>
      </c>
      <c r="G7" t="s">
        <v>295</v>
      </c>
      <c r="H7">
        <v>555</v>
      </c>
      <c r="I7">
        <v>0.64020545294550402</v>
      </c>
      <c r="J7">
        <v>2.5736817154789302E-2</v>
      </c>
    </row>
    <row r="8" spans="2:10">
      <c r="B8" t="s">
        <v>296</v>
      </c>
      <c r="C8">
        <v>555</v>
      </c>
      <c r="D8">
        <v>0.370665224803714</v>
      </c>
      <c r="E8">
        <v>1.8710935780489699E-2</v>
      </c>
      <c r="G8" t="s">
        <v>296</v>
      </c>
      <c r="H8">
        <v>555</v>
      </c>
      <c r="I8">
        <v>0.63711221303920296</v>
      </c>
      <c r="J8">
        <v>2.5369000634895202E-2</v>
      </c>
    </row>
    <row r="9" spans="2:10">
      <c r="B9" t="s">
        <v>297</v>
      </c>
      <c r="C9">
        <v>555</v>
      </c>
      <c r="D9">
        <v>0.36783145806623302</v>
      </c>
      <c r="E9">
        <v>1.8543579205242699E-2</v>
      </c>
      <c r="G9" t="s">
        <v>297</v>
      </c>
      <c r="H9">
        <v>555</v>
      </c>
      <c r="I9">
        <v>0.63141158365745897</v>
      </c>
      <c r="J9">
        <v>2.55396333743713E-2</v>
      </c>
    </row>
    <row r="10" spans="2:10">
      <c r="B10" t="s">
        <v>298</v>
      </c>
      <c r="C10">
        <v>555</v>
      </c>
      <c r="D10">
        <v>0.36521404080657399</v>
      </c>
      <c r="E10">
        <v>1.8225092062964798E-2</v>
      </c>
      <c r="G10" t="s">
        <v>298</v>
      </c>
      <c r="H10">
        <v>555</v>
      </c>
      <c r="I10">
        <v>0.62342770491607302</v>
      </c>
      <c r="J10">
        <v>2.61789265193339E-2</v>
      </c>
    </row>
    <row r="11" spans="2:10">
      <c r="B11" t="s">
        <v>299</v>
      </c>
      <c r="C11">
        <v>555</v>
      </c>
      <c r="D11">
        <v>0.362972625641591</v>
      </c>
      <c r="E11">
        <v>1.7880725304706399E-2</v>
      </c>
      <c r="G11" t="s">
        <v>299</v>
      </c>
      <c r="H11">
        <v>555</v>
      </c>
      <c r="I11">
        <v>0.61543328481927495</v>
      </c>
      <c r="J11">
        <v>2.60979664348297E-2</v>
      </c>
    </row>
    <row r="12" spans="2:10">
      <c r="B12" t="s">
        <v>300</v>
      </c>
      <c r="C12">
        <v>555</v>
      </c>
      <c r="D12">
        <v>0.36064800095570698</v>
      </c>
      <c r="E12">
        <v>1.75995924570434E-2</v>
      </c>
      <c r="G12" t="s">
        <v>300</v>
      </c>
      <c r="H12">
        <v>555</v>
      </c>
      <c r="I12">
        <v>0.60894539049907803</v>
      </c>
      <c r="J12">
        <v>2.5471396727822299E-2</v>
      </c>
    </row>
    <row r="13" spans="2:10">
      <c r="B13" t="s">
        <v>301</v>
      </c>
      <c r="C13">
        <v>555</v>
      </c>
      <c r="D13">
        <v>0.35826941950574298</v>
      </c>
      <c r="E13">
        <v>1.7442002485932199E-2</v>
      </c>
      <c r="G13" t="s">
        <v>301</v>
      </c>
      <c r="H13">
        <v>555</v>
      </c>
      <c r="I13">
        <v>0.60471884053472502</v>
      </c>
      <c r="J13">
        <v>2.48067134818672E-2</v>
      </c>
    </row>
    <row r="14" spans="2:10">
      <c r="B14" t="s">
        <v>302</v>
      </c>
      <c r="C14">
        <v>555</v>
      </c>
      <c r="D14">
        <v>0.355292659938583</v>
      </c>
      <c r="E14">
        <v>1.7432435324367002E-2</v>
      </c>
      <c r="G14" t="s">
        <v>302</v>
      </c>
      <c r="H14">
        <v>555</v>
      </c>
      <c r="I14">
        <v>0.59994798433824503</v>
      </c>
      <c r="J14">
        <v>2.45376698462976E-2</v>
      </c>
    </row>
    <row r="19" spans="2:10" ht="270">
      <c r="B19" t="s">
        <v>306</v>
      </c>
      <c r="C19" s="1" t="s">
        <v>307</v>
      </c>
      <c r="G19" t="s">
        <v>308</v>
      </c>
    </row>
    <row r="20" spans="2:10">
      <c r="B20" t="s">
        <v>293</v>
      </c>
      <c r="C20">
        <v>555</v>
      </c>
      <c r="D20">
        <v>288.306306306306</v>
      </c>
      <c r="E20">
        <v>94.871087985803001</v>
      </c>
      <c r="G20" t="s">
        <v>293</v>
      </c>
      <c r="H20">
        <v>555</v>
      </c>
      <c r="I20">
        <v>40.9873873873874</v>
      </c>
      <c r="J20">
        <v>40.046428643925999</v>
      </c>
    </row>
    <row r="21" spans="2:10">
      <c r="B21" t="s">
        <v>294</v>
      </c>
      <c r="C21">
        <v>555</v>
      </c>
      <c r="D21">
        <v>288.45765765765799</v>
      </c>
      <c r="E21">
        <v>94.801538424459807</v>
      </c>
      <c r="G21" t="s">
        <v>294</v>
      </c>
      <c r="H21">
        <v>555</v>
      </c>
      <c r="I21">
        <v>37.731531531531502</v>
      </c>
      <c r="J21">
        <v>37.346049771973902</v>
      </c>
    </row>
    <row r="22" spans="2:10">
      <c r="B22" t="s">
        <v>295</v>
      </c>
      <c r="C22">
        <v>555</v>
      </c>
      <c r="D22">
        <v>289.73513513513501</v>
      </c>
      <c r="E22">
        <v>94.936346382073395</v>
      </c>
      <c r="G22" t="s">
        <v>295</v>
      </c>
      <c r="H22">
        <v>555</v>
      </c>
      <c r="I22">
        <v>29.9873873873874</v>
      </c>
      <c r="J22">
        <v>31.213163464904401</v>
      </c>
    </row>
    <row r="23" spans="2:10">
      <c r="B23" t="s">
        <v>296</v>
      </c>
      <c r="C23">
        <v>555</v>
      </c>
      <c r="D23">
        <v>290.28108108108103</v>
      </c>
      <c r="E23">
        <v>94.688965952730697</v>
      </c>
      <c r="G23" t="s">
        <v>296</v>
      </c>
      <c r="H23">
        <v>555</v>
      </c>
      <c r="I23">
        <v>21.025225225225199</v>
      </c>
      <c r="J23">
        <v>24.4717344814832</v>
      </c>
    </row>
    <row r="24" spans="2:10">
      <c r="B24" t="s">
        <v>297</v>
      </c>
      <c r="C24">
        <v>555</v>
      </c>
      <c r="D24">
        <v>289.744144144144</v>
      </c>
      <c r="E24">
        <v>94.223845047709901</v>
      </c>
      <c r="G24" t="s">
        <v>297</v>
      </c>
      <c r="H24">
        <v>555</v>
      </c>
      <c r="I24">
        <v>10.5945945945946</v>
      </c>
      <c r="J24">
        <v>15.867785394569999</v>
      </c>
    </row>
    <row r="25" spans="2:10">
      <c r="B25" t="s">
        <v>298</v>
      </c>
      <c r="C25">
        <v>555</v>
      </c>
      <c r="D25">
        <v>288.83603603603598</v>
      </c>
      <c r="E25">
        <v>93.706355224869299</v>
      </c>
      <c r="G25" t="s">
        <v>298</v>
      </c>
      <c r="H25">
        <v>555</v>
      </c>
      <c r="I25">
        <v>0.65045045045045002</v>
      </c>
      <c r="J25">
        <v>0.63329319121731897</v>
      </c>
    </row>
    <row r="26" spans="2:10">
      <c r="B26" t="s">
        <v>299</v>
      </c>
      <c r="C26">
        <v>555</v>
      </c>
      <c r="D26">
        <v>287.60180180180203</v>
      </c>
      <c r="E26">
        <v>93.485601877938905</v>
      </c>
      <c r="G26" t="s">
        <v>299</v>
      </c>
      <c r="H26">
        <v>555</v>
      </c>
      <c r="I26">
        <v>0.63603603603603598</v>
      </c>
      <c r="J26">
        <v>0.60455443400988296</v>
      </c>
    </row>
    <row r="27" spans="2:10">
      <c r="B27" t="s">
        <v>300</v>
      </c>
      <c r="C27">
        <v>555</v>
      </c>
      <c r="D27">
        <v>284.94054054054101</v>
      </c>
      <c r="E27">
        <v>92.779026302979403</v>
      </c>
      <c r="G27" t="s">
        <v>300</v>
      </c>
      <c r="H27">
        <v>555</v>
      </c>
      <c r="I27">
        <v>0.63423423423423397</v>
      </c>
      <c r="J27">
        <v>0.59896051585052201</v>
      </c>
    </row>
    <row r="28" spans="2:10">
      <c r="B28" t="s">
        <v>301</v>
      </c>
      <c r="C28">
        <v>555</v>
      </c>
      <c r="D28">
        <v>281.758558558559</v>
      </c>
      <c r="E28">
        <v>91.768186669243406</v>
      </c>
      <c r="G28" t="s">
        <v>301</v>
      </c>
      <c r="H28">
        <v>555</v>
      </c>
      <c r="I28">
        <v>0.63963963963963999</v>
      </c>
      <c r="J28">
        <v>0.59469363518159601</v>
      </c>
    </row>
    <row r="29" spans="2:10">
      <c r="B29" t="s">
        <v>302</v>
      </c>
      <c r="C29">
        <v>555</v>
      </c>
      <c r="D29">
        <v>277.72432432432402</v>
      </c>
      <c r="E29">
        <v>90.553500766795693</v>
      </c>
      <c r="G29" t="s">
        <v>302</v>
      </c>
      <c r="H29">
        <v>555</v>
      </c>
      <c r="I29">
        <v>0.65765765765765805</v>
      </c>
      <c r="J29">
        <v>0.61119955877005705</v>
      </c>
    </row>
    <row r="34" spans="2:5">
      <c r="B34" t="s">
        <v>12</v>
      </c>
    </row>
    <row r="35" spans="2:5">
      <c r="B35" t="s">
        <v>293</v>
      </c>
      <c r="C35">
        <v>555</v>
      </c>
      <c r="D35">
        <v>633.72072072072103</v>
      </c>
      <c r="E35">
        <v>145.984765733259</v>
      </c>
    </row>
    <row r="36" spans="2:5">
      <c r="B36" t="s">
        <v>294</v>
      </c>
      <c r="C36">
        <v>555</v>
      </c>
      <c r="D36">
        <v>596.92972972972996</v>
      </c>
      <c r="E36">
        <v>137.130233097407</v>
      </c>
    </row>
    <row r="37" spans="2:5">
      <c r="B37" t="s">
        <v>295</v>
      </c>
      <c r="C37">
        <v>555</v>
      </c>
      <c r="D37">
        <v>536.10630630630601</v>
      </c>
      <c r="E37">
        <v>121.34036866789999</v>
      </c>
    </row>
    <row r="38" spans="2:5">
      <c r="B38" t="s">
        <v>296</v>
      </c>
      <c r="C38">
        <v>555</v>
      </c>
      <c r="D38">
        <v>430.94054054054101</v>
      </c>
      <c r="E38">
        <v>95.306810643006799</v>
      </c>
    </row>
    <row r="39" spans="2:5">
      <c r="B39" t="s">
        <v>297</v>
      </c>
      <c r="C39">
        <v>555</v>
      </c>
      <c r="D39">
        <v>326.15315315315303</v>
      </c>
      <c r="E39">
        <v>66.984776302419405</v>
      </c>
    </row>
    <row r="40" spans="2:5">
      <c r="B40" t="s">
        <v>298</v>
      </c>
      <c r="C40">
        <v>555</v>
      </c>
      <c r="D40">
        <v>232.49189189189201</v>
      </c>
      <c r="E40">
        <v>42.480038070850703</v>
      </c>
    </row>
    <row r="41" spans="2:5">
      <c r="B41" t="s">
        <v>299</v>
      </c>
      <c r="C41">
        <v>555</v>
      </c>
      <c r="D41">
        <v>187.09009009009</v>
      </c>
      <c r="E41">
        <v>34.547761516546103</v>
      </c>
    </row>
    <row r="42" spans="2:5">
      <c r="B42" t="s">
        <v>300</v>
      </c>
      <c r="C42">
        <v>555</v>
      </c>
      <c r="D42">
        <v>155.769369369369</v>
      </c>
      <c r="E42">
        <v>32.276571044803603</v>
      </c>
    </row>
    <row r="43" spans="2:5">
      <c r="B43" t="s">
        <v>301</v>
      </c>
      <c r="C43">
        <v>555</v>
      </c>
      <c r="D43">
        <v>152.12072072072101</v>
      </c>
      <c r="E43">
        <v>41.639568096326101</v>
      </c>
    </row>
    <row r="44" spans="2:5">
      <c r="B44" t="s">
        <v>302</v>
      </c>
      <c r="C44">
        <v>555</v>
      </c>
      <c r="D44">
        <v>217.67387387387399</v>
      </c>
      <c r="E44">
        <v>55.118414882448697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workbookViewId="0">
      <selection activeCell="O15" sqref="O1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0.05</v>
      </c>
      <c r="B5" t="s">
        <v>332</v>
      </c>
      <c r="C5">
        <v>4265</v>
      </c>
      <c r="D5" s="4">
        <v>1439.1113716295399</v>
      </c>
      <c r="E5">
        <v>407.23554710983802</v>
      </c>
      <c r="G5" t="s">
        <v>332</v>
      </c>
      <c r="H5">
        <v>4265</v>
      </c>
      <c r="I5">
        <v>6018.8752637749103</v>
      </c>
      <c r="J5">
        <v>714.08855262149905</v>
      </c>
      <c r="L5" t="s">
        <v>332</v>
      </c>
      <c r="M5">
        <v>4265</v>
      </c>
      <c r="N5">
        <v>207.32262602579101</v>
      </c>
      <c r="O5">
        <v>63.7310323226232</v>
      </c>
      <c r="P5">
        <f t="shared" ref="P5:P15" si="0">N5-S5</f>
        <v>207.30926143024587</v>
      </c>
      <c r="Q5" t="s">
        <v>332</v>
      </c>
      <c r="R5">
        <v>4265</v>
      </c>
      <c r="S5">
        <v>1.33645955451348E-2</v>
      </c>
      <c r="T5">
        <v>0.196258517611271</v>
      </c>
      <c r="V5" t="s">
        <v>332</v>
      </c>
      <c r="W5">
        <v>4265</v>
      </c>
      <c r="X5">
        <v>66.475263774912094</v>
      </c>
      <c r="Y5">
        <v>17.046190698738801</v>
      </c>
      <c r="Z5">
        <f t="shared" ref="Z5:Z15" si="1">AC5-P5</f>
        <v>146.29800703399812</v>
      </c>
      <c r="AA5" t="s">
        <v>332</v>
      </c>
      <c r="AB5">
        <v>4265</v>
      </c>
      <c r="AC5">
        <v>353.60726846424399</v>
      </c>
      <c r="AD5">
        <v>129.23084190946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331</v>
      </c>
      <c r="C6">
        <v>4265</v>
      </c>
      <c r="D6" s="4">
        <v>1476.5298944900401</v>
      </c>
      <c r="E6">
        <v>405.60873184462503</v>
      </c>
      <c r="G6" t="s">
        <v>331</v>
      </c>
      <c r="H6">
        <v>4265</v>
      </c>
      <c r="I6">
        <v>6018.8752637749103</v>
      </c>
      <c r="J6">
        <v>714.08855262149905</v>
      </c>
      <c r="L6" t="s">
        <v>331</v>
      </c>
      <c r="M6">
        <v>4265</v>
      </c>
      <c r="N6">
        <v>207.08206330597901</v>
      </c>
      <c r="O6">
        <v>61.532106351598898</v>
      </c>
      <c r="P6">
        <f t="shared" si="0"/>
        <v>207.03587338804232</v>
      </c>
      <c r="Q6" t="s">
        <v>331</v>
      </c>
      <c r="R6">
        <v>4265</v>
      </c>
      <c r="S6">
        <v>4.6189917936693997E-2</v>
      </c>
      <c r="T6">
        <v>0.39458714090188002</v>
      </c>
      <c r="V6" t="s">
        <v>331</v>
      </c>
      <c r="W6">
        <v>4265</v>
      </c>
      <c r="X6">
        <v>65.182415005861699</v>
      </c>
      <c r="Y6">
        <v>16.769014026125799</v>
      </c>
      <c r="Z6">
        <f t="shared" si="1"/>
        <v>146.30128956623668</v>
      </c>
      <c r="AA6" t="s">
        <v>331</v>
      </c>
      <c r="AB6">
        <v>4265</v>
      </c>
      <c r="AC6">
        <v>353.33716295427899</v>
      </c>
      <c r="AD6">
        <v>126.004469938871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330</v>
      </c>
      <c r="C7">
        <v>4265</v>
      </c>
      <c r="D7" s="4">
        <v>1436.5791324736199</v>
      </c>
      <c r="E7">
        <v>397.29148351794402</v>
      </c>
      <c r="G7" t="s">
        <v>330</v>
      </c>
      <c r="H7">
        <v>4265</v>
      </c>
      <c r="I7">
        <v>6018.8752637749103</v>
      </c>
      <c r="J7">
        <v>714.08855262149905</v>
      </c>
      <c r="L7" t="s">
        <v>330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330</v>
      </c>
      <c r="R7">
        <v>4265</v>
      </c>
      <c r="S7">
        <v>0.16014067995310699</v>
      </c>
      <c r="T7">
        <v>1.1179945438560699</v>
      </c>
      <c r="V7" t="s">
        <v>330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330</v>
      </c>
      <c r="AB7">
        <v>4265</v>
      </c>
      <c r="AC7">
        <v>350.84126611957799</v>
      </c>
      <c r="AD7">
        <v>118.90890329817501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329</v>
      </c>
      <c r="C8">
        <v>4265</v>
      </c>
      <c r="D8" s="4">
        <v>1492.11254396249</v>
      </c>
      <c r="E8">
        <v>412.21364669353102</v>
      </c>
      <c r="G8" t="s">
        <v>329</v>
      </c>
      <c r="H8">
        <v>4265</v>
      </c>
      <c r="I8">
        <v>6018.8752637749103</v>
      </c>
      <c r="J8">
        <v>714.08855262149905</v>
      </c>
      <c r="L8" t="s">
        <v>329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329</v>
      </c>
      <c r="R8">
        <v>4265</v>
      </c>
      <c r="S8">
        <v>0.98053927315357603</v>
      </c>
      <c r="T8">
        <v>2.2896180953244301</v>
      </c>
      <c r="V8" t="s">
        <v>329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329</v>
      </c>
      <c r="AB8">
        <v>4265</v>
      </c>
      <c r="AC8">
        <v>340.07409144196998</v>
      </c>
      <c r="AD8">
        <v>111.31241486203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328</v>
      </c>
      <c r="C9">
        <v>4265</v>
      </c>
      <c r="D9" s="4">
        <v>1438.8886283704601</v>
      </c>
      <c r="E9">
        <v>401.266794490655</v>
      </c>
      <c r="G9" t="s">
        <v>328</v>
      </c>
      <c r="H9">
        <v>4265</v>
      </c>
      <c r="I9">
        <v>6018.8752637749103</v>
      </c>
      <c r="J9">
        <v>714.08855262149905</v>
      </c>
      <c r="L9" t="s">
        <v>328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328</v>
      </c>
      <c r="R9">
        <v>4265</v>
      </c>
      <c r="S9">
        <v>2.6830011723329399</v>
      </c>
      <c r="T9">
        <v>3.9232020650241699</v>
      </c>
      <c r="V9" t="s">
        <v>328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328</v>
      </c>
      <c r="AB9">
        <v>4265</v>
      </c>
      <c r="AC9">
        <v>323.46541617819503</v>
      </c>
      <c r="AD9">
        <v>102.978630304823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327</v>
      </c>
      <c r="C10">
        <v>4267</v>
      </c>
      <c r="D10" s="4">
        <v>1409.1680337473599</v>
      </c>
      <c r="E10">
        <v>389.81734050599403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327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327</v>
      </c>
      <c r="R10">
        <v>4267</v>
      </c>
      <c r="S10">
        <v>4.9810171080384302</v>
      </c>
      <c r="T10">
        <v>6.2441245216712096</v>
      </c>
      <c r="V10" t="s">
        <v>327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327</v>
      </c>
      <c r="AB10">
        <v>4267</v>
      </c>
      <c r="AC10">
        <v>304.144363721584</v>
      </c>
      <c r="AD10">
        <v>95.3965802219209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326</v>
      </c>
      <c r="C11">
        <v>4265</v>
      </c>
      <c r="D11" s="4">
        <v>1475.92731535756</v>
      </c>
      <c r="E11">
        <v>410.642987972811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326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326</v>
      </c>
      <c r="R11">
        <v>4265</v>
      </c>
      <c r="S11">
        <v>7.7109026963657703</v>
      </c>
      <c r="T11">
        <v>9.2423659363530106</v>
      </c>
      <c r="V11" t="s">
        <v>326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326</v>
      </c>
      <c r="AB11">
        <v>4265</v>
      </c>
      <c r="AC11">
        <v>279.01899179366899</v>
      </c>
      <c r="AD11">
        <v>85.9900124300854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325</v>
      </c>
      <c r="C12">
        <v>4265</v>
      </c>
      <c r="D12" s="4">
        <v>1412</v>
      </c>
      <c r="E12">
        <v>382.66838621531099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325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325</v>
      </c>
      <c r="R12">
        <v>4265</v>
      </c>
      <c r="S12">
        <v>10.9465416178195</v>
      </c>
      <c r="T12">
        <v>12.673928894139801</v>
      </c>
      <c r="V12" t="s">
        <v>325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325</v>
      </c>
      <c r="AB12">
        <v>4265</v>
      </c>
      <c r="AC12">
        <v>248.75474794841699</v>
      </c>
      <c r="AD12">
        <v>76.109555963721505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324</v>
      </c>
      <c r="C13">
        <v>4265</v>
      </c>
      <c r="D13" s="4">
        <v>1410.59320046893</v>
      </c>
      <c r="E13">
        <v>381.71928847997401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324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324</v>
      </c>
      <c r="R13">
        <v>4265</v>
      </c>
      <c r="S13">
        <v>14.4370457209848</v>
      </c>
      <c r="T13">
        <v>11.954252883467699</v>
      </c>
      <c r="V13" t="s">
        <v>324</v>
      </c>
      <c r="W13">
        <v>4265</v>
      </c>
      <c r="X13">
        <v>36.3856975381008</v>
      </c>
      <c r="Y13">
        <v>10.6022729291426</v>
      </c>
      <c r="Z13">
        <f t="shared" si="1"/>
        <v>96.570457209847802</v>
      </c>
      <c r="AA13" t="s">
        <v>324</v>
      </c>
      <c r="AB13">
        <v>4265</v>
      </c>
      <c r="AC13">
        <v>206.735756154748</v>
      </c>
      <c r="AD13">
        <v>66.313576519894099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323</v>
      </c>
      <c r="C14">
        <v>4265</v>
      </c>
      <c r="D14" s="4">
        <v>1405.7256740914399</v>
      </c>
      <c r="E14">
        <v>360.79180532744499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323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323</v>
      </c>
      <c r="R14">
        <v>4265</v>
      </c>
      <c r="S14">
        <v>19.028135990621301</v>
      </c>
      <c r="T14">
        <v>11.3704529670408</v>
      </c>
      <c r="V14" t="s">
        <v>323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323</v>
      </c>
      <c r="AB14">
        <v>4265</v>
      </c>
      <c r="AC14">
        <v>127.873622508792</v>
      </c>
      <c r="AD14">
        <v>51.070052876235401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322</v>
      </c>
      <c r="C15">
        <v>4265</v>
      </c>
      <c r="D15" s="4">
        <v>1451.76553341149</v>
      </c>
      <c r="E15">
        <v>370.12522776019199</v>
      </c>
      <c r="G15" t="s">
        <v>323</v>
      </c>
      <c r="H15">
        <v>4265</v>
      </c>
      <c r="I15">
        <v>6018.8752637749103</v>
      </c>
      <c r="J15">
        <v>714.08855262149905</v>
      </c>
      <c r="L15" t="s">
        <v>322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322</v>
      </c>
      <c r="R15">
        <v>4265</v>
      </c>
      <c r="S15">
        <v>17.5875732708089</v>
      </c>
      <c r="T15">
        <v>12.8278720546367</v>
      </c>
      <c r="V15" t="s">
        <v>322</v>
      </c>
      <c r="W15">
        <v>4265</v>
      </c>
      <c r="X15">
        <v>12.014536928487701</v>
      </c>
      <c r="Y15">
        <v>4.4792909639774896</v>
      </c>
      <c r="Z15">
        <f t="shared" si="1"/>
        <v>37.564126611957803</v>
      </c>
      <c r="AA15" t="s">
        <v>322</v>
      </c>
      <c r="AB15">
        <v>4265</v>
      </c>
      <c r="AC15">
        <v>70.265416178194599</v>
      </c>
      <c r="AD15">
        <v>38.763485061705303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 t="shared" ref="Z17:Z27" si="2">P5/AC5</f>
        <v>0.5862697968020093</v>
      </c>
    </row>
    <row r="18" spans="26:47">
      <c r="Z18" s="4">
        <f t="shared" si="2"/>
        <v>0.58594423427470688</v>
      </c>
    </row>
    <row r="19" spans="26:47">
      <c r="Z19" s="4">
        <f t="shared" si="2"/>
        <v>0.58529222675625281</v>
      </c>
    </row>
    <row r="20" spans="26:47">
      <c r="Z20" s="4">
        <f t="shared" si="2"/>
        <v>0.5851266119513292</v>
      </c>
    </row>
    <row r="21" spans="26:47">
      <c r="Z21" s="4">
        <f t="shared" si="2"/>
        <v>0.58397193348700116</v>
      </c>
    </row>
    <row r="22" spans="26:47">
      <c r="Z22" s="4">
        <f t="shared" si="2"/>
        <v>0.58188647610784294</v>
      </c>
    </row>
    <row r="23" spans="26:47">
      <c r="Z23" s="4">
        <f t="shared" si="2"/>
        <v>0.5784056684952158</v>
      </c>
    </row>
    <row r="24" spans="26:47">
      <c r="Z24" s="4">
        <f t="shared" si="2"/>
        <v>0.56647837434574377</v>
      </c>
    </row>
    <row r="25" spans="26:47">
      <c r="Z25" s="4">
        <f t="shared" si="2"/>
        <v>0.53287975430064516</v>
      </c>
    </row>
    <row r="26" spans="26:47">
      <c r="Z26" s="4">
        <f t="shared" si="2"/>
        <v>0.49780428727807019</v>
      </c>
    </row>
    <row r="27" spans="26:47">
      <c r="Z27" s="4">
        <f t="shared" si="2"/>
        <v>0.4653966537863467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tabSelected="1" workbookViewId="0">
      <selection activeCell="O3" sqref="O3"/>
    </sheetView>
  </sheetViews>
  <sheetFormatPr baseColWidth="10" defaultRowHeight="15" x14ac:dyDescent="0"/>
  <cols>
    <col min="3" max="3" width="10.83203125" customWidth="1"/>
  </cols>
  <sheetData>
    <row r="3" spans="1:17" ht="270">
      <c r="A3" t="s">
        <v>335</v>
      </c>
      <c r="C3" t="s">
        <v>354</v>
      </c>
      <c r="D3" t="s">
        <v>368</v>
      </c>
      <c r="I3" t="s">
        <v>369</v>
      </c>
      <c r="J3" s="1" t="s">
        <v>370</v>
      </c>
      <c r="N3" t="s">
        <v>371</v>
      </c>
      <c r="O3" s="1" t="s">
        <v>372</v>
      </c>
    </row>
    <row r="4" spans="1:17">
      <c r="A4">
        <v>0.05</v>
      </c>
      <c r="C4" t="s">
        <v>366</v>
      </c>
      <c r="D4">
        <v>4265</v>
      </c>
      <c r="E4">
        <v>53.260492379835902</v>
      </c>
      <c r="F4">
        <v>17.8609623435106</v>
      </c>
      <c r="G4">
        <f>1.96*F4/SQRT(D4)</f>
        <v>0.53604519624779645</v>
      </c>
      <c r="I4" t="s">
        <v>366</v>
      </c>
      <c r="J4">
        <v>4265</v>
      </c>
      <c r="K4">
        <v>244.17889800703401</v>
      </c>
      <c r="L4">
        <v>98.102727035425502</v>
      </c>
      <c r="N4" t="s">
        <v>366</v>
      </c>
      <c r="O4">
        <v>4265</v>
      </c>
      <c r="P4">
        <v>353.59742086752601</v>
      </c>
      <c r="Q4">
        <v>129.22913839032699</v>
      </c>
    </row>
    <row r="6" spans="1:17">
      <c r="A6">
        <v>0.1</v>
      </c>
      <c r="C6" t="s">
        <v>359</v>
      </c>
      <c r="D6">
        <v>4265</v>
      </c>
      <c r="E6">
        <v>83.700351699882802</v>
      </c>
      <c r="F6">
        <v>20.3071804592978</v>
      </c>
      <c r="G6">
        <f t="shared" ref="G6:G16" si="0">1.96*F6/SQRT(D6)</f>
        <v>0.60946136748889934</v>
      </c>
      <c r="I6" t="s">
        <v>359</v>
      </c>
      <c r="J6">
        <v>4265</v>
      </c>
      <c r="K6">
        <v>185.91160609613101</v>
      </c>
      <c r="L6">
        <v>79.622372800308895</v>
      </c>
      <c r="N6" t="s">
        <v>359</v>
      </c>
      <c r="O6">
        <v>4265</v>
      </c>
      <c r="P6">
        <v>353.34607268464202</v>
      </c>
      <c r="Q6">
        <v>126.10398341597499</v>
      </c>
    </row>
    <row r="7" spans="1:17">
      <c r="A7">
        <v>0.2</v>
      </c>
      <c r="C7" t="s">
        <v>363</v>
      </c>
      <c r="D7">
        <v>4265</v>
      </c>
      <c r="E7">
        <v>123.85767878077399</v>
      </c>
      <c r="F7">
        <v>26.582479043118699</v>
      </c>
      <c r="G7">
        <f>1.96*F7/SQRT(D7)</f>
        <v>0.79779632930018007</v>
      </c>
      <c r="I7" t="s">
        <v>363</v>
      </c>
      <c r="J7">
        <v>4265</v>
      </c>
      <c r="K7">
        <v>111.90082063305999</v>
      </c>
      <c r="L7">
        <v>55.719776483333703</v>
      </c>
      <c r="N7" t="s">
        <v>363</v>
      </c>
      <c r="O7">
        <v>4265</v>
      </c>
      <c r="P7">
        <v>351.10246189917899</v>
      </c>
      <c r="Q7">
        <v>119.120686102146</v>
      </c>
    </row>
    <row r="8" spans="1:17">
      <c r="A8">
        <v>0.3</v>
      </c>
      <c r="C8" t="s">
        <v>355</v>
      </c>
      <c r="D8">
        <v>4265</v>
      </c>
      <c r="E8">
        <v>149.75381008206301</v>
      </c>
      <c r="F8">
        <v>32.545362701093403</v>
      </c>
      <c r="G8">
        <f t="shared" si="0"/>
        <v>0.97675505947202679</v>
      </c>
      <c r="I8" t="s">
        <v>355</v>
      </c>
      <c r="J8">
        <v>4265</v>
      </c>
      <c r="K8">
        <v>65.7308323563892</v>
      </c>
      <c r="L8">
        <v>32.440568388658903</v>
      </c>
      <c r="N8" t="s">
        <v>355</v>
      </c>
      <c r="O8">
        <v>4265</v>
      </c>
      <c r="P8">
        <v>340.75568581477103</v>
      </c>
      <c r="Q8">
        <v>111.51504772367301</v>
      </c>
    </row>
    <row r="9" spans="1:17">
      <c r="A9">
        <v>0.4</v>
      </c>
      <c r="C9" t="s">
        <v>357</v>
      </c>
      <c r="D9">
        <v>4265</v>
      </c>
      <c r="E9">
        <v>166.02837045721</v>
      </c>
      <c r="F9">
        <v>40.845535599598598</v>
      </c>
      <c r="G9">
        <f t="shared" si="0"/>
        <v>1.2258607753175341</v>
      </c>
      <c r="I9" t="s">
        <v>357</v>
      </c>
      <c r="J9">
        <v>4265</v>
      </c>
      <c r="K9">
        <v>30.275263774912101</v>
      </c>
      <c r="L9">
        <v>14.202311008271501</v>
      </c>
      <c r="N9" t="s">
        <v>357</v>
      </c>
      <c r="O9">
        <v>4265</v>
      </c>
      <c r="P9">
        <v>323.74536928487697</v>
      </c>
      <c r="Q9">
        <v>102.423954162428</v>
      </c>
    </row>
    <row r="10" spans="1:17">
      <c r="A10">
        <v>0.5</v>
      </c>
      <c r="C10" t="s">
        <v>358</v>
      </c>
      <c r="D10">
        <v>4265</v>
      </c>
      <c r="E10">
        <v>178.965064478312</v>
      </c>
      <c r="F10">
        <v>45.396914837729497</v>
      </c>
      <c r="G10">
        <f t="shared" si="0"/>
        <v>1.3624572772293393</v>
      </c>
      <c r="I10" t="s">
        <v>358</v>
      </c>
      <c r="J10">
        <v>4265</v>
      </c>
      <c r="K10">
        <v>0</v>
      </c>
      <c r="L10">
        <v>0</v>
      </c>
      <c r="N10" t="s">
        <v>358</v>
      </c>
      <c r="O10">
        <v>4265</v>
      </c>
      <c r="P10">
        <v>303.302227432591</v>
      </c>
      <c r="Q10">
        <v>92.840180501663596</v>
      </c>
    </row>
    <row r="11" spans="1:17">
      <c r="A11">
        <v>0.6</v>
      </c>
      <c r="C11" t="s">
        <v>364</v>
      </c>
      <c r="D11">
        <v>4265</v>
      </c>
      <c r="E11">
        <v>171.93692848769001</v>
      </c>
      <c r="F11">
        <v>44.403414676521002</v>
      </c>
      <c r="G11">
        <f t="shared" si="0"/>
        <v>1.3326402394547359</v>
      </c>
      <c r="I11" t="s">
        <v>364</v>
      </c>
      <c r="J11">
        <v>4265</v>
      </c>
      <c r="K11">
        <v>0</v>
      </c>
      <c r="L11">
        <v>0</v>
      </c>
      <c r="N11" t="s">
        <v>364</v>
      </c>
      <c r="O11">
        <v>4265</v>
      </c>
      <c r="P11">
        <v>275.79788980070299</v>
      </c>
      <c r="Q11">
        <v>80.100915157409105</v>
      </c>
    </row>
    <row r="12" spans="1:17">
      <c r="A12">
        <v>0.7</v>
      </c>
      <c r="C12" t="s">
        <v>365</v>
      </c>
      <c r="D12">
        <v>4265</v>
      </c>
      <c r="E12">
        <v>169.96037514654199</v>
      </c>
      <c r="F12">
        <v>45.091064579635898</v>
      </c>
      <c r="G12">
        <f>1.96*F12/SQRT(D12)</f>
        <v>1.3532780651315215</v>
      </c>
      <c r="I12" t="s">
        <v>365</v>
      </c>
      <c r="J12">
        <v>4265</v>
      </c>
      <c r="K12">
        <v>0</v>
      </c>
      <c r="L12">
        <v>0</v>
      </c>
      <c r="N12" t="s">
        <v>365</v>
      </c>
      <c r="O12">
        <v>4265</v>
      </c>
      <c r="P12">
        <v>241.67596717467799</v>
      </c>
      <c r="Q12">
        <v>66.711484638005203</v>
      </c>
    </row>
    <row r="14" spans="1:17">
      <c r="A14">
        <v>0.25</v>
      </c>
      <c r="C14" t="s">
        <v>367</v>
      </c>
      <c r="D14">
        <v>4265</v>
      </c>
      <c r="E14">
        <v>139.103399765533</v>
      </c>
      <c r="F14">
        <v>31.909792385271899</v>
      </c>
      <c r="G14">
        <f>1.96*F14/SQRT(D14)</f>
        <v>0.95768025218441188</v>
      </c>
      <c r="H14">
        <f>K14+E14</f>
        <v>224.49050410316488</v>
      </c>
      <c r="I14" t="s">
        <v>367</v>
      </c>
      <c r="J14">
        <v>4265</v>
      </c>
      <c r="K14">
        <v>85.387104337631897</v>
      </c>
      <c r="L14">
        <v>40.885851861534903</v>
      </c>
      <c r="N14" t="s">
        <v>367</v>
      </c>
      <c r="O14">
        <v>4265</v>
      </c>
      <c r="P14">
        <v>347.00679953106697</v>
      </c>
      <c r="Q14">
        <v>115.610082124527</v>
      </c>
    </row>
    <row r="15" spans="1:17">
      <c r="A15">
        <v>0.75</v>
      </c>
      <c r="C15" t="s">
        <v>361</v>
      </c>
      <c r="D15">
        <v>4265</v>
      </c>
      <c r="E15">
        <v>177.28534583821801</v>
      </c>
      <c r="F15">
        <v>50.346523730199102</v>
      </c>
      <c r="G15">
        <f>1.96*F15/SQRT(D15)</f>
        <v>1.5110054919943572</v>
      </c>
      <c r="I15" t="s">
        <v>361</v>
      </c>
      <c r="J15">
        <v>4265</v>
      </c>
      <c r="K15">
        <v>0</v>
      </c>
      <c r="L15">
        <v>0</v>
      </c>
      <c r="N15" t="s">
        <v>361</v>
      </c>
      <c r="O15">
        <v>4265</v>
      </c>
      <c r="P15">
        <v>221.055803048066</v>
      </c>
      <c r="Q15">
        <v>61.698756602869899</v>
      </c>
    </row>
    <row r="16" spans="1:17">
      <c r="A16">
        <v>0.8</v>
      </c>
      <c r="C16" t="s">
        <v>356</v>
      </c>
      <c r="D16">
        <v>4265</v>
      </c>
      <c r="E16">
        <v>190.67104337631901</v>
      </c>
      <c r="F16">
        <v>55.296665948100703</v>
      </c>
      <c r="G16">
        <f t="shared" si="0"/>
        <v>1.6595697129817921</v>
      </c>
      <c r="I16" t="s">
        <v>356</v>
      </c>
      <c r="J16">
        <v>4265</v>
      </c>
      <c r="K16">
        <v>0</v>
      </c>
      <c r="L16">
        <v>0</v>
      </c>
      <c r="N16" t="s">
        <v>356</v>
      </c>
      <c r="O16">
        <v>4265</v>
      </c>
      <c r="P16">
        <v>194.51137162954299</v>
      </c>
      <c r="Q16">
        <v>54.153133270219598</v>
      </c>
    </row>
    <row r="18" spans="1:17">
      <c r="A18">
        <v>0.9</v>
      </c>
      <c r="C18" t="s">
        <v>362</v>
      </c>
      <c r="D18">
        <v>4265</v>
      </c>
      <c r="E18">
        <v>275.54490035169999</v>
      </c>
      <c r="F18">
        <v>66.157222288105004</v>
      </c>
      <c r="I18" t="s">
        <v>362</v>
      </c>
      <c r="J18">
        <v>4265</v>
      </c>
      <c r="K18">
        <v>0</v>
      </c>
      <c r="L18">
        <v>0</v>
      </c>
      <c r="N18" t="s">
        <v>362</v>
      </c>
      <c r="O18">
        <v>4265</v>
      </c>
      <c r="P18">
        <v>108.43985932004701</v>
      </c>
      <c r="Q18">
        <v>36.218875568512203</v>
      </c>
    </row>
    <row r="19" spans="1:17">
      <c r="A19">
        <v>0.95</v>
      </c>
      <c r="C19" t="s">
        <v>360</v>
      </c>
      <c r="D19">
        <v>4265</v>
      </c>
      <c r="E19">
        <v>353.46260257913201</v>
      </c>
      <c r="F19">
        <v>74.126913576620197</v>
      </c>
      <c r="I19" t="s">
        <v>360</v>
      </c>
      <c r="J19">
        <v>4265</v>
      </c>
      <c r="K19">
        <v>0</v>
      </c>
      <c r="L19">
        <v>0</v>
      </c>
      <c r="N19" t="s">
        <v>360</v>
      </c>
      <c r="O19">
        <v>4265</v>
      </c>
      <c r="P19">
        <v>52.3803048065651</v>
      </c>
      <c r="Q19">
        <v>21.417032779053201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2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>L4-D4</f>
        <v>142.27279222902001</v>
      </c>
      <c r="H4">
        <f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>L5-D5</f>
        <v>138.24112335475999</v>
      </c>
      <c r="H5">
        <f>D5/L5</f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>L6-D6</f>
        <v>130.27449432469098</v>
      </c>
      <c r="H6">
        <f>D6/L6</f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>L7-D7</f>
        <v>118.06150932400902</v>
      </c>
      <c r="H7">
        <f>D7/L7</f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jaccard+May5th (2)</vt:lpstr>
      <vt:lpstr>jaccard+May5th</vt:lpstr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  <vt:lpstr>ParentClosed</vt:lpstr>
      <vt:lpstr>SiblingSize50</vt:lpstr>
      <vt:lpstr>NoLonely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2013-06-19T18:01:28Z</dcterms:modified>
</cp:coreProperties>
</file>