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40" yWindow="240" windowWidth="28560" windowHeight="15400" tabRatio="500" firstSheet="11" activeTab="12"/>
  </bookViews>
  <sheets>
    <sheet name="BUGGY_Jaccard+NoCos" sheetId="1" r:id="rId1"/>
    <sheet name="Jaccard+NoCos_LargerDiffSmaller" sheetId="2" r:id="rId2"/>
    <sheet name="Alapaper" sheetId="3" r:id="rId3"/>
    <sheet name="ClustLocaGloba" sheetId="4" r:id="rId4"/>
    <sheet name="cluster-nondistinct" sheetId="5" r:id="rId5"/>
    <sheet name="minDiff" sheetId="6" r:id="rId6"/>
    <sheet name="VHCI" sheetId="7" r:id="rId7"/>
    <sheet name="seek-self-confidence" sheetId="8" r:id="rId8"/>
    <sheet name="DistinctOnly" sheetId="9" r:id="rId9"/>
    <sheet name="BUGGYSimilarity" sheetId="10" r:id="rId10"/>
    <sheet name="SimConf" sheetId="11" r:id="rId11"/>
    <sheet name="HandOpt" sheetId="12" r:id="rId12"/>
    <sheet name="HandOpt_JaccardVs" sheetId="13" r:id="rId13"/>
    <sheet name="SimConf_all" sheetId="14" r:id="rId14"/>
    <sheet name="RuntimeHandOptJaccard" sheetId="15" r:id="rId15"/>
    <sheet name="ParentClosed" sheetId="16" r:id="rId16"/>
    <sheet name="SiblingSize50" sheetId="17" r:id="rId1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4" i="15" l="1"/>
  <c r="U10" i="15"/>
  <c r="U6" i="15"/>
  <c r="S6" i="15"/>
  <c r="Q6" i="15"/>
  <c r="I9" i="15"/>
  <c r="I6" i="15"/>
  <c r="I7" i="15"/>
  <c r="I8" i="15"/>
  <c r="I5" i="15"/>
  <c r="H6" i="14"/>
  <c r="H18" i="14"/>
  <c r="H7" i="14"/>
  <c r="H8" i="14"/>
  <c r="H9" i="14"/>
  <c r="H10" i="14"/>
  <c r="H11" i="14"/>
  <c r="H5" i="14"/>
  <c r="G6" i="14"/>
  <c r="G18" i="14"/>
  <c r="G7" i="14"/>
  <c r="G8" i="14"/>
  <c r="G9" i="14"/>
  <c r="G10" i="14"/>
  <c r="G11" i="14"/>
  <c r="G12" i="14"/>
  <c r="G5" i="14"/>
  <c r="G13" i="14"/>
  <c r="G14" i="14"/>
  <c r="G4" i="14"/>
  <c r="O5" i="12"/>
  <c r="O6" i="12"/>
  <c r="O7" i="12"/>
  <c r="O8" i="12"/>
  <c r="O9" i="12"/>
  <c r="O10" i="12"/>
  <c r="O11" i="12"/>
  <c r="O4" i="12"/>
  <c r="N5" i="12"/>
  <c r="N6" i="12"/>
  <c r="N7" i="12"/>
  <c r="N8" i="12"/>
  <c r="N9" i="12"/>
  <c r="N10" i="12"/>
  <c r="N11" i="12"/>
  <c r="N4" i="12"/>
  <c r="H6" i="11"/>
  <c r="H7" i="11"/>
  <c r="H8" i="11"/>
  <c r="H9" i="11"/>
  <c r="H10" i="11"/>
  <c r="H11" i="11"/>
  <c r="H12" i="11"/>
  <c r="H13" i="11"/>
  <c r="H5" i="11"/>
  <c r="G6" i="11"/>
  <c r="G7" i="11"/>
  <c r="G8" i="11"/>
  <c r="G9" i="11"/>
  <c r="G10" i="11"/>
  <c r="G11" i="11"/>
  <c r="G12" i="11"/>
  <c r="G13" i="11"/>
  <c r="G5" i="11"/>
  <c r="S5" i="9"/>
  <c r="S6" i="9"/>
  <c r="S7" i="9"/>
  <c r="S8" i="9"/>
  <c r="S9" i="9"/>
  <c r="S10" i="9"/>
  <c r="S11" i="9"/>
  <c r="S12" i="9"/>
  <c r="S13" i="9"/>
  <c r="S4" i="9"/>
  <c r="H5" i="9"/>
  <c r="H6" i="9"/>
  <c r="H7" i="9"/>
  <c r="H8" i="9"/>
  <c r="H9" i="9"/>
  <c r="H10" i="9"/>
  <c r="H11" i="9"/>
  <c r="H12" i="9"/>
  <c r="H13" i="9"/>
  <c r="H4" i="9"/>
  <c r="G5" i="9"/>
  <c r="G6" i="9"/>
  <c r="G7" i="9"/>
  <c r="G8" i="9"/>
  <c r="G9" i="9"/>
  <c r="G10" i="9"/>
  <c r="G11" i="9"/>
  <c r="G12" i="9"/>
  <c r="G13" i="9"/>
  <c r="G4" i="9"/>
  <c r="H4" i="7"/>
  <c r="H5" i="7"/>
  <c r="H6" i="7"/>
  <c r="H7" i="7"/>
  <c r="H3" i="7"/>
  <c r="G4" i="7"/>
  <c r="G5" i="7"/>
  <c r="G6" i="7"/>
  <c r="G7" i="7"/>
  <c r="G3" i="7"/>
  <c r="L4" i="6"/>
  <c r="L5" i="6"/>
  <c r="L6" i="6"/>
  <c r="L7" i="6"/>
  <c r="L8" i="6"/>
  <c r="L9" i="6"/>
  <c r="L10" i="6"/>
  <c r="L11" i="6"/>
  <c r="L12" i="6"/>
  <c r="L3" i="6"/>
  <c r="K4" i="6"/>
  <c r="K5" i="6"/>
  <c r="K6" i="6"/>
  <c r="K7" i="6"/>
  <c r="K8" i="6"/>
  <c r="K9" i="6"/>
  <c r="K10" i="6"/>
  <c r="K11" i="6"/>
  <c r="K12" i="6"/>
  <c r="K3" i="6"/>
</calcChain>
</file>

<file path=xl/sharedStrings.xml><?xml version="1.0" encoding="utf-8"?>
<sst xmlns="http://schemas.openxmlformats.org/spreadsheetml/2006/main" count="595" uniqueCount="309">
  <si>
    <t>[/home/yaboulna/fim_out/lcm_closed_cikm/4wk+1wk_ngram5-relsupp1_oct-nov-dec/, /home/yaboulna/fim_out/lcm_closed_cikm/1hr+30min_ngram5-relsupp10_oct-nov-dec/, Jaccard+NoCos_conf0.1_Buff1000,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</si>
  <si>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Jaccard+NoCos_conf0.2_Buff1000,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</si>
  <si>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/home/yaboulna/fim_out/lcm_closed_cikm/1hr+30min_ngram5-relsupp10_oct-nov-dec/, Jaccard+NoCos_conf0.3_Buff1000,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</si>
  <si>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/home/yaboulna/fim_out/lcm_closed_cikm/1hr+30min_ngram5-relsupp10_oct-nov-dec/, Jaccard+NoCos_conf0.4_Buff1000,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</si>
  <si>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/home/yaboulna/fim_out/lcm_closed_cikm/1hr+30min_ngram5-relsupp10_oct-nov-dec/, Jaccard+NoCos_conf0.5_Buff1000,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</si>
  <si>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/home/yaboulna/fim_out/lcm_closed_cikm/1hr+30min_ngram5-relsupp10_oct-nov-dec/, Jaccard+NoCos_conf0.6_Buff1000,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</si>
  <si>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/home/yaboulna/fim_out/lcm_closed_cikm/1hr+30min_ngram5-relsupp10_oct-nov-dec/, Jaccard+NoCos_conf0.7_Buff1000,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</si>
  <si>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/home/yaboulna/fim_out/lcm_closed_cikm/1hr+30min_ngram5-relsupp10_oct-nov-dec/, Jaccard+NoCos_conf0.8_Buff1000,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</si>
  <si>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/home/yaboulna/fim_out/lcm_closed_cikm/1hr+30min_ngram5-relsupp10_oct-nov-dec/, Jaccard+NoCos_conf0.95_Buff1000,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</si>
  <si>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/home/yaboulna/fim_out/lcm_closed_cikm/1hr+30min_ngram5-relsupp10_oct-nov-dec/, Jaccard+NoCos_conf0.9_Buff1000,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</si>
  <si>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'%oct-nov-dec/%Jaccard+NoCos%' and key = 'CPUMillisFilter' group by args order by args;
</t>
  </si>
  <si>
    <t>MillisFiltering</t>
  </si>
  <si>
    <t>StrongClosedIS</t>
  </si>
  <si>
    <t xml:space="preserve">select args, count(*), avg(value), stddev(value) from perf_mon where args like '%oct-nov-dec/%Jaccard+NoCos%' and key = 'StrongClosedIS' group by args order by args;
</t>
  </si>
  <si>
    <t>[/home/yaboulna/fim_out/lcm_closed_cikm/4wk+1wk_ngram5-relsupp1_oct-nov-dec/, /home/yaboulna/fim_out/lcm_closed_cikm/1hr+30min_ngram5-relsupp10_11032233-11151120/, Jaccard+NoCos_LargerDiffSmaller_conf0.05_Buff1000,  ITEMSET_SIMILARITY_COSINE_GOOD_THRESHOLD=0.66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</si>
  <si>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/home/yaboulna/fim_out/lcm_closed_cikm/1hr+30min_ngram5-relsupp10_11032233-11151120/, Jaccard+NoCos_LargerDiffSmaller_conf0.1_Buff1000,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</si>
  <si>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/home/yaboulna/fim_out/lcm_closed_cikm/1hr+30min_ngram5-relsupp10_11032233-11151120/, Jaccard+NoCos_LargerDiffSmaller_conf0.2_Buff1000,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</si>
  <si>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/home/yaboulna/fim_out/lcm_closed_cikm/1hr+30min_ngram5-relsupp10_11032233-11151120/, Jaccard+NoCos_LargerDiffSmaller_conf0.3_Buff1000,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</si>
  <si>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/home/yaboulna/fim_out/lcm_closed_cikm/1hr+30min_ngram5-relsupp10_11032233-11151120/, Jaccard+NoCos_LargerDiffSmaller_conf0.4_Buff1000,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</si>
  <si>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/home/yaboulna/fim_out/lcm_closed_cikm/1hr+30min_ngram5-relsupp10_11032233-11151120/, Jaccard+NoCos_LargerDiffSmaller_conf0.5_Buff1000,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</si>
  <si>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/home/yaboulna/fim_out/lcm_closed_cikm/1hr+30min_ngram5-relsupp10_11032233-11151120/, Jaccard+NoCos_LargerDiffSmaller_conf0.6_Buff1000,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</si>
  <si>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/home/yaboulna/fim_out/lcm_closed_cikm/1hr+30min_ngram5-relsupp10_11032233-11151120/, Jaccard+NoCos_LargerDiffSmaller_conf0.7_Buff1000,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</si>
  <si>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/home/yaboulna/fim_out/lcm_closed_cikm/1hr+30min_ngram5-relsupp10_11032233-11151120/, Jaccard+NoCos_LargerDiffSmaller_conf0.8_Buff1000,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</si>
  <si>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/home/yaboulna/fim_out/lcm_closed_cikm/1hr+30min_ngram5-relsupp10_11032233-11151120/, Jaccard+NoCos_LargerDiffSmaller_conf0.95_Buff1000,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</si>
  <si>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/home/yaboulna/fim_out/lcm_closed_cikm/1hr+30min_ngram5-relsupp10_11032233-11151120/, Jaccard+NoCos_LargerDiffSmaller_conf0.9_Buff1000,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</si>
  <si>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'%1120/%Jaccard+NoCos_LargerDiffS%' and key = 'StrongClosedIS' group by args order by args;
</t>
  </si>
  <si>
    <t>StrongClsoedIS</t>
  </si>
  <si>
    <t>[/home/yaboulna/fim_out/lcm_closed_cikm/4wk+1wk_ngram5-relsupp1_oct-nov-dec/, /home/yaboulna/fim_out/lcm_closed_cikm/1hr+30min_ngram5-relsupp10_11032233-11151120/, Jaccard+NoCos_Alapaper2_conf0.1_Buff1000,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</si>
  <si>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/home/yaboulna/fim_out/lcm_closed_cikm/1hr+30min_ngram5-relsupp10_11032233-11151120/, Jaccard+NoCos_Alapaper2_conf0.2_Buff1000,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</si>
  <si>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/home/yaboulna/fim_out/lcm_closed_cikm/1hr+30min_ngram5-relsupp10_11032233-11151120/, Jaccard+NoCos_Alapaper2_conf0.3_Buff1000,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</si>
  <si>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/home/yaboulna/fim_out/lcm_closed_cikm/1hr+30min_ngram5-relsupp10_11032233-11151120/, Jaccard+NoCos_Alapaper2_conf0.4_Buff1000,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</si>
  <si>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/home/yaboulna/fim_out/lcm_closed_cikm/1hr+30min_ngram5-relsupp10_11032233-11151120/, Jaccard+NoCos_Alapaper2_conf0.5_Buff1000,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</si>
  <si>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/home/yaboulna/fim_out/lcm_closed_cikm/1hr+30min_ngram5-relsupp10_11032233-11151120/, Jaccard+NoCos_Alapaper2_conf0.6_Buff1000,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</si>
  <si>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/home/yaboulna/fim_out/lcm_closed_cikm/1hr+30min_ngram5-relsupp10_11032233-11151120/, Jaccard+NoCos_Alapaper2_conf0.7_Buff1000,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</si>
  <si>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/home/yaboulna/fim_out/lcm_closed_cikm/1hr+30min_ngram5-relsupp10_11032233-11151120/, Jaccard+NoCos_Alapaper2_conf0.8_Buff1000,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</si>
  <si>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/home/yaboulna/fim_out/lcm_closed_cikm/1hr+30min_ngram5-relsupp10_11032233-11151120/, Jaccard+NoCos_Alapaper2_conf0.95_Buff1000,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</si>
  <si>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/home/yaboulna/fim_out/lcm_closed_cikm/1hr+30min_ngram5-relsupp10_11032233-11151120/, Jaccard+NoCos_Alapaper2_conf0.9_Buff1000,  ITEMSET_SIMILARITY_COSINE_GOOD_THRESHOLD=0.66 ITEMSET_SIMILARITY_PROMISING_THRESHOLD=0.0 ITEMSET_SIMILARITY_PPJOIN_MIN_LENGTH=3 ITEMSET_SIMILARITY_BAD_THRESHOLD=0.1 CONFIDENCE_HIGH_THRESHOLD=0.9]</t>
  </si>
  <si>
    <t>HighConfIS</t>
  </si>
  <si>
    <t xml:space="preserve">select args, count(*), avg(value), stddev(value) from perf_mon where args like '%1120/%Jaccard+NoCos_Alapaper2%' and key = 'HighConfidenceIS' group by args order by args;
</t>
  </si>
  <si>
    <t>[/home/yaboulna/fim_out/lcm_closed_cikm/4wk+1wk_ngram5-relsupp1_oct-nov-dec/, /home/yaboulna/fim_out/lcm_closed_cikm/1hr+30min_ngram5-relsupp10_11032233-11151120/, ClustGloba_conf0.1_Buff1000,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</si>
  <si>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/home/yaboulna/fim_out/lcm_closed_cikm/1hr+30min_ngram5-relsupp10_11032233-11151120/, ClustGloba_conf0.2_Buff1000,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</si>
  <si>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/home/yaboulna/fim_out/lcm_closed_cikm/1hr+30min_ngram5-relsupp10_11032233-11151120/, ClustGloba_conf0.3_Buff1000,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</si>
  <si>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/home/yaboulna/fim_out/lcm_closed_cikm/1hr+30min_ngram5-relsupp10_11032233-11151120/, ClustGloba_conf0.4_Buff1000,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</si>
  <si>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/home/yaboulna/fim_out/lcm_closed_cikm/1hr+30min_ngram5-relsupp10_11032233-11151120/, ClustGloba_conf0.5_Buff1000,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</si>
  <si>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/home/yaboulna/fim_out/lcm_closed_cikm/1hr+30min_ngram5-relsupp10_11032233-11151120/, ClustGloba_conf0.6_Buff1000,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</si>
  <si>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/home/yaboulna/fim_out/lcm_closed_cikm/1hr+30min_ngram5-relsupp10_11032233-11151120/, ClustGloba_conf0.7_Buff1000,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</si>
  <si>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/home/yaboulna/fim_out/lcm_closed_cikm/1hr+30min_ngram5-relsupp10_11032233-11151120/, ClustGloba_conf0.8_Buff1000,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</si>
  <si>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/home/yaboulna/fim_out/lcm_closed_cikm/1hr+30min_ngram5-relsupp10_11032233-11151120/, ClustGloba_conf0.95_Buff1000,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</si>
  <si>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/home/yaboulna/fim_out/lcm_closed_cikm/1hr+30min_ngram5-relsupp10_11032233-11151120/, ClustGloba_conf0.9_Buff1000,  ITEMSET_SIMILARITY_COSINE_GOOD_THRESHOLD=0.66 ITEMSET_SIMILARITY_PROMISING_THRESHOLD=0.0 ITEMSET_SIMILARITY_PPJOIN_MIN_LENGTH=3 ITEMSET_SIMILARITY_BAD_THRESHOLD=0.1 CONFIDENCE_HIGH_THRESHOLD=0.9]</t>
  </si>
  <si>
    <t>[/home/yaboulna/fim_out/lcm_closed_cikm/4wk+1wk_ngram5-relsupp1_oct-nov-dec/, /home/yaboulna/fim_out/lcm_closed_cikm/1hr+30min_ngram5-relsupp10_11032233-11151120/, ClustLoca_conf0.1_Buff1000,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</si>
  <si>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/home/yaboulna/fim_out/lcm_closed_cikm/1hr+30min_ngram5-relsupp10_11032233-11151120/, ClustLoca_conf0.2_Buff1000,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</si>
  <si>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/home/yaboulna/fim_out/lcm_closed_cikm/1hr+30min_ngram5-relsupp10_11032233-11151120/, ClustLoca_conf0.3_Buff1000,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</si>
  <si>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/home/yaboulna/fim_out/lcm_closed_cikm/1hr+30min_ngram5-relsupp10_11032233-11151120/, ClustLoca_conf0.4_Buff1000,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</si>
  <si>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/home/yaboulna/fim_out/lcm_closed_cikm/1hr+30min_ngram5-relsupp10_11032233-11151120/, ClustLoca_conf0.5_Buff1000,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</si>
  <si>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/home/yaboulna/fim_out/lcm_closed_cikm/1hr+30min_ngram5-relsupp10_11032233-11151120/, ClustLoca_conf0.6_Buff1000,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</si>
  <si>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/home/yaboulna/fim_out/lcm_closed_cikm/1hr+30min_ngram5-relsupp10_11032233-11151120/, ClustLoca_conf0.7_Buff1000,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</si>
  <si>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/home/yaboulna/fim_out/lcm_closed_cikm/1hr+30min_ngram5-relsupp10_11032233-11151120/, ClustLoca_conf0.8_Buff1000,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</si>
  <si>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/home/yaboulna/fim_out/lcm_closed_cikm/1hr+30min_ngram5-relsupp10_11032233-11151120/, ClustLoca_conf0.95_Buff1000,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</si>
  <si>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/home/yaboulna/fim_out/lcm_closed_cikm/1hr+30min_ngram5-relsupp10_11032233-11151120/, ClustLoca_conf0.9_Buff1000,  ITEMSET_SIMILARITY_COSINE_GOOD_THRESHOLD=0.66 ITEMSET_SIMILARITY_PROMISING_THRESHOLD=0.0 ITEMSET_SIMILARITY_PPJOIN_MIN_LENGTH=3 ITEMSET_SIMILARITY_BAD_THRESHOLD=0.1 CONFIDENCE_HIGH_THRESHOLD=0.9]</t>
  </si>
  <si>
    <t>Globa:StrongClosed</t>
  </si>
  <si>
    <t>Loca:StrongClosed</t>
  </si>
  <si>
    <t xml:space="preserve">select args, count(*), avg(value), stddev(value) from perf_mon where args like '%1120/%Clust%' and key = 'StrongClosedIS' group by args order by args;
</t>
  </si>
  <si>
    <t>[/home/yaboulna/fim_out/lcm_closed_cikm/4wk+1wk_ngram5-relsupp1_oct-nov-dec/, /home/yaboulna/fim_out/lcm_closed_cikm/1hr+30min_ngram5-relsupp10_11032233-11151120_cluster-nondistinct/, ClustGloba_conf0.1_Buff1000,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</si>
  <si>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ClustGloba_conf0.2_Buff1000,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</si>
  <si>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ClustGloba_conf0.3_Buff1000,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</si>
  <si>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ClustGloba_conf0.4_Buff1000,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</si>
  <si>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ClustGloba_conf0.5_Buff1000,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</si>
  <si>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ClustGloba_conf0.6_Buff1000,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</si>
  <si>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ClustGloba_conf0.7_Buff1000,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</si>
  <si>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ClustGloba_conf0.8_Buff1000,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</si>
  <si>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ClustGloba_conf0.9_Buff1000,  ITEMSET_SIMILARITY_COSINE_GOOD_THRESHOLD=0.66 ITEMSET_SIMILARITY_PROMISING_THRESHOLD=0.0 ITEMSET_SIMILARITY_PPJOIN_MIN_LENGTH=3 ITEMSET_SIMILARITY_BAD_THRESHOLD=0.1 CONFIDENCE_HIGH_THRESHOLD=0.9]</t>
  </si>
  <si>
    <t>[/home/yaboulna/fim_out/lcm_closed_cikm/4wk+1wk_ngram5-relsupp1_oct-nov-dec/, /home/yaboulna/fim_out/lcm_closed_cikm/1hr+30min_ngram5-relsupp10_11032233-11151120_cluster-nondistinct/, ClustLoca_conf0.1_Buff1000,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</si>
  <si>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ClustLoca_conf0.2_Buff1000,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</si>
  <si>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ClustLoca_conf0.3_Buff1000,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</si>
  <si>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ClustLoca_conf0.4_Buff1000,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</si>
  <si>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ClustLoca_conf0.5_Buff1000,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</si>
  <si>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ClustLoca_conf0.6_Buff1000,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</si>
  <si>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ClustLoca_conf0.7_Buff1000,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</si>
  <si>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ClustLoca_conf0.8_Buff1000,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</si>
  <si>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ClustLoca_conf0.95_Buff1000,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</si>
  <si>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/home/yaboulna/fim_out/lcm_closed_cikm/1hr+30min_ngram5-relsupp10_11032233-11151120_cluster-nondistinct/, ClustLoca_conf0.9_Buff1000,  ITEMSET_SIMILARITY_COSINE_GOOD_THRESHOLD=0.66 ITEMSET_SIMILARITY_PROMISING_THRESHOLD=0.0 ITEMSET_SIMILARITY_PPJOIN_MIN_LENGTH=3 ITEMSET_SIMILARITY_BAD_THRESHOLD=0.1 CONFIDENCE_HIGH_THRESHOLD=0.9]</t>
  </si>
  <si>
    <t>Globa:StrongClsoedIs</t>
  </si>
  <si>
    <t>Loca:StrongClosedIS</t>
  </si>
  <si>
    <t>HighConf:Globa</t>
  </si>
  <si>
    <t>HighConf:Loca</t>
  </si>
  <si>
    <t>Loca:HighConf</t>
  </si>
  <si>
    <t>[/home/yaboulna/fim_out/lcm_closed_cikm/4wk+1wk_ngram5-relsupp1_oct-nov-dec/, /home/yaboulna/fim_out/lcm_closed_cikm/1hr+30min_ngram5-relsupp10_11032233-11151120_cluster-nondistinct/, ClustLoca_MinDiff_conf0.1_Buff1000,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</si>
  <si>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ClustLoca_MinDiff_conf0.2_Buff1000,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</si>
  <si>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ClustLoca_MinDiff_conf0.3_Buff1000,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</si>
  <si>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ClustLoca_MinDiff_conf0.4_Buff1000,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</si>
  <si>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ClustLoca_MinDiff_conf0.5_Buff1000,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</si>
  <si>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ClustLoca_MinDiff_conf0.6_Buff1000,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</si>
  <si>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ClustLoca_MinDiff_conf0.7_Buff1000,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</si>
  <si>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ClustLoca_MinDiff_conf0.8_Buff1000,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</si>
  <si>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ClustLoca_MinDiff_conf0.95_Buff1000,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</si>
  <si>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/home/yaboulna/fim_out/lcm_closed_cikm/1hr+30min_ngram5-relsupp10_11032233-11151120_cluster-nondistinct/, ClustLoca_MinDiff_conf0.9_Buff1000,  ITEMSET_SIMILARITY_COSINE_GOOD_THRESHOLD=0.66 ITEMSET_SIMILARITY_PROMISING_THRESHOLD=0.0 ITEMSET_SIMILARITY_PPJOIN_MIN_LENGTH=3 ITEMSET_SIMILARITY_BAD_THRESHOLD=0.1 CONFIDENCE_HIGH_THRESHOLD=0.9]</t>
  </si>
  <si>
    <t>Loca:Strong</t>
  </si>
  <si>
    <t>Globa:Strong</t>
  </si>
  <si>
    <t>[/home/yaboulna/fim_out/lcm_closed_cikm/4wk+1wk_ngram5-relsupp1_oct-nov-dec/, /home/yaboulna/fim_out/lcm_closed_cikm/1hr+30min_ngram5-relsupp10_11032233-11151120_cluster-nondistinct/, ClustGloba_MinDiff_conf0.1_Buff1000,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</si>
  <si>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ClustGloba_MinDiff_conf0.2_Buff1000,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</si>
  <si>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ClustGloba_MinDiff_conf0.3_Buff1000,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</si>
  <si>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ClustGloba_MinDiff_conf0.4_Buff1000,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</si>
  <si>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ClustGloba_MinDiff_conf0.5_Buff1000,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</si>
  <si>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ClustGloba_MinDiff_conf0.6_Buff1000,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</si>
  <si>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ClustGloba_MinDiff_conf0.7_Buff1000,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</si>
  <si>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ClustGloba_MinDiff_conf0.8_Buff1000,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</si>
  <si>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ClustGloba_MinDiff_conf0.9_Buff1000,  ITEMSET_SIMILARITY_COSINE_GOOD_THRESHOLD=0.66 ITEMSET_SIMILARITY_PROMISING_THRESHOLD=0.0 ITEMSET_SIMILARITY_PPJOIN_MIN_LENGTH=3 ITEMSET_SIMILARITY_BAD_THRESHOLD=0.1 CONFIDENCE_HIGH_THRESHOLD=0.9]</t>
  </si>
  <si>
    <t>Loca:HC-SC</t>
  </si>
  <si>
    <t>Loca:SC/HC</t>
  </si>
  <si>
    <t>StrongClosed</t>
  </si>
  <si>
    <t>[/home/yaboulna/fim_out/lcm_closed_cikm/4wk+1wk_ngram5-relsupp1_oct-nov-dec/, /home/yaboulna/fim_out/lcm_closed_cikm/1hr+30min_ngram5-relsupp10_11032233-11151120_cluster-nondistinct/, VHCI_conf0.1_Buff1000,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</si>
  <si>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VHCI_conf0.2_Buff1000,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</si>
  <si>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VHCI_conf0.3_Buff1000,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</si>
  <si>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VHCI_conf0.4_Buff1000,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</si>
  <si>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VHCI_conf0.5_Buff1000,  ITEMSET_SIMILARITY_COSINE_GOOD_THRESHOLD=0.66 ITEMSET_SIMILARITY_PROMISING_THRESHOLD=0.0 ITEMSET_SIMILARITY_PPJOIN_MIN_LENGTH=3 ITEMSET_SIMILARITY_BAD_THRESHOLD=0.1 CONFIDENCE_HIGH_THRESHOLD=0.5]</t>
  </si>
  <si>
    <t>HighConf</t>
  </si>
  <si>
    <t>HC-SC</t>
  </si>
  <si>
    <t>SC/HC</t>
  </si>
  <si>
    <t>[/home/yaboulna/fim_out/lcm_closed_cikm/4wk+1wk_ngram5-relsupp1_oct-nov-dec/, /home/yaboulna/fim_out/lcm_closed_cikm/1hr+30min_ngram5-relsupp10_11032233-11151120_seek-self-conf/, ClustLoca_conf0.1_Buff1000,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</si>
  <si>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/home/yaboulna/fim_out/lcm_closed_cikm/1hr+30min_ngram5-relsupp10_11032233-11151120_seek-self-conf/, ClustLoca_conf0.2_Buff1000,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</si>
  <si>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/home/yaboulna/fim_out/lcm_closed_cikm/1hr+30min_ngram5-relsupp10_11032233-11151120_seek-self-conf/, ClustLoca_conf0.3_Buff1000,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</si>
  <si>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/home/yaboulna/fim_out/lcm_closed_cikm/1hr+30min_ngram5-relsupp10_11032233-11151120_seek-self-conf/, ClustLoca_conf0.4_Buff1000,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</si>
  <si>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/home/yaboulna/fim_out/lcm_closed_cikm/1hr+30min_ngram5-relsupp10_11032233-11151120_seek-self-conf/, ClustLoca_conf0.5_Buff1000,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</si>
  <si>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/home/yaboulna/fim_out/lcm_closed_cikm/1hr+30min_ngram5-relsupp10_11032233-11151120_seek-self-conf/, ClustLoca_conf0.6_Buff1000,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</si>
  <si>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/home/yaboulna/fim_out/lcm_closed_cikm/1hr+30min_ngram5-relsupp10_11032233-11151120_seek-self-conf/, ClustLoca_conf0.7_Buff1000,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</si>
  <si>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/home/yaboulna/fim_out/lcm_closed_cikm/1hr+30min_ngram5-relsupp10_11032233-11151120_seek-self-conf/, ClustLoca_conf0.8_Buff1000,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</si>
  <si>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/home/yaboulna/fim_out/lcm_closed_cikm/1hr+30min_ngram5-relsupp10_11032233-11151120_seek-self-conf/, ClustLoca_conf0.95_Buff1000,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</si>
  <si>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/home/yaboulna/fim_out/lcm_closed_cikm/1hr+30min_ngram5-relsupp10_11032233-11151120_seek-self-conf/, ClustLoca_MinDiff_conf0.9_Buff1000,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</si>
  <si>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'%VHCI%' and key = 'HighConfidenceIS' group by args order by args;
</t>
  </si>
  <si>
    <t>StronglyClosed</t>
  </si>
  <si>
    <t>[/home/yaboulna/fim_out/lcm_closed_cikm/4wk+1wk_ngram5-relsupp1_oct-nov-dec/, /home/yaboulna/fim_out/lcm_closed_cikm/1hr+30min_ngram5-relsupp10_11032233-11151120_seek-self-conf/, DistinctOnly_conf0.1_Buff1000,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</si>
  <si>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/home/yaboulna/fim_out/lcm_closed_cikm/1hr+30min_ngram5-relsupp10_11032233-11151120_seek-self-conf/, DistinctOnly_conf0.2_Buff1000,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</si>
  <si>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/home/yaboulna/fim_out/lcm_closed_cikm/1hr+30min_ngram5-relsupp10_11032233-11151120_seek-self-conf/, DistinctOnly_conf0.3_Buff1000,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</si>
  <si>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/home/yaboulna/fim_out/lcm_closed_cikm/1hr+30min_ngram5-relsupp10_11032233-11151120_seek-self-conf/, DistinctOnly_conf0.4_Buff1000,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</si>
  <si>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/home/yaboulna/fim_out/lcm_closed_cikm/1hr+30min_ngram5-relsupp10_11032233-11151120_seek-self-conf/, DistinctOnly_conf0.5_Buff1000,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</si>
  <si>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/home/yaboulna/fim_out/lcm_closed_cikm/1hr+30min_ngram5-relsupp10_11032233-11151120_seek-self-conf/, DistinctOnly_conf0.6_Buff1000,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</si>
  <si>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/home/yaboulna/fim_out/lcm_closed_cikm/1hr+30min_ngram5-relsupp10_11032233-11151120_seek-self-conf/, DistinctOnly_conf0.7_Buff1000,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</si>
  <si>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/home/yaboulna/fim_out/lcm_closed_cikm/1hr+30min_ngram5-relsupp10_11032233-11151120_seek-self-conf/, DistinctOnly_conf0.8_Buff1000,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</si>
  <si>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/home/yaboulna/fim_out/lcm_closed_cikm/1hr+30min_ngram5-relsupp10_11032233-11151120_seek-self-conf/, DistinctOnly_conf0.95_Buff1000,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</si>
  <si>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/home/yaboulna/fim_out/lcm_closed_cikm/1hr+30min_ngram5-relsupp10_11032233-11151120_seek-self-conf/, DistinctOnly_conf0.9_Buff1000,  ITEMSET_SIMILARITY_COSINE_GOOD_THRESHOLD=0.66 ITEMSET_SIMILARITY_PROMISING_THRESHOLD=0.0 ITEMSET_SIMILARITY_PPJOIN_MIN_LENGTH=3 ITEMSET_SIMILARITY_BAD_THRESHOLD=0.1 CONFIDENCE_HIGH_THRESHOLD=0.9]</t>
  </si>
  <si>
    <t>Loca:seek-self:StrongClosed</t>
  </si>
  <si>
    <t xml:space="preserve">select args, count(*), avg(value), stddev(value) from perf_mon where args like '%seek-self-conf/%Distinct%' and key = 'StrongClosedIS' group by args order by args;
</t>
  </si>
  <si>
    <t>MillisPerHC</t>
  </si>
  <si>
    <t>CPUMillis</t>
  </si>
  <si>
    <t>[/home/yaboulna/fim_out/lcm_closed_cikm/4wk+1wk_ngram5-relsupp1_oct-nov-dec/, /home/yaboulna/fim_out/lcm_closed_cikm/1hr+30min_ngram5-relsupp10_11032233-11151120_seek-self-conf/, Similarity_conf0.1_Buff1000,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</si>
  <si>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/home/yaboulna/fim_out/lcm_closed_cikm/1hr+30min_ngram5-relsupp10_11032233-11151120_seek-self-conf/, Similarity_conf0.2_Buff1000,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</si>
  <si>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/home/yaboulna/fim_out/lcm_closed_cikm/1hr+30min_ngram5-relsupp10_11032233-11151120_seek-self-conf/, Similarity_conf0.3_Buff1000,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</si>
  <si>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/home/yaboulna/fim_out/lcm_closed_cikm/1hr+30min_ngram5-relsupp10_11032233-11151120_seek-self-conf/, Similarity_conf0.4_Buff1000,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</si>
  <si>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/home/yaboulna/fim_out/lcm_closed_cikm/1hr+30min_ngram5-relsupp10_11032233-11151120_seek-self-conf/, Similarity_conf0.5_Buff1000,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</si>
  <si>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/home/yaboulna/fim_out/lcm_closed_cikm/1hr+30min_ngram5-relsupp10_11032233-11151120_seek-self-conf/, Similarity_conf0.6_Buff1000,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</si>
  <si>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/home/yaboulna/fim_out/lcm_closed_cikm/1hr+30min_ngram5-relsupp10_11032233-11151120_seek-self-conf/, Similarity_conf0.7_Buff1000,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</si>
  <si>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/home/yaboulna/fim_out/lcm_closed_cikm/1hr+30min_ngram5-relsupp10_11032233-11151120_seek-self-conf/, Similarity_conf0.8_Buff1000,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</si>
  <si>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/home/yaboulna/fim_out/lcm_closed_cikm/1hr+30min_ngram5-relsupp10_11032233-11151120_seek-self-conf/, Similarity_conf0.9_Buff1000,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</si>
  <si>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'%seek-self-conf/%Similarity%' and key = 'CPUMillisFilter' group by args order by args;
</t>
  </si>
  <si>
    <t xml:space="preserve">select args, count(*), avg(value), stddev(value) from perf_mon where args like '%seek-self-conf/%Similarity%' and key = 'HighConfidenceIS' group by args order by args;
</t>
  </si>
  <si>
    <t>Millis/Hc</t>
  </si>
  <si>
    <t xml:space="preserve">select args, count(*), avg(value), stddev(value) from perf_mon where args like '%seek-self-conf/%Similarity%' and key = 'StrongClosedIS' group by args order by args;
</t>
  </si>
  <si>
    <t xml:space="preserve">select args, count(*), avg(value), stddev(value) from perf_mon where args like '%seek-self-conf/%SimConf%' and key = 'StrongClosedIS' group by args order by args;
</t>
  </si>
  <si>
    <t>[/home/yaboulna/fim_out/lcm_closed_cikm/4wk+1wk_ngram5-relsupp1_oct-nov-dec/, /home/yaboulna/fim_out/lcm_closed_cikm/1hr+30min_ngram5-relsupp10_11032233-11151120_seek-self-conf/, SimConf_conf0.1_Buff1000,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</si>
  <si>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/home/yaboulna/fim_out/lcm_closed_cikm/1hr+30min_ngram5-relsupp10_11032233-11151120_seek-self-conf/, SimConf_conf0.2_Buff1000,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</si>
  <si>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/home/yaboulna/fim_out/lcm_closed_cikm/1hr+30min_ngram5-relsupp10_11032233-11151120_seek-self-conf/, SimConf_conf0.3_Buff1000,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</si>
  <si>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/home/yaboulna/fim_out/lcm_closed_cikm/1hr+30min_ngram5-relsupp10_11032233-11151120_seek-self-conf/, SimConf_conf0.4_Buff1000,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</si>
  <si>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/home/yaboulna/fim_out/lcm_closed_cikm/1hr+30min_ngram5-relsupp10_11032233-11151120_seek-self-conf/, SimConf_conf0.5_Buff1000,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</si>
  <si>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/home/yaboulna/fim_out/lcm_closed_cikm/1hr+30min_ngram5-relsupp10_11032233-11151120_seek-self-conf/, SimConf_conf0.6_Buff1000,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</si>
  <si>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/home/yaboulna/fim_out/lcm_closed_cikm/1hr+30min_ngram5-relsupp10_11032233-11151120_seek-self-conf/, SimConf_conf0.7_Buff1000,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</si>
  <si>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/home/yaboulna/fim_out/lcm_closed_cikm/1hr+30min_ngram5-relsupp10_11032233-11151120_seek-self-conf/, SimConf_conf0.8_Buff1000,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</si>
  <si>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/home/yaboulna/fim_out/lcm_closed_cikm/1hr+30min_ngram5-relsupp10_11032233-11151120_seek-self-conf/, SimConf_conf0.9_Buff1000,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</si>
  <si>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'%seek-self-conf/%SimConf%' and key = 'HighConfidenceIS' group by args order by args;
</t>
  </si>
  <si>
    <t>HC-SF</t>
  </si>
  <si>
    <t>SF/HC</t>
  </si>
  <si>
    <t>CPUMillisFilter</t>
  </si>
  <si>
    <t xml:space="preserve">select args, count(*), avg(value), stddev(value) from perf_mon where args like '%seek-self-conf/%SimConf%' and key = 'CPUMillisFilter' group by args order by args;
</t>
  </si>
  <si>
    <t>select args, count(*), avg(value), stddev(value) from perf_mon where args like '%cluster%HandOpt%' and key = 'CPUMillisFilter' group by args order by args;</t>
  </si>
  <si>
    <t>[/home/yaboulna/fim_out/lcm_closed_cikm/4wk+1wk_ngram5-relsupp1_oct-nov-dec/, /home/yaboulna/fim_out/lcm_closed_cikm/1hr+30min_ngram5-relsupp10_11032233-11151120_cluster-nondistinct/, HandOpt_conf0.2_Buff1000,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</si>
  <si>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HandOpt_conf0.3_Buff1000,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</si>
  <si>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HandOpt_conf0.4_Buff1000,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</si>
  <si>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HandOpt_conf0.5_Buff1000,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</si>
  <si>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HandOpt_conf0.6_Buff1000,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</si>
  <si>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HandOpt_conf0.7_Buff1000,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</si>
  <si>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HandOpt_conf0.8_Buff1000,  ITEMSET_SIMILARITY_COSINE_GOOD_THRESHOLD=0.66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</si>
  <si>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HandOpt_conf0.9_Buff1000,  ITEMSET_SIMILARITY_COSINE_GOOD_THRESHOLD=0.66 ITEMSET_SIMILARITY_PROMISING_THRESHOLD=0.0 ITEMSET_SIMILARITY_PPJOIN_MIN_LENGTH=3 ITEMSET_SIMILARITY_BAD_THRESHOLD=0.1 CONFIDENCE_HIGH_THRESHOLD=0.9]</t>
  </si>
  <si>
    <t>High Confidence</t>
  </si>
  <si>
    <t xml:space="preserve">select args, count(*), avg(value), stddev(value) from perf_mon where args like '%cluster%HandOpt%' and key = 'HighConfidenceIS' group by args order by args;
</t>
  </si>
  <si>
    <t xml:space="preserve">select args, count(*), avg(value), stddev(value) from perf_mon where args like '%cluster%HandOpt%' and key = 'StrongClosedIS' group by args order by args;
</t>
  </si>
  <si>
    <t xml:space="preserve">select args, count(*), avg(value), stddev(value) from perf_mon where args like '%cluster%HandOpt_LowCos%' and key = 'StrongClosedIS' group by args order by args;
</t>
  </si>
  <si>
    <t>[/home/yaboulna/fim_out/lcm_closed_cikm/4wk+1wk_ngram5-relsupp1_oct-nov-dec/, /home/yaboulna/fim_out/lcm_closed_cikm/1hr+30min_ngram5-relsupp10_11032233-11151120_cluster-nondistinct/, HandOpt_LowCos_conf0.1_Buff1000,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</si>
  <si>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HandOpt_LowCos_conf0.2_Buff1000,  ITEMSET_SIMILARITY_COSINE_GOOD_THRESHOLD=0.33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</si>
  <si>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HandOpt_LowCos_conf0.3_Buff1000,  ITEMSET_SIMILARITY_COSINE_GOOD_THRESHOLD=0.33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</si>
  <si>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HandOpt_LowCos_conf0.4_Buff1000,  ITEMSET_SIMILARITY_COSINE_GOOD_THRESHOLD=0.33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</si>
  <si>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HandOpt_LowCos_conf0.5_Buff1000,  ITEMSET_SIMILARITY_COSINE_GOOD_THRESHOLD=0.33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</si>
  <si>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HandOpt_LowCos_conf0.6_Buff1000,  ITEMSET_SIMILARITY_COSINE_GOOD_THRESHOLD=0.33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</si>
  <si>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HandOpt_LowCos_conf0.7_Buff1000,  ITEMSET_SIMILARITY_COSINE_GOOD_THRESHOLD=0.33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</si>
  <si>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HandOpt_LowCos_conf0.8_Buff1000,  ITEMSET_SIMILARITY_COSINE_GOOD_THRESHOLD=0.33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</si>
  <si>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HandOpt_LowCos_conf0.9_Buff1000,  ITEMSET_SIMILARITY_COSINE_GOOD_THRESHOLD=0.33 ITEMSET_SIMILARITY_PROMISING_THRESHOLD=0.0 ITEMSET_SIMILARITY_PPJOIN_MIN_LENGTH=3 ITEMSET_SIMILARITY_BAD_THRESHOLD=0.1 CONFIDENCE_HIGH_THRESHOLD=0.9]</t>
  </si>
  <si>
    <t>HighConfidence</t>
  </si>
  <si>
    <t xml:space="preserve">select args, count(*), avg(value), stddev(value) from perf_mon where args like '%cluster%HandOpt_LowCos%' and key = 'HighConfidenceIS' group by args order by args;
</t>
  </si>
  <si>
    <t>Cosine</t>
  </si>
  <si>
    <t>Jaccard</t>
  </si>
  <si>
    <t>StrngClosed</t>
  </si>
  <si>
    <t xml:space="preserve">select args, count(*), avg(value), stddev(value) from perf_mon where args like '%cluster%HandOpt_Jaccard%' and key = 'HighConfidenceIS' group by args order by args;
</t>
  </si>
  <si>
    <t>[/home/yaboulna/fim_out/lcm_closed_cikm/4wk+1wk_ngram5-relsupp1_oct-nov-dec/, /home/yaboulna/fim_out/lcm_closed_cikm/1hr+30min_ngram5-relsupp10_11032233-11151120_cluster-nondistinct/, HandOpt_Jaccard_conf0.05_Buff1000,  ITEMSET_SIMILARITY_COSINE_GOOD_THRESHOLD=0.33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</si>
  <si>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/home/yaboulna/fim_out/lcm_closed_cikm/1hr+30min_ngram5-relsupp10_11032233-11151120_cluster-nondistinct/,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</si>
  <si>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</si>
  <si>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/home/yaboulna/fim_out/lcm_closed_cikm/1hr+30min_ngram5-relsupp10_11032233-11151120_cluster-nondistinct/, HandOpt_Jaccard_conf0.2_Buff1000,  ITEMSET_SIMILARITY_COSINE_GOOD_THRESHOLD=0.33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</si>
  <si>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HandOpt_Jaccard_conf0.3_Buff1000,  ITEMSET_SIMILARITY_COSINE_GOOD_THRESHOLD=0.33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</si>
  <si>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HandOpt_Jaccard_conf0.4_Buff1000,  ITEMSET_SIMILARITY_COSINE_GOOD_THRESHOLD=0.33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</si>
  <si>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HandOpt_Jaccard_conf0.5_Buff1000,  ITEMSET_SIMILARITY_COSINE_GOOD_THRESHOLD=0.33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</si>
  <si>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HandOpt_Jaccard_conf0.6_Buff1000,  ITEMSET_SIMILARITY_COSINE_GOOD_THRESHOLD=0.33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</si>
  <si>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HandOpt_Jaccard_conf0.75_Buff1000,  ITEMSET_SIMILARITY_COSINE_GOOD_THRESHOLD=0.33 ITEMSET_SIMILARITY_PROMISING_THRESHOLD=0.0 ITEMSET_SIMILARITY_PPJOIN_MIN_LENGTH=3 ITEMSET_SIMILARITY_BAD_THRESHOLD=0.1 CONFIDENCE_HIGH_THRESHOLD=0.75]</t>
  </si>
  <si>
    <t>[/home/yaboulna/fim_out/lcm_closed_cikm/4wk+1wk_ngram5-relsupp1_oct-nov-dec/, /home/yaboulna/fim_out/lcm_closed_cikm/1hr+30min_ngram5-relsupp10_11032233-11151120_cluster-nondistinct/, HandOpt_Jaccard_conf0.7_Buff1000,  ITEMSET_SIMILARITY_COSINE_GOOD_THRESHOLD=0.33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</si>
  <si>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HandOpt_Jaccard_conf0.8_Buff1000,  ITEMSET_SIMILARITY_COSINE_GOOD_THRESHOLD=0.33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</si>
  <si>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HandOpt_Jaccard_conf0.9_Buff1000,  ITEMSET_SIMILARITY_COSINE_GOOD_THRESHOLD=0.33 ITEMSET_SIMILARITY_PROMISING_THRESHOLD=0.0 ITEMSET_SIMILARITY_PPJOIN_MIN_LENGTH=3 ITEMSET_SIMILARITY_BAD_THRESHOLD=0.1 CONFIDENCE_HIGH_THRESHOLD=0.9]</t>
  </si>
  <si>
    <t>S</t>
  </si>
  <si>
    <t>[/home/yaboulna/fim_out/lcm_closed_cikm/4wk+1wk_ngram5-relsupp1_oct-nov-dec/, /home/yaboulna/fim_out/lcm_closed_cikm/1hr+30min_ngram5-relsupp10_oct-nov-dec/, SimConf_conf0.05_Buff1000,  ITEMSET_SIMILARITY_COSINE_GOOD_THRESHOLD=0.66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</si>
  <si>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/home/yaboulna/fim_out/lcm_closed_cikm/1hr+30min_ngram5-relsupp10_oct-nov-dec/, SimConf_conf0.1_Buff1000,  ITEMSET_SIMILARITY_COSINE_GOOD_THRESHOLD=0.66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</si>
  <si>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SimConf_conf0.25_Buff1000,  ITEMSET_SIMILARITY_COSINE_GOOD_THRESHOLD=0.66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</si>
  <si>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/home/yaboulna/fim_out/lcm_closed_cikm/1hr+30min_ngram5-relsupp10_oct-nov-dec/, SimConf_conf0.2_Buff1000,  ITEMSET_SIMILARITY_COSINE_GOOD_THRESHOLD=0.66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</si>
  <si>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/home/yaboulna/fim_out/lcm_closed_cikm/1hr+30min_ngram5-relsupp10_oct-nov-dec/, SimConf_conf0.3_Buff1000,  ITEMSET_SIMILARITY_COSINE_GOOD_THRESHOLD=0.66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</si>
  <si>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/home/yaboulna/fim_out/lcm_closed_cikm/1hr+30min_ngram5-relsupp10_oct-nov-dec/, SimConf_conf0.4_Buff1000,  ITEMSET_SIMILARITY_COSINE_GOOD_THRESHOLD=0.66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</si>
  <si>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/home/yaboulna/fim_out/lcm_closed_cikm/1hr+30min_ngram5-relsupp10_oct-nov-dec/, SimConf_conf0.5_Buff1000,  ITEMSET_SIMILARITY_COSINE_GOOD_THRESHOLD=0.66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</si>
  <si>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/home/yaboulna/fim_out/lcm_closed_cikm/1hr+30min_ngram5-relsupp10_oct-nov-dec/, SimConf_conf0.6_Buff1000,  ITEMSET_SIMILARITY_COSINE_GOOD_THRESHOLD=0.66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</si>
  <si>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/home/yaboulna/fim_out/lcm_closed_cikm/1hr+30min_ngram5-relsupp10_oct-nov-dec/, SimConf_conf0.75_Buff1000,  ITEMSET_SIMILARITY_COSINE_GOOD_THRESHOLD=0.66 ITEMSET_SIMILARITY_PROMISING_THRESHOLD=0.0 ITEMSET_SIMILARITY_PPJOIN_MIN_LENGTH=3 ITEMSET_SIMILARITY_BAD_THRESHOLD=0.1 CONFIDENCE_HIGH_THRESHOLD=0.75]</t>
  </si>
  <si>
    <t>[/home/yaboulna/fim_out/lcm_closed_cikm/4wk+1wk_ngram5-relsupp1_oct-nov-dec/, /home/yaboulna/fim_out/lcm_closed_cikm/1hr+30min_ngram5-relsupp10_oct-nov-dec/, SimConf_conf0.7_Buff1000,  ITEMSET_SIMILARITY_COSINE_GOOD_THRESHOLD=0.66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</si>
  <si>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/home/yaboulna/fim_out/lcm_closed_cikm/1hr+30min_ngram5-relsupp10_oct-nov-dec/, SimConf_conf0.95_Buff1000,  ITEMSET_SIMILARITY_COSINE_GOOD_THRESHOLD=0.66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</si>
  <si>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/home/yaboulna/fim_out/lcm_closed_cikm/1hr+30min_ngram5-relsupp10_oct-nov-dec/, SimConf_conf0.9_Buff1000,  ITEMSET_SIMILARITY_COSINE_GOOD_THRESHOLD=0.66 ITEMSET_SIMILARITY_PROMISING_THRESHOLD=0.0 ITEMSET_SIMILARITY_PPJOIN_MIN_LENGTH=3 ITEMSET_SIMILARITY_BAD_THRESHOLD=0.1 CONFIDENCE_HIGH_THRESHOLD=0.9]</t>
  </si>
  <si>
    <t xml:space="preserve">select args, count(*), avg(value), stddev(value) from perf_mon where args like '%dec/%SimConf%' and key = 'HighConfidenceIS' group by args order by args;
</t>
  </si>
  <si>
    <t xml:space="preserve">select args, count(*), avg(value), stddev(value) from perf_mon where args like '%dec%dec/%SimConf%' and key = 'StrongClosedIS' group by args order by args;
</t>
  </si>
  <si>
    <t>sc/HC</t>
  </si>
  <si>
    <t>unalliedHiConf</t>
  </si>
  <si>
    <t xml:space="preserve">select args, count(*), avg(value), stddev(value) from perf_mon where args like '%dec%dec/%SimConf%' and key = 'unalliedHiConf' group by args order by args;
</t>
  </si>
  <si>
    <t xml:space="preserve">select args, count(*), avg(value), stddev(value) from perf_mon where args like '%cluster%HandOpt_Jaccard%' and key = 'StrongClosedIS' group by args order by args;
</t>
  </si>
  <si>
    <t>sc+unclusteredhc</t>
  </si>
  <si>
    <t>Filtering</t>
  </si>
  <si>
    <t>[/home/yaboulna/fim_out/lcm_closed_cikm/4wk+1wk_ngram5-relsupp1_oct-nov-dec/, /home/yaboulna/fim_out/lcm_closed_cikm/15min+7.5min_ngram5-relsupp10_oct-nov-dec/,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</si>
  <si>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/home/yaboulna/fim_out/lcm_closed_cikm/15min+7.5min_ngram5-relsupp10_oct-nov-dec/,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</si>
  <si>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/home/yaboulna/fim_out/lcm_closed_cikm/16hr+8hr_ngram4-relsupp10_oct29-nov-dec/,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</si>
  <si>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/home/yaboulna/fim_out/lcm_closed_cikm/16hr+8hr_ngram4-relsupp10_oct29-nov-dec/,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</si>
  <si>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/home/yaboulna/fim_out/lcm_closed_cikm/1hr+30min_ngram5-relsupp10_oct-nov-dec/,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</si>
  <si>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/home/yaboulna/fim_out/lcm_closed_cikm/1hr+30min_ngram5-relsupp10_oct-nov-dec/,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</si>
  <si>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/home/yaboulna/fim_out/lcm_closed_cikm/24hr+12hr_ngram4-relsupp10_oct29-nov-dec/,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</si>
  <si>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/home/yaboulna/fim_out/lcm_closed_cikm/24hr+12hr_ngram4-relsupp10_oct29-nov-dec/,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</si>
  <si>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/home/yaboulna/fim_out/lcm_closed_cikm/30min+15min_ngram4-relsupp10_oct29-nov-dec/,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</si>
  <si>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/home/yaboulna/fim_out/lcm_closed_cikm/30min+15min_ngram4-relsupp10_oct29-nov-dec/, HandOpt_Jaccard_conf0.25_Buff1000,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</si>
  <si>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/home/yaboulna/fim_out/lcm_closed_cikm/8hr+4hr_ngram5-relsupp10_oct-nov-dec/, HandOpt_Jaccard_conf0.1_Buff1000,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</si>
  <si>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/home/yaboulna/fim_out/lcm_closed_cikm/8hr+4hr_ngram5-relsupp10_oct-nov-dec/, HandOpt_Jaccard_conf0.25_Buff1000,  ITEMSET_SIMILARITY_COSINE_GOOD_THRESHOLD=0.33 ITEMSET_SIMILARITY_PROMISING_THRESHOLD=0.0 ITEMSET_SIMILARITY_PPJOIN_MIN_LENGTH=3 ITEMSET_SIMILARITY_BAD_THRESHOLD=0.1 CONFIDENCE_HIGH_THRESHOLD=0.25]</t>
  </si>
  <si>
    <t>Kappa=0.25</t>
  </si>
  <si>
    <t>kappa=0.25</t>
  </si>
  <si>
    <t>Kappa=0.1</t>
  </si>
  <si>
    <t>30 min</t>
  </si>
  <si>
    <t>15 min</t>
  </si>
  <si>
    <t>1 hr</t>
  </si>
  <si>
    <t>8 hr</t>
  </si>
  <si>
    <t>16 hr</t>
  </si>
  <si>
    <t>1 day</t>
  </si>
  <si>
    <t>Mining</t>
  </si>
  <si>
    <t>Filtering + Mining</t>
  </si>
  <si>
    <t>FPZhu</t>
  </si>
  <si>
    <t xml:space="preserve">select args, count(*), avg(value), stddev(value) from perf_mon where args like '%dec/%dec/%HandOpt_Jaccard%' and key = 'CPUMillisFilter' group by args order by args;
</t>
  </si>
  <si>
    <t>select args, count(*), avg(value), stddev(value) from perf_mon where args like '%zhu%cikm%' and key = 'WallMillisMining' group by args order by args;</t>
  </si>
  <si>
    <t>5 min</t>
  </si>
  <si>
    <t>[1349085600, 1357038000, file:///home/yaboulna/fim_out/fpzhulosed_cikm/16hr+8hr_ngram5_relsupp10_oct-nove-dec/, 57600/28800, /home/yaboulna/fimi/fp-zhu/fim_closed, &gt;10, 5]</t>
  </si>
  <si>
    <t>[1349085600, 1357038000, file:///home/yaboulna/fim_out/fpzhulosed_cikm/1hr+30min_ngram5_relsupp10_oct-nove-dec/, 3600/1800, /home/yaboulna/fimi/fp-zhu/fim_closed, &gt;10, 5]</t>
  </si>
  <si>
    <t>[1349085600, 1357038000, file:///home/yaboulna/fim_out/fpzhulosed_cikm/24hr+12hr_ngram5_relsupp10_oct-nove-dec/, 86400/43200, /home/yaboulna/fimi/fp-zhu/fim_closed, &gt;10, 5]</t>
  </si>
  <si>
    <t>[1349085600, 1357038000, file:///home/yaboulna/fim_out/fpzhulosed_cikm/30min+15min_ngram5_relsupp10_oct-nove-dec/, 1800/900, /home/yaboulna/fimi/fp-zhu/fim_closed, &gt;10, 5]</t>
  </si>
  <si>
    <t>[1349085600, 1357038000, file:///home/yaboulna/fim_out/fpzhulosed_cikm/8hr+4hr_ngram5_relsupp10_oct-nove-dec/, 28800/14400, /home/yaboulna/fimi/fp-zhu/fim_closed, &gt;10, 5]</t>
  </si>
  <si>
    <t>[1349085600, 1357038000, file:///home/yaboulna/fim_out/lcfpzhulosed_cikm/15min+7.5min_ngram5_relsupp10_oct-nove-dec/, 900/450, /home/yaboulna/fimi/fp-zhu/fim_closed, &gt;10, 5]</t>
  </si>
  <si>
    <t>No postings Lists</t>
  </si>
  <si>
    <t>Time For Postings Lists</t>
  </si>
  <si>
    <t>Avg per itemset</t>
  </si>
  <si>
    <t>Num itemsets</t>
  </si>
  <si>
    <t>??Avg Support</t>
  </si>
  <si>
    <t>??Time writing per occurrence</t>
  </si>
  <si>
    <t>Num itemsets at n=1</t>
  </si>
  <si>
    <t>Time for writing their postings lists</t>
  </si>
  <si>
    <t>Time for Mining</t>
  </si>
  <si>
    <t>Total Time</t>
  </si>
  <si>
    <t>[/home/yaboulna/fim_out/lcm_closed_cikm/4wk+1wk_ngram5-relsupp1_oct-nov-dec/, /home/yaboulna/fim_out/lcm_closed_cikm/1hr+30min_ngram5-relsupp10_11032233-11151120_cluster-nondistinct/, ParentClosed_conf0.05_Buff1000,  ITEMSET_SIMILARITY_COSINE_GOOD_THRESHOLD=0.33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</si>
  <si>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/home/yaboulna/fim_out/lcm_closed_cikm/1hr+30min_ngram5-relsupp10_11032233-11151120_cluster-nondistinct/, ParentClosed_conf0.1_Buff1000,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</si>
  <si>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ParentClosed_conf0.25_Buff1000,  ITEMSET_SIMILARITY_COSINE_GOOD_THRESHOLD=0.33 ITEMSET_SIMILARITY_PROMISING_THRESHOLD=0.0 ITEMSET_SIMILARITY_PPJOIN_MIN_LENGTH=3 ITEMSET_SIMILARITY_BAD_THRESHOLD=0.1 CONFIDENCE_HIGH_THRESHOLD=0.25]</t>
  </si>
  <si>
    <t>[/home/yaboulna/fim_out/lcm_closed_cikm/4wk+1wk_ngram5-relsupp1_oct-nov-dec/, /home/yaboulna/fim_out/lcm_closed_cikm/1hr+30min_ngram5-relsupp10_11032233-11151120_cluster-nondistinct/, ParentClosed_conf0.2_Buff1000,  ITEMSET_SIMILARITY_COSINE_GOOD_THRESHOLD=0.33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</si>
  <si>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ParentClosed_conf0.3_Buff1000,  ITEMSET_SIMILARITY_COSINE_GOOD_THRESHOLD=0.33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</si>
  <si>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ParentClosed_conf0.4_Buff1000,  ITEMSET_SIMILARITY_COSINE_GOOD_THRESHOLD=0.33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</si>
  <si>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ParentClosed_conf0.5_Buff1000,  ITEMSET_SIMILARITY_COSINE_GOOD_THRESHOLD=0.33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</si>
  <si>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ParentClosed_conf0.6_Buff1000,  ITEMSET_SIMILARITY_COSINE_GOOD_THRESHOLD=0.33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</si>
  <si>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ParentClosed_conf0.75_Buff1000,  ITEMSET_SIMILARITY_COSINE_GOOD_THRESHOLD=0.33 ITEMSET_SIMILARITY_PROMISING_THRESHOLD=0.0 ITEMSET_SIMILARITY_PPJOIN_MIN_LENGTH=3 ITEMSET_SIMILARITY_BAD_THRESHOLD=0.1 CONFIDENCE_HIGH_THRESHOLD=0.75]</t>
  </si>
  <si>
    <t>[/home/yaboulna/fim_out/lcm_closed_cikm/4wk+1wk_ngram5-relsupp1_oct-nov-dec/, /home/yaboulna/fim_out/lcm_closed_cikm/1hr+30min_ngram5-relsupp10_11032233-11151120_cluster-nondistinct/, ParentClosed_conf0.7_Buff1000,  ITEMSET_SIMILARITY_COSINE_GOOD_THRESHOLD=0.33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</si>
  <si>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ParentClosed_conf0.8_Buff1000,  ITEMSET_SIMILARITY_COSINE_GOOD_THRESHOLD=0.33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</si>
  <si>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ParentClosed_conf0.95_Buff1000,  ITEMSET_SIMILARITY_COSINE_GOOD_THRESHOLD=0.33 ITEMSET_SIMILARITY_PROMISING_THRESHOLD=0.0 ITEMSET_SIMILARITY_PPJOIN_MIN_LENGTH=3 ITEMSET_SIMILARITY_BAD_THRESHOLD=0.1 CONFIDENCE_HIGH_THRESHOLD=0.95]</t>
  </si>
  <si>
    <t>[/home/yaboulna/fim_out/lcm_closed_cikm/4wk+1wk_ngram5-relsupp1_oct-nov-dec/, /home/yaboulna/fim_out/lcm_closed_cikm/1hr+30min_ngram5-relsupp10_11032233-11151120_cluster-nondistinct/, ParentClosed_conf0.9_Buff1000,  ITEMSET_SIMILARITY_COSINE_GOOD_THRESHOLD=0.33 ITEMSET_SIMILARITY_PROMISING_THRESHOLD=0.0 ITEMSET_SIMILARITY_PPJOIN_MIN_LENGTH=3 ITEMSET_SIMILARITY_BAD_THRESHOLD=0.1 CONFIDENCE_HIGH_THRESHOLD=0.9]</t>
  </si>
  <si>
    <t>select args, count(*), avg(value), stddev(value) from perf_mon where args like '%nondist%ParentClosed%' and key = 'StrongClosedaIS' group by args order by args;</t>
  </si>
  <si>
    <t>highconf</t>
  </si>
  <si>
    <t>select args, count(*), avg(value), stddev(value) from perf_mon where args like '%nondist%ParentClosed%' and key = 'HighConfidenceIS' group by args order by args;</t>
  </si>
  <si>
    <t>confParen2_KMean</t>
  </si>
  <si>
    <t>[/home/yaboulna/fim_out/lcm_closed_cikm/4wk+1wk_ngram5-relsupp1_oct-nov-dec/, /home/yaboulna/fim_out/lcm_closed_cikm/1hr+30min_ngram5-relsupp10_11032233-11151120_cluster-nondistinct/, MaxSiblings50_conf0.05_Buff1000_MaxSiblings50,  ITEMSET_SIMILARITY_COSINE_GOOD_THRESHOLD=0.33 ITEMSET_SIMILARITY_PROMISING_THRESHOLD=0.0 ITEMSET_SIMILARITY_PPJOIN_MIN_LENGTH=3 ITEMSET_SIMILARITY_BAD_THRESHOLD=0.1 CONFIDENCE_HIGH_THRESHOLD=0.05]</t>
  </si>
  <si>
    <t>[/home/yaboulna/fim_out/lcm_closed_cikm/4wk+1wk_ngram5-relsupp1_oct-nov-dec/, /home/yaboulna/fim_out/lcm_closed_cikm/1hr+30min_ngram5-relsupp10_11032233-11151120_cluster-nondistinct/, MaxSiblings50_conf0.1_Buff1000_MaxSiblings50,  ITEMSET_SIMILARITY_COSINE_GOOD_THRESHOLD=0.33 ITEMSET_SIMILARITY_PROMISING_THRESHOLD=0.0 ITEMSET_SIMILARITY_PPJOIN_MIN_LENGTH=3 ITEMSET_SIMILARITY_BAD_THRESHOLD=0.1 CONFIDENCE_HIGH_THRESHOLD=0.1]</t>
  </si>
  <si>
    <t>[/home/yaboulna/fim_out/lcm_closed_cikm/4wk+1wk_ngram5-relsupp1_oct-nov-dec/, /home/yaboulna/fim_out/lcm_closed_cikm/1hr+30min_ngram5-relsupp10_11032233-11151120_cluster-nondistinct/, MaxSiblings50_conf0.2_Buff1000_MaxSiblings50,  ITEMSET_SIMILARITY_COSINE_GOOD_THRESHOLD=0.33 ITEMSET_SIMILARITY_PROMISING_THRESHOLD=0.0 ITEMSET_SIMILARITY_PPJOIN_MIN_LENGTH=3 ITEMSET_SIMILARITY_BAD_THRESHOLD=0.1 CONFIDENCE_HIGH_THRESHOLD=0.2]</t>
  </si>
  <si>
    <t>[/home/yaboulna/fim_out/lcm_closed_cikm/4wk+1wk_ngram5-relsupp1_oct-nov-dec/, /home/yaboulna/fim_out/lcm_closed_cikm/1hr+30min_ngram5-relsupp10_11032233-11151120_cluster-nondistinct/, MaxSiblings50_conf0.3_Buff1000_MaxSiblings50,  ITEMSET_SIMILARITY_COSINE_GOOD_THRESHOLD=0.33 ITEMSET_SIMILARITY_PROMISING_THRESHOLD=0.0 ITEMSET_SIMILARITY_PPJOIN_MIN_LENGTH=3 ITEMSET_SIMILARITY_BAD_THRESHOLD=0.1 CONFIDENCE_HIGH_THRESHOLD=0.3]</t>
  </si>
  <si>
    <t>[/home/yaboulna/fim_out/lcm_closed_cikm/4wk+1wk_ngram5-relsupp1_oct-nov-dec/, /home/yaboulna/fim_out/lcm_closed_cikm/1hr+30min_ngram5-relsupp10_11032233-11151120_cluster-nondistinct/, MaxSiblings50_conf0.4_Buff1000_MaxSiblings50,  ITEMSET_SIMILARITY_COSINE_GOOD_THRESHOLD=0.33 ITEMSET_SIMILARITY_PROMISING_THRESHOLD=0.0 ITEMSET_SIMILARITY_PPJOIN_MIN_LENGTH=3 ITEMSET_SIMILARITY_BAD_THRESHOLD=0.1 CONFIDENCE_HIGH_THRESHOLD=0.4]</t>
  </si>
  <si>
    <t>[/home/yaboulna/fim_out/lcm_closed_cikm/4wk+1wk_ngram5-relsupp1_oct-nov-dec/, /home/yaboulna/fim_out/lcm_closed_cikm/1hr+30min_ngram5-relsupp10_11032233-11151120_cluster-nondistinct/, MaxSiblings50_conf0.5_Buff1000_MaxSiblings50,  ITEMSET_SIMILARITY_COSINE_GOOD_THRESHOLD=0.33 ITEMSET_SIMILARITY_PROMISING_THRESHOLD=0.0 ITEMSET_SIMILARITY_PPJOIN_MIN_LENGTH=3 ITEMSET_SIMILARITY_BAD_THRESHOLD=0.1 CONFIDENCE_HIGH_THRESHOLD=0.5]</t>
  </si>
  <si>
    <t>[/home/yaboulna/fim_out/lcm_closed_cikm/4wk+1wk_ngram5-relsupp1_oct-nov-dec/, /home/yaboulna/fim_out/lcm_closed_cikm/1hr+30min_ngram5-relsupp10_11032233-11151120_cluster-nondistinct/, MaxSiblings50_conf0.6_Buff1000_MaxSiblings50,  ITEMSET_SIMILARITY_COSINE_GOOD_THRESHOLD=0.33 ITEMSET_SIMILARITY_PROMISING_THRESHOLD=0.0 ITEMSET_SIMILARITY_PPJOIN_MIN_LENGTH=3 ITEMSET_SIMILARITY_BAD_THRESHOLD=0.1 CONFIDENCE_HIGH_THRESHOLD=0.6]</t>
  </si>
  <si>
    <t>[/home/yaboulna/fim_out/lcm_closed_cikm/4wk+1wk_ngram5-relsupp1_oct-nov-dec/, /home/yaboulna/fim_out/lcm_closed_cikm/1hr+30min_ngram5-relsupp10_11032233-11151120_cluster-nondistinct/, MaxSiblings50_conf0.7_Buff1000_MaxSiblings50,  ITEMSET_SIMILARITY_COSINE_GOOD_THRESHOLD=0.33 ITEMSET_SIMILARITY_PROMISING_THRESHOLD=0.0 ITEMSET_SIMILARITY_PPJOIN_MIN_LENGTH=3 ITEMSET_SIMILARITY_BAD_THRESHOLD=0.1 CONFIDENCE_HIGH_THRESHOLD=0.7]</t>
  </si>
  <si>
    <t>[/home/yaboulna/fim_out/lcm_closed_cikm/4wk+1wk_ngram5-relsupp1_oct-nov-dec/, /home/yaboulna/fim_out/lcm_closed_cikm/1hr+30min_ngram5-relsupp10_11032233-11151120_cluster-nondistinct/, MaxSiblings50_conf0.8_Buff1000_MaxSiblings50,  ITEMSET_SIMILARITY_COSINE_GOOD_THRESHOLD=0.33 ITEMSET_SIMILARITY_PROMISING_THRESHOLD=0.0 ITEMSET_SIMILARITY_PPJOIN_MIN_LENGTH=3 ITEMSET_SIMILARITY_BAD_THRESHOLD=0.1 CONFIDENCE_HIGH_THRESHOLD=0.8]</t>
  </si>
  <si>
    <t>[/home/yaboulna/fim_out/lcm_closed_cikm/4wk+1wk_ngram5-relsupp1_oct-nov-dec/, /home/yaboulna/fim_out/lcm_closed_cikm/1hr+30min_ngram5-relsupp10_11032233-11151120_cluster-nondistinct/, MaxSiblings50_conf0.9_Buff1000_MaxSiblings50,  ITEMSET_SIMILARITY_COSINE_GOOD_THRESHOLD=0.33 ITEMSET_SIMILARITY_PROMISING_THRESHOLD=0.0 ITEMSET_SIMILARITY_PPJOIN_MIN_LENGTH=3 ITEMSET_SIMILARITY_BAD_THRESHOLD=0.1 CONFIDENCE_HIGH_THRESHOLD=0.9]</t>
  </si>
  <si>
    <t xml:space="preserve">select args, count(*), avg(value), stddev(value) from perf_mon where args like '%Buff1000%MaxSiblings50%' and key = 'confParen2_KMean' group by args order by args;
</t>
  </si>
  <si>
    <t>select args, count(*), avg(value), stddev(value) from perf_mon where args like '%Buff1000%MaxSiblings50%' and key = 'confParen1_2KMean' group by args order by args;</t>
  </si>
  <si>
    <t>confParen1_2KMean</t>
  </si>
  <si>
    <t>confParen2_KN</t>
  </si>
  <si>
    <t xml:space="preserve">select args, count(*), avg(value), stddev(value) from perf_mon where args like '%Buff1000%MaxSiblings50%' and key = 'confParen2_KN' group by args order by args;
</t>
  </si>
  <si>
    <t>FilteredItemsets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</si>
</sst>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'BUGGY_Jaccard+NoCos'!$E$3:$E$11</c:f>
              <c:numCache>
                <c:formatCode>General</c:formatCode>
                <c:ptCount val="9"/>
                <c:pt idx="0">
                  <c:v>11917.2966002345</c:v>
                </c:pt>
                <c:pt idx="1">
                  <c:v>11828.9894490035</c:v>
                </c:pt>
                <c:pt idx="2">
                  <c:v>11729.6506447831</c:v>
                </c:pt>
                <c:pt idx="3">
                  <c:v>11966.9026963658</c:v>
                </c:pt>
                <c:pt idx="4">
                  <c:v>11391.3622508793</c:v>
                </c:pt>
                <c:pt idx="5">
                  <c:v>10873.0011723329</c:v>
                </c:pt>
                <c:pt idx="6">
                  <c:v>10180.5978898007</c:v>
                </c:pt>
                <c:pt idx="7">
                  <c:v>8763.8898007034</c:v>
                </c:pt>
                <c:pt idx="8">
                  <c:v>6483.72567409144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660600"/>
        <c:axId val="2118671400"/>
      </c:lineChart>
      <c:catAx>
        <c:axId val="211866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671400"/>
        <c:crosses val="autoZero"/>
        <c:auto val="1"/>
        <c:lblAlgn val="ctr"/>
        <c:lblOffset val="100"/>
        <c:noMultiLvlLbl val="0"/>
      </c:catAx>
      <c:valAx>
        <c:axId val="211867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660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SimConf!$D$5:$D$13</c:f>
              <c:numCache>
                <c:formatCode>General</c:formatCode>
                <c:ptCount val="9"/>
                <c:pt idx="0">
                  <c:v>81.9013333333333</c:v>
                </c:pt>
                <c:pt idx="1">
                  <c:v>121.910052910053</c:v>
                </c:pt>
                <c:pt idx="2">
                  <c:v>146.534153005464</c:v>
                </c:pt>
                <c:pt idx="3">
                  <c:v>162.507204610951</c:v>
                </c:pt>
                <c:pt idx="4">
                  <c:v>175.362573099415</c:v>
                </c:pt>
                <c:pt idx="5">
                  <c:v>168.763313609467</c:v>
                </c:pt>
                <c:pt idx="6">
                  <c:v>167.919402985075</c:v>
                </c:pt>
                <c:pt idx="7">
                  <c:v>188.822289156627</c:v>
                </c:pt>
                <c:pt idx="8">
                  <c:v>275.61094224924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31688"/>
        <c:axId val="2119034648"/>
      </c:lineChart>
      <c:catAx>
        <c:axId val="211903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034648"/>
        <c:crosses val="autoZero"/>
        <c:auto val="1"/>
        <c:lblAlgn val="ctr"/>
        <c:lblOffset val="100"/>
        <c:noMultiLvlLbl val="0"/>
      </c:catAx>
      <c:valAx>
        <c:axId val="2119034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03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SimConf!$L$5:$L$13</c:f>
              <c:numCache>
                <c:formatCode>General</c:formatCode>
                <c:ptCount val="9"/>
                <c:pt idx="0">
                  <c:v>348.229508196721</c:v>
                </c:pt>
                <c:pt idx="1">
                  <c:v>345.667441860465</c:v>
                </c:pt>
                <c:pt idx="2">
                  <c:v>337.761445783133</c:v>
                </c:pt>
                <c:pt idx="3">
                  <c:v>321.348600508906</c:v>
                </c:pt>
                <c:pt idx="4">
                  <c:v>300.682989690722</c:v>
                </c:pt>
                <c:pt idx="5">
                  <c:v>275.605194805195</c:v>
                </c:pt>
                <c:pt idx="6">
                  <c:v>242.908376963351</c:v>
                </c:pt>
                <c:pt idx="7">
                  <c:v>194.520942408377</c:v>
                </c:pt>
                <c:pt idx="8">
                  <c:v>105.206349206349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58776"/>
        <c:axId val="2119061736"/>
      </c:lineChart>
      <c:catAx>
        <c:axId val="211905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9061736"/>
        <c:crosses val="autoZero"/>
        <c:auto val="1"/>
        <c:lblAlgn val="ctr"/>
        <c:lblOffset val="100"/>
        <c:noMultiLvlLbl val="0"/>
      </c:catAx>
      <c:valAx>
        <c:axId val="2119061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05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HandOpt!$S$4:$S$11</c:f>
              <c:numCache>
                <c:formatCode>General</c:formatCode>
                <c:ptCount val="8"/>
                <c:pt idx="0">
                  <c:v>225.120720720721</c:v>
                </c:pt>
                <c:pt idx="1">
                  <c:v>207.727927927928</c:v>
                </c:pt>
                <c:pt idx="2">
                  <c:v>191.396396396396</c:v>
                </c:pt>
                <c:pt idx="3">
                  <c:v>175.848648648649</c:v>
                </c:pt>
                <c:pt idx="4">
                  <c:v>169.930973451327</c:v>
                </c:pt>
                <c:pt idx="5">
                  <c:v>168.268468468468</c:v>
                </c:pt>
                <c:pt idx="6">
                  <c:v>189.100178890877</c:v>
                </c:pt>
                <c:pt idx="7">
                  <c:v>273.927927927928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045208"/>
        <c:axId val="2118048168"/>
      </c:lineChart>
      <c:catAx>
        <c:axId val="211804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048168"/>
        <c:crosses val="autoZero"/>
        <c:auto val="1"/>
        <c:lblAlgn val="ctr"/>
        <c:lblOffset val="100"/>
        <c:noMultiLvlLbl val="0"/>
      </c:catAx>
      <c:valAx>
        <c:axId val="211804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04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HandOpt!$K$4:$K$11</c:f>
              <c:numCache>
                <c:formatCode>General</c:formatCode>
                <c:ptCount val="8"/>
                <c:pt idx="0">
                  <c:v>339.340540540541</c:v>
                </c:pt>
                <c:pt idx="1">
                  <c:v>330.106306306306</c:v>
                </c:pt>
                <c:pt idx="2">
                  <c:v>314.34954954955</c:v>
                </c:pt>
                <c:pt idx="3">
                  <c:v>295.284684684685</c:v>
                </c:pt>
                <c:pt idx="4">
                  <c:v>271.430088495575</c:v>
                </c:pt>
                <c:pt idx="5">
                  <c:v>239.464864864865</c:v>
                </c:pt>
                <c:pt idx="6">
                  <c:v>193.0</c:v>
                </c:pt>
                <c:pt idx="7">
                  <c:v>107.064864864865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071960"/>
        <c:axId val="2118074920"/>
      </c:lineChart>
      <c:catAx>
        <c:axId val="211807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074920"/>
        <c:crosses val="autoZero"/>
        <c:auto val="1"/>
        <c:lblAlgn val="ctr"/>
        <c:lblOffset val="100"/>
        <c:noMultiLvlLbl val="0"/>
      </c:catAx>
      <c:valAx>
        <c:axId val="2118074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071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HandOpt_JaccardVs!$D$3:$D$11</c:f>
              <c:numCache>
                <c:formatCode>General</c:formatCode>
                <c:ptCount val="9"/>
                <c:pt idx="0">
                  <c:v>267.175771971496</c:v>
                </c:pt>
                <c:pt idx="1">
                  <c:v>232.397163120567</c:v>
                </c:pt>
                <c:pt idx="2">
                  <c:v>214.08830548926</c:v>
                </c:pt>
                <c:pt idx="3">
                  <c:v>196.486810551559</c:v>
                </c:pt>
                <c:pt idx="4">
                  <c:v>179.831325301205</c:v>
                </c:pt>
                <c:pt idx="5">
                  <c:v>172.442786069652</c:v>
                </c:pt>
                <c:pt idx="6">
                  <c:v>170.682808716707</c:v>
                </c:pt>
                <c:pt idx="7">
                  <c:v>190.71072319202</c:v>
                </c:pt>
                <c:pt idx="8">
                  <c:v>274.748756218905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HandOpt_JaccardVs!$D$17:$D$27</c:f>
              <c:numCache>
                <c:formatCode>General</c:formatCode>
                <c:ptCount val="9"/>
                <c:pt idx="0">
                  <c:v>258.636036036036</c:v>
                </c:pt>
                <c:pt idx="1">
                  <c:v>225.120720720721</c:v>
                </c:pt>
                <c:pt idx="2">
                  <c:v>207.727927927928</c:v>
                </c:pt>
                <c:pt idx="3">
                  <c:v>191.396396396396</c:v>
                </c:pt>
                <c:pt idx="4">
                  <c:v>175.848648648649</c:v>
                </c:pt>
                <c:pt idx="5">
                  <c:v>169.482882882883</c:v>
                </c:pt>
                <c:pt idx="6">
                  <c:v>168.268468468468</c:v>
                </c:pt>
                <c:pt idx="7">
                  <c:v>189.889908256881</c:v>
                </c:pt>
                <c:pt idx="8">
                  <c:v>275.539594843462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346008"/>
        <c:axId val="2117343016"/>
      </c:lineChart>
      <c:catAx>
        <c:axId val="2117346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343016"/>
        <c:crosses val="autoZero"/>
        <c:auto val="1"/>
        <c:lblAlgn val="ctr"/>
        <c:lblOffset val="100"/>
        <c:noMultiLvlLbl val="0"/>
      </c:catAx>
      <c:valAx>
        <c:axId val="2117343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346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v>Distinct Itemsets</c:v>
          </c:tx>
          <c:invertIfNegative val="0"/>
          <c:val>
            <c:numRef>
              <c:f>SimConf_all!$D$5:$D$12</c:f>
              <c:numCache>
                <c:formatCode>General</c:formatCode>
                <c:ptCount val="7"/>
                <c:pt idx="0">
                  <c:v>353.350762016413</c:v>
                </c:pt>
                <c:pt idx="1">
                  <c:v>347.01101992966</c:v>
                </c:pt>
                <c:pt idx="2">
                  <c:v>340.759437280188</c:v>
                </c:pt>
                <c:pt idx="3">
                  <c:v>323.749355216882</c:v>
                </c:pt>
                <c:pt idx="4">
                  <c:v>303.305744431419</c:v>
                </c:pt>
                <c:pt idx="5">
                  <c:v>275.80164126612</c:v>
                </c:pt>
                <c:pt idx="6">
                  <c:v>241.678546307151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17295176"/>
        <c:axId val="2117292184"/>
      </c:barChart>
      <c:lineChart>
        <c:grouping val="standard"/>
        <c:varyColors val="0"/>
        <c:ser>
          <c:idx val="0"/>
          <c:order val="0"/>
          <c:tx>
            <c:v>Number of Clusters</c:v>
          </c:tx>
          <c:spPr>
            <a:ln w="19050"/>
          </c:spPr>
          <c:marker>
            <c:symbol val="none"/>
          </c:marker>
          <c:cat>
            <c:numRef>
              <c:f>SimConf_all!$A$4:$A$14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SimConf_all!$L$4:$L$14</c:f>
              <c:numCache>
                <c:formatCode>General</c:formatCode>
                <c:ptCount val="7"/>
                <c:pt idx="0">
                  <c:v>83.6996483001172</c:v>
                </c:pt>
                <c:pt idx="1">
                  <c:v>123.856506447831</c:v>
                </c:pt>
                <c:pt idx="2">
                  <c:v>149.753341148886</c:v>
                </c:pt>
                <c:pt idx="3">
                  <c:v>166.026260257913</c:v>
                </c:pt>
                <c:pt idx="4">
                  <c:v>178.96225087925</c:v>
                </c:pt>
                <c:pt idx="5">
                  <c:v>171.934818288394</c:v>
                </c:pt>
                <c:pt idx="6">
                  <c:v>169.958499413834</c:v>
                </c:pt>
              </c:numCache>
            </c:numRef>
          </c:val>
          <c:smooth val="0"/>
        </c:ser>
        <c:ser>
          <c:idx val="1"/>
          <c:order val="1"/>
          <c:tx>
            <c:v>Unclustered Distinct</c:v>
          </c:tx>
          <c:spPr>
            <a:ln w="19050">
              <a:prstDash val="dash"/>
            </a:ln>
          </c:spPr>
          <c:marker>
            <c:symbol val="none"/>
          </c:marker>
          <c:cat>
            <c:numRef>
              <c:f>SimConf_all!$A$4:$A$14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cat>
          <c:val>
            <c:numRef>
              <c:f>SimConf_all!$T$4:$T$14</c:f>
              <c:numCache>
                <c:formatCode>General</c:formatCode>
                <c:ptCount val="7"/>
                <c:pt idx="0">
                  <c:v>185.905041031653</c:v>
                </c:pt>
                <c:pt idx="1">
                  <c:v>111.893786635404</c:v>
                </c:pt>
                <c:pt idx="2">
                  <c:v>65.72543962485349</c:v>
                </c:pt>
                <c:pt idx="3">
                  <c:v>30.2722157092614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295176"/>
        <c:axId val="2117292184"/>
      </c:lineChart>
      <c:catAx>
        <c:axId val="211729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7292184"/>
        <c:crosses val="autoZero"/>
        <c:auto val="1"/>
        <c:lblAlgn val="ctr"/>
        <c:lblOffset val="100"/>
        <c:noMultiLvlLbl val="0"/>
      </c:catAx>
      <c:valAx>
        <c:axId val="21172921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72951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RuntimeHandOptJaccard!$M$5:$M$9</c:f>
              <c:numCache>
                <c:formatCode>General</c:formatCode>
                <c:ptCount val="5"/>
                <c:pt idx="0">
                  <c:v>1609.91428204049</c:v>
                </c:pt>
                <c:pt idx="1">
                  <c:v>3776.36635730305</c:v>
                </c:pt>
                <c:pt idx="2">
                  <c:v>146688.808921235</c:v>
                </c:pt>
                <c:pt idx="3">
                  <c:v>573336.514408629</c:v>
                </c:pt>
                <c:pt idx="4">
                  <c:v>1.24294679635974E6</c:v>
                </c:pt>
              </c:numCache>
            </c:numRef>
          </c:val>
          <c:smooth val="0"/>
        </c:ser>
        <c:ser>
          <c:idx val="1"/>
          <c:order val="1"/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RuntimeHandOptJaccard!$I$5:$I$9</c:f>
              <c:numCache>
                <c:formatCode>General</c:formatCode>
                <c:ptCount val="5"/>
                <c:pt idx="0">
                  <c:v>3510.23087</c:v>
                </c:pt>
                <c:pt idx="1">
                  <c:v>1945.678839</c:v>
                </c:pt>
                <c:pt idx="2">
                  <c:v>5590.317708</c:v>
                </c:pt>
                <c:pt idx="3">
                  <c:v>12252.799791</c:v>
                </c:pt>
                <c:pt idx="4">
                  <c:v>25681.16118</c:v>
                </c:pt>
              </c:numCache>
            </c:numRef>
          </c:val>
          <c:smooth val="0"/>
        </c:ser>
        <c:ser>
          <c:idx val="2"/>
          <c:order val="2"/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RuntimeHandOptJaccard!$G$5:$G$9</c:f>
              <c:numCache>
                <c:formatCode>General</c:formatCode>
                <c:ptCount val="5"/>
                <c:pt idx="0">
                  <c:v>165.24</c:v>
                </c:pt>
                <c:pt idx="1">
                  <c:v>489.85</c:v>
                </c:pt>
                <c:pt idx="2">
                  <c:v>3924.68</c:v>
                </c:pt>
                <c:pt idx="3">
                  <c:v>8606.360000000001</c:v>
                </c:pt>
                <c:pt idx="4">
                  <c:v>12693.22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250440"/>
        <c:axId val="2117247448"/>
      </c:lineChart>
      <c:catAx>
        <c:axId val="2117250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7247448"/>
        <c:crosses val="autoZero"/>
        <c:auto val="1"/>
        <c:lblAlgn val="ctr"/>
        <c:lblOffset val="100"/>
        <c:noMultiLvlLbl val="0"/>
      </c:catAx>
      <c:valAx>
        <c:axId val="2117247448"/>
        <c:scaling>
          <c:logBase val="10.0"/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</a:t>
                </a:r>
                <a:r>
                  <a:rPr lang="en-US" baseline="0"/>
                  <a:t> Milliseconds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72504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LCM</c:v>
          </c:tx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RuntimeHandOptJaccard!$G$5:$G$9</c:f>
              <c:numCache>
                <c:formatCode>General</c:formatCode>
                <c:ptCount val="5"/>
                <c:pt idx="0">
                  <c:v>165.24</c:v>
                </c:pt>
                <c:pt idx="1">
                  <c:v>489.85</c:v>
                </c:pt>
                <c:pt idx="2">
                  <c:v>3924.68</c:v>
                </c:pt>
                <c:pt idx="3">
                  <c:v>8606.360000000001</c:v>
                </c:pt>
                <c:pt idx="4">
                  <c:v>12693.22</c:v>
                </c:pt>
              </c:numCache>
            </c:numRef>
          </c:val>
          <c:smooth val="0"/>
        </c:ser>
        <c:ser>
          <c:idx val="1"/>
          <c:order val="1"/>
          <c:tx>
            <c:v>FP-Zhu</c:v>
          </c:tx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RuntimeHandOptJaccard!$M$5:$M$9</c:f>
              <c:numCache>
                <c:formatCode>General</c:formatCode>
                <c:ptCount val="5"/>
                <c:pt idx="0">
                  <c:v>1609.91428204049</c:v>
                </c:pt>
                <c:pt idx="1">
                  <c:v>3776.36635730305</c:v>
                </c:pt>
                <c:pt idx="2">
                  <c:v>146688.808921235</c:v>
                </c:pt>
                <c:pt idx="3">
                  <c:v>573336.514408629</c:v>
                </c:pt>
                <c:pt idx="4">
                  <c:v>1.24294679635974E6</c:v>
                </c:pt>
              </c:numCache>
            </c:numRef>
          </c:val>
          <c:smooth val="0"/>
        </c:ser>
        <c:ser>
          <c:idx val="2"/>
          <c:order val="2"/>
          <c:tx>
            <c:v>LCM + Filtering + Clustering</c:v>
          </c:tx>
          <c:cat>
            <c:strRef>
              <c:f>RuntimeHandOptJaccard!$A$5:$A$9</c:f>
              <c:strCache>
                <c:ptCount val="5"/>
                <c:pt idx="0">
                  <c:v>15 min</c:v>
                </c:pt>
                <c:pt idx="1">
                  <c:v>1 hr</c:v>
                </c:pt>
                <c:pt idx="2">
                  <c:v>8 hr</c:v>
                </c:pt>
                <c:pt idx="3">
                  <c:v>16 hr</c:v>
                </c:pt>
                <c:pt idx="4">
                  <c:v>1 day</c:v>
                </c:pt>
              </c:strCache>
            </c:strRef>
          </c:cat>
          <c:val>
            <c:numRef>
              <c:f>RuntimeHandOptJaccard!$I$5:$I$9</c:f>
              <c:numCache>
                <c:formatCode>General</c:formatCode>
                <c:ptCount val="5"/>
                <c:pt idx="0">
                  <c:v>3510.23087</c:v>
                </c:pt>
                <c:pt idx="1">
                  <c:v>1945.678839</c:v>
                </c:pt>
                <c:pt idx="2">
                  <c:v>5590.317708</c:v>
                </c:pt>
                <c:pt idx="3">
                  <c:v>12252.799791</c:v>
                </c:pt>
                <c:pt idx="4">
                  <c:v>25681.16118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211416"/>
        <c:axId val="2117208424"/>
      </c:lineChart>
      <c:catAx>
        <c:axId val="2117211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7208424"/>
        <c:crosses val="autoZero"/>
        <c:auto val="1"/>
        <c:lblAlgn val="ctr"/>
        <c:lblOffset val="100"/>
        <c:noMultiLvlLbl val="0"/>
      </c:catAx>
      <c:valAx>
        <c:axId val="211720842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Milliseconds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7211416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0"/>
  </c:chart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ParentClosed!$D$4:$D$16</c:f>
              <c:numCache>
                <c:formatCode>General</c:formatCode>
                <c:ptCount val="13"/>
                <c:pt idx="0">
                  <c:v>288.187387387387</c:v>
                </c:pt>
                <c:pt idx="1">
                  <c:v>259.028828828829</c:v>
                </c:pt>
                <c:pt idx="2">
                  <c:v>215.996396396396</c:v>
                </c:pt>
                <c:pt idx="3">
                  <c:v>225.846846846847</c:v>
                </c:pt>
                <c:pt idx="4">
                  <c:v>208.255855855856</c:v>
                </c:pt>
                <c:pt idx="5">
                  <c:v>191.513513513514</c:v>
                </c:pt>
                <c:pt idx="6">
                  <c:v>175.117117117117</c:v>
                </c:pt>
                <c:pt idx="7">
                  <c:v>162.727927927928</c:v>
                </c:pt>
                <c:pt idx="8">
                  <c:v>135.293693693694</c:v>
                </c:pt>
                <c:pt idx="9">
                  <c:v>145.987387387387</c:v>
                </c:pt>
                <c:pt idx="10">
                  <c:v>121.621621621622</c:v>
                </c:pt>
                <c:pt idx="11">
                  <c:v>48.8216216216216</c:v>
                </c:pt>
                <c:pt idx="12">
                  <c:v>81.5171171171171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971832"/>
        <c:axId val="2124886824"/>
      </c:lineChart>
      <c:catAx>
        <c:axId val="212497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886824"/>
        <c:crosses val="autoZero"/>
        <c:auto val="1"/>
        <c:lblAlgn val="ctr"/>
        <c:lblOffset val="100"/>
        <c:noMultiLvlLbl val="0"/>
      </c:catAx>
      <c:valAx>
        <c:axId val="2124886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971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Alapaper!$A$5:$A$14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Alapaper!$D$5:$D$14</c:f>
              <c:numCache>
                <c:formatCode>General</c:formatCode>
                <c:ptCount val="10"/>
                <c:pt idx="0">
                  <c:v>270.674556213018</c:v>
                </c:pt>
                <c:pt idx="1">
                  <c:v>228.463687150838</c:v>
                </c:pt>
                <c:pt idx="2">
                  <c:v>202.842931937173</c:v>
                </c:pt>
                <c:pt idx="3">
                  <c:v>189.204761904762</c:v>
                </c:pt>
                <c:pt idx="4">
                  <c:v>176.425925925926</c:v>
                </c:pt>
                <c:pt idx="5">
                  <c:v>162.757201646091</c:v>
                </c:pt>
                <c:pt idx="6">
                  <c:v>145.507633587786</c:v>
                </c:pt>
                <c:pt idx="7">
                  <c:v>120.289752650177</c:v>
                </c:pt>
                <c:pt idx="8">
                  <c:v>81.8116883116883</c:v>
                </c:pt>
                <c:pt idx="9">
                  <c:v>50.2435897435897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Alapaper!$G$4</c:f>
              <c:strCache>
                <c:ptCount val="1"/>
                <c:pt idx="0">
                  <c:v>HighConfIS</c:v>
                </c:pt>
              </c:strCache>
            </c:strRef>
          </c:tx>
          <c:marker>
            <c:symbol val="none"/>
          </c:marker>
          <c:cat>
            <c:numRef>
              <c:f>Alapaper!$A$5:$A$14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0.95</c:v>
                </c:pt>
              </c:numCache>
            </c:numRef>
          </c:cat>
          <c:val>
            <c:numRef>
              <c:f>Alapaper!$I$5:$I$14</c:f>
              <c:numCache>
                <c:formatCode>General</c:formatCode>
                <c:ptCount val="10"/>
                <c:pt idx="0">
                  <c:v>341.502702702703</c:v>
                </c:pt>
                <c:pt idx="1">
                  <c:v>339.306306306306</c:v>
                </c:pt>
                <c:pt idx="2">
                  <c:v>330.045045045045</c:v>
                </c:pt>
                <c:pt idx="3">
                  <c:v>314.940540540541</c:v>
                </c:pt>
                <c:pt idx="4">
                  <c:v>297.027027027027</c:v>
                </c:pt>
                <c:pt idx="5">
                  <c:v>274.122522522523</c:v>
                </c:pt>
                <c:pt idx="6">
                  <c:v>245.405405405405</c:v>
                </c:pt>
                <c:pt idx="7">
                  <c:v>204.551351351351</c:v>
                </c:pt>
                <c:pt idx="8">
                  <c:v>125.974774774775</c:v>
                </c:pt>
                <c:pt idx="9">
                  <c:v>66.4126126126126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715592"/>
        <c:axId val="2118718568"/>
      </c:lineChart>
      <c:catAx>
        <c:axId val="2118715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8718568"/>
        <c:crosses val="autoZero"/>
        <c:auto val="1"/>
        <c:lblAlgn val="ctr"/>
        <c:lblOffset val="100"/>
        <c:noMultiLvlLbl val="0"/>
      </c:catAx>
      <c:valAx>
        <c:axId val="2118718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715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Globa</c:v>
          </c:tx>
          <c:marker>
            <c:symbol val="none"/>
          </c:marker>
          <c:val>
            <c:numRef>
              <c:f>'cluster-nondistinct'!$D$3:$D$11</c:f>
              <c:numCache>
                <c:formatCode>General</c:formatCode>
                <c:ptCount val="9"/>
                <c:pt idx="0">
                  <c:v>277.992366412214</c:v>
                </c:pt>
                <c:pt idx="1">
                  <c:v>278.776041666667</c:v>
                </c:pt>
                <c:pt idx="2">
                  <c:v>275.276041666667</c:v>
                </c:pt>
                <c:pt idx="3">
                  <c:v>267.594315245478</c:v>
                </c:pt>
                <c:pt idx="4">
                  <c:v>258.161803713528</c:v>
                </c:pt>
                <c:pt idx="5">
                  <c:v>236.700662251656</c:v>
                </c:pt>
                <c:pt idx="6">
                  <c:v>208.777188328912</c:v>
                </c:pt>
                <c:pt idx="7">
                  <c:v>168.521628498728</c:v>
                </c:pt>
                <c:pt idx="8">
                  <c:v>106.526315789474</c:v>
                </c:pt>
              </c:numCache>
            </c:numRef>
          </c:val>
          <c:smooth val="0"/>
        </c:ser>
        <c:ser>
          <c:idx val="1"/>
          <c:order val="1"/>
          <c:tx>
            <c:v>Loca</c:v>
          </c:tx>
          <c:marker>
            <c:symbol val="none"/>
          </c:marker>
          <c:val>
            <c:numRef>
              <c:f>'cluster-nondistinct'!$I$3:$I$11</c:f>
              <c:numCache>
                <c:formatCode>General</c:formatCode>
                <c:ptCount val="9"/>
                <c:pt idx="0">
                  <c:v>203.542452830189</c:v>
                </c:pt>
                <c:pt idx="1">
                  <c:v>200.646226415094</c:v>
                </c:pt>
                <c:pt idx="2">
                  <c:v>195.451306413302</c:v>
                </c:pt>
                <c:pt idx="3">
                  <c:v>188.085158150852</c:v>
                </c:pt>
                <c:pt idx="4">
                  <c:v>181.935251798561</c:v>
                </c:pt>
                <c:pt idx="5">
                  <c:v>167.244444444444</c:v>
                </c:pt>
                <c:pt idx="6">
                  <c:v>148.979949874687</c:v>
                </c:pt>
                <c:pt idx="7">
                  <c:v>122.748166259169</c:v>
                </c:pt>
                <c:pt idx="8">
                  <c:v>82.14420803782509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759688"/>
        <c:axId val="2118762664"/>
      </c:lineChart>
      <c:catAx>
        <c:axId val="211875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762664"/>
        <c:crosses val="autoZero"/>
        <c:auto val="1"/>
        <c:lblAlgn val="ctr"/>
        <c:lblOffset val="100"/>
        <c:noMultiLvlLbl val="0"/>
      </c:catAx>
      <c:valAx>
        <c:axId val="211876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75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'cluster-nondistinct'!$N$3:$N$11</c:f>
              <c:numCache>
                <c:formatCode>General</c:formatCode>
                <c:ptCount val="9"/>
                <c:pt idx="0">
                  <c:v>342.982692307692</c:v>
                </c:pt>
                <c:pt idx="1">
                  <c:v>339.677165354331</c:v>
                </c:pt>
                <c:pt idx="2">
                  <c:v>330.13163064833</c:v>
                </c:pt>
                <c:pt idx="3">
                  <c:v>316.634765625</c:v>
                </c:pt>
                <c:pt idx="4">
                  <c:v>297.882235528942</c:v>
                </c:pt>
                <c:pt idx="5">
                  <c:v>274.58407960199</c:v>
                </c:pt>
                <c:pt idx="6">
                  <c:v>245.758964143426</c:v>
                </c:pt>
                <c:pt idx="7">
                  <c:v>205.091778202677</c:v>
                </c:pt>
                <c:pt idx="8">
                  <c:v>124.697628458498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785720"/>
        <c:axId val="2118788680"/>
      </c:lineChart>
      <c:catAx>
        <c:axId val="211878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788680"/>
        <c:crosses val="autoZero"/>
        <c:auto val="1"/>
        <c:lblAlgn val="ctr"/>
        <c:lblOffset val="100"/>
        <c:noMultiLvlLbl val="0"/>
      </c:catAx>
      <c:valAx>
        <c:axId val="2118788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785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elete val="1"/>
          </c:dLbls>
          <c:val>
            <c:numRef>
              <c:f>minDiff!$I$3:$I$12</c:f>
              <c:numCache>
                <c:formatCode>General</c:formatCode>
                <c:ptCount val="10"/>
                <c:pt idx="0">
                  <c:v>283.159793814433</c:v>
                </c:pt>
                <c:pt idx="1">
                  <c:v>213.696078431373</c:v>
                </c:pt>
                <c:pt idx="2">
                  <c:v>197.832460732984</c:v>
                </c:pt>
                <c:pt idx="3">
                  <c:v>188.566137566138</c:v>
                </c:pt>
                <c:pt idx="4">
                  <c:v>179.048128342246</c:v>
                </c:pt>
                <c:pt idx="5">
                  <c:v>166.342391304348</c:v>
                </c:pt>
                <c:pt idx="6">
                  <c:v>148.646739130435</c:v>
                </c:pt>
                <c:pt idx="7">
                  <c:v>120.668421052632</c:v>
                </c:pt>
                <c:pt idx="8">
                  <c:v>79.9111111111111</c:v>
                </c:pt>
                <c:pt idx="9">
                  <c:v>46.9655172413793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minDiff!$L$3:$L$12</c:f>
              <c:numCache>
                <c:formatCode>General</c:formatCode>
                <c:ptCount val="10"/>
                <c:pt idx="0">
                  <c:v>0.851257411035703</c:v>
                </c:pt>
                <c:pt idx="1">
                  <c:v>0.649840778276531</c:v>
                </c:pt>
                <c:pt idx="2">
                  <c:v>0.618640708121907</c:v>
                </c:pt>
                <c:pt idx="3">
                  <c:v>0.621955653648422</c:v>
                </c:pt>
                <c:pt idx="4">
                  <c:v>0.630451156134669</c:v>
                </c:pt>
                <c:pt idx="5">
                  <c:v>0.639282161066707</c:v>
                </c:pt>
                <c:pt idx="6">
                  <c:v>0.642752085259338</c:v>
                </c:pt>
                <c:pt idx="7">
                  <c:v>0.640727405200531</c:v>
                </c:pt>
                <c:pt idx="8">
                  <c:v>0.711871906841341</c:v>
                </c:pt>
                <c:pt idx="9">
                  <c:v>0.824552972382587</c:v>
                </c:pt>
              </c:numCache>
            </c:numRef>
          </c:val>
        </c:ser>
        <c:ser>
          <c:idx val="2"/>
          <c:order val="2"/>
          <c:invertIfNegative val="0"/>
          <c:dLbls>
            <c:delete val="1"/>
          </c:dLbls>
          <c:val>
            <c:numRef>
              <c:f>minDiff!$K$3:$K$12</c:f>
              <c:numCache>
                <c:formatCode>General</c:formatCode>
                <c:ptCount val="10"/>
                <c:pt idx="0">
                  <c:v>49.477302959761</c:v>
                </c:pt>
                <c:pt idx="1">
                  <c:v>115.147671568627</c:v>
                </c:pt>
                <c:pt idx="2">
                  <c:v>121.95325355273</c:v>
                </c:pt>
                <c:pt idx="3">
                  <c:v>114.616471129514</c:v>
                </c:pt>
                <c:pt idx="4">
                  <c:v>104.951871657754</c:v>
                </c:pt>
                <c:pt idx="5">
                  <c:v>93.85944355803699</c:v>
                </c:pt>
                <c:pt idx="6">
                  <c:v>82.619315915437</c:v>
                </c:pt>
                <c:pt idx="7">
                  <c:v>67.661936090225</c:v>
                </c:pt>
                <c:pt idx="8">
                  <c:v>32.3437908496729</c:v>
                </c:pt>
                <c:pt idx="9">
                  <c:v>9.9932456452186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118831240"/>
        <c:axId val="2118834360"/>
      </c:barChart>
      <c:catAx>
        <c:axId val="2118831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8834360"/>
        <c:crosses val="autoZero"/>
        <c:auto val="1"/>
        <c:lblAlgn val="ctr"/>
        <c:lblOffset val="100"/>
        <c:noMultiLvlLbl val="0"/>
      </c:catAx>
      <c:valAx>
        <c:axId val="2118834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188312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VHCI!$D$3:$D$7</c:f>
              <c:numCache>
                <c:formatCode>General</c:formatCode>
                <c:ptCount val="5"/>
                <c:pt idx="0">
                  <c:v>203.735891647856</c:v>
                </c:pt>
                <c:pt idx="1">
                  <c:v>199.949656750572</c:v>
                </c:pt>
                <c:pt idx="2">
                  <c:v>194.101851851852</c:v>
                </c:pt>
                <c:pt idx="3">
                  <c:v>186.758700696056</c:v>
                </c:pt>
                <c:pt idx="4">
                  <c:v>180.675990675991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866504"/>
        <c:axId val="2118869512"/>
      </c:lineChart>
      <c:catAx>
        <c:axId val="211886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869512"/>
        <c:crosses val="autoZero"/>
        <c:auto val="1"/>
        <c:lblAlgn val="ctr"/>
        <c:lblOffset val="100"/>
        <c:noMultiLvlLbl val="0"/>
      </c:catAx>
      <c:valAx>
        <c:axId val="2118869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866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elete val="1"/>
          </c:dLbls>
          <c:val>
            <c:numRef>
              <c:f>VHCI!$D$3:$D$7</c:f>
              <c:numCache>
                <c:formatCode>General</c:formatCode>
                <c:ptCount val="5"/>
                <c:pt idx="0">
                  <c:v>203.735891647856</c:v>
                </c:pt>
                <c:pt idx="1">
                  <c:v>199.949656750572</c:v>
                </c:pt>
                <c:pt idx="2">
                  <c:v>194.101851851852</c:v>
                </c:pt>
                <c:pt idx="3">
                  <c:v>186.758700696056</c:v>
                </c:pt>
                <c:pt idx="4">
                  <c:v>180.675990675991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VHCI!$H$3:$H$7</c:f>
              <c:numCache>
                <c:formatCode>General</c:formatCode>
                <c:ptCount val="5"/>
                <c:pt idx="0">
                  <c:v>0.592415213317876</c:v>
                </c:pt>
                <c:pt idx="1">
                  <c:v>0.584268090380289</c:v>
                </c:pt>
                <c:pt idx="2">
                  <c:v>0.584040784166364</c:v>
                </c:pt>
                <c:pt idx="3">
                  <c:v>0.589082479782075</c:v>
                </c:pt>
                <c:pt idx="4">
                  <c:v>0.604798495923649</c:v>
                </c:pt>
              </c:numCache>
            </c:numRef>
          </c:val>
        </c:ser>
        <c:ser>
          <c:idx val="2"/>
          <c:order val="2"/>
          <c:invertIfNegative val="0"/>
          <c:dLbls>
            <c:delete val="1"/>
          </c:dLbls>
          <c:val>
            <c:numRef>
              <c:f>VHCI!$G$3:$G$7</c:f>
              <c:numCache>
                <c:formatCode>General</c:formatCode>
                <c:ptCount val="5"/>
                <c:pt idx="0">
                  <c:v>140.17136641666</c:v>
                </c:pt>
                <c:pt idx="1">
                  <c:v>142.27279222902</c:v>
                </c:pt>
                <c:pt idx="2">
                  <c:v>138.24112335476</c:v>
                </c:pt>
                <c:pt idx="3">
                  <c:v>130.274494324691</c:v>
                </c:pt>
                <c:pt idx="4">
                  <c:v>118.061509324009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2118902520"/>
        <c:axId val="2118905640"/>
      </c:barChart>
      <c:catAx>
        <c:axId val="2118902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8905640"/>
        <c:crosses val="autoZero"/>
        <c:auto val="1"/>
        <c:lblAlgn val="ctr"/>
        <c:lblOffset val="100"/>
        <c:noMultiLvlLbl val="0"/>
      </c:catAx>
      <c:valAx>
        <c:axId val="2118905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189025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delete val="1"/>
          </c:dLbls>
          <c:val>
            <c:numRef>
              <c:f>DistinctOnly!$D$4:$D$13</c:f>
              <c:numCache>
                <c:formatCode>General</c:formatCode>
                <c:ptCount val="10"/>
                <c:pt idx="0">
                  <c:v>438.414414414414</c:v>
                </c:pt>
                <c:pt idx="1">
                  <c:v>423.888288288288</c:v>
                </c:pt>
                <c:pt idx="2">
                  <c:v>364.765765765766</c:v>
                </c:pt>
                <c:pt idx="3">
                  <c:v>298.706306306306</c:v>
                </c:pt>
                <c:pt idx="4">
                  <c:v>241.423423423423</c:v>
                </c:pt>
                <c:pt idx="5">
                  <c:v>188.612612612613</c:v>
                </c:pt>
                <c:pt idx="6">
                  <c:v>141.695495495495</c:v>
                </c:pt>
                <c:pt idx="7">
                  <c:v>97.9657657657658</c:v>
                </c:pt>
                <c:pt idx="8">
                  <c:v>51.7963963963964</c:v>
                </c:pt>
                <c:pt idx="9">
                  <c:v>25.6612612612613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DistinctOnly!$H$4:$H$13</c:f>
              <c:numCache>
                <c:formatCode>General</c:formatCode>
                <c:ptCount val="10"/>
                <c:pt idx="0">
                  <c:v>0.593383814366365</c:v>
                </c:pt>
                <c:pt idx="1">
                  <c:v>0.594198396160889</c:v>
                </c:pt>
                <c:pt idx="2">
                  <c:v>0.581185711291847</c:v>
                </c:pt>
                <c:pt idx="3">
                  <c:v>0.563384206537733</c:v>
                </c:pt>
                <c:pt idx="4">
                  <c:v>0.553583896943079</c:v>
                </c:pt>
                <c:pt idx="5">
                  <c:v>0.544839431634832</c:v>
                </c:pt>
                <c:pt idx="6">
                  <c:v>0.540142726642075</c:v>
                </c:pt>
                <c:pt idx="7">
                  <c:v>0.543525201431515</c:v>
                </c:pt>
                <c:pt idx="8">
                  <c:v>0.570807354751599</c:v>
                </c:pt>
                <c:pt idx="9">
                  <c:v>0.602835978835979</c:v>
                </c:pt>
              </c:numCache>
            </c:numRef>
          </c:val>
        </c:ser>
        <c:ser>
          <c:idx val="2"/>
          <c:order val="2"/>
          <c:invertIfNegative val="0"/>
          <c:dLbls>
            <c:delete val="1"/>
          </c:dLbls>
          <c:val>
            <c:numRef>
              <c:f>DistinctOnly!$G$4:$G$13</c:f>
              <c:numCache>
                <c:formatCode>General</c:formatCode>
                <c:ptCount val="10"/>
                <c:pt idx="0">
                  <c:v>300.423423423424</c:v>
                </c:pt>
                <c:pt idx="1">
                  <c:v>289.49009009009</c:v>
                </c:pt>
                <c:pt idx="2">
                  <c:v>262.857657657657</c:v>
                </c:pt>
                <c:pt idx="3">
                  <c:v>231.4936936936941</c:v>
                </c:pt>
                <c:pt idx="4">
                  <c:v>194.686486486487</c:v>
                </c:pt>
                <c:pt idx="5">
                  <c:v>157.567567567567</c:v>
                </c:pt>
                <c:pt idx="6">
                  <c:v>120.634234234235</c:v>
                </c:pt>
                <c:pt idx="7">
                  <c:v>82.2756756756752</c:v>
                </c:pt>
                <c:pt idx="8">
                  <c:v>38.9459459459459</c:v>
                </c:pt>
                <c:pt idx="9">
                  <c:v>16.9063063063063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118952344"/>
        <c:axId val="2118955464"/>
      </c:barChart>
      <c:catAx>
        <c:axId val="2118952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8955464"/>
        <c:crosses val="autoZero"/>
        <c:auto val="1"/>
        <c:lblAlgn val="ctr"/>
        <c:lblOffset val="100"/>
        <c:noMultiLvlLbl val="0"/>
      </c:catAx>
      <c:valAx>
        <c:axId val="21189554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18952344"/>
        <c:crosses val="autoZero"/>
        <c:crossBetween val="between"/>
      </c:valAx>
    </c:plotArea>
    <c:legend>
      <c:legendPos val="t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DistinctOnly!$S$3</c:f>
              <c:strCache>
                <c:ptCount val="1"/>
                <c:pt idx="0">
                  <c:v>MillisPerHC</c:v>
                </c:pt>
              </c:strCache>
            </c:strRef>
          </c:tx>
          <c:marker>
            <c:symbol val="none"/>
          </c:marker>
          <c:val>
            <c:numRef>
              <c:f>DistinctOnly!$S$4:$S$13</c:f>
              <c:numCache>
                <c:formatCode>General</c:formatCode>
                <c:ptCount val="10"/>
                <c:pt idx="0">
                  <c:v>6.666569118776742</c:v>
                </c:pt>
                <c:pt idx="1">
                  <c:v>6.878802803561285</c:v>
                </c:pt>
                <c:pt idx="2">
                  <c:v>7.819057161148447</c:v>
                </c:pt>
                <c:pt idx="3">
                  <c:v>9.15962359945762</c:v>
                </c:pt>
                <c:pt idx="4">
                  <c:v>11.03854305675485</c:v>
                </c:pt>
                <c:pt idx="5">
                  <c:v>13.5947015041899</c:v>
                </c:pt>
                <c:pt idx="6">
                  <c:v>18.01934158922474</c:v>
                </c:pt>
                <c:pt idx="7">
                  <c:v>24.14239158686053</c:v>
                </c:pt>
                <c:pt idx="8">
                  <c:v>41.72868432548353</c:v>
                </c:pt>
                <c:pt idx="9">
                  <c:v>99.18518518518506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982456"/>
        <c:axId val="2118985096"/>
      </c:lineChart>
      <c:catAx>
        <c:axId val="211898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985096"/>
        <c:crosses val="autoZero"/>
        <c:auto val="1"/>
        <c:lblAlgn val="ctr"/>
        <c:lblOffset val="100"/>
        <c:noMultiLvlLbl val="0"/>
      </c:catAx>
      <c:valAx>
        <c:axId val="2118985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98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14</xdr:row>
      <xdr:rowOff>107950</xdr:rowOff>
    </xdr:from>
    <xdr:to>
      <xdr:col>5</xdr:col>
      <xdr:colOff>622300</xdr:colOff>
      <xdr:row>28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2</xdr:row>
      <xdr:rowOff>374650</xdr:rowOff>
    </xdr:from>
    <xdr:to>
      <xdr:col>17</xdr:col>
      <xdr:colOff>556900</xdr:colOff>
      <xdr:row>2</xdr:row>
      <xdr:rowOff>2894650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520700</xdr:colOff>
      <xdr:row>2</xdr:row>
      <xdr:rowOff>590550</xdr:rowOff>
    </xdr:from>
    <xdr:to>
      <xdr:col>18</xdr:col>
      <xdr:colOff>139700</xdr:colOff>
      <xdr:row>2</xdr:row>
      <xdr:rowOff>3333750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2</xdr:row>
      <xdr:rowOff>44450</xdr:rowOff>
    </xdr:from>
    <xdr:to>
      <xdr:col>9</xdr:col>
      <xdr:colOff>76200</xdr:colOff>
      <xdr:row>2</xdr:row>
      <xdr:rowOff>2787650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2</xdr:row>
      <xdr:rowOff>1835150</xdr:rowOff>
    </xdr:from>
    <xdr:to>
      <xdr:col>13</xdr:col>
      <xdr:colOff>520700</xdr:colOff>
      <xdr:row>10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18</xdr:row>
      <xdr:rowOff>139700</xdr:rowOff>
    </xdr:from>
    <xdr:to>
      <xdr:col>6</xdr:col>
      <xdr:colOff>63500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9817100</xdr:colOff>
      <xdr:row>15</xdr:row>
      <xdr:rowOff>57150</xdr:rowOff>
    </xdr:from>
    <xdr:to>
      <xdr:col>1</xdr:col>
      <xdr:colOff>14389100</xdr:colOff>
      <xdr:row>29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711200</xdr:colOff>
      <xdr:row>11</xdr:row>
      <xdr:rowOff>133350</xdr:rowOff>
    </xdr:from>
    <xdr:to>
      <xdr:col>19</xdr:col>
      <xdr:colOff>330200</xdr:colOff>
      <xdr:row>26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17</xdr:row>
      <xdr:rowOff>69850</xdr:rowOff>
    </xdr:from>
    <xdr:to>
      <xdr:col>13</xdr:col>
      <xdr:colOff>177800</xdr:colOff>
      <xdr:row>31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11</xdr:row>
      <xdr:rowOff>133350</xdr:rowOff>
    </xdr:from>
    <xdr:to>
      <xdr:col>12</xdr:col>
      <xdr:colOff>330200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711200</xdr:colOff>
      <xdr:row>11</xdr:row>
      <xdr:rowOff>133350</xdr:rowOff>
    </xdr:from>
    <xdr:to>
      <xdr:col>12</xdr:col>
      <xdr:colOff>330200</xdr:colOff>
      <xdr:row>26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774700</xdr:colOff>
      <xdr:row>2</xdr:row>
      <xdr:rowOff>247650</xdr:rowOff>
    </xdr:from>
    <xdr:to>
      <xdr:col>13</xdr:col>
      <xdr:colOff>393700</xdr:colOff>
      <xdr:row>2</xdr:row>
      <xdr:rowOff>2990850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127000</xdr:colOff>
      <xdr:row>2</xdr:row>
      <xdr:rowOff>247650</xdr:rowOff>
    </xdr:from>
    <xdr:to>
      <xdr:col>19</xdr:col>
      <xdr:colOff>571500</xdr:colOff>
      <xdr:row>2</xdr:row>
      <xdr:rowOff>2990850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3</xdr:row>
      <xdr:rowOff>260350</xdr:rowOff>
    </xdr:from>
    <xdr:to>
      <xdr:col>8</xdr:col>
      <xdr:colOff>495300</xdr:colOff>
      <xdr:row>3</xdr:row>
      <xdr:rowOff>3003550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3</xdr:row>
      <xdr:rowOff>298450</xdr:rowOff>
    </xdr:from>
    <xdr:to>
      <xdr:col>16</xdr:col>
      <xdr:colOff>469900</xdr:colOff>
      <xdr:row>3</xdr:row>
      <xdr:rowOff>3041650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685800</xdr:colOff>
      <xdr:row>2</xdr:row>
      <xdr:rowOff>19050</xdr:rowOff>
    </xdr:from>
    <xdr:to>
      <xdr:col>24</xdr:col>
      <xdr:colOff>304800</xdr:colOff>
      <xdr:row>2</xdr:row>
      <xdr:rowOff>2762250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2</xdr:row>
      <xdr:rowOff>31750</xdr:rowOff>
    </xdr:from>
    <xdr:to>
      <xdr:col>15</xdr:col>
      <xdr:colOff>787400</xdr:colOff>
      <xdr:row>2</xdr:row>
      <xdr:rowOff>2774950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14</xdr:row>
      <xdr:rowOff>323850</xdr:rowOff>
    </xdr:from>
    <xdr:to>
      <xdr:col>12</xdr:col>
      <xdr:colOff>330200</xdr:colOff>
      <xdr:row>14</xdr:row>
      <xdr:rowOff>3067050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2"/>
  <sheetViews>
    <sheetView workbookViewId="0">
      <selection activeCell="I10" sqref="I10"/>
    </sheetView>
  </sheetViews>
  <sheetFormatPr baseColWidth="10" defaultRowHeight="15" x14ac:dyDescent="0"/>
  <sheetData>
    <row r="2" spans="3:12" ht="285">
      <c r="C2" t="s">
        <v>11</v>
      </c>
      <c r="D2" s="1" t="s">
        <v>10</v>
      </c>
      <c r="I2" t="s">
        <v>12</v>
      </c>
      <c r="J2" s="1" t="s">
        <v>13</v>
      </c>
    </row>
    <row r="3" spans="3:12">
      <c r="C3" t="s">
        <v>0</v>
      </c>
      <c r="D3">
        <v>4265</v>
      </c>
      <c r="E3">
        <v>11917.2966002345</v>
      </c>
      <c r="F3">
        <v>3749.2334654277602</v>
      </c>
      <c r="I3" t="s">
        <v>0</v>
      </c>
      <c r="J3">
        <v>4265</v>
      </c>
      <c r="K3">
        <v>173.668698710434</v>
      </c>
      <c r="L3">
        <v>30.269733578899899</v>
      </c>
    </row>
    <row r="4" spans="3:12">
      <c r="C4" t="s">
        <v>1</v>
      </c>
      <c r="D4">
        <v>4265</v>
      </c>
      <c r="E4">
        <v>11828.9894490035</v>
      </c>
      <c r="F4">
        <v>3751.88194004764</v>
      </c>
      <c r="I4" t="s">
        <v>1</v>
      </c>
      <c r="J4">
        <v>4265</v>
      </c>
      <c r="K4">
        <v>173.921688159437</v>
      </c>
      <c r="L4">
        <v>30.268823101232201</v>
      </c>
    </row>
    <row r="5" spans="3:12">
      <c r="C5" t="s">
        <v>2</v>
      </c>
      <c r="D5">
        <v>4265</v>
      </c>
      <c r="E5">
        <v>11729.6506447831</v>
      </c>
      <c r="F5">
        <v>3675.8665740516199</v>
      </c>
      <c r="I5" t="s">
        <v>2</v>
      </c>
      <c r="J5">
        <v>4265</v>
      </c>
      <c r="K5">
        <v>174.20140679953099</v>
      </c>
      <c r="L5">
        <v>30.241538563387699</v>
      </c>
    </row>
    <row r="6" spans="3:12">
      <c r="C6" t="s">
        <v>3</v>
      </c>
      <c r="D6">
        <v>4265</v>
      </c>
      <c r="E6">
        <v>11966.9026963658</v>
      </c>
      <c r="F6">
        <v>3561.0414523403001</v>
      </c>
      <c r="I6" t="s">
        <v>3</v>
      </c>
      <c r="J6">
        <v>4265</v>
      </c>
      <c r="K6">
        <v>174.41594372801899</v>
      </c>
      <c r="L6">
        <v>30.241484760543099</v>
      </c>
    </row>
    <row r="7" spans="3:12">
      <c r="C7" t="s">
        <v>4</v>
      </c>
      <c r="D7">
        <v>4265</v>
      </c>
      <c r="E7">
        <v>11391.3622508793</v>
      </c>
      <c r="F7">
        <v>3505.9845708183998</v>
      </c>
      <c r="I7" t="s">
        <v>4</v>
      </c>
      <c r="J7">
        <v>4265</v>
      </c>
      <c r="K7">
        <v>174.69730363423199</v>
      </c>
      <c r="L7">
        <v>30.256332268678399</v>
      </c>
    </row>
    <row r="8" spans="3:12">
      <c r="C8" t="s">
        <v>5</v>
      </c>
      <c r="D8">
        <v>4265</v>
      </c>
      <c r="E8">
        <v>10873.001172332901</v>
      </c>
      <c r="F8">
        <v>3322.5099008895299</v>
      </c>
      <c r="I8" t="s">
        <v>5</v>
      </c>
      <c r="J8">
        <v>4265</v>
      </c>
      <c r="K8">
        <v>175.103634232122</v>
      </c>
      <c r="L8">
        <v>30.271195238700201</v>
      </c>
    </row>
    <row r="9" spans="3:12">
      <c r="C9" t="s">
        <v>6</v>
      </c>
      <c r="D9">
        <v>4265</v>
      </c>
      <c r="E9">
        <v>10180.5978898007</v>
      </c>
      <c r="F9">
        <v>3046.9394486282799</v>
      </c>
      <c r="I9" t="s">
        <v>6</v>
      </c>
      <c r="J9">
        <v>4265</v>
      </c>
      <c r="K9">
        <v>175.91418522860499</v>
      </c>
      <c r="L9">
        <v>30.314496744910699</v>
      </c>
    </row>
    <row r="10" spans="3:12">
      <c r="C10" t="s">
        <v>7</v>
      </c>
      <c r="D10">
        <v>4265</v>
      </c>
      <c r="E10">
        <v>8763.8898007034004</v>
      </c>
      <c r="F10">
        <v>2621.8035558755801</v>
      </c>
      <c r="I10" t="s">
        <v>7</v>
      </c>
      <c r="J10">
        <v>4265</v>
      </c>
      <c r="K10">
        <v>177.545838218054</v>
      </c>
      <c r="L10">
        <v>30.247452285330901</v>
      </c>
    </row>
    <row r="11" spans="3:12">
      <c r="C11" t="s">
        <v>9</v>
      </c>
      <c r="D11">
        <v>4265</v>
      </c>
      <c r="E11">
        <v>6483.7256740914399</v>
      </c>
      <c r="F11">
        <v>1850.8637060839301</v>
      </c>
      <c r="I11" t="s">
        <v>9</v>
      </c>
      <c r="J11">
        <v>4265</v>
      </c>
      <c r="K11">
        <v>181.86143024619</v>
      </c>
      <c r="L11">
        <v>30.201881337453901</v>
      </c>
    </row>
    <row r="12" spans="3:12">
      <c r="C12" t="s">
        <v>8</v>
      </c>
      <c r="D12">
        <v>4265</v>
      </c>
      <c r="E12">
        <v>4952.4361078546299</v>
      </c>
      <c r="F12">
        <v>1347.7967906002</v>
      </c>
      <c r="I12" t="s">
        <v>8</v>
      </c>
      <c r="J12">
        <v>4265</v>
      </c>
      <c r="K12">
        <v>191.606799531067</v>
      </c>
      <c r="L12">
        <v>29.6563083263773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2"/>
  <sheetViews>
    <sheetView topLeftCell="J1" workbookViewId="0">
      <selection activeCell="Q4" sqref="Q4:T12"/>
    </sheetView>
  </sheetViews>
  <sheetFormatPr baseColWidth="10" defaultRowHeight="15" x14ac:dyDescent="0"/>
  <sheetData>
    <row r="3" spans="2:20" ht="270">
      <c r="B3" t="s">
        <v>143</v>
      </c>
      <c r="C3" s="1" t="s">
        <v>153</v>
      </c>
      <c r="G3" t="s">
        <v>155</v>
      </c>
      <c r="I3" t="s">
        <v>115</v>
      </c>
      <c r="J3" s="1" t="s">
        <v>154</v>
      </c>
      <c r="N3" t="s">
        <v>116</v>
      </c>
      <c r="O3" t="s">
        <v>117</v>
      </c>
      <c r="Q3" t="s">
        <v>109</v>
      </c>
      <c r="R3" s="1" t="s">
        <v>156</v>
      </c>
    </row>
    <row r="4" spans="2:20">
      <c r="B4" t="s">
        <v>144</v>
      </c>
      <c r="C4">
        <v>138</v>
      </c>
      <c r="D4">
        <v>4841.2318840579701</v>
      </c>
      <c r="E4">
        <v>1542.5954301649399</v>
      </c>
      <c r="I4" t="s">
        <v>144</v>
      </c>
      <c r="J4">
        <v>144</v>
      </c>
      <c r="K4">
        <v>735.83333333333303</v>
      </c>
      <c r="L4">
        <v>194.03344820153799</v>
      </c>
      <c r="Q4" t="s">
        <v>144</v>
      </c>
      <c r="R4">
        <v>155</v>
      </c>
      <c r="S4">
        <v>451.81935483871001</v>
      </c>
      <c r="T4">
        <v>106.187623154817</v>
      </c>
    </row>
    <row r="5" spans="2:20">
      <c r="B5" t="s">
        <v>145</v>
      </c>
      <c r="C5">
        <v>145</v>
      </c>
      <c r="D5">
        <v>4393.5862068965498</v>
      </c>
      <c r="E5">
        <v>1367.3903957001</v>
      </c>
      <c r="I5" t="s">
        <v>145</v>
      </c>
      <c r="J5">
        <v>152</v>
      </c>
      <c r="K5">
        <v>737.38815789473699</v>
      </c>
      <c r="L5">
        <v>232.321855110851</v>
      </c>
      <c r="Q5" t="s">
        <v>145</v>
      </c>
      <c r="R5">
        <v>170</v>
      </c>
      <c r="S5">
        <v>429.84705882352898</v>
      </c>
      <c r="T5">
        <v>98.171629192351404</v>
      </c>
    </row>
    <row r="6" spans="2:20">
      <c r="B6" t="s">
        <v>146</v>
      </c>
      <c r="C6">
        <v>271</v>
      </c>
      <c r="D6">
        <v>4749.5571955719597</v>
      </c>
      <c r="E6">
        <v>1467.54032926283</v>
      </c>
      <c r="I6" t="s">
        <v>146</v>
      </c>
      <c r="J6">
        <v>286</v>
      </c>
      <c r="K6">
        <v>623.89860139860104</v>
      </c>
      <c r="L6">
        <v>163.072387967232</v>
      </c>
      <c r="Q6" t="s">
        <v>146</v>
      </c>
      <c r="R6">
        <v>303</v>
      </c>
      <c r="S6">
        <v>377.60396039604001</v>
      </c>
      <c r="T6">
        <v>83.662529200415307</v>
      </c>
    </row>
    <row r="7" spans="2:20">
      <c r="B7" t="s">
        <v>147</v>
      </c>
      <c r="C7">
        <v>133</v>
      </c>
      <c r="D7">
        <v>4763.7593984962396</v>
      </c>
      <c r="E7">
        <v>1419.6668417880201</v>
      </c>
      <c r="I7" t="s">
        <v>147</v>
      </c>
      <c r="J7">
        <v>142</v>
      </c>
      <c r="K7">
        <v>519.59859154929597</v>
      </c>
      <c r="L7">
        <v>124.6624981208</v>
      </c>
      <c r="Q7" t="s">
        <v>147</v>
      </c>
      <c r="R7">
        <v>150</v>
      </c>
      <c r="S7">
        <v>308.02</v>
      </c>
      <c r="T7">
        <v>68.181800992472901</v>
      </c>
    </row>
    <row r="8" spans="2:20">
      <c r="B8" t="s">
        <v>148</v>
      </c>
      <c r="C8">
        <v>134</v>
      </c>
      <c r="D8">
        <v>4706.1194029850703</v>
      </c>
      <c r="E8">
        <v>1360.5858481909099</v>
      </c>
      <c r="I8" t="s">
        <v>148</v>
      </c>
      <c r="J8">
        <v>142</v>
      </c>
      <c r="K8">
        <v>420.35915492957702</v>
      </c>
      <c r="L8">
        <v>88.884444988889499</v>
      </c>
      <c r="Q8" t="s">
        <v>148</v>
      </c>
      <c r="R8">
        <v>152</v>
      </c>
      <c r="S8">
        <v>249.52631578947401</v>
      </c>
      <c r="T8">
        <v>54.9119641444763</v>
      </c>
    </row>
    <row r="9" spans="2:20">
      <c r="B9" t="s">
        <v>149</v>
      </c>
      <c r="C9">
        <v>136</v>
      </c>
      <c r="D9">
        <v>4646.25</v>
      </c>
      <c r="E9">
        <v>1332.40519779499</v>
      </c>
      <c r="I9" t="s">
        <v>149</v>
      </c>
      <c r="J9">
        <v>143</v>
      </c>
      <c r="K9">
        <v>329.713286713287</v>
      </c>
      <c r="L9">
        <v>68.091138425489603</v>
      </c>
      <c r="Q9" t="s">
        <v>149</v>
      </c>
      <c r="R9">
        <v>154</v>
      </c>
      <c r="S9">
        <v>193.39610389610399</v>
      </c>
      <c r="T9">
        <v>42.575948107707298</v>
      </c>
    </row>
    <row r="10" spans="2:20">
      <c r="B10" t="s">
        <v>150</v>
      </c>
      <c r="C10">
        <v>133</v>
      </c>
      <c r="D10">
        <v>4664.96240601504</v>
      </c>
      <c r="E10">
        <v>1326.12195155429</v>
      </c>
      <c r="I10" t="s">
        <v>150</v>
      </c>
      <c r="J10">
        <v>142</v>
      </c>
      <c r="K10">
        <v>243.98591549295799</v>
      </c>
      <c r="L10">
        <v>50.635253314602302</v>
      </c>
      <c r="Q10" t="s">
        <v>150</v>
      </c>
      <c r="R10">
        <v>150</v>
      </c>
      <c r="S10">
        <v>143.4</v>
      </c>
      <c r="T10">
        <v>33.037704715762402</v>
      </c>
    </row>
    <row r="11" spans="2:20">
      <c r="B11" t="s">
        <v>151</v>
      </c>
      <c r="C11">
        <v>143</v>
      </c>
      <c r="D11">
        <v>4211.9580419580398</v>
      </c>
      <c r="E11">
        <v>1180.05267174236</v>
      </c>
      <c r="I11" t="s">
        <v>151</v>
      </c>
      <c r="J11">
        <v>149</v>
      </c>
      <c r="K11">
        <v>169.28859060402701</v>
      </c>
      <c r="L11">
        <v>51.074838479459601</v>
      </c>
      <c r="Q11" t="s">
        <v>151</v>
      </c>
      <c r="R11">
        <v>169</v>
      </c>
      <c r="S11">
        <v>96.479289940828394</v>
      </c>
      <c r="T11">
        <v>23.520783301409502</v>
      </c>
    </row>
    <row r="12" spans="2:20">
      <c r="B12" t="s">
        <v>152</v>
      </c>
      <c r="C12">
        <v>149</v>
      </c>
      <c r="D12">
        <v>3895.4362416107401</v>
      </c>
      <c r="E12">
        <v>1347.70750456724</v>
      </c>
      <c r="I12" t="s">
        <v>152</v>
      </c>
      <c r="J12">
        <v>165</v>
      </c>
      <c r="K12">
        <v>83.678787878787901</v>
      </c>
      <c r="L12">
        <v>27.815592196707101</v>
      </c>
      <c r="Q12" t="s">
        <v>152</v>
      </c>
      <c r="R12">
        <v>183</v>
      </c>
      <c r="S12">
        <v>50.054644808743198</v>
      </c>
      <c r="T12">
        <v>13.4522871848996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13"/>
  <sheetViews>
    <sheetView workbookViewId="0">
      <selection activeCell="L5" sqref="L5:L13"/>
    </sheetView>
  </sheetViews>
  <sheetFormatPr baseColWidth="10" defaultRowHeight="15" x14ac:dyDescent="0"/>
  <sheetData>
    <row r="4" spans="2:20" ht="270">
      <c r="B4" t="s">
        <v>109</v>
      </c>
      <c r="C4" s="1" t="s">
        <v>157</v>
      </c>
      <c r="G4" t="s">
        <v>168</v>
      </c>
      <c r="H4" t="s">
        <v>169</v>
      </c>
      <c r="J4" t="s">
        <v>115</v>
      </c>
      <c r="K4" s="1" t="s">
        <v>167</v>
      </c>
      <c r="Q4" t="s">
        <v>170</v>
      </c>
      <c r="R4" s="1" t="s">
        <v>171</v>
      </c>
    </row>
    <row r="5" spans="2:20">
      <c r="B5" t="s">
        <v>158</v>
      </c>
      <c r="C5">
        <v>375</v>
      </c>
      <c r="D5">
        <v>81.901333333333298</v>
      </c>
      <c r="E5">
        <v>21.175062856754899</v>
      </c>
      <c r="G5">
        <f>L5-D5</f>
        <v>266.32817486338769</v>
      </c>
      <c r="H5">
        <f>D5/L5</f>
        <v>0.23519354737469805</v>
      </c>
      <c r="J5" t="s">
        <v>158</v>
      </c>
      <c r="K5">
        <v>427</v>
      </c>
      <c r="L5">
        <v>348.22950819672099</v>
      </c>
      <c r="M5">
        <v>112.886659559777</v>
      </c>
      <c r="Q5" t="s">
        <v>158</v>
      </c>
      <c r="R5">
        <v>482</v>
      </c>
      <c r="S5">
        <v>1433.9004149377599</v>
      </c>
      <c r="T5">
        <v>350.01356439387098</v>
      </c>
    </row>
    <row r="6" spans="2:20">
      <c r="B6" t="s">
        <v>159</v>
      </c>
      <c r="C6">
        <v>378</v>
      </c>
      <c r="D6">
        <v>121.910052910053</v>
      </c>
      <c r="E6">
        <v>27.016103940904099</v>
      </c>
      <c r="G6">
        <f t="shared" ref="G6:G13" si="0">L6-D6</f>
        <v>223.75738895041198</v>
      </c>
      <c r="H6">
        <f t="shared" ref="H6:H13" si="1">D6/L6</f>
        <v>0.35268017217330011</v>
      </c>
      <c r="J6" t="s">
        <v>159</v>
      </c>
      <c r="K6">
        <v>430</v>
      </c>
      <c r="L6">
        <v>345.66744186046498</v>
      </c>
      <c r="M6">
        <v>110.512848182857</v>
      </c>
      <c r="Q6" t="s">
        <v>159</v>
      </c>
      <c r="R6">
        <v>487</v>
      </c>
      <c r="S6">
        <v>1324.4969199178599</v>
      </c>
      <c r="T6">
        <v>331.12494299154201</v>
      </c>
    </row>
    <row r="7" spans="2:20">
      <c r="B7" t="s">
        <v>160</v>
      </c>
      <c r="C7">
        <v>732</v>
      </c>
      <c r="D7">
        <v>146.53415300546399</v>
      </c>
      <c r="E7">
        <v>30.148019383412802</v>
      </c>
      <c r="G7">
        <f t="shared" si="0"/>
        <v>191.22729277766902</v>
      </c>
      <c r="H7">
        <f t="shared" si="1"/>
        <v>0.43383919282353317</v>
      </c>
      <c r="J7" t="s">
        <v>160</v>
      </c>
      <c r="K7">
        <v>830</v>
      </c>
      <c r="L7">
        <v>337.76144578313301</v>
      </c>
      <c r="M7">
        <v>104.277124320399</v>
      </c>
      <c r="Q7" t="s">
        <v>160</v>
      </c>
      <c r="R7">
        <v>943</v>
      </c>
      <c r="S7">
        <v>1464.6553552492001</v>
      </c>
      <c r="T7">
        <v>365.588062749166</v>
      </c>
    </row>
    <row r="8" spans="2:20">
      <c r="B8" t="s">
        <v>161</v>
      </c>
      <c r="C8">
        <v>347</v>
      </c>
      <c r="D8">
        <v>162.50720461095099</v>
      </c>
      <c r="E8">
        <v>32.255605418152399</v>
      </c>
      <c r="G8">
        <f t="shared" si="0"/>
        <v>158.84139589795498</v>
      </c>
      <c r="H8">
        <f t="shared" si="1"/>
        <v>0.50570378820257911</v>
      </c>
      <c r="J8" t="s">
        <v>161</v>
      </c>
      <c r="K8">
        <v>393</v>
      </c>
      <c r="L8">
        <v>321.34860050890597</v>
      </c>
      <c r="M8">
        <v>91.811408878920602</v>
      </c>
      <c r="Q8" t="s">
        <v>161</v>
      </c>
      <c r="R8">
        <v>448</v>
      </c>
      <c r="S8">
        <v>1524.0625</v>
      </c>
      <c r="T8">
        <v>384.40984795924999</v>
      </c>
    </row>
    <row r="9" spans="2:20">
      <c r="B9" t="s">
        <v>162</v>
      </c>
      <c r="C9">
        <v>342</v>
      </c>
      <c r="D9">
        <v>175.36257309941499</v>
      </c>
      <c r="E9">
        <v>35.588600803385603</v>
      </c>
      <c r="G9">
        <f t="shared" si="0"/>
        <v>125.32041659130704</v>
      </c>
      <c r="H9">
        <f t="shared" si="1"/>
        <v>0.58321414616699896</v>
      </c>
      <c r="J9" t="s">
        <v>162</v>
      </c>
      <c r="K9">
        <v>388</v>
      </c>
      <c r="L9">
        <v>300.68298969072202</v>
      </c>
      <c r="M9">
        <v>81.183748703610306</v>
      </c>
      <c r="Q9" t="s">
        <v>162</v>
      </c>
      <c r="R9">
        <v>443</v>
      </c>
      <c r="S9">
        <v>1561.1286681715601</v>
      </c>
      <c r="T9">
        <v>387.57931801237402</v>
      </c>
    </row>
    <row r="10" spans="2:20">
      <c r="B10" t="s">
        <v>163</v>
      </c>
      <c r="C10">
        <v>338</v>
      </c>
      <c r="D10">
        <v>168.76331360946699</v>
      </c>
      <c r="E10">
        <v>34.951219295379403</v>
      </c>
      <c r="G10">
        <f t="shared" si="0"/>
        <v>106.84188119572804</v>
      </c>
      <c r="H10">
        <f t="shared" si="1"/>
        <v>0.61233720115019352</v>
      </c>
      <c r="J10" t="s">
        <v>163</v>
      </c>
      <c r="K10">
        <v>385</v>
      </c>
      <c r="L10">
        <v>275.60519480519503</v>
      </c>
      <c r="M10">
        <v>72.956822090949004</v>
      </c>
      <c r="Q10" t="s">
        <v>163</v>
      </c>
      <c r="R10">
        <v>438</v>
      </c>
      <c r="S10">
        <v>1555.0913242009101</v>
      </c>
      <c r="T10">
        <v>390.49972779426599</v>
      </c>
    </row>
    <row r="11" spans="2:20">
      <c r="B11" t="s">
        <v>164</v>
      </c>
      <c r="C11">
        <v>335</v>
      </c>
      <c r="D11">
        <v>167.91940298507501</v>
      </c>
      <c r="E11">
        <v>40.594121572332803</v>
      </c>
      <c r="G11">
        <f t="shared" si="0"/>
        <v>74.988973978275993</v>
      </c>
      <c r="H11">
        <f t="shared" si="1"/>
        <v>0.69128699917339609</v>
      </c>
      <c r="J11" t="s">
        <v>164</v>
      </c>
      <c r="K11">
        <v>382</v>
      </c>
      <c r="L11">
        <v>242.908376963351</v>
      </c>
      <c r="M11">
        <v>64.451324350103107</v>
      </c>
      <c r="Q11" t="s">
        <v>164</v>
      </c>
      <c r="R11">
        <v>435</v>
      </c>
      <c r="S11">
        <v>1567.77011494253</v>
      </c>
      <c r="T11">
        <v>397.39803785035701</v>
      </c>
    </row>
    <row r="12" spans="2:20">
      <c r="B12" t="s">
        <v>165</v>
      </c>
      <c r="C12">
        <v>332</v>
      </c>
      <c r="D12">
        <v>188.82228915662699</v>
      </c>
      <c r="E12">
        <v>55.413428713200901</v>
      </c>
      <c r="G12">
        <f t="shared" si="0"/>
        <v>5.6986532517500166</v>
      </c>
      <c r="H12">
        <f t="shared" si="1"/>
        <v>0.97070416593095532</v>
      </c>
      <c r="J12" t="s">
        <v>165</v>
      </c>
      <c r="K12">
        <v>382</v>
      </c>
      <c r="L12">
        <v>194.52094240837701</v>
      </c>
      <c r="M12">
        <v>53.516434360073902</v>
      </c>
      <c r="Q12" t="s">
        <v>165</v>
      </c>
      <c r="R12">
        <v>435</v>
      </c>
      <c r="S12">
        <v>1527.10344827586</v>
      </c>
      <c r="T12">
        <v>387.87067998110399</v>
      </c>
    </row>
    <row r="13" spans="2:20">
      <c r="B13" t="s">
        <v>166</v>
      </c>
      <c r="C13">
        <v>329</v>
      </c>
      <c r="D13">
        <v>275.61094224924</v>
      </c>
      <c r="E13">
        <v>68.860680322926598</v>
      </c>
      <c r="G13">
        <f t="shared" si="0"/>
        <v>-170.40459304289101</v>
      </c>
      <c r="H13">
        <f t="shared" si="1"/>
        <v>2.6197177673056959</v>
      </c>
      <c r="J13" t="s">
        <v>166</v>
      </c>
      <c r="K13">
        <v>378</v>
      </c>
      <c r="L13">
        <v>105.206349206349</v>
      </c>
      <c r="M13">
        <v>34.487375338287002</v>
      </c>
      <c r="Q13" t="s">
        <v>166</v>
      </c>
      <c r="R13">
        <v>432</v>
      </c>
      <c r="S13">
        <v>1525.74074074074</v>
      </c>
      <c r="T13">
        <v>381.23064543459202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1"/>
  <sheetViews>
    <sheetView topLeftCell="E1" workbookViewId="0">
      <selection activeCell="K4" sqref="K4:K11"/>
    </sheetView>
  </sheetViews>
  <sheetFormatPr baseColWidth="10" defaultRowHeight="15" x14ac:dyDescent="0"/>
  <sheetData>
    <row r="3" spans="2:20" ht="255">
      <c r="B3" t="s">
        <v>170</v>
      </c>
      <c r="C3" s="1" t="s">
        <v>172</v>
      </c>
      <c r="I3" t="s">
        <v>181</v>
      </c>
      <c r="J3" s="1" t="s">
        <v>182</v>
      </c>
      <c r="N3" t="s">
        <v>116</v>
      </c>
      <c r="O3" t="s">
        <v>117</v>
      </c>
      <c r="Q3" t="s">
        <v>12</v>
      </c>
      <c r="R3" s="1" t="s">
        <v>183</v>
      </c>
    </row>
    <row r="4" spans="2:20">
      <c r="B4" t="s">
        <v>173</v>
      </c>
      <c r="C4">
        <v>555</v>
      </c>
      <c r="D4">
        <v>1602.3243243243201</v>
      </c>
      <c r="E4">
        <v>403.94601817395699</v>
      </c>
      <c r="I4" t="s">
        <v>173</v>
      </c>
      <c r="J4">
        <v>555</v>
      </c>
      <c r="K4">
        <v>339.34054054054099</v>
      </c>
      <c r="L4">
        <v>106.48776338439001</v>
      </c>
      <c r="N4">
        <f>K4-S4</f>
        <v>114.21981981981997</v>
      </c>
      <c r="O4">
        <f>S4/K4</f>
        <v>0.66340650121592493</v>
      </c>
      <c r="Q4" t="s">
        <v>173</v>
      </c>
      <c r="R4">
        <v>555</v>
      </c>
      <c r="S4">
        <v>225.12072072072101</v>
      </c>
      <c r="T4">
        <v>66.178662453245195</v>
      </c>
    </row>
    <row r="5" spans="2:20">
      <c r="B5" t="s">
        <v>174</v>
      </c>
      <c r="C5">
        <v>555</v>
      </c>
      <c r="D5">
        <v>1614</v>
      </c>
      <c r="E5">
        <v>414.62853628843902</v>
      </c>
      <c r="I5" t="s">
        <v>174</v>
      </c>
      <c r="J5">
        <v>555</v>
      </c>
      <c r="K5">
        <v>330.10630630630601</v>
      </c>
      <c r="L5">
        <v>100.03301556004401</v>
      </c>
      <c r="N5">
        <f t="shared" ref="N5:N11" si="0">K5-S5</f>
        <v>122.37837837837802</v>
      </c>
      <c r="O5">
        <f t="shared" ref="O5:O11" si="1">S5/K5</f>
        <v>0.62927585435213407</v>
      </c>
      <c r="Q5" t="s">
        <v>174</v>
      </c>
      <c r="R5">
        <v>555</v>
      </c>
      <c r="S5">
        <v>207.72792792792799</v>
      </c>
      <c r="T5">
        <v>54.285046526503798</v>
      </c>
    </row>
    <row r="6" spans="2:20">
      <c r="B6" t="s">
        <v>175</v>
      </c>
      <c r="C6">
        <v>555</v>
      </c>
      <c r="D6">
        <v>1661.00900900901</v>
      </c>
      <c r="E6">
        <v>427.58543587550201</v>
      </c>
      <c r="I6" t="s">
        <v>175</v>
      </c>
      <c r="J6">
        <v>555</v>
      </c>
      <c r="K6">
        <v>314.34954954954998</v>
      </c>
      <c r="L6">
        <v>89.484385296489506</v>
      </c>
      <c r="N6">
        <f t="shared" si="0"/>
        <v>122.95315315315398</v>
      </c>
      <c r="O6">
        <f t="shared" si="1"/>
        <v>0.60886486610417989</v>
      </c>
      <c r="Q6" t="s">
        <v>175</v>
      </c>
      <c r="R6">
        <v>555</v>
      </c>
      <c r="S6">
        <v>191.396396396396</v>
      </c>
      <c r="T6">
        <v>41.870455037426403</v>
      </c>
    </row>
    <row r="7" spans="2:20">
      <c r="B7" t="s">
        <v>176</v>
      </c>
      <c r="C7">
        <v>555</v>
      </c>
      <c r="D7">
        <v>1672.28828828829</v>
      </c>
      <c r="E7">
        <v>428.08151041095999</v>
      </c>
      <c r="I7" t="s">
        <v>176</v>
      </c>
      <c r="J7">
        <v>555</v>
      </c>
      <c r="K7">
        <v>295.28468468468498</v>
      </c>
      <c r="L7">
        <v>80.749881467872697</v>
      </c>
      <c r="N7">
        <f t="shared" si="0"/>
        <v>119.43603603603597</v>
      </c>
      <c r="O7">
        <f t="shared" si="1"/>
        <v>0.59552241538170581</v>
      </c>
      <c r="Q7" t="s">
        <v>176</v>
      </c>
      <c r="R7">
        <v>555</v>
      </c>
      <c r="S7">
        <v>175.848648648649</v>
      </c>
      <c r="T7">
        <v>34.408757765813597</v>
      </c>
    </row>
    <row r="8" spans="2:20">
      <c r="B8" t="s">
        <v>177</v>
      </c>
      <c r="C8">
        <v>566</v>
      </c>
      <c r="D8">
        <v>1682.2614840989399</v>
      </c>
      <c r="E8">
        <v>423.70699781880597</v>
      </c>
      <c r="I8" t="s">
        <v>177</v>
      </c>
      <c r="J8">
        <v>565</v>
      </c>
      <c r="K8">
        <v>271.43008849557498</v>
      </c>
      <c r="L8">
        <v>72.779718266489596</v>
      </c>
      <c r="N8">
        <f t="shared" si="0"/>
        <v>101.49911504424799</v>
      </c>
      <c r="O8">
        <f t="shared" si="1"/>
        <v>0.6260579819768114</v>
      </c>
      <c r="Q8" t="s">
        <v>177</v>
      </c>
      <c r="R8">
        <v>565</v>
      </c>
      <c r="S8">
        <v>169.93097345132699</v>
      </c>
      <c r="T8">
        <v>33.908886781699501</v>
      </c>
    </row>
    <row r="9" spans="2:20">
      <c r="B9" t="s">
        <v>178</v>
      </c>
      <c r="C9">
        <v>555</v>
      </c>
      <c r="D9">
        <v>1677.85585585586</v>
      </c>
      <c r="E9">
        <v>433.22139075626001</v>
      </c>
      <c r="I9" t="s">
        <v>178</v>
      </c>
      <c r="J9">
        <v>555</v>
      </c>
      <c r="K9">
        <v>239.46486486486501</v>
      </c>
      <c r="L9">
        <v>65.772280611728704</v>
      </c>
      <c r="N9">
        <f t="shared" si="0"/>
        <v>71.196396396397006</v>
      </c>
      <c r="O9">
        <f t="shared" si="1"/>
        <v>0.70268541718395883</v>
      </c>
      <c r="Q9" t="s">
        <v>178</v>
      </c>
      <c r="R9">
        <v>555</v>
      </c>
      <c r="S9">
        <v>168.268468468468</v>
      </c>
      <c r="T9">
        <v>39.249019813422599</v>
      </c>
    </row>
    <row r="10" spans="2:20">
      <c r="B10" t="s">
        <v>179</v>
      </c>
      <c r="C10">
        <v>560</v>
      </c>
      <c r="D10">
        <v>1688.1428571428601</v>
      </c>
      <c r="E10">
        <v>433.11053791456601</v>
      </c>
      <c r="I10" t="s">
        <v>179</v>
      </c>
      <c r="J10">
        <v>559</v>
      </c>
      <c r="K10">
        <v>193</v>
      </c>
      <c r="L10">
        <v>55.565099538634399</v>
      </c>
      <c r="N10">
        <f t="shared" si="0"/>
        <v>3.8998211091229962</v>
      </c>
      <c r="O10">
        <f t="shared" si="1"/>
        <v>0.97979367300972542</v>
      </c>
      <c r="Q10" t="s">
        <v>179</v>
      </c>
      <c r="R10">
        <v>559</v>
      </c>
      <c r="S10">
        <v>189.100178890877</v>
      </c>
      <c r="T10">
        <v>53.792552381572399</v>
      </c>
    </row>
    <row r="11" spans="2:20">
      <c r="B11" t="s">
        <v>180</v>
      </c>
      <c r="C11">
        <v>555</v>
      </c>
      <c r="D11">
        <v>1654.7027027027</v>
      </c>
      <c r="E11">
        <v>428.03645789665097</v>
      </c>
      <c r="I11" t="s">
        <v>180</v>
      </c>
      <c r="J11">
        <v>555</v>
      </c>
      <c r="K11">
        <v>107.064864864865</v>
      </c>
      <c r="L11">
        <v>39.912486959340697</v>
      </c>
      <c r="N11">
        <f t="shared" si="0"/>
        <v>-166.86306306306301</v>
      </c>
      <c r="O11">
        <f t="shared" si="1"/>
        <v>2.5585230810656139</v>
      </c>
      <c r="Q11" t="s">
        <v>180</v>
      </c>
      <c r="R11">
        <v>555</v>
      </c>
      <c r="S11">
        <v>273.92792792792801</v>
      </c>
      <c r="T11">
        <v>66.516645362793994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2"/>
  <sheetViews>
    <sheetView tabSelected="1" topLeftCell="A28" workbookViewId="0">
      <selection activeCell="B33" sqref="B33"/>
    </sheetView>
  </sheetViews>
  <sheetFormatPr baseColWidth="10" defaultRowHeight="15" x14ac:dyDescent="0"/>
  <sheetData>
    <row r="2" spans="1:13" ht="270">
      <c r="A2" t="s">
        <v>196</v>
      </c>
      <c r="B2" t="s">
        <v>109</v>
      </c>
      <c r="C2" s="1" t="s">
        <v>184</v>
      </c>
      <c r="J2" t="s">
        <v>194</v>
      </c>
      <c r="K2" s="1" t="s">
        <v>195</v>
      </c>
    </row>
    <row r="3" spans="1:13">
      <c r="B3" t="s">
        <v>185</v>
      </c>
      <c r="C3">
        <v>421</v>
      </c>
      <c r="D3">
        <v>267.17577197149598</v>
      </c>
      <c r="E3">
        <v>83.458101733374903</v>
      </c>
      <c r="J3" t="s">
        <v>185</v>
      </c>
      <c r="K3">
        <v>442</v>
      </c>
      <c r="L3">
        <v>348.68778280543</v>
      </c>
      <c r="M3">
        <v>111.240591479933</v>
      </c>
    </row>
    <row r="4" spans="1:13">
      <c r="B4" t="s">
        <v>186</v>
      </c>
      <c r="C4">
        <v>423</v>
      </c>
      <c r="D4">
        <v>232.397163120567</v>
      </c>
      <c r="E4">
        <v>72.800989469666007</v>
      </c>
      <c r="J4" t="s">
        <v>186</v>
      </c>
      <c r="K4">
        <v>443</v>
      </c>
      <c r="L4">
        <v>346.14446952595898</v>
      </c>
      <c r="M4">
        <v>109.135089540983</v>
      </c>
    </row>
    <row r="5" spans="1:13">
      <c r="B5" t="s">
        <v>187</v>
      </c>
      <c r="C5">
        <v>419</v>
      </c>
      <c r="D5">
        <v>214.08830548925999</v>
      </c>
      <c r="E5">
        <v>59.627265942456901</v>
      </c>
      <c r="J5" t="s">
        <v>187</v>
      </c>
      <c r="K5">
        <v>438</v>
      </c>
      <c r="L5">
        <v>336.22374429223697</v>
      </c>
      <c r="M5">
        <v>102.28698436004601</v>
      </c>
    </row>
    <row r="6" spans="1:13">
      <c r="B6" t="s">
        <v>188</v>
      </c>
      <c r="C6">
        <v>417</v>
      </c>
      <c r="D6">
        <v>196.48681055155899</v>
      </c>
      <c r="E6">
        <v>45.342398689190503</v>
      </c>
      <c r="J6" t="s">
        <v>188</v>
      </c>
      <c r="K6">
        <v>437</v>
      </c>
      <c r="L6">
        <v>319.58123569793997</v>
      </c>
      <c r="M6">
        <v>89.892141870294694</v>
      </c>
    </row>
    <row r="7" spans="1:13">
      <c r="B7" t="s">
        <v>189</v>
      </c>
      <c r="C7">
        <v>415</v>
      </c>
      <c r="D7">
        <v>179.831325301205</v>
      </c>
      <c r="E7">
        <v>36.662061396270097</v>
      </c>
      <c r="J7" t="s">
        <v>189</v>
      </c>
      <c r="K7">
        <v>435</v>
      </c>
      <c r="L7">
        <v>299.71264367816099</v>
      </c>
      <c r="M7">
        <v>79.589660197012805</v>
      </c>
    </row>
    <row r="8" spans="1:13">
      <c r="B8" t="s">
        <v>190</v>
      </c>
      <c r="C8">
        <v>402</v>
      </c>
      <c r="D8">
        <v>172.44278606965199</v>
      </c>
      <c r="E8">
        <v>35.303076242991303</v>
      </c>
      <c r="J8" t="s">
        <v>190</v>
      </c>
      <c r="K8">
        <v>424</v>
      </c>
      <c r="L8">
        <v>275.23113207547198</v>
      </c>
      <c r="M8">
        <v>71.776632589927303</v>
      </c>
    </row>
    <row r="9" spans="1:13">
      <c r="B9" t="s">
        <v>191</v>
      </c>
      <c r="C9">
        <v>413</v>
      </c>
      <c r="D9">
        <v>170.682808716707</v>
      </c>
      <c r="E9">
        <v>40.995957885695901</v>
      </c>
      <c r="J9" t="s">
        <v>191</v>
      </c>
      <c r="K9">
        <v>433</v>
      </c>
      <c r="L9">
        <v>242.29792147806</v>
      </c>
      <c r="M9">
        <v>62.625809821949098</v>
      </c>
    </row>
    <row r="10" spans="1:13">
      <c r="B10" t="s">
        <v>192</v>
      </c>
      <c r="C10">
        <v>401</v>
      </c>
      <c r="D10">
        <v>190.71072319202</v>
      </c>
      <c r="E10">
        <v>56.348878513469003</v>
      </c>
      <c r="J10" t="s">
        <v>192</v>
      </c>
      <c r="K10">
        <v>423</v>
      </c>
      <c r="L10">
        <v>194.825059101655</v>
      </c>
      <c r="M10">
        <v>52.515018262066903</v>
      </c>
    </row>
    <row r="11" spans="1:13">
      <c r="B11" t="s">
        <v>193</v>
      </c>
      <c r="C11">
        <v>402</v>
      </c>
      <c r="D11">
        <v>274.74875621890499</v>
      </c>
      <c r="E11">
        <v>69.162204523921503</v>
      </c>
      <c r="J11" t="s">
        <v>193</v>
      </c>
      <c r="K11">
        <v>425</v>
      </c>
      <c r="L11">
        <v>105.792941176471</v>
      </c>
      <c r="M11">
        <v>33.5376365187388</v>
      </c>
    </row>
    <row r="15" spans="1:13" ht="270">
      <c r="A15" t="s">
        <v>197</v>
      </c>
      <c r="B15" t="s">
        <v>198</v>
      </c>
      <c r="C15" s="1" t="s">
        <v>230</v>
      </c>
      <c r="J15" t="s">
        <v>115</v>
      </c>
      <c r="K15" s="1" t="s">
        <v>199</v>
      </c>
    </row>
    <row r="16" spans="1:13" hidden="1">
      <c r="B16" t="s">
        <v>200</v>
      </c>
      <c r="C16">
        <v>555</v>
      </c>
      <c r="D16">
        <v>287.96756756756798</v>
      </c>
      <c r="E16">
        <v>87.633028492120204</v>
      </c>
      <c r="J16" t="s">
        <v>200</v>
      </c>
      <c r="K16">
        <v>555</v>
      </c>
      <c r="L16">
        <v>341.72792792792802</v>
      </c>
      <c r="M16">
        <v>108.565024162161</v>
      </c>
    </row>
    <row r="17" spans="2:14">
      <c r="B17" t="s">
        <v>201</v>
      </c>
      <c r="C17">
        <v>555</v>
      </c>
      <c r="D17">
        <v>258.63603603603599</v>
      </c>
      <c r="E17">
        <v>76.328977318463103</v>
      </c>
      <c r="J17" t="s">
        <v>201</v>
      </c>
      <c r="K17">
        <v>555</v>
      </c>
      <c r="L17">
        <v>341.49189189189201</v>
      </c>
      <c r="M17">
        <v>108.283745405197</v>
      </c>
    </row>
    <row r="18" spans="2:14" hidden="1">
      <c r="B18" t="s">
        <v>202</v>
      </c>
      <c r="C18">
        <v>555</v>
      </c>
      <c r="D18">
        <v>215.31171171171201</v>
      </c>
      <c r="E18">
        <v>59.732693880185003</v>
      </c>
      <c r="J18" t="s">
        <v>202</v>
      </c>
      <c r="K18">
        <v>555</v>
      </c>
      <c r="L18">
        <v>335.84324324324302</v>
      </c>
      <c r="M18">
        <v>104.1635703602</v>
      </c>
    </row>
    <row r="19" spans="2:14">
      <c r="B19" t="s">
        <v>203</v>
      </c>
      <c r="C19">
        <v>555</v>
      </c>
      <c r="D19">
        <v>225.12072072072101</v>
      </c>
      <c r="E19">
        <v>66.178662453245195</v>
      </c>
      <c r="J19" t="s">
        <v>203</v>
      </c>
      <c r="K19">
        <v>555</v>
      </c>
      <c r="L19">
        <v>339.34054054054099</v>
      </c>
      <c r="M19">
        <v>106.48776338439001</v>
      </c>
    </row>
    <row r="20" spans="2:14">
      <c r="B20" t="s">
        <v>204</v>
      </c>
      <c r="C20">
        <v>555</v>
      </c>
      <c r="D20">
        <v>207.72792792792799</v>
      </c>
      <c r="E20">
        <v>54.285046526503798</v>
      </c>
      <c r="J20" t="s">
        <v>204</v>
      </c>
      <c r="K20">
        <v>555</v>
      </c>
      <c r="L20">
        <v>330.10630630630601</v>
      </c>
      <c r="M20">
        <v>100.03301556004401</v>
      </c>
    </row>
    <row r="21" spans="2:14">
      <c r="B21" t="s">
        <v>205</v>
      </c>
      <c r="C21">
        <v>555</v>
      </c>
      <c r="D21">
        <v>191.396396396396</v>
      </c>
      <c r="E21">
        <v>41.870455037426403</v>
      </c>
      <c r="J21" t="s">
        <v>205</v>
      </c>
      <c r="K21">
        <v>551</v>
      </c>
      <c r="L21">
        <v>314.925589836661</v>
      </c>
      <c r="M21">
        <v>89.492629957426701</v>
      </c>
    </row>
    <row r="22" spans="2:14">
      <c r="B22" t="s">
        <v>206</v>
      </c>
      <c r="C22">
        <v>555</v>
      </c>
      <c r="D22">
        <v>175.848648648649</v>
      </c>
      <c r="E22">
        <v>34.408757765813597</v>
      </c>
      <c r="J22" t="s">
        <v>206</v>
      </c>
      <c r="K22">
        <v>541</v>
      </c>
      <c r="L22">
        <v>297.07763401109099</v>
      </c>
      <c r="M22">
        <v>80.803175810474201</v>
      </c>
    </row>
    <row r="23" spans="2:14">
      <c r="B23" t="s">
        <v>207</v>
      </c>
      <c r="C23">
        <v>555</v>
      </c>
      <c r="D23">
        <v>169.48288288288299</v>
      </c>
      <c r="E23">
        <v>33.906182608940298</v>
      </c>
      <c r="J23" t="s">
        <v>207</v>
      </c>
      <c r="K23">
        <v>530</v>
      </c>
      <c r="L23">
        <v>272.04528301886802</v>
      </c>
      <c r="M23">
        <v>73.6493366478756</v>
      </c>
    </row>
    <row r="24" spans="2:14" hidden="1">
      <c r="B24" t="s">
        <v>208</v>
      </c>
      <c r="C24">
        <v>553</v>
      </c>
      <c r="D24">
        <v>176.070524412297</v>
      </c>
      <c r="E24">
        <v>46.619533318794304</v>
      </c>
      <c r="J24" t="s">
        <v>208</v>
      </c>
      <c r="K24">
        <v>515</v>
      </c>
      <c r="L24">
        <v>220.384466019417</v>
      </c>
      <c r="M24">
        <v>62.698988686824102</v>
      </c>
    </row>
    <row r="25" spans="2:14">
      <c r="B25" t="s">
        <v>209</v>
      </c>
      <c r="C25">
        <v>555</v>
      </c>
      <c r="D25">
        <v>168.268468468468</v>
      </c>
      <c r="E25">
        <v>39.249019813422599</v>
      </c>
      <c r="J25" t="s">
        <v>209</v>
      </c>
      <c r="K25">
        <v>521</v>
      </c>
      <c r="L25">
        <v>240.49904030710201</v>
      </c>
      <c r="M25">
        <v>66.424541478400002</v>
      </c>
    </row>
    <row r="26" spans="2:14">
      <c r="B26" t="s">
        <v>210</v>
      </c>
      <c r="C26">
        <v>545</v>
      </c>
      <c r="D26">
        <v>189.889908256881</v>
      </c>
      <c r="E26">
        <v>53.701917524084998</v>
      </c>
      <c r="J26" t="s">
        <v>210</v>
      </c>
      <c r="K26">
        <v>508</v>
      </c>
      <c r="L26">
        <v>192.50984251968501</v>
      </c>
      <c r="M26">
        <v>50.719652380982801</v>
      </c>
    </row>
    <row r="27" spans="2:14">
      <c r="B27" t="s">
        <v>211</v>
      </c>
      <c r="C27">
        <v>543</v>
      </c>
      <c r="D27">
        <v>275.539594843462</v>
      </c>
      <c r="E27">
        <v>66.276382322137096</v>
      </c>
      <c r="J27" t="s">
        <v>211</v>
      </c>
      <c r="K27">
        <v>506</v>
      </c>
      <c r="L27">
        <v>105.681818181818</v>
      </c>
      <c r="M27">
        <v>32.892677951578897</v>
      </c>
    </row>
    <row r="30" spans="2:14" ht="270">
      <c r="B30" t="s">
        <v>197</v>
      </c>
      <c r="C30" t="s">
        <v>198</v>
      </c>
      <c r="D30" s="1" t="s">
        <v>230</v>
      </c>
      <c r="K30" t="s">
        <v>115</v>
      </c>
      <c r="L30" s="1" t="s">
        <v>199</v>
      </c>
    </row>
    <row r="31" spans="2:14">
      <c r="C31" t="s">
        <v>200</v>
      </c>
      <c r="D31">
        <v>555</v>
      </c>
      <c r="E31">
        <v>287.96756756756798</v>
      </c>
      <c r="F31">
        <v>87.633028492120204</v>
      </c>
      <c r="K31" t="s">
        <v>200</v>
      </c>
      <c r="L31">
        <v>555</v>
      </c>
      <c r="M31">
        <v>341.72792792792802</v>
      </c>
      <c r="N31">
        <v>108.565024162161</v>
      </c>
    </row>
    <row r="32" spans="2:14">
      <c r="C32" t="s">
        <v>201</v>
      </c>
      <c r="D32">
        <v>555</v>
      </c>
      <c r="E32">
        <v>258.63603603603599</v>
      </c>
      <c r="F32">
        <v>76.328977318463103</v>
      </c>
      <c r="K32" t="s">
        <v>201</v>
      </c>
      <c r="L32">
        <v>555</v>
      </c>
      <c r="M32">
        <v>341.49189189189201</v>
      </c>
      <c r="N32">
        <v>108.283745405197</v>
      </c>
    </row>
    <row r="33" spans="3:14">
      <c r="C33" t="s">
        <v>202</v>
      </c>
      <c r="D33">
        <v>555</v>
      </c>
      <c r="E33">
        <v>215.31171171171201</v>
      </c>
      <c r="F33">
        <v>59.732693880185003</v>
      </c>
      <c r="K33" t="s">
        <v>202</v>
      </c>
      <c r="L33">
        <v>555</v>
      </c>
      <c r="M33">
        <v>335.84324324324302</v>
      </c>
      <c r="N33">
        <v>104.1635703602</v>
      </c>
    </row>
    <row r="34" spans="3:14">
      <c r="C34" t="s">
        <v>203</v>
      </c>
      <c r="D34">
        <v>555</v>
      </c>
      <c r="E34">
        <v>225.12072072072101</v>
      </c>
      <c r="F34">
        <v>66.178662453245195</v>
      </c>
      <c r="K34" t="s">
        <v>203</v>
      </c>
      <c r="L34">
        <v>555</v>
      </c>
      <c r="M34">
        <v>339.34054054054099</v>
      </c>
      <c r="N34">
        <v>106.48776338439001</v>
      </c>
    </row>
    <row r="35" spans="3:14">
      <c r="C35" t="s">
        <v>204</v>
      </c>
      <c r="D35">
        <v>555</v>
      </c>
      <c r="E35">
        <v>207.72792792792799</v>
      </c>
      <c r="F35">
        <v>54.285046526503798</v>
      </c>
      <c r="K35" t="s">
        <v>204</v>
      </c>
      <c r="L35">
        <v>555</v>
      </c>
      <c r="M35">
        <v>330.10630630630601</v>
      </c>
      <c r="N35">
        <v>100.03301556004401</v>
      </c>
    </row>
    <row r="36" spans="3:14">
      <c r="C36" t="s">
        <v>205</v>
      </c>
      <c r="D36">
        <v>555</v>
      </c>
      <c r="E36">
        <v>191.396396396396</v>
      </c>
      <c r="F36">
        <v>41.870455037426403</v>
      </c>
      <c r="K36" t="s">
        <v>205</v>
      </c>
      <c r="L36">
        <v>551</v>
      </c>
      <c r="M36">
        <v>314.925589836661</v>
      </c>
      <c r="N36">
        <v>89.492629957426701</v>
      </c>
    </row>
    <row r="37" spans="3:14">
      <c r="C37" t="s">
        <v>206</v>
      </c>
      <c r="D37">
        <v>555</v>
      </c>
      <c r="E37">
        <v>175.848648648649</v>
      </c>
      <c r="F37">
        <v>34.408757765813597</v>
      </c>
      <c r="K37" t="s">
        <v>206</v>
      </c>
      <c r="L37">
        <v>541</v>
      </c>
      <c r="M37">
        <v>297.07763401109099</v>
      </c>
      <c r="N37">
        <v>80.803175810474201</v>
      </c>
    </row>
    <row r="38" spans="3:14">
      <c r="C38" t="s">
        <v>207</v>
      </c>
      <c r="D38">
        <v>555</v>
      </c>
      <c r="E38">
        <v>169.48288288288299</v>
      </c>
      <c r="F38">
        <v>33.906182608940298</v>
      </c>
      <c r="K38" t="s">
        <v>207</v>
      </c>
      <c r="L38">
        <v>530</v>
      </c>
      <c r="M38">
        <v>272.04528301886802</v>
      </c>
      <c r="N38">
        <v>73.6493366478756</v>
      </c>
    </row>
    <row r="39" spans="3:14">
      <c r="C39" t="s">
        <v>208</v>
      </c>
      <c r="D39">
        <v>553</v>
      </c>
      <c r="E39">
        <v>176.070524412297</v>
      </c>
      <c r="F39">
        <v>46.619533318794304</v>
      </c>
      <c r="K39" t="s">
        <v>208</v>
      </c>
      <c r="L39">
        <v>515</v>
      </c>
      <c r="M39">
        <v>220.384466019417</v>
      </c>
      <c r="N39">
        <v>62.698988686824102</v>
      </c>
    </row>
    <row r="40" spans="3:14">
      <c r="C40" t="s">
        <v>209</v>
      </c>
      <c r="D40">
        <v>555</v>
      </c>
      <c r="E40">
        <v>168.268468468468</v>
      </c>
      <c r="F40">
        <v>39.249019813422599</v>
      </c>
      <c r="K40" t="s">
        <v>209</v>
      </c>
      <c r="L40">
        <v>521</v>
      </c>
      <c r="M40">
        <v>240.49904030710201</v>
      </c>
      <c r="N40">
        <v>66.424541478400002</v>
      </c>
    </row>
    <row r="41" spans="3:14">
      <c r="C41" t="s">
        <v>210</v>
      </c>
      <c r="D41">
        <v>545</v>
      </c>
      <c r="E41">
        <v>189.889908256881</v>
      </c>
      <c r="F41">
        <v>53.701917524084998</v>
      </c>
      <c r="K41" t="s">
        <v>210</v>
      </c>
      <c r="L41">
        <v>508</v>
      </c>
      <c r="M41">
        <v>192.50984251968501</v>
      </c>
      <c r="N41">
        <v>50.719652380982801</v>
      </c>
    </row>
    <row r="42" spans="3:14">
      <c r="C42" t="s">
        <v>211</v>
      </c>
      <c r="D42">
        <v>543</v>
      </c>
      <c r="E42">
        <v>275.539594843462</v>
      </c>
      <c r="F42">
        <v>66.276382322137096</v>
      </c>
      <c r="K42" t="s">
        <v>211</v>
      </c>
      <c r="L42">
        <v>506</v>
      </c>
      <c r="M42">
        <v>105.681818181818</v>
      </c>
      <c r="N42">
        <v>32.892677951578897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H18" sqref="H18"/>
    </sheetView>
  </sheetViews>
  <sheetFormatPr baseColWidth="10" defaultRowHeight="15" x14ac:dyDescent="0"/>
  <sheetData>
    <row r="1" spans="1:21">
      <c r="A1" t="s">
        <v>212</v>
      </c>
    </row>
    <row r="3" spans="1:21" ht="270">
      <c r="B3" t="s">
        <v>115</v>
      </c>
      <c r="C3" s="1" t="s">
        <v>225</v>
      </c>
      <c r="G3" t="s">
        <v>227</v>
      </c>
      <c r="H3" t="s">
        <v>231</v>
      </c>
      <c r="J3" t="s">
        <v>129</v>
      </c>
      <c r="K3" s="1" t="s">
        <v>226</v>
      </c>
      <c r="R3" t="s">
        <v>228</v>
      </c>
      <c r="S3" s="1" t="s">
        <v>229</v>
      </c>
    </row>
    <row r="4" spans="1:21" hidden="1">
      <c r="A4">
        <v>0.05</v>
      </c>
      <c r="B4" t="s">
        <v>213</v>
      </c>
      <c r="C4">
        <v>4265</v>
      </c>
      <c r="D4">
        <v>353.60187573270798</v>
      </c>
      <c r="E4">
        <v>129.230285515498</v>
      </c>
      <c r="G4">
        <f>L4/D4</f>
        <v>0.15062342849867921</v>
      </c>
      <c r="J4" t="s">
        <v>213</v>
      </c>
      <c r="K4">
        <v>4265</v>
      </c>
      <c r="L4">
        <v>53.260726846424397</v>
      </c>
      <c r="M4">
        <v>17.863118742191901</v>
      </c>
      <c r="R4" t="s">
        <v>213</v>
      </c>
      <c r="S4">
        <v>4265</v>
      </c>
      <c r="T4">
        <v>244.17233294255601</v>
      </c>
      <c r="U4">
        <v>98.098779924737798</v>
      </c>
    </row>
    <row r="5" spans="1:21">
      <c r="A5">
        <v>0.1</v>
      </c>
      <c r="B5" t="s">
        <v>214</v>
      </c>
      <c r="C5">
        <v>4265</v>
      </c>
      <c r="D5">
        <v>353.350762016413</v>
      </c>
      <c r="E5">
        <v>126.105214621719</v>
      </c>
      <c r="G5">
        <f t="shared" ref="G5:G12" si="0">L5/D5</f>
        <v>0.23687411291398147</v>
      </c>
      <c r="H5">
        <f>L5+T5</f>
        <v>269.6046893317702</v>
      </c>
      <c r="J5" t="s">
        <v>214</v>
      </c>
      <c r="K5">
        <v>4265</v>
      </c>
      <c r="L5">
        <v>83.699648300117204</v>
      </c>
      <c r="M5">
        <v>20.307245131926098</v>
      </c>
      <c r="R5" t="s">
        <v>214</v>
      </c>
      <c r="S5">
        <v>4265</v>
      </c>
      <c r="T5">
        <v>185.90504103165301</v>
      </c>
      <c r="U5">
        <v>79.620029484584705</v>
      </c>
    </row>
    <row r="6" spans="1:21">
      <c r="A6">
        <v>0.2</v>
      </c>
      <c r="B6" t="s">
        <v>215</v>
      </c>
      <c r="C6">
        <v>4265</v>
      </c>
      <c r="D6">
        <v>347.01101992965999</v>
      </c>
      <c r="E6">
        <v>115.616406665166</v>
      </c>
      <c r="G6">
        <f t="shared" si="0"/>
        <v>0.35692384199480759</v>
      </c>
      <c r="H6">
        <f t="shared" ref="H6:H11" si="1">L6+T6</f>
        <v>235.75029308323499</v>
      </c>
      <c r="J6" t="s">
        <v>216</v>
      </c>
      <c r="K6">
        <v>4265</v>
      </c>
      <c r="L6">
        <v>123.85650644783099</v>
      </c>
      <c r="M6">
        <v>26.5836593273599</v>
      </c>
      <c r="R6" t="s">
        <v>216</v>
      </c>
      <c r="S6">
        <v>4265</v>
      </c>
      <c r="T6">
        <v>111.893786635404</v>
      </c>
      <c r="U6">
        <v>55.709408542256199</v>
      </c>
    </row>
    <row r="7" spans="1:21">
      <c r="A7">
        <v>0.3</v>
      </c>
      <c r="B7" t="s">
        <v>217</v>
      </c>
      <c r="C7">
        <v>4265</v>
      </c>
      <c r="D7">
        <v>340.75943728018802</v>
      </c>
      <c r="E7">
        <v>111.516645774797</v>
      </c>
      <c r="G7">
        <f t="shared" si="0"/>
        <v>0.43946938739000185</v>
      </c>
      <c r="H7">
        <f t="shared" si="1"/>
        <v>215.47878077373949</v>
      </c>
      <c r="J7" t="s">
        <v>217</v>
      </c>
      <c r="K7">
        <v>4265</v>
      </c>
      <c r="L7">
        <v>149.75334114888599</v>
      </c>
      <c r="M7">
        <v>32.543622459381503</v>
      </c>
      <c r="R7" t="s">
        <v>217</v>
      </c>
      <c r="S7">
        <v>4265</v>
      </c>
      <c r="T7">
        <v>65.725439624853493</v>
      </c>
      <c r="U7">
        <v>32.432841166992901</v>
      </c>
    </row>
    <row r="8" spans="1:21">
      <c r="A8">
        <v>0.4</v>
      </c>
      <c r="B8" t="s">
        <v>218</v>
      </c>
      <c r="C8">
        <v>4265</v>
      </c>
      <c r="D8">
        <v>323.74935521688201</v>
      </c>
      <c r="E8">
        <v>102.42433149481199</v>
      </c>
      <c r="G8">
        <f t="shared" si="0"/>
        <v>0.51282344685039083</v>
      </c>
      <c r="H8">
        <f t="shared" si="1"/>
        <v>196.2984759671744</v>
      </c>
      <c r="J8" t="s">
        <v>218</v>
      </c>
      <c r="K8">
        <v>4265</v>
      </c>
      <c r="L8">
        <v>166.02626025791301</v>
      </c>
      <c r="M8">
        <v>40.8450403536851</v>
      </c>
      <c r="R8" t="s">
        <v>218</v>
      </c>
      <c r="S8">
        <v>4265</v>
      </c>
      <c r="T8">
        <v>30.272215709261399</v>
      </c>
      <c r="U8">
        <v>14.202361514863</v>
      </c>
    </row>
    <row r="9" spans="1:21">
      <c r="A9">
        <v>0.5</v>
      </c>
      <c r="B9" t="s">
        <v>219</v>
      </c>
      <c r="C9">
        <v>4265</v>
      </c>
      <c r="D9">
        <v>303.30574443141899</v>
      </c>
      <c r="E9">
        <v>92.842948891299301</v>
      </c>
      <c r="G9">
        <f t="shared" si="0"/>
        <v>0.59003910794612557</v>
      </c>
      <c r="H9">
        <f t="shared" si="1"/>
        <v>178.96225087925001</v>
      </c>
      <c r="J9" t="s">
        <v>219</v>
      </c>
      <c r="K9">
        <v>4265</v>
      </c>
      <c r="L9">
        <v>178.96225087925001</v>
      </c>
      <c r="M9">
        <v>45.396974577040801</v>
      </c>
      <c r="R9" t="s">
        <v>219</v>
      </c>
      <c r="S9">
        <v>4265</v>
      </c>
      <c r="T9">
        <v>0</v>
      </c>
      <c r="U9">
        <v>0</v>
      </c>
    </row>
    <row r="10" spans="1:21">
      <c r="A10">
        <v>0.6</v>
      </c>
      <c r="B10" t="s">
        <v>220</v>
      </c>
      <c r="C10">
        <v>4265</v>
      </c>
      <c r="D10">
        <v>275.80164126611999</v>
      </c>
      <c r="E10">
        <v>80.104452490172307</v>
      </c>
      <c r="G10">
        <f t="shared" si="0"/>
        <v>0.6234002723808838</v>
      </c>
      <c r="H10">
        <f t="shared" si="1"/>
        <v>171.93481828839401</v>
      </c>
      <c r="J10" t="s">
        <v>220</v>
      </c>
      <c r="K10">
        <v>4265</v>
      </c>
      <c r="L10">
        <v>171.93481828839401</v>
      </c>
      <c r="M10">
        <v>44.403356171337499</v>
      </c>
      <c r="R10" t="s">
        <v>220</v>
      </c>
      <c r="S10">
        <v>4265</v>
      </c>
      <c r="T10">
        <v>0</v>
      </c>
      <c r="U10">
        <v>0</v>
      </c>
    </row>
    <row r="11" spans="1:21">
      <c r="A11">
        <v>0.7</v>
      </c>
      <c r="B11" t="s">
        <v>222</v>
      </c>
      <c r="C11">
        <v>4265</v>
      </c>
      <c r="D11">
        <v>241.67854630715101</v>
      </c>
      <c r="E11">
        <v>66.713748732411304</v>
      </c>
      <c r="G11">
        <f t="shared" si="0"/>
        <v>0.70324197993905724</v>
      </c>
      <c r="H11">
        <f t="shared" si="1"/>
        <v>169.95849941383401</v>
      </c>
      <c r="J11" t="s">
        <v>222</v>
      </c>
      <c r="K11">
        <v>4265</v>
      </c>
      <c r="L11">
        <v>169.95849941383401</v>
      </c>
      <c r="M11">
        <v>45.090516776686101</v>
      </c>
      <c r="R11" t="s">
        <v>221</v>
      </c>
      <c r="S11">
        <v>4265</v>
      </c>
      <c r="T11">
        <v>0</v>
      </c>
      <c r="U11">
        <v>0</v>
      </c>
    </row>
    <row r="12" spans="1:21" hidden="1">
      <c r="A12">
        <v>0.75</v>
      </c>
      <c r="B12" t="s">
        <v>224</v>
      </c>
      <c r="C12">
        <v>4265</v>
      </c>
      <c r="D12">
        <v>108.440797186401</v>
      </c>
      <c r="E12">
        <v>36.2197965694101</v>
      </c>
      <c r="G12">
        <f t="shared" si="0"/>
        <v>1.6348454054054047</v>
      </c>
      <c r="J12" t="s">
        <v>221</v>
      </c>
      <c r="K12">
        <v>4265</v>
      </c>
      <c r="L12">
        <v>177.28393903868701</v>
      </c>
      <c r="M12">
        <v>50.346224246958101</v>
      </c>
      <c r="R12" t="s">
        <v>222</v>
      </c>
      <c r="S12">
        <v>4265</v>
      </c>
      <c r="T12">
        <v>0</v>
      </c>
      <c r="U12">
        <v>0</v>
      </c>
    </row>
    <row r="13" spans="1:21" hidden="1">
      <c r="A13">
        <v>0.8</v>
      </c>
      <c r="B13" t="s">
        <v>223</v>
      </c>
      <c r="C13">
        <v>2417</v>
      </c>
      <c r="D13">
        <v>49.136532892014898</v>
      </c>
      <c r="E13">
        <v>23.6203146668486</v>
      </c>
      <c r="G13">
        <f>L13/D12</f>
        <v>2.5409729729729675</v>
      </c>
      <c r="J13" t="s">
        <v>224</v>
      </c>
      <c r="K13">
        <v>4265</v>
      </c>
      <c r="L13">
        <v>275.54513481828798</v>
      </c>
      <c r="M13">
        <v>66.156729383823205</v>
      </c>
      <c r="R13" t="s">
        <v>223</v>
      </c>
      <c r="S13">
        <v>2418</v>
      </c>
      <c r="T13">
        <v>0</v>
      </c>
      <c r="U13">
        <v>0</v>
      </c>
    </row>
    <row r="14" spans="1:21" hidden="1">
      <c r="A14">
        <v>0.9</v>
      </c>
      <c r="B14" t="s">
        <v>221</v>
      </c>
      <c r="C14">
        <v>4265</v>
      </c>
      <c r="D14">
        <v>221.05908558030501</v>
      </c>
      <c r="E14">
        <v>61.710151916348998</v>
      </c>
      <c r="G14">
        <f>L14/D13</f>
        <v>7.2051649082626659</v>
      </c>
      <c r="J14" t="s">
        <v>223</v>
      </c>
      <c r="K14">
        <v>2417</v>
      </c>
      <c r="L14">
        <v>354.03682250724</v>
      </c>
      <c r="M14">
        <v>73.295215580455505</v>
      </c>
      <c r="R14" t="s">
        <v>224</v>
      </c>
      <c r="S14">
        <v>4265</v>
      </c>
      <c r="T14">
        <v>0</v>
      </c>
      <c r="U14">
        <v>0</v>
      </c>
    </row>
    <row r="18" spans="1:21">
      <c r="A18">
        <v>0.25</v>
      </c>
      <c r="B18" t="s">
        <v>216</v>
      </c>
      <c r="C18">
        <v>4265</v>
      </c>
      <c r="D18">
        <v>351.10644783118403</v>
      </c>
      <c r="E18">
        <v>119.121705379281</v>
      </c>
      <c r="G18">
        <f>L18/D18</f>
        <v>0.39618249192470811</v>
      </c>
      <c r="H18">
        <f>L18+T18</f>
        <v>224.48182883939052</v>
      </c>
      <c r="J18" t="s">
        <v>215</v>
      </c>
      <c r="K18">
        <v>4265</v>
      </c>
      <c r="L18">
        <v>139.10222743259101</v>
      </c>
      <c r="M18">
        <v>31.910159962420298</v>
      </c>
      <c r="R18" t="s">
        <v>215</v>
      </c>
      <c r="S18">
        <v>4265</v>
      </c>
      <c r="T18">
        <v>85.379601406799495</v>
      </c>
      <c r="U18">
        <v>40.890631210100103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0"/>
  <sheetViews>
    <sheetView topLeftCell="B2" workbookViewId="0">
      <selection activeCell="U14" sqref="U14"/>
    </sheetView>
  </sheetViews>
  <sheetFormatPr baseColWidth="10" defaultRowHeight="15" x14ac:dyDescent="0"/>
  <cols>
    <col min="2" max="2" width="18.5" customWidth="1"/>
  </cols>
  <sheetData>
    <row r="3" spans="1:21" ht="285">
      <c r="B3" t="s">
        <v>232</v>
      </c>
      <c r="C3" s="1" t="s">
        <v>257</v>
      </c>
      <c r="G3" t="s">
        <v>254</v>
      </c>
      <c r="I3" t="s">
        <v>255</v>
      </c>
      <c r="K3" t="s">
        <v>256</v>
      </c>
      <c r="L3" s="1" t="s">
        <v>258</v>
      </c>
    </row>
    <row r="4" spans="1:21">
      <c r="A4" t="s">
        <v>259</v>
      </c>
      <c r="B4" t="s">
        <v>247</v>
      </c>
      <c r="G4" s="2">
        <v>72.92</v>
      </c>
    </row>
    <row r="5" spans="1:21">
      <c r="A5" t="s">
        <v>249</v>
      </c>
      <c r="B5" t="s">
        <v>233</v>
      </c>
      <c r="C5">
        <v>9535</v>
      </c>
      <c r="D5">
        <v>3804.0073413738901</v>
      </c>
      <c r="E5">
        <v>2909.5520619368299</v>
      </c>
      <c r="G5" s="2">
        <v>165.24</v>
      </c>
      <c r="I5">
        <f>G5+D13</f>
        <v>3510.2308700000003</v>
      </c>
      <c r="K5" t="s">
        <v>265</v>
      </c>
      <c r="L5">
        <v>7162</v>
      </c>
      <c r="M5">
        <v>1609.91428204049</v>
      </c>
      <c r="N5">
        <v>1177.6477047404401</v>
      </c>
      <c r="P5" t="s">
        <v>266</v>
      </c>
      <c r="Q5" t="s">
        <v>267</v>
      </c>
      <c r="R5" t="s">
        <v>270</v>
      </c>
      <c r="S5" t="s">
        <v>271</v>
      </c>
      <c r="T5" t="s">
        <v>269</v>
      </c>
      <c r="U5" t="s">
        <v>268</v>
      </c>
    </row>
    <row r="6" spans="1:21">
      <c r="A6" t="s">
        <v>250</v>
      </c>
      <c r="B6" t="s">
        <v>237</v>
      </c>
      <c r="C6">
        <v>4265</v>
      </c>
      <c r="D6">
        <v>1440.6541617819501</v>
      </c>
      <c r="E6">
        <v>392.734936704885</v>
      </c>
      <c r="G6" s="2">
        <v>489.85</v>
      </c>
      <c r="I6">
        <f t="shared" ref="I6:I8" si="0">G6+D14</f>
        <v>1945.6788390000002</v>
      </c>
      <c r="K6" t="s">
        <v>263</v>
      </c>
      <c r="L6">
        <v>4326</v>
      </c>
      <c r="M6">
        <v>3776.3663573030499</v>
      </c>
      <c r="N6">
        <v>4313.8736539842303</v>
      </c>
      <c r="P6">
        <v>369.48</v>
      </c>
      <c r="Q6">
        <f>G6-P6</f>
        <v>120.37</v>
      </c>
      <c r="R6">
        <v>19.527380000000001</v>
      </c>
      <c r="S6">
        <f>Q6/R6</f>
        <v>6.1641653923875088</v>
      </c>
      <c r="T6">
        <v>6146.54</v>
      </c>
      <c r="U6">
        <f>Q6/T6</f>
        <v>1.958337536239901E-2</v>
      </c>
    </row>
    <row r="7" spans="1:21">
      <c r="A7" t="s">
        <v>251</v>
      </c>
      <c r="B7" t="s">
        <v>243</v>
      </c>
      <c r="C7">
        <v>541</v>
      </c>
      <c r="D7">
        <v>1500.75785582255</v>
      </c>
      <c r="E7">
        <v>1005.72397847881</v>
      </c>
      <c r="G7" s="2">
        <v>3924.68</v>
      </c>
      <c r="I7">
        <f t="shared" si="0"/>
        <v>5590.3177079999996</v>
      </c>
      <c r="K7" t="s">
        <v>264</v>
      </c>
      <c r="L7">
        <v>230</v>
      </c>
      <c r="M7">
        <v>146688.808921235</v>
      </c>
      <c r="N7">
        <v>29799.512095717299</v>
      </c>
      <c r="U7" t="s">
        <v>272</v>
      </c>
    </row>
    <row r="8" spans="1:21">
      <c r="A8" t="s">
        <v>252</v>
      </c>
      <c r="B8" t="s">
        <v>235</v>
      </c>
      <c r="C8">
        <v>191</v>
      </c>
      <c r="D8">
        <v>2888.3246073298401</v>
      </c>
      <c r="E8">
        <v>9785.4543137073797</v>
      </c>
      <c r="G8" s="2">
        <v>8606.36</v>
      </c>
      <c r="I8">
        <f t="shared" si="0"/>
        <v>12252.799791000001</v>
      </c>
      <c r="K8" t="s">
        <v>260</v>
      </c>
      <c r="L8">
        <v>70</v>
      </c>
      <c r="M8">
        <v>573336.51440862904</v>
      </c>
      <c r="N8">
        <v>77795.345373207601</v>
      </c>
      <c r="U8">
        <v>61505.16</v>
      </c>
    </row>
    <row r="9" spans="1:21">
      <c r="A9" t="s">
        <v>253</v>
      </c>
      <c r="B9" t="s">
        <v>239</v>
      </c>
      <c r="C9">
        <v>34</v>
      </c>
      <c r="D9">
        <v>8009.1176470588198</v>
      </c>
      <c r="E9">
        <v>24064.088592837299</v>
      </c>
      <c r="G9" s="2">
        <v>12693.22</v>
      </c>
      <c r="I9">
        <f>G9+D17</f>
        <v>25681.161179999999</v>
      </c>
      <c r="K9" t="s">
        <v>262</v>
      </c>
      <c r="L9">
        <v>35</v>
      </c>
      <c r="M9">
        <v>1242946.79635974</v>
      </c>
      <c r="N9">
        <v>118929.770032129</v>
      </c>
      <c r="U9" t="s">
        <v>273</v>
      </c>
    </row>
    <row r="10" spans="1:21">
      <c r="U10">
        <f>U6*U8</f>
        <v>1204.4786350044092</v>
      </c>
    </row>
    <row r="11" spans="1:21">
      <c r="A11" t="s">
        <v>248</v>
      </c>
      <c r="B11" t="s">
        <v>241</v>
      </c>
      <c r="C11">
        <v>1109</v>
      </c>
      <c r="D11">
        <v>6495.5094679891799</v>
      </c>
      <c r="E11">
        <v>7178.4550944165303</v>
      </c>
      <c r="K11" t="s">
        <v>261</v>
      </c>
      <c r="L11">
        <v>3147</v>
      </c>
      <c r="M11">
        <v>2333.19324601875</v>
      </c>
      <c r="N11">
        <v>797.79168479970497</v>
      </c>
      <c r="U11" t="s">
        <v>274</v>
      </c>
    </row>
    <row r="12" spans="1:21">
      <c r="A12" t="s">
        <v>246</v>
      </c>
      <c r="B12" t="s">
        <v>245</v>
      </c>
      <c r="U12">
        <v>1302.0999999999999</v>
      </c>
    </row>
    <row r="13" spans="1:21">
      <c r="A13" s="2"/>
      <c r="B13" s="2" t="s">
        <v>234</v>
      </c>
      <c r="C13" s="2">
        <v>10405</v>
      </c>
      <c r="D13" s="2">
        <v>3344.9908700000001</v>
      </c>
      <c r="E13" s="2">
        <v>2527.2058609999999</v>
      </c>
      <c r="U13" t="s">
        <v>275</v>
      </c>
    </row>
    <row r="14" spans="1:21">
      <c r="A14" s="2"/>
      <c r="B14" s="2" t="s">
        <v>238</v>
      </c>
      <c r="C14" s="2">
        <v>4265</v>
      </c>
      <c r="D14" s="2">
        <v>1455.828839</v>
      </c>
      <c r="E14" s="2">
        <v>419.47968059999999</v>
      </c>
      <c r="U14">
        <f>U12+U10</f>
        <v>2506.5786350044091</v>
      </c>
    </row>
    <row r="15" spans="1:21">
      <c r="A15" s="2"/>
      <c r="B15" s="2" t="s">
        <v>244</v>
      </c>
      <c r="C15" s="2">
        <v>541</v>
      </c>
      <c r="D15" s="2">
        <v>1665.637708</v>
      </c>
      <c r="E15" s="2">
        <v>1327.4302</v>
      </c>
    </row>
    <row r="16" spans="1:21">
      <c r="A16" s="2"/>
      <c r="B16" s="2" t="s">
        <v>236</v>
      </c>
      <c r="C16" s="2">
        <v>191</v>
      </c>
      <c r="D16" s="2">
        <v>3646.4397909999998</v>
      </c>
      <c r="E16" s="2">
        <v>13011.36499</v>
      </c>
    </row>
    <row r="17" spans="1:5">
      <c r="A17" s="2"/>
      <c r="B17" s="2" t="s">
        <v>240</v>
      </c>
      <c r="C17" s="2">
        <v>34</v>
      </c>
      <c r="D17" s="2">
        <v>12987.94118</v>
      </c>
      <c r="E17" s="2">
        <v>42101.545270000002</v>
      </c>
    </row>
    <row r="18" spans="1:5">
      <c r="A18" s="2"/>
    </row>
    <row r="19" spans="1:5">
      <c r="A19" s="2"/>
      <c r="B19" s="2"/>
      <c r="C19" s="2"/>
      <c r="D19" s="2"/>
      <c r="E19" s="2"/>
    </row>
    <row r="20" spans="1:5">
      <c r="B20" s="2" t="s">
        <v>242</v>
      </c>
      <c r="C20" s="2">
        <v>1109</v>
      </c>
      <c r="D20" s="2">
        <v>6378.0432819999996</v>
      </c>
      <c r="E20" s="2">
        <v>7062.8072380000003</v>
      </c>
    </row>
  </sheetData>
  <sortState ref="K5:N9">
    <sortCondition descending="1" ref="L5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6"/>
  <sheetViews>
    <sheetView workbookViewId="0">
      <selection activeCell="D4" sqref="D4:D16"/>
    </sheetView>
  </sheetViews>
  <sheetFormatPr baseColWidth="10" defaultRowHeight="15" x14ac:dyDescent="0"/>
  <sheetData>
    <row r="3" spans="2:12" ht="255">
      <c r="B3" t="s">
        <v>109</v>
      </c>
      <c r="C3" t="s">
        <v>289</v>
      </c>
      <c r="I3" t="s">
        <v>290</v>
      </c>
      <c r="J3" s="3" t="s">
        <v>291</v>
      </c>
    </row>
    <row r="4" spans="2:12">
      <c r="B4" t="s">
        <v>276</v>
      </c>
      <c r="C4">
        <v>555</v>
      </c>
      <c r="D4">
        <v>288.18738738738699</v>
      </c>
      <c r="E4">
        <v>87.645253461629494</v>
      </c>
      <c r="I4" t="s">
        <v>276</v>
      </c>
      <c r="J4">
        <v>555</v>
      </c>
      <c r="K4">
        <v>341.75315315315299</v>
      </c>
      <c r="L4">
        <v>108.605047236148</v>
      </c>
    </row>
    <row r="5" spans="2:12">
      <c r="B5" t="s">
        <v>277</v>
      </c>
      <c r="C5">
        <v>555</v>
      </c>
      <c r="D5">
        <v>259.02882882882898</v>
      </c>
      <c r="E5">
        <v>76.376933628570995</v>
      </c>
      <c r="I5" t="s">
        <v>277</v>
      </c>
      <c r="J5">
        <v>555</v>
      </c>
      <c r="K5">
        <v>341.54054054054097</v>
      </c>
      <c r="L5">
        <v>108.377197951453</v>
      </c>
    </row>
    <row r="6" spans="2:12">
      <c r="B6" t="s">
        <v>278</v>
      </c>
      <c r="C6">
        <v>555</v>
      </c>
      <c r="D6">
        <v>215.99639639639599</v>
      </c>
      <c r="E6">
        <v>60.0078814437408</v>
      </c>
      <c r="I6" t="s">
        <v>278</v>
      </c>
      <c r="J6">
        <v>555</v>
      </c>
      <c r="K6">
        <v>336.22522522522502</v>
      </c>
      <c r="L6">
        <v>104.85538301918</v>
      </c>
    </row>
    <row r="7" spans="2:12">
      <c r="B7" t="s">
        <v>279</v>
      </c>
      <c r="C7">
        <v>555</v>
      </c>
      <c r="D7">
        <v>225.846846846847</v>
      </c>
      <c r="E7">
        <v>66.323787081404404</v>
      </c>
      <c r="I7" t="s">
        <v>279</v>
      </c>
      <c r="J7">
        <v>555</v>
      </c>
      <c r="K7">
        <v>339.58918918918903</v>
      </c>
      <c r="L7">
        <v>106.97891366787201</v>
      </c>
    </row>
    <row r="8" spans="2:12">
      <c r="B8" t="s">
        <v>280</v>
      </c>
      <c r="C8">
        <v>555</v>
      </c>
      <c r="D8">
        <v>208.255855855856</v>
      </c>
      <c r="E8">
        <v>54.737899747027598</v>
      </c>
      <c r="I8" t="s">
        <v>280</v>
      </c>
      <c r="J8">
        <v>555</v>
      </c>
      <c r="K8">
        <v>330.924324324324</v>
      </c>
      <c r="L8">
        <v>101.472843387605</v>
      </c>
    </row>
    <row r="9" spans="2:12">
      <c r="B9" t="s">
        <v>281</v>
      </c>
      <c r="C9">
        <v>555</v>
      </c>
      <c r="D9">
        <v>191.513513513514</v>
      </c>
      <c r="E9">
        <v>43.6934812577339</v>
      </c>
      <c r="I9" t="s">
        <v>281</v>
      </c>
      <c r="J9">
        <v>555</v>
      </c>
      <c r="K9">
        <v>316.62522522522499</v>
      </c>
      <c r="L9">
        <v>93.966428128598196</v>
      </c>
    </row>
    <row r="10" spans="2:12">
      <c r="B10" t="s">
        <v>282</v>
      </c>
      <c r="C10">
        <v>555</v>
      </c>
      <c r="D10">
        <v>175.117117117117</v>
      </c>
      <c r="E10">
        <v>35.540524167490503</v>
      </c>
      <c r="I10" t="s">
        <v>282</v>
      </c>
      <c r="J10">
        <v>555</v>
      </c>
      <c r="K10">
        <v>299.74954954955001</v>
      </c>
      <c r="L10">
        <v>87.525635103883999</v>
      </c>
    </row>
    <row r="11" spans="2:12">
      <c r="B11" t="s">
        <v>283</v>
      </c>
      <c r="C11">
        <v>555</v>
      </c>
      <c r="D11">
        <v>162.72792792792799</v>
      </c>
      <c r="E11">
        <v>32.495818034665497</v>
      </c>
      <c r="I11" t="s">
        <v>283</v>
      </c>
      <c r="J11">
        <v>555</v>
      </c>
      <c r="K11">
        <v>278.68648648648701</v>
      </c>
      <c r="L11">
        <v>80.602015640792601</v>
      </c>
    </row>
    <row r="12" spans="2:12">
      <c r="B12" t="s">
        <v>284</v>
      </c>
      <c r="C12">
        <v>555</v>
      </c>
      <c r="D12">
        <v>135.293693693694</v>
      </c>
      <c r="E12">
        <v>28.172147699582499</v>
      </c>
      <c r="I12" t="s">
        <v>284</v>
      </c>
      <c r="J12">
        <v>555</v>
      </c>
      <c r="K12">
        <v>234.794594594595</v>
      </c>
      <c r="L12">
        <v>72.417768425471706</v>
      </c>
    </row>
    <row r="13" spans="2:12">
      <c r="B13" t="s">
        <v>285</v>
      </c>
      <c r="C13">
        <v>555</v>
      </c>
      <c r="D13">
        <v>145.987387387387</v>
      </c>
      <c r="E13">
        <v>29.7337436005777</v>
      </c>
      <c r="I13" t="s">
        <v>285</v>
      </c>
      <c r="J13">
        <v>555</v>
      </c>
      <c r="K13">
        <v>251.72972972973</v>
      </c>
      <c r="L13">
        <v>75.214872217098105</v>
      </c>
    </row>
    <row r="14" spans="2:12">
      <c r="B14" t="s">
        <v>286</v>
      </c>
      <c r="C14">
        <v>555</v>
      </c>
      <c r="D14">
        <v>121.621621621622</v>
      </c>
      <c r="E14">
        <v>26.464148507185399</v>
      </c>
      <c r="I14" t="s">
        <v>286</v>
      </c>
      <c r="J14">
        <v>555</v>
      </c>
      <c r="K14">
        <v>212.279279279279</v>
      </c>
      <c r="L14">
        <v>68.669113384793505</v>
      </c>
    </row>
    <row r="15" spans="2:12">
      <c r="B15" t="s">
        <v>287</v>
      </c>
      <c r="C15">
        <v>555</v>
      </c>
      <c r="D15">
        <v>48.821621621621603</v>
      </c>
      <c r="E15">
        <v>14.357562601771599</v>
      </c>
      <c r="I15" t="s">
        <v>287</v>
      </c>
      <c r="J15">
        <v>555</v>
      </c>
      <c r="K15">
        <v>76.243243243243199</v>
      </c>
      <c r="L15">
        <v>46.300777807327101</v>
      </c>
    </row>
    <row r="16" spans="2:12">
      <c r="B16" t="s">
        <v>288</v>
      </c>
      <c r="C16">
        <v>555</v>
      </c>
      <c r="D16">
        <v>81.517117117117095</v>
      </c>
      <c r="E16">
        <v>20.097173112785001</v>
      </c>
      <c r="I16" t="s">
        <v>288</v>
      </c>
      <c r="J16">
        <v>555</v>
      </c>
      <c r="K16">
        <v>135.10990990990999</v>
      </c>
      <c r="L16">
        <v>56.183818595869099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44"/>
  <sheetViews>
    <sheetView topLeftCell="A27" workbookViewId="0">
      <selection activeCell="D36" sqref="D36"/>
    </sheetView>
  </sheetViews>
  <sheetFormatPr baseColWidth="10" defaultRowHeight="15" x14ac:dyDescent="0"/>
  <sheetData>
    <row r="4" spans="2:10" ht="270">
      <c r="B4" t="s">
        <v>292</v>
      </c>
      <c r="C4" s="1" t="s">
        <v>303</v>
      </c>
      <c r="G4" t="s">
        <v>305</v>
      </c>
      <c r="H4" t="s">
        <v>304</v>
      </c>
    </row>
    <row r="5" spans="2:10">
      <c r="B5" t="s">
        <v>293</v>
      </c>
      <c r="C5">
        <v>555</v>
      </c>
      <c r="D5">
        <v>0.37500862854518202</v>
      </c>
      <c r="E5">
        <v>1.8348439842302101E-2</v>
      </c>
      <c r="G5" t="s">
        <v>293</v>
      </c>
      <c r="H5">
        <v>555</v>
      </c>
      <c r="I5">
        <v>0.641747287834041</v>
      </c>
      <c r="J5">
        <v>2.5705375030568901E-2</v>
      </c>
    </row>
    <row r="6" spans="2:10">
      <c r="B6" t="s">
        <v>294</v>
      </c>
      <c r="C6">
        <v>555</v>
      </c>
      <c r="D6">
        <v>0.37474667266686001</v>
      </c>
      <c r="E6">
        <v>1.8474552167892899E-2</v>
      </c>
      <c r="G6" t="s">
        <v>294</v>
      </c>
      <c r="H6">
        <v>555</v>
      </c>
      <c r="I6">
        <v>0.64153474039387903</v>
      </c>
      <c r="J6">
        <v>2.5721214558789798E-2</v>
      </c>
    </row>
    <row r="7" spans="2:10">
      <c r="B7" t="s">
        <v>295</v>
      </c>
      <c r="C7">
        <v>555</v>
      </c>
      <c r="D7">
        <v>0.37297486395377899</v>
      </c>
      <c r="E7">
        <v>1.8655043881923201E-2</v>
      </c>
      <c r="G7" t="s">
        <v>295</v>
      </c>
      <c r="H7">
        <v>555</v>
      </c>
      <c r="I7">
        <v>0.64020545294550402</v>
      </c>
      <c r="J7">
        <v>2.5736817154789302E-2</v>
      </c>
    </row>
    <row r="8" spans="2:10">
      <c r="B8" t="s">
        <v>296</v>
      </c>
      <c r="C8">
        <v>555</v>
      </c>
      <c r="D8">
        <v>0.370665224803714</v>
      </c>
      <c r="E8">
        <v>1.8710935780489699E-2</v>
      </c>
      <c r="G8" t="s">
        <v>296</v>
      </c>
      <c r="H8">
        <v>555</v>
      </c>
      <c r="I8">
        <v>0.63711221303920296</v>
      </c>
      <c r="J8">
        <v>2.5369000634895202E-2</v>
      </c>
    </row>
    <row r="9" spans="2:10">
      <c r="B9" t="s">
        <v>297</v>
      </c>
      <c r="C9">
        <v>555</v>
      </c>
      <c r="D9">
        <v>0.36783145806623302</v>
      </c>
      <c r="E9">
        <v>1.8543579205242699E-2</v>
      </c>
      <c r="G9" t="s">
        <v>297</v>
      </c>
      <c r="H9">
        <v>555</v>
      </c>
      <c r="I9">
        <v>0.63141158365745897</v>
      </c>
      <c r="J9">
        <v>2.55396333743713E-2</v>
      </c>
    </row>
    <row r="10" spans="2:10">
      <c r="B10" t="s">
        <v>298</v>
      </c>
      <c r="C10">
        <v>555</v>
      </c>
      <c r="D10">
        <v>0.36521404080657399</v>
      </c>
      <c r="E10">
        <v>1.8225092062964798E-2</v>
      </c>
      <c r="G10" t="s">
        <v>298</v>
      </c>
      <c r="H10">
        <v>555</v>
      </c>
      <c r="I10">
        <v>0.62342770491607302</v>
      </c>
      <c r="J10">
        <v>2.61789265193339E-2</v>
      </c>
    </row>
    <row r="11" spans="2:10">
      <c r="B11" t="s">
        <v>299</v>
      </c>
      <c r="C11">
        <v>555</v>
      </c>
      <c r="D11">
        <v>0.362972625641591</v>
      </c>
      <c r="E11">
        <v>1.7880725304706399E-2</v>
      </c>
      <c r="G11" t="s">
        <v>299</v>
      </c>
      <c r="H11">
        <v>555</v>
      </c>
      <c r="I11">
        <v>0.61543328481927495</v>
      </c>
      <c r="J11">
        <v>2.60979664348297E-2</v>
      </c>
    </row>
    <row r="12" spans="2:10">
      <c r="B12" t="s">
        <v>300</v>
      </c>
      <c r="C12">
        <v>555</v>
      </c>
      <c r="D12">
        <v>0.36064800095570698</v>
      </c>
      <c r="E12">
        <v>1.75995924570434E-2</v>
      </c>
      <c r="G12" t="s">
        <v>300</v>
      </c>
      <c r="H12">
        <v>555</v>
      </c>
      <c r="I12">
        <v>0.60894539049907803</v>
      </c>
      <c r="J12">
        <v>2.5471396727822299E-2</v>
      </c>
    </row>
    <row r="13" spans="2:10">
      <c r="B13" t="s">
        <v>301</v>
      </c>
      <c r="C13">
        <v>555</v>
      </c>
      <c r="D13">
        <v>0.35826941950574298</v>
      </c>
      <c r="E13">
        <v>1.7442002485932199E-2</v>
      </c>
      <c r="G13" t="s">
        <v>301</v>
      </c>
      <c r="H13">
        <v>555</v>
      </c>
      <c r="I13">
        <v>0.60471884053472502</v>
      </c>
      <c r="J13">
        <v>2.48067134818672E-2</v>
      </c>
    </row>
    <row r="14" spans="2:10">
      <c r="B14" t="s">
        <v>302</v>
      </c>
      <c r="C14">
        <v>555</v>
      </c>
      <c r="D14">
        <v>0.355292659938583</v>
      </c>
      <c r="E14">
        <v>1.7432435324367002E-2</v>
      </c>
      <c r="G14" t="s">
        <v>302</v>
      </c>
      <c r="H14">
        <v>555</v>
      </c>
      <c r="I14">
        <v>0.59994798433824503</v>
      </c>
      <c r="J14">
        <v>2.45376698462976E-2</v>
      </c>
    </row>
    <row r="19" spans="2:10" ht="270">
      <c r="B19" t="s">
        <v>306</v>
      </c>
      <c r="C19" s="1" t="s">
        <v>307</v>
      </c>
      <c r="G19" t="s">
        <v>308</v>
      </c>
    </row>
    <row r="20" spans="2:10">
      <c r="B20" t="s">
        <v>293</v>
      </c>
      <c r="C20">
        <v>555</v>
      </c>
      <c r="D20">
        <v>288.306306306306</v>
      </c>
      <c r="E20">
        <v>94.871087985803001</v>
      </c>
      <c r="G20" t="s">
        <v>293</v>
      </c>
      <c r="H20">
        <v>555</v>
      </c>
      <c r="I20">
        <v>40.9873873873874</v>
      </c>
      <c r="J20">
        <v>40.046428643925999</v>
      </c>
    </row>
    <row r="21" spans="2:10">
      <c r="B21" t="s">
        <v>294</v>
      </c>
      <c r="C21">
        <v>555</v>
      </c>
      <c r="D21">
        <v>288.45765765765799</v>
      </c>
      <c r="E21">
        <v>94.801538424459807</v>
      </c>
      <c r="G21" t="s">
        <v>294</v>
      </c>
      <c r="H21">
        <v>555</v>
      </c>
      <c r="I21">
        <v>37.731531531531502</v>
      </c>
      <c r="J21">
        <v>37.346049771973902</v>
      </c>
    </row>
    <row r="22" spans="2:10">
      <c r="B22" t="s">
        <v>295</v>
      </c>
      <c r="C22">
        <v>555</v>
      </c>
      <c r="D22">
        <v>289.73513513513501</v>
      </c>
      <c r="E22">
        <v>94.936346382073395</v>
      </c>
      <c r="G22" t="s">
        <v>295</v>
      </c>
      <c r="H22">
        <v>555</v>
      </c>
      <c r="I22">
        <v>29.9873873873874</v>
      </c>
      <c r="J22">
        <v>31.213163464904401</v>
      </c>
    </row>
    <row r="23" spans="2:10">
      <c r="B23" t="s">
        <v>296</v>
      </c>
      <c r="C23">
        <v>555</v>
      </c>
      <c r="D23">
        <v>290.28108108108103</v>
      </c>
      <c r="E23">
        <v>94.688965952730697</v>
      </c>
      <c r="G23" t="s">
        <v>296</v>
      </c>
      <c r="H23">
        <v>555</v>
      </c>
      <c r="I23">
        <v>21.025225225225199</v>
      </c>
      <c r="J23">
        <v>24.4717344814832</v>
      </c>
    </row>
    <row r="24" spans="2:10">
      <c r="B24" t="s">
        <v>297</v>
      </c>
      <c r="C24">
        <v>555</v>
      </c>
      <c r="D24">
        <v>289.744144144144</v>
      </c>
      <c r="E24">
        <v>94.223845047709901</v>
      </c>
      <c r="G24" t="s">
        <v>297</v>
      </c>
      <c r="H24">
        <v>555</v>
      </c>
      <c r="I24">
        <v>10.5945945945946</v>
      </c>
      <c r="J24">
        <v>15.867785394569999</v>
      </c>
    </row>
    <row r="25" spans="2:10">
      <c r="B25" t="s">
        <v>298</v>
      </c>
      <c r="C25">
        <v>555</v>
      </c>
      <c r="D25">
        <v>288.83603603603598</v>
      </c>
      <c r="E25">
        <v>93.706355224869299</v>
      </c>
      <c r="G25" t="s">
        <v>298</v>
      </c>
      <c r="H25">
        <v>555</v>
      </c>
      <c r="I25">
        <v>0.65045045045045002</v>
      </c>
      <c r="J25">
        <v>0.63329319121731897</v>
      </c>
    </row>
    <row r="26" spans="2:10">
      <c r="B26" t="s">
        <v>299</v>
      </c>
      <c r="C26">
        <v>555</v>
      </c>
      <c r="D26">
        <v>287.60180180180203</v>
      </c>
      <c r="E26">
        <v>93.485601877938905</v>
      </c>
      <c r="G26" t="s">
        <v>299</v>
      </c>
      <c r="H26">
        <v>555</v>
      </c>
      <c r="I26">
        <v>0.63603603603603598</v>
      </c>
      <c r="J26">
        <v>0.60455443400988296</v>
      </c>
    </row>
    <row r="27" spans="2:10">
      <c r="B27" t="s">
        <v>300</v>
      </c>
      <c r="C27">
        <v>555</v>
      </c>
      <c r="D27">
        <v>284.94054054054101</v>
      </c>
      <c r="E27">
        <v>92.779026302979403</v>
      </c>
      <c r="G27" t="s">
        <v>300</v>
      </c>
      <c r="H27">
        <v>555</v>
      </c>
      <c r="I27">
        <v>0.63423423423423397</v>
      </c>
      <c r="J27">
        <v>0.59896051585052201</v>
      </c>
    </row>
    <row r="28" spans="2:10">
      <c r="B28" t="s">
        <v>301</v>
      </c>
      <c r="C28">
        <v>555</v>
      </c>
      <c r="D28">
        <v>281.758558558559</v>
      </c>
      <c r="E28">
        <v>91.768186669243406</v>
      </c>
      <c r="G28" t="s">
        <v>301</v>
      </c>
      <c r="H28">
        <v>555</v>
      </c>
      <c r="I28">
        <v>0.63963963963963999</v>
      </c>
      <c r="J28">
        <v>0.59469363518159601</v>
      </c>
    </row>
    <row r="29" spans="2:10">
      <c r="B29" t="s">
        <v>302</v>
      </c>
      <c r="C29">
        <v>555</v>
      </c>
      <c r="D29">
        <v>277.72432432432402</v>
      </c>
      <c r="E29">
        <v>90.553500766795693</v>
      </c>
      <c r="G29" t="s">
        <v>302</v>
      </c>
      <c r="H29">
        <v>555</v>
      </c>
      <c r="I29">
        <v>0.65765765765765805</v>
      </c>
      <c r="J29">
        <v>0.61119955877005705</v>
      </c>
    </row>
    <row r="34" spans="2:5">
      <c r="B34" t="s">
        <v>12</v>
      </c>
    </row>
    <row r="35" spans="2:5">
      <c r="B35" t="s">
        <v>293</v>
      </c>
      <c r="C35">
        <v>555</v>
      </c>
      <c r="D35">
        <v>633.72072072072103</v>
      </c>
      <c r="E35">
        <v>145.984765733259</v>
      </c>
    </row>
    <row r="36" spans="2:5">
      <c r="B36" t="s">
        <v>294</v>
      </c>
      <c r="C36">
        <v>555</v>
      </c>
      <c r="D36">
        <v>596.92972972972996</v>
      </c>
      <c r="E36">
        <v>137.130233097407</v>
      </c>
    </row>
    <row r="37" spans="2:5">
      <c r="B37" t="s">
        <v>295</v>
      </c>
      <c r="C37">
        <v>555</v>
      </c>
      <c r="D37">
        <v>536.10630630630601</v>
      </c>
      <c r="E37">
        <v>121.34036866789999</v>
      </c>
    </row>
    <row r="38" spans="2:5">
      <c r="B38" t="s">
        <v>296</v>
      </c>
      <c r="C38">
        <v>555</v>
      </c>
      <c r="D38">
        <v>430.94054054054101</v>
      </c>
      <c r="E38">
        <v>95.306810643006799</v>
      </c>
    </row>
    <row r="39" spans="2:5">
      <c r="B39" t="s">
        <v>297</v>
      </c>
      <c r="C39">
        <v>555</v>
      </c>
      <c r="D39">
        <v>326.15315315315303</v>
      </c>
      <c r="E39">
        <v>66.984776302419405</v>
      </c>
    </row>
    <row r="40" spans="2:5">
      <c r="B40" t="s">
        <v>298</v>
      </c>
      <c r="C40">
        <v>555</v>
      </c>
      <c r="D40">
        <v>232.49189189189201</v>
      </c>
      <c r="E40">
        <v>42.480038070850703</v>
      </c>
    </row>
    <row r="41" spans="2:5">
      <c r="B41" t="s">
        <v>299</v>
      </c>
      <c r="C41">
        <v>555</v>
      </c>
      <c r="D41">
        <v>187.09009009009</v>
      </c>
      <c r="E41">
        <v>34.547761516546103</v>
      </c>
    </row>
    <row r="42" spans="2:5">
      <c r="B42" t="s">
        <v>300</v>
      </c>
      <c r="C42">
        <v>555</v>
      </c>
      <c r="D42">
        <v>155.769369369369</v>
      </c>
      <c r="E42">
        <v>32.276571044803603</v>
      </c>
    </row>
    <row r="43" spans="2:5">
      <c r="B43" t="s">
        <v>301</v>
      </c>
      <c r="C43">
        <v>555</v>
      </c>
      <c r="D43">
        <v>152.12072072072101</v>
      </c>
      <c r="E43">
        <v>41.639568096326101</v>
      </c>
    </row>
    <row r="44" spans="2:5">
      <c r="B44" t="s">
        <v>302</v>
      </c>
      <c r="C44">
        <v>555</v>
      </c>
      <c r="D44">
        <v>217.67387387387399</v>
      </c>
      <c r="E44">
        <v>55.118414882448697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4"/>
  <sheetViews>
    <sheetView workbookViewId="0">
      <selection activeCell="B4" sqref="B4"/>
    </sheetView>
  </sheetViews>
  <sheetFormatPr baseColWidth="10" defaultRowHeight="15" x14ac:dyDescent="0"/>
  <sheetData>
    <row r="3" spans="2:5" ht="300">
      <c r="B3" t="s">
        <v>12</v>
      </c>
      <c r="C3" s="1" t="s">
        <v>25</v>
      </c>
    </row>
    <row r="4" spans="2:5">
      <c r="B4" t="s">
        <v>14</v>
      </c>
      <c r="C4">
        <v>220</v>
      </c>
      <c r="D4">
        <v>275.42727272727302</v>
      </c>
      <c r="E4">
        <v>43.579342240947</v>
      </c>
    </row>
    <row r="5" spans="2:5">
      <c r="B5" t="s">
        <v>15</v>
      </c>
      <c r="C5">
        <v>233</v>
      </c>
      <c r="D5">
        <v>238.442060085837</v>
      </c>
      <c r="E5">
        <v>35.3212759348921</v>
      </c>
    </row>
    <row r="6" spans="2:5">
      <c r="B6" t="s">
        <v>16</v>
      </c>
      <c r="C6">
        <v>243</v>
      </c>
      <c r="D6">
        <v>209.337448559671</v>
      </c>
      <c r="E6">
        <v>29.5696634537669</v>
      </c>
    </row>
    <row r="7" spans="2:5">
      <c r="B7" t="s">
        <v>17</v>
      </c>
      <c r="C7">
        <v>267</v>
      </c>
      <c r="D7">
        <v>194.584269662921</v>
      </c>
      <c r="E7">
        <v>28.217392781503701</v>
      </c>
    </row>
    <row r="8" spans="2:5">
      <c r="B8" t="s">
        <v>18</v>
      </c>
      <c r="C8">
        <v>287</v>
      </c>
      <c r="D8">
        <v>187.355400696864</v>
      </c>
      <c r="E8">
        <v>32.294414265604203</v>
      </c>
    </row>
    <row r="9" spans="2:5">
      <c r="B9" t="s">
        <v>19</v>
      </c>
      <c r="C9">
        <v>311</v>
      </c>
      <c r="D9">
        <v>182.909967845659</v>
      </c>
      <c r="E9">
        <v>36.511839842832401</v>
      </c>
    </row>
    <row r="10" spans="2:5">
      <c r="B10" t="s">
        <v>20</v>
      </c>
      <c r="C10">
        <v>337</v>
      </c>
      <c r="D10">
        <v>170.278931750742</v>
      </c>
      <c r="E10">
        <v>34.367836068020097</v>
      </c>
    </row>
    <row r="11" spans="2:5">
      <c r="B11" t="s">
        <v>21</v>
      </c>
      <c r="C11">
        <v>365</v>
      </c>
      <c r="D11">
        <v>151.33972602739701</v>
      </c>
      <c r="E11">
        <v>32.077339318075197</v>
      </c>
    </row>
    <row r="12" spans="2:5">
      <c r="B12" t="s">
        <v>22</v>
      </c>
      <c r="C12">
        <v>386</v>
      </c>
      <c r="D12">
        <v>126.352331606218</v>
      </c>
      <c r="E12">
        <v>28.497622726167901</v>
      </c>
    </row>
    <row r="13" spans="2:5">
      <c r="B13" t="s">
        <v>24</v>
      </c>
      <c r="C13">
        <v>408</v>
      </c>
      <c r="D13">
        <v>87.176470588235304</v>
      </c>
      <c r="E13">
        <v>23.332406949311402</v>
      </c>
    </row>
    <row r="14" spans="2:5">
      <c r="B14" t="s">
        <v>23</v>
      </c>
      <c r="C14">
        <v>421</v>
      </c>
      <c r="D14">
        <v>54.7458432304038</v>
      </c>
      <c r="E14">
        <v>17.04474540072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4"/>
  <sheetViews>
    <sheetView topLeftCell="A17" workbookViewId="0">
      <selection activeCell="I5" sqref="I5"/>
    </sheetView>
  </sheetViews>
  <sheetFormatPr baseColWidth="10" defaultRowHeight="15" x14ac:dyDescent="0"/>
  <sheetData>
    <row r="4" spans="1:10" ht="285">
      <c r="B4" t="s">
        <v>26</v>
      </c>
      <c r="G4" t="s">
        <v>37</v>
      </c>
      <c r="H4" s="1" t="s">
        <v>38</v>
      </c>
    </row>
    <row r="5" spans="1:10">
      <c r="A5">
        <v>0.1</v>
      </c>
      <c r="B5" t="s">
        <v>27</v>
      </c>
      <c r="C5">
        <v>169</v>
      </c>
      <c r="D5">
        <v>270.67455621301798</v>
      </c>
      <c r="E5">
        <v>49.547902542683502</v>
      </c>
      <c r="G5" t="s">
        <v>27</v>
      </c>
      <c r="H5">
        <v>555</v>
      </c>
      <c r="I5">
        <v>341.502702702703</v>
      </c>
      <c r="J5">
        <v>108.339957877168</v>
      </c>
    </row>
    <row r="6" spans="1:10">
      <c r="A6">
        <v>0.2</v>
      </c>
      <c r="B6" t="s">
        <v>28</v>
      </c>
      <c r="C6">
        <v>179</v>
      </c>
      <c r="D6">
        <v>228.46368715083801</v>
      </c>
      <c r="E6">
        <v>47.079093977043897</v>
      </c>
      <c r="G6" t="s">
        <v>28</v>
      </c>
      <c r="H6">
        <v>555</v>
      </c>
      <c r="I6">
        <v>339.306306306306</v>
      </c>
      <c r="J6">
        <v>106.77221890132201</v>
      </c>
    </row>
    <row r="7" spans="1:10">
      <c r="A7">
        <v>0.3</v>
      </c>
      <c r="B7" t="s">
        <v>29</v>
      </c>
      <c r="C7">
        <v>191</v>
      </c>
      <c r="D7">
        <v>202.84293193717301</v>
      </c>
      <c r="E7">
        <v>42.858966264403001</v>
      </c>
      <c r="G7" t="s">
        <v>29</v>
      </c>
      <c r="H7">
        <v>555</v>
      </c>
      <c r="I7">
        <v>330.04504504504501</v>
      </c>
      <c r="J7">
        <v>100.35854381895901</v>
      </c>
    </row>
    <row r="8" spans="1:10">
      <c r="A8">
        <v>0.4</v>
      </c>
      <c r="B8" t="s">
        <v>30</v>
      </c>
      <c r="C8">
        <v>210</v>
      </c>
      <c r="D8">
        <v>189.20476190476199</v>
      </c>
      <c r="E8">
        <v>41.7628412041785</v>
      </c>
      <c r="G8" t="s">
        <v>30</v>
      </c>
      <c r="H8">
        <v>555</v>
      </c>
      <c r="I8">
        <v>314.94054054054101</v>
      </c>
      <c r="J8">
        <v>91.8404384423403</v>
      </c>
    </row>
    <row r="9" spans="1:10">
      <c r="A9">
        <v>0.5</v>
      </c>
      <c r="B9" t="s">
        <v>31</v>
      </c>
      <c r="C9">
        <v>216</v>
      </c>
      <c r="D9">
        <v>176.42592592592601</v>
      </c>
      <c r="E9">
        <v>40.295121455235297</v>
      </c>
      <c r="G9" t="s">
        <v>31</v>
      </c>
      <c r="H9">
        <v>555</v>
      </c>
      <c r="I9">
        <v>297.02702702702697</v>
      </c>
      <c r="J9">
        <v>84.779226929494996</v>
      </c>
    </row>
    <row r="10" spans="1:10">
      <c r="A10">
        <v>0.6</v>
      </c>
      <c r="B10" t="s">
        <v>32</v>
      </c>
      <c r="C10">
        <v>243</v>
      </c>
      <c r="D10">
        <v>162.757201646091</v>
      </c>
      <c r="E10">
        <v>36.700298087892499</v>
      </c>
      <c r="G10" t="s">
        <v>32</v>
      </c>
      <c r="H10">
        <v>555</v>
      </c>
      <c r="I10">
        <v>274.12252252252301</v>
      </c>
      <c r="J10">
        <v>77.663274712780193</v>
      </c>
    </row>
    <row r="11" spans="1:10">
      <c r="A11">
        <v>0.7</v>
      </c>
      <c r="B11" t="s">
        <v>33</v>
      </c>
      <c r="C11">
        <v>262</v>
      </c>
      <c r="D11">
        <v>145.50763358778599</v>
      </c>
      <c r="E11">
        <v>32.887913950778497</v>
      </c>
      <c r="G11" t="s">
        <v>33</v>
      </c>
      <c r="H11">
        <v>555</v>
      </c>
      <c r="I11">
        <v>245.40540540540499</v>
      </c>
      <c r="J11">
        <v>71.983624589179996</v>
      </c>
    </row>
    <row r="12" spans="1:10">
      <c r="A12">
        <v>0.8</v>
      </c>
      <c r="B12" t="s">
        <v>34</v>
      </c>
      <c r="C12">
        <v>283</v>
      </c>
      <c r="D12">
        <v>120.28975265017699</v>
      </c>
      <c r="E12">
        <v>27.989754982513801</v>
      </c>
      <c r="G12" t="s">
        <v>34</v>
      </c>
      <c r="H12">
        <v>555</v>
      </c>
      <c r="I12">
        <v>204.551351351351</v>
      </c>
      <c r="J12">
        <v>64.279529539703702</v>
      </c>
    </row>
    <row r="13" spans="1:10">
      <c r="A13">
        <v>0.9</v>
      </c>
      <c r="B13" t="s">
        <v>36</v>
      </c>
      <c r="C13">
        <v>308</v>
      </c>
      <c r="D13">
        <v>81.8116883116883</v>
      </c>
      <c r="E13">
        <v>21.218659811028299</v>
      </c>
      <c r="G13" t="s">
        <v>36</v>
      </c>
      <c r="H13">
        <v>555</v>
      </c>
      <c r="I13">
        <v>125.974774774775</v>
      </c>
      <c r="J13">
        <v>49.480799741362802</v>
      </c>
    </row>
    <row r="14" spans="1:10">
      <c r="A14">
        <v>0.95</v>
      </c>
      <c r="B14" t="s">
        <v>35</v>
      </c>
      <c r="C14">
        <v>312</v>
      </c>
      <c r="D14">
        <v>50.243589743589702</v>
      </c>
      <c r="E14">
        <v>14.4352960579723</v>
      </c>
      <c r="G14" t="s">
        <v>35</v>
      </c>
      <c r="H14">
        <v>555</v>
      </c>
      <c r="I14">
        <v>66.412612612612605</v>
      </c>
      <c r="J14">
        <v>34.891748833552903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topLeftCell="C1" workbookViewId="0">
      <selection activeCell="D4" sqref="D4"/>
    </sheetView>
  </sheetViews>
  <sheetFormatPr baseColWidth="10" defaultRowHeight="15" x14ac:dyDescent="0"/>
  <cols>
    <col min="2" max="2" width="181.6640625" customWidth="1"/>
  </cols>
  <sheetData>
    <row r="2" spans="2:10" ht="255">
      <c r="B2" t="s">
        <v>59</v>
      </c>
      <c r="C2" s="1" t="s">
        <v>61</v>
      </c>
      <c r="G2" t="s">
        <v>60</v>
      </c>
      <c r="I2" s="1" t="s">
        <v>61</v>
      </c>
    </row>
    <row r="3" spans="2:10">
      <c r="B3" t="s">
        <v>39</v>
      </c>
      <c r="C3">
        <v>401</v>
      </c>
      <c r="D3">
        <v>302.870324189526</v>
      </c>
      <c r="E3">
        <v>81.273785085626699</v>
      </c>
      <c r="G3" t="s">
        <v>49</v>
      </c>
      <c r="H3">
        <v>422</v>
      </c>
      <c r="I3">
        <v>354.83649289099498</v>
      </c>
      <c r="J3">
        <v>71.695875875811097</v>
      </c>
    </row>
    <row r="4" spans="2:10">
      <c r="B4" t="s">
        <v>40</v>
      </c>
      <c r="C4">
        <v>398</v>
      </c>
      <c r="D4">
        <v>297.54020100502498</v>
      </c>
      <c r="E4">
        <v>79.439105153993907</v>
      </c>
      <c r="G4" t="s">
        <v>50</v>
      </c>
      <c r="H4">
        <v>425</v>
      </c>
      <c r="I4">
        <v>259.96235294117599</v>
      </c>
      <c r="J4">
        <v>64.129280497227796</v>
      </c>
    </row>
    <row r="5" spans="2:10">
      <c r="B5" t="s">
        <v>41</v>
      </c>
      <c r="C5">
        <v>394</v>
      </c>
      <c r="D5">
        <v>287.819796954315</v>
      </c>
      <c r="E5">
        <v>76.289061334820303</v>
      </c>
      <c r="G5" t="s">
        <v>51</v>
      </c>
      <c r="H5">
        <v>858</v>
      </c>
      <c r="I5">
        <v>217.54545454545499</v>
      </c>
      <c r="J5">
        <v>50.527956230965103</v>
      </c>
    </row>
    <row r="6" spans="2:10">
      <c r="B6" t="s">
        <v>42</v>
      </c>
      <c r="C6">
        <v>388</v>
      </c>
      <c r="D6">
        <v>273.561855670103</v>
      </c>
      <c r="E6">
        <v>72.656985264038497</v>
      </c>
      <c r="G6" t="s">
        <v>52</v>
      </c>
      <c r="H6">
        <v>427</v>
      </c>
      <c r="I6">
        <v>195.75878220140501</v>
      </c>
      <c r="J6">
        <v>42.084928512510899</v>
      </c>
    </row>
    <row r="7" spans="2:10">
      <c r="B7" t="s">
        <v>43</v>
      </c>
      <c r="C7">
        <v>382</v>
      </c>
      <c r="D7">
        <v>258.062827225131</v>
      </c>
      <c r="E7">
        <v>69.344143340356197</v>
      </c>
      <c r="G7" t="s">
        <v>53</v>
      </c>
      <c r="H7">
        <v>428</v>
      </c>
      <c r="I7">
        <v>181.518691588785</v>
      </c>
      <c r="J7">
        <v>37.990780666028201</v>
      </c>
    </row>
    <row r="8" spans="2:10">
      <c r="B8" t="s">
        <v>44</v>
      </c>
      <c r="C8">
        <v>765</v>
      </c>
      <c r="D8">
        <v>236.6</v>
      </c>
      <c r="E8">
        <v>63.395558666508698</v>
      </c>
      <c r="G8" t="s">
        <v>54</v>
      </c>
      <c r="H8">
        <v>428</v>
      </c>
      <c r="I8">
        <v>166.803738317757</v>
      </c>
      <c r="J8">
        <v>34.825611521441601</v>
      </c>
    </row>
    <row r="9" spans="2:10">
      <c r="B9" t="s">
        <v>45</v>
      </c>
      <c r="C9">
        <v>400</v>
      </c>
      <c r="D9">
        <v>208.81</v>
      </c>
      <c r="E9">
        <v>57.345882813757598</v>
      </c>
      <c r="G9" t="s">
        <v>55</v>
      </c>
      <c r="H9">
        <v>444</v>
      </c>
      <c r="I9">
        <v>149.67117117117101</v>
      </c>
      <c r="J9">
        <v>31.744678052073201</v>
      </c>
    </row>
    <row r="10" spans="2:10">
      <c r="B10" t="s">
        <v>46</v>
      </c>
      <c r="C10">
        <v>380</v>
      </c>
      <c r="D10">
        <v>168.25263157894699</v>
      </c>
      <c r="E10">
        <v>50.964878676318598</v>
      </c>
      <c r="G10" t="s">
        <v>56</v>
      </c>
      <c r="H10">
        <v>452</v>
      </c>
      <c r="I10">
        <v>122.60176991150399</v>
      </c>
      <c r="J10">
        <v>27.3194260369626</v>
      </c>
    </row>
    <row r="11" spans="2:10">
      <c r="B11" t="s">
        <v>48</v>
      </c>
      <c r="C11">
        <v>375</v>
      </c>
      <c r="D11">
        <v>106.421333333333</v>
      </c>
      <c r="E11">
        <v>40.190037520068699</v>
      </c>
      <c r="G11" t="s">
        <v>58</v>
      </c>
      <c r="H11">
        <v>428</v>
      </c>
      <c r="I11">
        <v>81.887850467289695</v>
      </c>
      <c r="J11">
        <v>20.7233713237515</v>
      </c>
    </row>
    <row r="12" spans="2:10">
      <c r="B12" t="s">
        <v>47</v>
      </c>
      <c r="C12">
        <v>388</v>
      </c>
      <c r="D12">
        <v>60.159793814433002</v>
      </c>
      <c r="E12">
        <v>30.534095518037901</v>
      </c>
      <c r="G12" t="s">
        <v>57</v>
      </c>
      <c r="H12">
        <v>445</v>
      </c>
      <c r="I12">
        <v>50.465168539325802</v>
      </c>
      <c r="J12">
        <v>14.532094808813399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2"/>
  <sheetViews>
    <sheetView topLeftCell="H1" workbookViewId="0">
      <selection activeCell="S9" sqref="S9:S16"/>
    </sheetView>
  </sheetViews>
  <sheetFormatPr baseColWidth="10" defaultRowHeight="15" x14ac:dyDescent="0"/>
  <cols>
    <col min="2" max="2" width="189.5" customWidth="1"/>
    <col min="7" max="7" width="188.83203125" customWidth="1"/>
  </cols>
  <sheetData>
    <row r="2" spans="2:20">
      <c r="B2" t="s">
        <v>81</v>
      </c>
      <c r="G2" t="s">
        <v>82</v>
      </c>
      <c r="L2" t="s">
        <v>83</v>
      </c>
      <c r="Q2" t="s">
        <v>84</v>
      </c>
    </row>
    <row r="3" spans="2:20">
      <c r="B3" t="s">
        <v>62</v>
      </c>
      <c r="C3">
        <v>393</v>
      </c>
      <c r="D3">
        <v>277.99236641221398</v>
      </c>
      <c r="E3">
        <v>74.737823680640204</v>
      </c>
      <c r="G3" t="s">
        <v>71</v>
      </c>
      <c r="H3">
        <v>424</v>
      </c>
      <c r="I3">
        <v>203.54245283018901</v>
      </c>
      <c r="J3">
        <v>44.175537336108803</v>
      </c>
      <c r="L3" t="s">
        <v>62</v>
      </c>
      <c r="M3">
        <v>520</v>
      </c>
      <c r="N3">
        <v>342.98269230769199</v>
      </c>
      <c r="O3">
        <v>109.968088244017</v>
      </c>
      <c r="Q3" s="2" t="s">
        <v>71</v>
      </c>
      <c r="R3" s="2">
        <v>549</v>
      </c>
      <c r="S3" s="2">
        <v>342.58834239999999</v>
      </c>
      <c r="T3" s="2">
        <v>108.36710189999999</v>
      </c>
    </row>
    <row r="4" spans="2:20">
      <c r="B4" t="s">
        <v>63</v>
      </c>
      <c r="C4">
        <v>384</v>
      </c>
      <c r="D4">
        <v>278.77604166666703</v>
      </c>
      <c r="E4">
        <v>74.838882460214606</v>
      </c>
      <c r="G4" t="s">
        <v>72</v>
      </c>
      <c r="H4">
        <v>424</v>
      </c>
      <c r="I4">
        <v>200.64622641509399</v>
      </c>
      <c r="J4">
        <v>42.881301174923799</v>
      </c>
      <c r="L4" t="s">
        <v>63</v>
      </c>
      <c r="M4">
        <v>508</v>
      </c>
      <c r="N4">
        <v>339.67716535433101</v>
      </c>
      <c r="O4">
        <v>105.54712395412</v>
      </c>
      <c r="Q4" s="2" t="s">
        <v>72</v>
      </c>
      <c r="R4" s="2">
        <v>549</v>
      </c>
      <c r="S4" s="2">
        <v>340.37522769999998</v>
      </c>
      <c r="T4" s="2">
        <v>106.7988995</v>
      </c>
    </row>
    <row r="5" spans="2:20">
      <c r="B5" t="s">
        <v>64</v>
      </c>
      <c r="C5">
        <v>384</v>
      </c>
      <c r="D5">
        <v>275.27604166666703</v>
      </c>
      <c r="E5">
        <v>73.335858521777695</v>
      </c>
      <c r="G5" t="s">
        <v>73</v>
      </c>
      <c r="H5">
        <v>842</v>
      </c>
      <c r="I5">
        <v>195.45130641330201</v>
      </c>
      <c r="J5">
        <v>41.035156522474203</v>
      </c>
      <c r="L5" t="s">
        <v>64</v>
      </c>
      <c r="M5">
        <v>509</v>
      </c>
      <c r="N5">
        <v>330.13163064832997</v>
      </c>
      <c r="O5">
        <v>98.566718488522298</v>
      </c>
      <c r="Q5" s="2" t="s">
        <v>73</v>
      </c>
      <c r="R5" s="2">
        <v>1087</v>
      </c>
      <c r="S5" s="2">
        <v>331.873965</v>
      </c>
      <c r="T5" s="2">
        <v>100.41995489999999</v>
      </c>
    </row>
    <row r="6" spans="2:20">
      <c r="B6" t="s">
        <v>65</v>
      </c>
      <c r="C6">
        <v>387</v>
      </c>
      <c r="D6">
        <v>267.59431524547801</v>
      </c>
      <c r="E6">
        <v>70.898075192810694</v>
      </c>
      <c r="G6" t="s">
        <v>74</v>
      </c>
      <c r="H6">
        <v>411</v>
      </c>
      <c r="I6">
        <v>188.08515815085201</v>
      </c>
      <c r="J6">
        <v>40.021336366344599</v>
      </c>
      <c r="L6" t="s">
        <v>65</v>
      </c>
      <c r="M6">
        <v>512</v>
      </c>
      <c r="N6">
        <v>316.634765625</v>
      </c>
      <c r="O6">
        <v>93.592495362626593</v>
      </c>
      <c r="Q6" s="2" t="s">
        <v>74</v>
      </c>
      <c r="R6" s="2">
        <v>532</v>
      </c>
      <c r="S6" s="2">
        <v>316.14285710000001</v>
      </c>
      <c r="T6" s="2">
        <v>92.344735499999999</v>
      </c>
    </row>
    <row r="7" spans="2:20">
      <c r="B7" t="s">
        <v>66</v>
      </c>
      <c r="C7">
        <v>377</v>
      </c>
      <c r="D7">
        <v>258.161803713528</v>
      </c>
      <c r="E7">
        <v>69.787617210268095</v>
      </c>
      <c r="G7" t="s">
        <v>75</v>
      </c>
      <c r="H7">
        <v>417</v>
      </c>
      <c r="I7">
        <v>181.93525179856101</v>
      </c>
      <c r="J7">
        <v>38.353469022426601</v>
      </c>
      <c r="L7" t="s">
        <v>66</v>
      </c>
      <c r="M7">
        <v>501</v>
      </c>
      <c r="N7">
        <v>297.88223552894198</v>
      </c>
      <c r="O7">
        <v>81.695973608204298</v>
      </c>
      <c r="Q7" s="2" t="s">
        <v>75</v>
      </c>
      <c r="R7" s="2">
        <v>542</v>
      </c>
      <c r="S7" s="2">
        <v>298.75461250000001</v>
      </c>
      <c r="T7" s="2">
        <v>84.851815630000004</v>
      </c>
    </row>
    <row r="8" spans="2:20">
      <c r="B8" t="s">
        <v>67</v>
      </c>
      <c r="C8">
        <v>755</v>
      </c>
      <c r="D8">
        <v>236.70066225165601</v>
      </c>
      <c r="E8">
        <v>63.799112248516202</v>
      </c>
      <c r="G8" t="s">
        <v>76</v>
      </c>
      <c r="H8">
        <v>405</v>
      </c>
      <c r="I8">
        <v>167.24444444444401</v>
      </c>
      <c r="J8">
        <v>35.321886183559897</v>
      </c>
      <c r="L8" t="s">
        <v>67</v>
      </c>
      <c r="M8">
        <v>1005</v>
      </c>
      <c r="N8">
        <v>274.58407960199003</v>
      </c>
      <c r="O8">
        <v>73.945065113603206</v>
      </c>
      <c r="Q8" s="2" t="s">
        <v>76</v>
      </c>
      <c r="R8" s="2">
        <v>527</v>
      </c>
      <c r="S8" s="2">
        <v>274.82352939999998</v>
      </c>
      <c r="T8" s="2">
        <v>78.202192220000001</v>
      </c>
    </row>
    <row r="9" spans="2:20">
      <c r="B9" t="s">
        <v>68</v>
      </c>
      <c r="C9">
        <v>377</v>
      </c>
      <c r="D9">
        <v>208.77718832891199</v>
      </c>
      <c r="E9">
        <v>58.675706393676101</v>
      </c>
      <c r="G9" t="s">
        <v>77</v>
      </c>
      <c r="H9">
        <v>399</v>
      </c>
      <c r="I9">
        <v>148.97994987468701</v>
      </c>
      <c r="J9">
        <v>31.154737800768999</v>
      </c>
      <c r="L9" t="s">
        <v>68</v>
      </c>
      <c r="M9">
        <v>502</v>
      </c>
      <c r="N9">
        <v>245.758964143426</v>
      </c>
      <c r="O9">
        <v>67.981179658396698</v>
      </c>
      <c r="Q9" s="2" t="s">
        <v>77</v>
      </c>
      <c r="R9" s="2">
        <v>522</v>
      </c>
      <c r="S9" s="2">
        <v>246.25287359999999</v>
      </c>
      <c r="T9" s="2">
        <v>72.728145510000004</v>
      </c>
    </row>
    <row r="10" spans="2:20">
      <c r="B10" t="s">
        <v>69</v>
      </c>
      <c r="C10">
        <v>393</v>
      </c>
      <c r="D10">
        <v>168.52162849872801</v>
      </c>
      <c r="E10">
        <v>50.460331615329103</v>
      </c>
      <c r="G10" t="s">
        <v>78</v>
      </c>
      <c r="H10">
        <v>409</v>
      </c>
      <c r="I10">
        <v>122.748166259169</v>
      </c>
      <c r="J10">
        <v>27.8449427381336</v>
      </c>
      <c r="L10" t="s">
        <v>69</v>
      </c>
      <c r="M10">
        <v>523</v>
      </c>
      <c r="N10">
        <v>205.09177820267701</v>
      </c>
      <c r="O10">
        <v>64.8693292303943</v>
      </c>
      <c r="Q10" s="2" t="s">
        <v>78</v>
      </c>
      <c r="R10" s="2">
        <v>533</v>
      </c>
      <c r="S10" s="2">
        <v>205.14446530000001</v>
      </c>
      <c r="T10" s="2">
        <v>64.465615310000004</v>
      </c>
    </row>
    <row r="11" spans="2:20">
      <c r="B11" t="s">
        <v>70</v>
      </c>
      <c r="C11">
        <v>380</v>
      </c>
      <c r="D11">
        <v>106.526315789474</v>
      </c>
      <c r="E11">
        <v>39.9660389089807</v>
      </c>
      <c r="G11" t="s">
        <v>80</v>
      </c>
      <c r="H11">
        <v>423</v>
      </c>
      <c r="I11">
        <v>82.144208037825095</v>
      </c>
      <c r="J11">
        <v>20.858255739333099</v>
      </c>
      <c r="L11" t="s">
        <v>70</v>
      </c>
      <c r="M11">
        <v>506</v>
      </c>
      <c r="N11">
        <v>124.697628458498</v>
      </c>
      <c r="O11">
        <v>42.6883418396419</v>
      </c>
      <c r="Q11" s="2" t="s">
        <v>80</v>
      </c>
      <c r="R11" s="2">
        <v>553</v>
      </c>
      <c r="S11" s="2">
        <v>126.0307414</v>
      </c>
      <c r="T11" s="2">
        <v>49.561126020000003</v>
      </c>
    </row>
    <row r="12" spans="2:20">
      <c r="G12" t="s">
        <v>79</v>
      </c>
      <c r="H12">
        <v>398</v>
      </c>
      <c r="I12">
        <v>50.150753768844197</v>
      </c>
      <c r="J12">
        <v>14.6100406085696</v>
      </c>
      <c r="Q12" s="2" t="s">
        <v>79</v>
      </c>
      <c r="R12" s="2">
        <v>522</v>
      </c>
      <c r="S12" s="2">
        <v>66.660919539999995</v>
      </c>
      <c r="T12" s="2">
        <v>35.580596589999999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2"/>
  <sheetViews>
    <sheetView workbookViewId="0">
      <selection activeCell="A3" sqref="A3"/>
    </sheetView>
  </sheetViews>
  <sheetFormatPr baseColWidth="10" defaultRowHeight="15" x14ac:dyDescent="0"/>
  <sheetData>
    <row r="2" spans="2:17">
      <c r="B2" t="s">
        <v>85</v>
      </c>
      <c r="G2" t="s">
        <v>96</v>
      </c>
      <c r="K2" t="s">
        <v>107</v>
      </c>
      <c r="L2" t="s">
        <v>108</v>
      </c>
      <c r="N2" t="s">
        <v>97</v>
      </c>
    </row>
    <row r="3" spans="2:17">
      <c r="B3" t="s">
        <v>86</v>
      </c>
      <c r="C3">
        <v>124</v>
      </c>
      <c r="D3">
        <v>332.63709677419399</v>
      </c>
      <c r="E3">
        <v>125.46935198460901</v>
      </c>
      <c r="G3" t="s">
        <v>86</v>
      </c>
      <c r="H3">
        <v>194</v>
      </c>
      <c r="I3">
        <v>283.15979381443299</v>
      </c>
      <c r="J3">
        <v>79.057205181747804</v>
      </c>
      <c r="K3">
        <f>D3-I3</f>
        <v>49.477302959761005</v>
      </c>
      <c r="L3">
        <f>I3/D3</f>
        <v>0.85125741103570307</v>
      </c>
      <c r="N3" t="s">
        <v>98</v>
      </c>
      <c r="O3">
        <v>46</v>
      </c>
      <c r="P3">
        <v>265</v>
      </c>
      <c r="Q3">
        <v>41.1609307744883</v>
      </c>
    </row>
    <row r="4" spans="2:17">
      <c r="B4" t="s">
        <v>87</v>
      </c>
      <c r="C4">
        <v>128</v>
      </c>
      <c r="D4">
        <v>328.84375</v>
      </c>
      <c r="E4">
        <v>122.918412061099</v>
      </c>
      <c r="G4" t="s">
        <v>87</v>
      </c>
      <c r="H4">
        <v>204</v>
      </c>
      <c r="I4">
        <v>213.696078431373</v>
      </c>
      <c r="J4">
        <v>51.735741800223899</v>
      </c>
      <c r="K4">
        <f t="shared" ref="K4:K12" si="0">D4-I4</f>
        <v>115.147671568627</v>
      </c>
      <c r="L4">
        <f t="shared" ref="L4:L12" si="1">I4/D4</f>
        <v>0.64984077827653097</v>
      </c>
      <c r="N4" t="s">
        <v>99</v>
      </c>
      <c r="O4">
        <v>44</v>
      </c>
      <c r="P4">
        <v>256.84090909090901</v>
      </c>
      <c r="Q4">
        <v>40.1450527994498</v>
      </c>
    </row>
    <row r="5" spans="2:17">
      <c r="B5" t="s">
        <v>88</v>
      </c>
      <c r="C5">
        <v>238</v>
      </c>
      <c r="D5">
        <v>319.78571428571399</v>
      </c>
      <c r="E5">
        <v>112.193700632985</v>
      </c>
      <c r="G5" t="s">
        <v>88</v>
      </c>
      <c r="H5">
        <v>382</v>
      </c>
      <c r="I5">
        <v>197.832460732984</v>
      </c>
      <c r="J5">
        <v>46.876373890260602</v>
      </c>
      <c r="K5">
        <f t="shared" si="0"/>
        <v>121.95325355272999</v>
      </c>
      <c r="L5">
        <f t="shared" si="1"/>
        <v>0.61864070812190719</v>
      </c>
      <c r="N5" t="s">
        <v>100</v>
      </c>
      <c r="O5">
        <v>43</v>
      </c>
      <c r="P5">
        <v>248.744186046512</v>
      </c>
      <c r="Q5">
        <v>38.825061262795202</v>
      </c>
    </row>
    <row r="6" spans="2:17">
      <c r="B6" t="s">
        <v>89</v>
      </c>
      <c r="C6">
        <v>115</v>
      </c>
      <c r="D6">
        <v>303.18260869565199</v>
      </c>
      <c r="E6">
        <v>90.908531494014198</v>
      </c>
      <c r="G6" t="s">
        <v>89</v>
      </c>
      <c r="H6">
        <v>189</v>
      </c>
      <c r="I6">
        <v>188.566137566138</v>
      </c>
      <c r="J6">
        <v>46.274299153308803</v>
      </c>
      <c r="K6">
        <f t="shared" si="0"/>
        <v>114.616471129514</v>
      </c>
      <c r="L6">
        <f t="shared" si="1"/>
        <v>0.62195565364842198</v>
      </c>
      <c r="N6" t="s">
        <v>101</v>
      </c>
      <c r="O6">
        <v>41</v>
      </c>
      <c r="P6">
        <v>238.78048780487799</v>
      </c>
      <c r="Q6">
        <v>37.502341390319899</v>
      </c>
    </row>
    <row r="7" spans="2:17">
      <c r="B7" t="s">
        <v>90</v>
      </c>
      <c r="C7">
        <v>113</v>
      </c>
      <c r="D7">
        <v>284</v>
      </c>
      <c r="E7">
        <v>73.2129965043288</v>
      </c>
      <c r="G7" t="s">
        <v>90</v>
      </c>
      <c r="H7">
        <v>187</v>
      </c>
      <c r="I7">
        <v>179.048128342246</v>
      </c>
      <c r="J7">
        <v>45.223136554328001</v>
      </c>
      <c r="K7">
        <f t="shared" si="0"/>
        <v>104.951871657754</v>
      </c>
      <c r="L7">
        <f t="shared" si="1"/>
        <v>0.63045115613466907</v>
      </c>
      <c r="N7" t="s">
        <v>102</v>
      </c>
      <c r="O7">
        <v>37</v>
      </c>
      <c r="P7">
        <v>225.027027027027</v>
      </c>
      <c r="Q7">
        <v>33.051715778699197</v>
      </c>
    </row>
    <row r="8" spans="2:17">
      <c r="B8" t="s">
        <v>91</v>
      </c>
      <c r="C8">
        <v>109</v>
      </c>
      <c r="D8">
        <v>260.201834862385</v>
      </c>
      <c r="E8">
        <v>57.672571922514997</v>
      </c>
      <c r="G8" t="s">
        <v>91</v>
      </c>
      <c r="H8">
        <v>184</v>
      </c>
      <c r="I8">
        <v>166.34239130434801</v>
      </c>
      <c r="J8">
        <v>40.816625064820201</v>
      </c>
      <c r="K8">
        <f t="shared" si="0"/>
        <v>93.859443558036986</v>
      </c>
      <c r="L8">
        <f t="shared" si="1"/>
        <v>0.63928216106670743</v>
      </c>
      <c r="N8" t="s">
        <v>103</v>
      </c>
      <c r="O8">
        <v>67</v>
      </c>
      <c r="P8">
        <v>206.17910447761199</v>
      </c>
      <c r="Q8">
        <v>28.8811175459164</v>
      </c>
    </row>
    <row r="9" spans="2:17">
      <c r="B9" t="s">
        <v>92</v>
      </c>
      <c r="C9">
        <v>109</v>
      </c>
      <c r="D9">
        <v>231.26605504587201</v>
      </c>
      <c r="E9">
        <v>50.640827146760302</v>
      </c>
      <c r="G9" t="s">
        <v>92</v>
      </c>
      <c r="H9">
        <v>184</v>
      </c>
      <c r="I9">
        <v>148.64673913043501</v>
      </c>
      <c r="J9">
        <v>36.4793554943994</v>
      </c>
      <c r="K9">
        <f t="shared" si="0"/>
        <v>82.619315915436999</v>
      </c>
      <c r="L9">
        <f t="shared" si="1"/>
        <v>0.64275208525933769</v>
      </c>
      <c r="N9" t="s">
        <v>104</v>
      </c>
      <c r="O9">
        <v>29</v>
      </c>
      <c r="P9">
        <v>181.03448275862101</v>
      </c>
      <c r="Q9">
        <v>27.181247157633099</v>
      </c>
    </row>
    <row r="10" spans="2:17">
      <c r="B10" t="s">
        <v>93</v>
      </c>
      <c r="C10">
        <v>112</v>
      </c>
      <c r="D10">
        <v>188.330357142857</v>
      </c>
      <c r="E10">
        <v>42.034603590023302</v>
      </c>
      <c r="G10" t="s">
        <v>93</v>
      </c>
      <c r="H10">
        <v>190</v>
      </c>
      <c r="I10">
        <v>120.668421052632</v>
      </c>
      <c r="J10">
        <v>30.526951447687999</v>
      </c>
      <c r="K10">
        <f t="shared" si="0"/>
        <v>67.661936090224998</v>
      </c>
      <c r="L10">
        <f t="shared" si="1"/>
        <v>0.64072740520053073</v>
      </c>
      <c r="N10" t="s">
        <v>105</v>
      </c>
      <c r="O10">
        <v>27</v>
      </c>
      <c r="P10">
        <v>144.555555555556</v>
      </c>
      <c r="Q10">
        <v>23.653481339692501</v>
      </c>
    </row>
    <row r="11" spans="2:17">
      <c r="B11" t="s">
        <v>95</v>
      </c>
      <c r="C11">
        <v>102</v>
      </c>
      <c r="D11">
        <v>112.254901960784</v>
      </c>
      <c r="E11">
        <v>29.7739624020554</v>
      </c>
      <c r="G11" t="s">
        <v>95</v>
      </c>
      <c r="H11">
        <v>180</v>
      </c>
      <c r="I11">
        <v>79.911111111111097</v>
      </c>
      <c r="J11">
        <v>23.749928288957001</v>
      </c>
      <c r="K11">
        <f t="shared" si="0"/>
        <v>32.343790849672899</v>
      </c>
      <c r="L11">
        <f t="shared" si="1"/>
        <v>0.71187190684134105</v>
      </c>
      <c r="N11" t="s">
        <v>106</v>
      </c>
      <c r="O11">
        <v>24</v>
      </c>
      <c r="P11">
        <v>88.4166666666667</v>
      </c>
      <c r="Q11">
        <v>18.136958823416901</v>
      </c>
    </row>
    <row r="12" spans="2:17">
      <c r="B12" t="s">
        <v>94</v>
      </c>
      <c r="C12">
        <v>97</v>
      </c>
      <c r="D12">
        <v>56.958762886597903</v>
      </c>
      <c r="E12">
        <v>17.325870303881999</v>
      </c>
      <c r="G12" t="s">
        <v>94</v>
      </c>
      <c r="H12">
        <v>174</v>
      </c>
      <c r="I12">
        <v>46.965517241379303</v>
      </c>
      <c r="J12">
        <v>18.0086352285369</v>
      </c>
      <c r="K12">
        <f t="shared" si="0"/>
        <v>9.9932456452186003</v>
      </c>
      <c r="L12">
        <f t="shared" si="1"/>
        <v>0.8245529723825874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7"/>
  <sheetViews>
    <sheetView workbookViewId="0">
      <selection activeCell="C3" sqref="C3"/>
    </sheetView>
  </sheetViews>
  <sheetFormatPr baseColWidth="10" defaultRowHeight="15" x14ac:dyDescent="0"/>
  <sheetData>
    <row r="2" spans="1:13" ht="240">
      <c r="B2" t="s">
        <v>109</v>
      </c>
      <c r="C2" s="1" t="s">
        <v>128</v>
      </c>
      <c r="G2" t="s">
        <v>116</v>
      </c>
      <c r="H2" t="s">
        <v>117</v>
      </c>
      <c r="J2" t="s">
        <v>115</v>
      </c>
    </row>
    <row r="3" spans="1:13">
      <c r="A3">
        <v>0.1</v>
      </c>
      <c r="B3" t="s">
        <v>110</v>
      </c>
      <c r="C3">
        <v>443</v>
      </c>
      <c r="D3">
        <v>203.73589164785599</v>
      </c>
      <c r="E3">
        <v>43.931922327310602</v>
      </c>
      <c r="G3">
        <f>L3-D3</f>
        <v>140.17136641665999</v>
      </c>
      <c r="H3">
        <f>D3/L3</f>
        <v>0.59241521331787583</v>
      </c>
      <c r="J3" t="s">
        <v>110</v>
      </c>
      <c r="K3">
        <v>496</v>
      </c>
      <c r="L3">
        <v>343.90725806451599</v>
      </c>
      <c r="M3">
        <v>107.635390277285</v>
      </c>
    </row>
    <row r="4" spans="1:13">
      <c r="A4">
        <v>0.2</v>
      </c>
      <c r="B4" t="s">
        <v>111</v>
      </c>
      <c r="C4">
        <v>437</v>
      </c>
      <c r="D4">
        <v>199.94965675057199</v>
      </c>
      <c r="E4">
        <v>42.571604344228597</v>
      </c>
      <c r="G4">
        <f t="shared" ref="G4:G7" si="0">L4-D4</f>
        <v>142.27279222902001</v>
      </c>
      <c r="H4">
        <f t="shared" ref="H4:H7" si="1">D4/L4</f>
        <v>0.58426809038028871</v>
      </c>
      <c r="J4" t="s">
        <v>111</v>
      </c>
      <c r="K4">
        <v>490</v>
      </c>
      <c r="L4">
        <v>342.222448979592</v>
      </c>
      <c r="M4">
        <v>106.41734748973499</v>
      </c>
    </row>
    <row r="5" spans="1:13">
      <c r="A5">
        <v>0.3</v>
      </c>
      <c r="B5" t="s">
        <v>112</v>
      </c>
      <c r="C5">
        <v>432</v>
      </c>
      <c r="D5">
        <v>194.10185185185199</v>
      </c>
      <c r="E5">
        <v>40.483032409097099</v>
      </c>
      <c r="G5">
        <f t="shared" si="0"/>
        <v>138.24112335475999</v>
      </c>
      <c r="H5">
        <f t="shared" si="1"/>
        <v>0.58404078416636362</v>
      </c>
      <c r="J5" t="s">
        <v>112</v>
      </c>
      <c r="K5">
        <v>484</v>
      </c>
      <c r="L5">
        <v>332.34297520661198</v>
      </c>
      <c r="M5">
        <v>99.962364202575401</v>
      </c>
    </row>
    <row r="6" spans="1:13">
      <c r="A6">
        <v>0.4</v>
      </c>
      <c r="B6" t="s">
        <v>113</v>
      </c>
      <c r="C6">
        <v>431</v>
      </c>
      <c r="D6">
        <v>186.758700696056</v>
      </c>
      <c r="E6">
        <v>38.8064638847463</v>
      </c>
      <c r="G6">
        <f t="shared" si="0"/>
        <v>130.27449432469098</v>
      </c>
      <c r="H6">
        <f t="shared" si="1"/>
        <v>0.58908247978207551</v>
      </c>
      <c r="J6" t="s">
        <v>113</v>
      </c>
      <c r="K6">
        <v>482</v>
      </c>
      <c r="L6">
        <v>317.03319502074697</v>
      </c>
      <c r="M6">
        <v>90.643867669642006</v>
      </c>
    </row>
    <row r="7" spans="1:13">
      <c r="A7">
        <v>0.5</v>
      </c>
      <c r="B7" t="s">
        <v>114</v>
      </c>
      <c r="C7">
        <v>429</v>
      </c>
      <c r="D7">
        <v>180.67599067599099</v>
      </c>
      <c r="E7">
        <v>37.867080699602297</v>
      </c>
      <c r="G7">
        <f t="shared" si="0"/>
        <v>118.06150932400902</v>
      </c>
      <c r="H7">
        <f t="shared" si="1"/>
        <v>0.60479849592364865</v>
      </c>
      <c r="J7" t="s">
        <v>114</v>
      </c>
      <c r="K7">
        <v>480</v>
      </c>
      <c r="L7">
        <v>298.73750000000001</v>
      </c>
      <c r="M7">
        <v>82.718161286869702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3"/>
  <sheetViews>
    <sheetView workbookViewId="0">
      <selection activeCell="L4" sqref="L4"/>
    </sheetView>
  </sheetViews>
  <sheetFormatPr baseColWidth="10" defaultRowHeight="15" x14ac:dyDescent="0"/>
  <sheetData>
    <row r="3" spans="2:13">
      <c r="B3" t="s">
        <v>115</v>
      </c>
      <c r="J3" t="s">
        <v>129</v>
      </c>
    </row>
    <row r="4" spans="2:13">
      <c r="B4" t="s">
        <v>118</v>
      </c>
      <c r="C4">
        <v>555</v>
      </c>
      <c r="D4">
        <v>341.502702702703</v>
      </c>
      <c r="E4">
        <v>108.339957877168</v>
      </c>
      <c r="J4" t="s">
        <v>118</v>
      </c>
      <c r="K4">
        <v>555</v>
      </c>
      <c r="L4">
        <v>328.49009009009001</v>
      </c>
      <c r="M4">
        <v>70.334691045260897</v>
      </c>
    </row>
    <row r="5" spans="2:13">
      <c r="B5" t="s">
        <v>119</v>
      </c>
      <c r="C5">
        <v>555</v>
      </c>
      <c r="D5">
        <v>339.306306306306</v>
      </c>
      <c r="E5">
        <v>106.77221890132201</v>
      </c>
      <c r="J5" t="s">
        <v>119</v>
      </c>
      <c r="K5">
        <v>555</v>
      </c>
      <c r="L5">
        <v>245.95675675675699</v>
      </c>
      <c r="M5">
        <v>60.8517604906</v>
      </c>
    </row>
    <row r="6" spans="2:13">
      <c r="B6" t="s">
        <v>120</v>
      </c>
      <c r="C6">
        <v>1110</v>
      </c>
      <c r="D6">
        <v>330.04504504504501</v>
      </c>
      <c r="E6">
        <v>100.313286299715</v>
      </c>
      <c r="J6" t="s">
        <v>120</v>
      </c>
      <c r="K6">
        <v>1110</v>
      </c>
      <c r="L6">
        <v>210.42882882882901</v>
      </c>
      <c r="M6">
        <v>47.462574858016502</v>
      </c>
    </row>
    <row r="7" spans="2:13">
      <c r="B7" t="s">
        <v>121</v>
      </c>
      <c r="C7">
        <v>555</v>
      </c>
      <c r="D7">
        <v>314.94054054054101</v>
      </c>
      <c r="E7">
        <v>91.8404384423403</v>
      </c>
      <c r="J7" t="s">
        <v>121</v>
      </c>
      <c r="K7">
        <v>555</v>
      </c>
      <c r="L7">
        <v>191.89189189189199</v>
      </c>
      <c r="M7">
        <v>40.266385402040903</v>
      </c>
    </row>
    <row r="8" spans="2:13">
      <c r="B8" t="s">
        <v>122</v>
      </c>
      <c r="C8">
        <v>555</v>
      </c>
      <c r="D8">
        <v>297.02702702702697</v>
      </c>
      <c r="E8">
        <v>84.779226929494996</v>
      </c>
      <c r="J8" t="s">
        <v>122</v>
      </c>
      <c r="K8">
        <v>555</v>
      </c>
      <c r="L8">
        <v>178.500900900901</v>
      </c>
      <c r="M8">
        <v>36.393277772920499</v>
      </c>
    </row>
    <row r="9" spans="2:13">
      <c r="B9" t="s">
        <v>123</v>
      </c>
      <c r="C9">
        <v>555</v>
      </c>
      <c r="D9">
        <v>274.12252252252301</v>
      </c>
      <c r="E9">
        <v>77.663274712780193</v>
      </c>
      <c r="J9" t="s">
        <v>123</v>
      </c>
      <c r="K9">
        <v>555</v>
      </c>
      <c r="L9">
        <v>164.26306306306299</v>
      </c>
      <c r="M9">
        <v>33.266064298651401</v>
      </c>
    </row>
    <row r="10" spans="2:13">
      <c r="B10" t="s">
        <v>124</v>
      </c>
      <c r="C10">
        <v>555</v>
      </c>
      <c r="D10">
        <v>245.40540540540499</v>
      </c>
      <c r="E10">
        <v>71.983624589179996</v>
      </c>
      <c r="J10" t="s">
        <v>124</v>
      </c>
      <c r="K10">
        <v>555</v>
      </c>
      <c r="L10">
        <v>146.77477477477501</v>
      </c>
      <c r="M10">
        <v>30.1022579375127</v>
      </c>
    </row>
    <row r="11" spans="2:13">
      <c r="B11" t="s">
        <v>125</v>
      </c>
      <c r="C11">
        <v>555</v>
      </c>
      <c r="D11">
        <v>204.551351351351</v>
      </c>
      <c r="E11">
        <v>64.279529539703702</v>
      </c>
      <c r="J11" t="s">
        <v>125</v>
      </c>
      <c r="K11">
        <v>555</v>
      </c>
      <c r="L11">
        <v>120.821621621622</v>
      </c>
      <c r="M11">
        <v>26.084607566115199</v>
      </c>
    </row>
    <row r="12" spans="2:13">
      <c r="B12" t="s">
        <v>126</v>
      </c>
      <c r="C12">
        <v>555</v>
      </c>
      <c r="D12">
        <v>66.412612612612605</v>
      </c>
      <c r="E12">
        <v>34.891748833552903</v>
      </c>
      <c r="J12" t="s">
        <v>126</v>
      </c>
      <c r="K12">
        <v>555</v>
      </c>
      <c r="L12">
        <v>49.875675675675701</v>
      </c>
      <c r="M12">
        <v>13.7498553731561</v>
      </c>
    </row>
    <row r="13" spans="2:13">
      <c r="B13" t="s">
        <v>127</v>
      </c>
      <c r="C13">
        <v>555</v>
      </c>
      <c r="D13">
        <v>125.974774774775</v>
      </c>
      <c r="E13">
        <v>49.480799741362802</v>
      </c>
      <c r="J13" t="s">
        <v>127</v>
      </c>
      <c r="K13">
        <v>555</v>
      </c>
      <c r="L13">
        <v>81.131531531531493</v>
      </c>
      <c r="M13">
        <v>19.7117952098194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3"/>
  <sheetViews>
    <sheetView topLeftCell="B1" workbookViewId="0">
      <selection activeCell="S3" sqref="S3:S13"/>
    </sheetView>
  </sheetViews>
  <sheetFormatPr baseColWidth="10" defaultRowHeight="15" x14ac:dyDescent="0"/>
  <sheetData>
    <row r="3" spans="2:19" ht="270">
      <c r="B3" t="s">
        <v>140</v>
      </c>
      <c r="E3" s="1" t="s">
        <v>141</v>
      </c>
      <c r="G3" t="s">
        <v>116</v>
      </c>
      <c r="H3" t="s">
        <v>117</v>
      </c>
      <c r="J3" t="s">
        <v>115</v>
      </c>
      <c r="O3" t="s">
        <v>11</v>
      </c>
      <c r="S3" t="s">
        <v>142</v>
      </c>
    </row>
    <row r="4" spans="2:19">
      <c r="B4" t="s">
        <v>130</v>
      </c>
      <c r="C4">
        <v>555</v>
      </c>
      <c r="D4">
        <v>438.41441441441401</v>
      </c>
      <c r="E4">
        <v>84.848502543694707</v>
      </c>
      <c r="G4">
        <f>L4-D4</f>
        <v>300.42342342342403</v>
      </c>
      <c r="H4">
        <f>D4/L4</f>
        <v>0.59338381436636478</v>
      </c>
      <c r="J4" t="s">
        <v>130</v>
      </c>
      <c r="K4">
        <v>555</v>
      </c>
      <c r="L4">
        <v>738.83783783783804</v>
      </c>
      <c r="M4">
        <v>186.22870050189201</v>
      </c>
      <c r="O4" t="s">
        <v>130</v>
      </c>
      <c r="P4">
        <v>555</v>
      </c>
      <c r="Q4">
        <v>4925.5135135135097</v>
      </c>
      <c r="R4">
        <v>1725.6727504379401</v>
      </c>
      <c r="S4">
        <f>Q4/L4</f>
        <v>6.6665691187767422</v>
      </c>
    </row>
    <row r="5" spans="2:19">
      <c r="B5" t="s">
        <v>131</v>
      </c>
      <c r="C5">
        <v>555</v>
      </c>
      <c r="D5">
        <v>423.88828828828798</v>
      </c>
      <c r="E5">
        <v>79.529699216921898</v>
      </c>
      <c r="G5">
        <f t="shared" ref="G5:G13" si="0">L5-D5</f>
        <v>289.49009009009001</v>
      </c>
      <c r="H5">
        <f t="shared" ref="H5:H13" si="1">D5/L5</f>
        <v>0.59419839616088899</v>
      </c>
      <c r="J5" t="s">
        <v>131</v>
      </c>
      <c r="K5">
        <v>555</v>
      </c>
      <c r="L5">
        <v>713.37837837837799</v>
      </c>
      <c r="M5">
        <v>176.140617749548</v>
      </c>
      <c r="O5" t="s">
        <v>131</v>
      </c>
      <c r="P5">
        <v>555</v>
      </c>
      <c r="Q5">
        <v>4907.1891891891901</v>
      </c>
      <c r="R5">
        <v>1726.6162391881001</v>
      </c>
      <c r="S5">
        <f t="shared" ref="S5:S13" si="2">Q5/L5</f>
        <v>6.8788028035612854</v>
      </c>
    </row>
    <row r="6" spans="2:19">
      <c r="B6" t="s">
        <v>132</v>
      </c>
      <c r="C6">
        <v>1110</v>
      </c>
      <c r="D6">
        <v>364.76576576576599</v>
      </c>
      <c r="E6">
        <v>66.953027819989501</v>
      </c>
      <c r="G6">
        <f t="shared" si="0"/>
        <v>262.857657657657</v>
      </c>
      <c r="H6">
        <f t="shared" si="1"/>
        <v>0.58118571129184671</v>
      </c>
      <c r="J6" t="s">
        <v>132</v>
      </c>
      <c r="K6">
        <v>1110</v>
      </c>
      <c r="L6">
        <v>627.62342342342299</v>
      </c>
      <c r="M6">
        <v>156.02634569501001</v>
      </c>
      <c r="O6" t="s">
        <v>132</v>
      </c>
      <c r="P6">
        <v>1110</v>
      </c>
      <c r="Q6">
        <v>4907.42342342342</v>
      </c>
      <c r="R6">
        <v>1672.6607775151299</v>
      </c>
      <c r="S6">
        <f t="shared" si="2"/>
        <v>7.8190571611484474</v>
      </c>
    </row>
    <row r="7" spans="2:19">
      <c r="B7" t="s">
        <v>133</v>
      </c>
      <c r="C7">
        <v>555</v>
      </c>
      <c r="D7">
        <v>298.70630630630598</v>
      </c>
      <c r="E7">
        <v>54.440726020961598</v>
      </c>
      <c r="G7">
        <f t="shared" si="0"/>
        <v>231.49369369369407</v>
      </c>
      <c r="H7">
        <f t="shared" si="1"/>
        <v>0.5633842065377328</v>
      </c>
      <c r="J7" t="s">
        <v>133</v>
      </c>
      <c r="K7">
        <v>555</v>
      </c>
      <c r="L7">
        <v>530.20000000000005</v>
      </c>
      <c r="M7">
        <v>131.62768025528001</v>
      </c>
      <c r="O7" t="s">
        <v>133</v>
      </c>
      <c r="P7">
        <v>555</v>
      </c>
      <c r="Q7">
        <v>4856.4324324324298</v>
      </c>
      <c r="R7">
        <v>1624.2563064758999</v>
      </c>
      <c r="S7">
        <f t="shared" si="2"/>
        <v>9.1596235994576194</v>
      </c>
    </row>
    <row r="8" spans="2:19">
      <c r="B8" t="s">
        <v>134</v>
      </c>
      <c r="C8">
        <v>555</v>
      </c>
      <c r="D8">
        <v>241.423423423423</v>
      </c>
      <c r="E8">
        <v>44.146938262286199</v>
      </c>
      <c r="G8">
        <f t="shared" si="0"/>
        <v>194.68648648648701</v>
      </c>
      <c r="H8">
        <f t="shared" si="1"/>
        <v>0.55358389694307875</v>
      </c>
      <c r="J8" t="s">
        <v>134</v>
      </c>
      <c r="K8">
        <v>555</v>
      </c>
      <c r="L8">
        <v>436.10990990991002</v>
      </c>
      <c r="M8">
        <v>108.07059378464901</v>
      </c>
      <c r="O8" t="s">
        <v>134</v>
      </c>
      <c r="P8">
        <v>555</v>
      </c>
      <c r="Q8">
        <v>4814.0180180180196</v>
      </c>
      <c r="R8">
        <v>1576.07045728209</v>
      </c>
      <c r="S8">
        <f t="shared" si="2"/>
        <v>11.038543056754849</v>
      </c>
    </row>
    <row r="9" spans="2:19">
      <c r="B9" t="s">
        <v>135</v>
      </c>
      <c r="C9">
        <v>555</v>
      </c>
      <c r="D9">
        <v>188.61261261261299</v>
      </c>
      <c r="E9">
        <v>33.823168092901</v>
      </c>
      <c r="G9">
        <f t="shared" si="0"/>
        <v>157.56756756756701</v>
      </c>
      <c r="H9">
        <f t="shared" si="1"/>
        <v>0.54483943163483195</v>
      </c>
      <c r="J9" t="s">
        <v>135</v>
      </c>
      <c r="K9">
        <v>555</v>
      </c>
      <c r="L9">
        <v>346.18018018018</v>
      </c>
      <c r="M9">
        <v>87.516248950079998</v>
      </c>
      <c r="O9" t="s">
        <v>135</v>
      </c>
      <c r="P9">
        <v>555</v>
      </c>
      <c r="Q9">
        <v>4706.2162162162203</v>
      </c>
      <c r="R9">
        <v>1554.55511765134</v>
      </c>
      <c r="S9">
        <f t="shared" si="2"/>
        <v>13.59470150418989</v>
      </c>
    </row>
    <row r="10" spans="2:19">
      <c r="B10" t="s">
        <v>136</v>
      </c>
      <c r="C10">
        <v>555</v>
      </c>
      <c r="D10">
        <v>141.69549549549501</v>
      </c>
      <c r="E10">
        <v>25.759003148622</v>
      </c>
      <c r="G10">
        <f t="shared" si="0"/>
        <v>120.63423423423498</v>
      </c>
      <c r="H10">
        <f t="shared" si="1"/>
        <v>0.54014272664207519</v>
      </c>
      <c r="J10" t="s">
        <v>136</v>
      </c>
      <c r="K10">
        <v>555</v>
      </c>
      <c r="L10">
        <v>262.32972972972999</v>
      </c>
      <c r="M10">
        <v>70.472728927507802</v>
      </c>
      <c r="O10" t="s">
        <v>136</v>
      </c>
      <c r="P10">
        <v>555</v>
      </c>
      <c r="Q10">
        <v>4727.0090090090098</v>
      </c>
      <c r="R10">
        <v>1505.9223848394599</v>
      </c>
      <c r="S10">
        <f t="shared" si="2"/>
        <v>18.019341589224741</v>
      </c>
    </row>
    <row r="11" spans="2:19">
      <c r="B11" t="s">
        <v>137</v>
      </c>
      <c r="C11">
        <v>555</v>
      </c>
      <c r="D11">
        <v>97.965765765765795</v>
      </c>
      <c r="E11">
        <v>18.801372441529601</v>
      </c>
      <c r="G11">
        <f t="shared" si="0"/>
        <v>82.275675675675203</v>
      </c>
      <c r="H11">
        <f t="shared" si="1"/>
        <v>0.54352520143151484</v>
      </c>
      <c r="J11" t="s">
        <v>137</v>
      </c>
      <c r="K11">
        <v>555</v>
      </c>
      <c r="L11">
        <v>180.241441441441</v>
      </c>
      <c r="M11">
        <v>53.833203536225199</v>
      </c>
      <c r="O11" t="s">
        <v>137</v>
      </c>
      <c r="P11">
        <v>555</v>
      </c>
      <c r="Q11">
        <v>4351.45945945946</v>
      </c>
      <c r="R11">
        <v>1380.12093191535</v>
      </c>
      <c r="S11">
        <f t="shared" si="2"/>
        <v>24.14239158686053</v>
      </c>
    </row>
    <row r="12" spans="2:19">
      <c r="B12" t="s">
        <v>139</v>
      </c>
      <c r="C12">
        <v>555</v>
      </c>
      <c r="D12">
        <v>51.796396396396403</v>
      </c>
      <c r="E12">
        <v>11.245536041177299</v>
      </c>
      <c r="G12">
        <f t="shared" si="0"/>
        <v>38.945945945945894</v>
      </c>
      <c r="H12">
        <f t="shared" si="1"/>
        <v>0.57080735475159883</v>
      </c>
      <c r="J12" t="s">
        <v>139</v>
      </c>
      <c r="K12">
        <v>555</v>
      </c>
      <c r="L12">
        <v>90.742342342342297</v>
      </c>
      <c r="M12">
        <v>34.495491123637201</v>
      </c>
      <c r="O12" t="s">
        <v>139</v>
      </c>
      <c r="P12">
        <v>555</v>
      </c>
      <c r="Q12">
        <v>3786.55855855856</v>
      </c>
      <c r="R12">
        <v>1172.3126014266099</v>
      </c>
      <c r="S12">
        <f t="shared" si="2"/>
        <v>41.728684325483535</v>
      </c>
    </row>
    <row r="13" spans="2:19">
      <c r="B13" t="s">
        <v>138</v>
      </c>
      <c r="C13">
        <v>555</v>
      </c>
      <c r="D13">
        <v>25.661261261261298</v>
      </c>
      <c r="E13">
        <v>7.0388705604918904</v>
      </c>
      <c r="G13">
        <f t="shared" si="0"/>
        <v>16.906306306306302</v>
      </c>
      <c r="H13">
        <f t="shared" si="1"/>
        <v>0.60283597883597928</v>
      </c>
      <c r="J13" t="s">
        <v>138</v>
      </c>
      <c r="K13">
        <v>555</v>
      </c>
      <c r="L13">
        <v>42.5675675675676</v>
      </c>
      <c r="M13">
        <v>15.957650192564699</v>
      </c>
      <c r="O13" t="s">
        <v>138</v>
      </c>
      <c r="P13">
        <v>555</v>
      </c>
      <c r="Q13">
        <v>4222.0720720720701</v>
      </c>
      <c r="R13">
        <v>1316.70159849883</v>
      </c>
      <c r="S13">
        <f t="shared" si="2"/>
        <v>99.185185185185063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BUGGY_Jaccard+NoCos</vt:lpstr>
      <vt:lpstr>Jaccard+NoCos_LargerDiffSmaller</vt:lpstr>
      <vt:lpstr>Alapaper</vt:lpstr>
      <vt:lpstr>ClustLocaGloba</vt:lpstr>
      <vt:lpstr>cluster-nondistinct</vt:lpstr>
      <vt:lpstr>minDiff</vt:lpstr>
      <vt:lpstr>VHCI</vt:lpstr>
      <vt:lpstr>seek-self-confidence</vt:lpstr>
      <vt:lpstr>DistinctOnly</vt:lpstr>
      <vt:lpstr>BUGGYSimilarity</vt:lpstr>
      <vt:lpstr>SimConf</vt:lpstr>
      <vt:lpstr>HandOpt</vt:lpstr>
      <vt:lpstr>HandOpt_JaccardVs</vt:lpstr>
      <vt:lpstr>SimConf_all</vt:lpstr>
      <vt:lpstr>RuntimeHandOptJaccard</vt:lpstr>
      <vt:lpstr>ParentClosed</vt:lpstr>
      <vt:lpstr>SiblingSize50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Younos Aboulnaga</dc:creator>
  <cp:lastModifiedBy>Younos Aboulnaga</cp:lastModifiedBy>
  <dcterms:created xsi:type="dcterms:W3CDTF">2013-05-07T23:37:29Z</dcterms:created>
  <dcterms:modified xsi:type="dcterms:W3CDTF">2013-05-13T15:56:06Z</dcterms:modified>
</cp:coreProperties>
</file>