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\Repos\opie-2023-online-parenting-meta\data\"/>
    </mc:Choice>
  </mc:AlternateContent>
  <xr:revisionPtr revIDLastSave="0" documentId="8_{74B658B9-6C3D-4AF0-ADF0-1DCA8E2523AC}" xr6:coauthVersionLast="47" xr6:coauthVersionMax="47" xr10:uidLastSave="{00000000-0000-0000-0000-000000000000}"/>
  <bookViews>
    <workbookView xWindow="-108" yWindow="-108" windowWidth="30936" windowHeight="16776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Calculators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4" i="4" l="1"/>
  <c r="W94" i="4"/>
  <c r="V94" i="4"/>
  <c r="U94" i="4"/>
  <c r="J10" i="6"/>
  <c r="J9" i="6"/>
  <c r="X92" i="4"/>
  <c r="W92" i="4"/>
  <c r="X91" i="4"/>
  <c r="W91" i="4"/>
  <c r="V92" i="4"/>
  <c r="U92" i="4"/>
  <c r="V91" i="4"/>
  <c r="U91" i="4"/>
  <c r="X90" i="4"/>
  <c r="W90" i="4"/>
  <c r="V90" i="4"/>
  <c r="U90" i="4"/>
  <c r="X89" i="4"/>
  <c r="W89" i="4"/>
  <c r="V89" i="4"/>
  <c r="U89" i="4"/>
  <c r="X88" i="4"/>
  <c r="W88" i="4"/>
  <c r="V88" i="4"/>
  <c r="U88" i="4"/>
  <c r="X87" i="4"/>
  <c r="W87" i="4"/>
  <c r="V87" i="4"/>
  <c r="U87" i="4"/>
  <c r="U86" i="4"/>
  <c r="V86" i="4"/>
  <c r="W86" i="4"/>
  <c r="X86" i="4"/>
  <c r="X85" i="4"/>
  <c r="W85" i="4"/>
  <c r="V85" i="4"/>
  <c r="U85" i="4"/>
  <c r="X93" i="4"/>
  <c r="V93" i="4"/>
  <c r="W93" i="4"/>
  <c r="U93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2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tc={85E3B000-5651-4D86-B681-6E4746D41B72}</author>
  </authors>
  <commentList>
    <comment ref="A1" authorId="0" shapeId="0" xr:uid="{85E3B000-5651-4D86-B681-6E4746D41B72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sharedStrings.xml><?xml version="1.0" encoding="utf-8"?>
<sst xmlns="http://schemas.openxmlformats.org/spreadsheetml/2006/main" count="2076" uniqueCount="466">
  <si>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</si>
  <si>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</si>
  <si>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</si>
  <si>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</si>
  <si>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</si>
  <si>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</si>
  <si>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</si>
  <si>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</si>
  <si>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</si>
  <si>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</si>
  <si>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</si>
  <si>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</si>
  <si>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</si>
  <si>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</si>
  <si>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</si>
  <si>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</si>
  <si>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</si>
  <si>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</si>
  <si>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</si>
  <si>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</si>
  <si>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</si>
  <si>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</si>
  <si>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</si>
  <si>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</si>
  <si>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</si>
  <si>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</si>
  <si>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</si>
  <si>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</si>
  <si>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</si>
  <si>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</si>
  <si>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</si>
  <si>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</si>
  <si>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</si>
  <si>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</si>
  <si>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</si>
  <si>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</si>
  <si>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</si>
  <si>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</si>
  <si>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</si>
  <si>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</si>
  <si>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</si>
  <si>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</si>
  <si>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</si>
  <si>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</si>
  <si>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</si>
  <si>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</si>
  <si>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</si>
  <si>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</si>
  <si>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</si>
  <si>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</si>
  <si>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</si>
  <si>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</si>
  <si>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</si>
  <si>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</si>
  <si>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</si>
  <si>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</si>
  <si>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</si>
  <si>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</si>
  <si>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</si>
  <si>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</si>
  <si>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</si>
  <si>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</si>
  <si>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</si>
  <si>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</si>
  <si>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</si>
  <si>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</si>
  <si>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</si>
  <si>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</si>
  <si>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</si>
  <si>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</si>
  <si>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</si>
  <si>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</si>
  <si>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</si>
  <si>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</si>
  <si>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</si>
  <si>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</si>
  <si>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</si>
  <si>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</si>
  <si>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</si>
  <si>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</si>
  <si>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</si>
  <si>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</si>
  <si>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</si>
  <si>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</si>
  <si>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</si>
  <si>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</si>
  <si>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</si>
  <si>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</si>
  <si>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</si>
  <si>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</si>
  <si>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</si>
  <si>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</si>
  <si>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</si>
  <si>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</si>
  <si>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</si>
  <si>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</si>
  <si>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</si>
  <si>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</si>
  <si>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</si>
  <si>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</si>
  <si>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</si>
  <si>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</si>
  <si>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</si>
  <si>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</si>
  <si>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</si>
  <si>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</si>
  <si>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</si>
  <si>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</si>
  <si>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</si>
  <si>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</si>
  <si>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</si>
  <si>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</si>
  <si>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</si>
  <si>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</si>
  <si>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</si>
  <si>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</si>
  <si>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</si>
  <si>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</si>
  <si>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</si>
  <si>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</si>
  <si>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</si>
  <si>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</si>
  <si>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</si>
  <si>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</si>
  <si>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</si>
  <si>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</si>
  <si>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</si>
  <si>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</si>
  <si>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</si>
  <si>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</si>
  <si>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</si>
  <si>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</si>
  <si>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</si>
  <si>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</si>
  <si>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</si>
  <si>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</si>
  <si>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</si>
  <si>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</si>
  <si>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</si>
  <si>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</si>
  <si>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</si>
  <si>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</si>
  <si>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</si>
  <si>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</si>
  <si>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</si>
  <si>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</si>
  <si>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</si>
  <si>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</si>
  <si>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</si>
  <si>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</si>
  <si>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</si>
  <si>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</si>
  <si>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</si>
  <si>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</si>
  <si>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</si>
  <si>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</si>
  <si>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</si>
  <si>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</si>
  <si>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</si>
  <si>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</si>
  <si>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</si>
  <si>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</si>
  <si>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</si>
  <si>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</si>
  <si>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</si>
  <si>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</si>
  <si>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</si>
  <si>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</si>
  <si>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</si>
  <si>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</si>
  <si>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</si>
  <si>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</si>
  <si>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</si>
  <si>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</si>
  <si>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</si>
  <si>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</si>
  <si>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</si>
  <si>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</si>
  <si>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</si>
  <si>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</si>
  <si>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</si>
  <si>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</si>
  <si>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</si>
  <si>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</si>
  <si>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</si>
  <si>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</si>
  <si>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</si>
  <si>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</si>
  <si>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</si>
  <si>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</si>
  <si>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</si>
  <si>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</si>
  <si>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</si>
  <si>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</si>
  <si>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</si>
  <si>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</si>
  <si>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</si>
  <si>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</si>
  <si>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</si>
  <si>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</si>
  <si>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</si>
  <si>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</si>
  <si>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</si>
  <si>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</si>
  <si>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</si>
  <si>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</si>
  <si>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</si>
  <si>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</si>
  <si>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</si>
  <si>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</si>
  <si>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</si>
  <si>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</si>
  <si>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</si>
  <si>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</si>
  <si>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</si>
  <si>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</si>
  <si>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</si>
  <si>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</si>
  <si>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</si>
  <si>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</si>
  <si>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</si>
  <si>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</si>
  <si>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</si>
  <si>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</si>
  <si>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</si>
  <si>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</si>
  <si>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</si>
  <si>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</si>
  <si>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</si>
  <si>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</si>
  <si>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</si>
  <si>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</si>
  <si>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</si>
  <si>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</si>
  <si>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</si>
  <si>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</si>
  <si>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</si>
  <si>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</si>
  <si>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</si>
  <si>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</si>
  <si>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</si>
  <si>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</si>
  <si>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</si>
  <si>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</si>
  <si>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</si>
  <si>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</si>
  <si>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</si>
  <si>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</si>
  <si>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</si>
  <si>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</si>
  <si>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</si>
  <si>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</si>
  <si>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</si>
  <si>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</si>
  <si>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</si>
  <si>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</si>
  <si>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</si>
  <si>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</si>
  <si>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</si>
  <si>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</si>
  <si>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</si>
  <si>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</si>
  <si>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</si>
  <si>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</si>
  <si>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</si>
  <si>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</si>
  <si>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</si>
  <si>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</si>
  <si>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</si>
  <si>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</si>
  <si>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</si>
  <si>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</si>
  <si>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</si>
  <si>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</si>
  <si>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</si>
  <si>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</si>
  <si>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</si>
  <si>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</si>
  <si>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</si>
  <si>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</si>
  <si>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</si>
  <si>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</si>
  <si>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</si>
  <si>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</si>
  <si>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</si>
  <si>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</si>
  <si>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</si>
  <si>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</si>
  <si>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</si>
  <si>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</si>
  <si>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</si>
  <si>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</si>
  <si>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</si>
  <si>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</si>
  <si>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</si>
  <si>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</si>
  <si>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</si>
  <si>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</si>
  <si>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</si>
  <si>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</si>
  <si>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</si>
  <si>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</si>
  <si>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</si>
  <si>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</si>
  <si>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</si>
  <si>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</si>
  <si>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</si>
  <si>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</si>
  <si>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</si>
  <si>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</si>
  <si>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</si>
  <si>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</si>
  <si>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</si>
  <si>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</si>
  <si>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</si>
  <si>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</si>
  <si>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</si>
  <si>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</si>
  <si>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</si>
  <si>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</si>
  <si>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</si>
  <si>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</si>
  <si>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</si>
  <si>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</si>
  <si>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</si>
  <si>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</si>
  <si>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</si>
  <si>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</si>
  <si>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</si>
  <si>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</si>
  <si>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</si>
  <si>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</si>
  <si>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</si>
  <si>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</si>
  <si>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</si>
  <si>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</si>
  <si>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</si>
  <si>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</si>
  <si>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</si>
  <si>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</si>
  <si>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</si>
  <si>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</si>
  <si>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</si>
  <si>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</si>
  <si>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</si>
  <si>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</si>
  <si>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</si>
  <si>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</si>
  <si>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</si>
  <si>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</si>
  <si>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</si>
  <si>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</si>
  <si>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</si>
  <si>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</si>
  <si>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</si>
  <si>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</si>
  <si>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</si>
  <si>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</si>
  <si>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</si>
  <si>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</si>
  <si>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</si>
  <si>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</si>
  <si>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</si>
  <si>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</si>
  <si>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</si>
  <si>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</si>
  <si>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Barrera (2015)</t>
  </si>
  <si>
    <t>b=−0.514, χ2=3.453; HR=0.598</t>
  </si>
  <si>
    <t>8-session</t>
  </si>
  <si>
    <t>Descriptives use post N</t>
  </si>
  <si>
    <t>Studies to check</t>
  </si>
  <si>
    <t>link</t>
  </si>
  <si>
    <t>sample_id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</si>
  <si>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</si>
  <si>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</si>
  <si>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</si>
  <si>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</si>
  <si>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</si>
  <si>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</si>
  <si>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</si>
  <si>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</si>
  <si>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</si>
  <si>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</si>
  <si>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</si>
  <si>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</si>
  <si>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</si>
  <si>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</si>
  <si>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</si>
  <si>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</si>
  <si>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</si>
  <si>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</si>
  <si>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</si>
  <si>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</si>
  <si>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</si>
  <si>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</si>
  <si>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</si>
  <si>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</si>
  <si>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</si>
  <si>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</si>
  <si>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</si>
  <si>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</si>
  <si>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Primiparious</t>
  </si>
  <si>
    <t>Multiparous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</si>
  <si>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</si>
  <si>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</si>
  <si>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</si>
  <si>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</si>
  <si>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</si>
  <si>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</si>
  <si>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</si>
  <si>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</si>
  <si>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</si>
  <si>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</si>
  <si>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</si>
  <si>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</si>
  <si>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</si>
  <si>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</si>
  <si>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</si>
  <si>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</si>
  <si>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</si>
  <si>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</si>
  <si>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</si>
  <si>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</si>
  <si>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</si>
  <si>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</si>
  <si>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</si>
  <si>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</si>
  <si>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</si>
  <si>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</si>
  <si>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</si>
  <si>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</si>
  <si>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</si>
  <si>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</si>
  <si>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</si>
  <si>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</si>
  <si>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</si>
  <si>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</si>
  <si>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</si>
  <si>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</si>
  <si>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Dyadic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</si>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</sst>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city Painter" id="{0B4DB856-515E-4CE8-9E53-7BD9ADEBBC6C}" userId="F.Painter@latrobe.edu.au" providerId="PeoplePicker"/>
  <person displayName="Jessica Opie" id="{01FBE822-907B-4C9D-9E9E-52ED858BD6FA}" userId="S::JEOpie@ltu.edu.au::d94e7270-fea7-49b5-b35e-7dd04e4b35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85E3B000-5651-4D86-B681-6E4746D41B72}">
    <text>@Felicity Painter these are our final studies</text>
    <mentions>
      <mention mentionpersonId="{0B4DB856-515E-4CE8-9E53-7BD9ADEBBC6C}" mentionId="{6A7CE555-56DD-4C0A-A8D0-D60E932ACE95}" startIndex="0" length="17"/>
    </mentions>
  </threadedComment>
</ThreadedComment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2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3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4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7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58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1" Type="http://schemas.microsoft.com/office/2017/10/relationships/threadedComment" Target="../threadedComments/threadedComment1.xml"/><Relationship Id="rId1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14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8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7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M1" workbookViewId="0">
      <selection activeCell="L33" sqref="L33"/>
    </sheetView>
  </sheetViews>
  <sheetFormatPr defaultRowHeight="14.4" x14ac:dyDescent="0.3"/>
  <cols>
    <col min="1" max="1" width="35.5546875" customWidth="1"/>
    <col min="2" max="2" width="16.5546875" customWidth="1"/>
    <col min="3" max="3" width="43.33203125" customWidth="1"/>
    <col min="4" max="4" width="26.44140625" customWidth="1"/>
    <col min="5" max="5" width="26" customWidth="1"/>
    <col min="6" max="6" width="16.109375" customWidth="1"/>
    <col min="7" max="11" width="14.33203125" customWidth="1"/>
    <col min="12" max="12" width="22.109375" customWidth="1"/>
    <col min="13" max="13" width="88.5546875" customWidth="1"/>
    <col min="14" max="14" width="24.109375" customWidth="1"/>
    <col min="15" max="15" width="19.44140625" customWidth="1"/>
    <col min="16" max="16" width="21.6640625" customWidth="1"/>
    <col min="17" max="17" width="24.44140625" customWidth="1"/>
    <col min="18" max="18" width="24" customWidth="1"/>
    <col min="19" max="19" width="25.6640625" customWidth="1"/>
    <col min="20" max="20" width="23.6640625" customWidth="1"/>
    <col min="21" max="21" width="109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 x14ac:dyDescent="0.3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 x14ac:dyDescent="0.3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 x14ac:dyDescent="0.3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 x14ac:dyDescent="0.3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 x14ac:dyDescent="0.3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 x14ac:dyDescent="0.3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 x14ac:dyDescent="0.3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 x14ac:dyDescent="0.3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 x14ac:dyDescent="0.3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 x14ac:dyDescent="0.3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 x14ac:dyDescent="0.3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 x14ac:dyDescent="0.3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 x14ac:dyDescent="0.3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 x14ac:dyDescent="0.3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 x14ac:dyDescent="0.3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 x14ac:dyDescent="0.3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 x14ac:dyDescent="0.3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 x14ac:dyDescent="0.3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 x14ac:dyDescent="0.3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 x14ac:dyDescent="0.3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 x14ac:dyDescent="0.3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 x14ac:dyDescent="0.3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 x14ac:dyDescent="0.3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 x14ac:dyDescent="0.3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 x14ac:dyDescent="0.3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 x14ac:dyDescent="0.3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 x14ac:dyDescent="0.3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 x14ac:dyDescent="0.3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 x14ac:dyDescent="0.3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 x14ac:dyDescent="0.3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 x14ac:dyDescent="0.3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 x14ac:dyDescent="0.3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 x14ac:dyDescent="0.3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 x14ac:dyDescent="0.3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 x14ac:dyDescent="0.3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 x14ac:dyDescent="0.3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 x14ac:dyDescent="0.3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 x14ac:dyDescent="0.3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 x14ac:dyDescent="0.3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 x14ac:dyDescent="0.3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 x14ac:dyDescent="0.3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 x14ac:dyDescent="0.3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 x14ac:dyDescent="0.3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 x14ac:dyDescent="0.3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 x14ac:dyDescent="0.3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 x14ac:dyDescent="0.3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 x14ac:dyDescent="0.3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 x14ac:dyDescent="0.3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 x14ac:dyDescent="0.3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 x14ac:dyDescent="0.3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 x14ac:dyDescent="0.3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 x14ac:dyDescent="0.3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 x14ac:dyDescent="0.3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 x14ac:dyDescent="0.3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 x14ac:dyDescent="0.3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 x14ac:dyDescent="0.3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 x14ac:dyDescent="0.3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 x14ac:dyDescent="0.3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 x14ac:dyDescent="0.3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 x14ac:dyDescent="0.3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 x14ac:dyDescent="0.3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 x14ac:dyDescent="0.3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 x14ac:dyDescent="0.3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Q54"/>
  <sheetViews>
    <sheetView topLeftCell="A11" workbookViewId="0">
      <selection activeCell="C58" sqref="C58"/>
    </sheetView>
  </sheetViews>
  <sheetFormatPr defaultRowHeight="14.4" x14ac:dyDescent="0.3"/>
  <cols>
    <col min="1" max="1" width="21.88671875" bestFit="1" customWidth="1"/>
    <col min="3" max="3" width="45" bestFit="1" customWidth="1"/>
    <col min="4" max="4" width="22.109375" bestFit="1" customWidth="1"/>
    <col min="5" max="5" width="39.88671875" bestFit="1" customWidth="1"/>
    <col min="6" max="6" width="25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 x14ac:dyDescent="0.3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 x14ac:dyDescent="0.3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 x14ac:dyDescent="0.3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 x14ac:dyDescent="0.3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 x14ac:dyDescent="0.3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 x14ac:dyDescent="0.3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 x14ac:dyDescent="0.3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 x14ac:dyDescent="0.3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 x14ac:dyDescent="0.3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 x14ac:dyDescent="0.3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 x14ac:dyDescent="0.3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 x14ac:dyDescent="0.3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 x14ac:dyDescent="0.3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 x14ac:dyDescent="0.3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 x14ac:dyDescent="0.3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 x14ac:dyDescent="0.3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 x14ac:dyDescent="0.3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 x14ac:dyDescent="0.3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 x14ac:dyDescent="0.3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 x14ac:dyDescent="0.3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 x14ac:dyDescent="0.3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 x14ac:dyDescent="0.3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 x14ac:dyDescent="0.3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 x14ac:dyDescent="0.3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 x14ac:dyDescent="0.3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 x14ac:dyDescent="0.3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 x14ac:dyDescent="0.3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 x14ac:dyDescent="0.3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 x14ac:dyDescent="0.3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 x14ac:dyDescent="0.3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 x14ac:dyDescent="0.3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 x14ac:dyDescent="0.3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 x14ac:dyDescent="0.3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 x14ac:dyDescent="0.3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 x14ac:dyDescent="0.3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 x14ac:dyDescent="0.3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 x14ac:dyDescent="0.3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 x14ac:dyDescent="0.3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 x14ac:dyDescent="0.3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 x14ac:dyDescent="0.3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 x14ac:dyDescent="0.3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 x14ac:dyDescent="0.3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 x14ac:dyDescent="0.3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 x14ac:dyDescent="0.3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 x14ac:dyDescent="0.3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 x14ac:dyDescent="0.3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3" x14ac:dyDescent="0.3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3" x14ac:dyDescent="0.3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3" x14ac:dyDescent="0.3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3" x14ac:dyDescent="0.3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3" x14ac:dyDescent="0.3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K7"/>
  <sheetViews>
    <sheetView workbookViewId="0">
      <selection activeCell="C13" sqref="C13"/>
    </sheetView>
  </sheetViews>
  <sheetFormatPr defaultRowHeight="14.4" x14ac:dyDescent="0.3"/>
  <cols>
    <col min="1" max="1" width="18.109375" bestFit="1" customWidth="1"/>
    <col min="3" max="3" width="35.44140625" bestFit="1" customWidth="1"/>
    <col min="4" max="4" width="28.1093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37" x14ac:dyDescent="0.3">
      <c r="A2" s="8" t="s">
        <v>352</v>
      </c>
      <c r="B2" t="s">
        <v>22</v>
      </c>
      <c r="C2" t="s">
        <v>353</v>
      </c>
      <c r="D2" t="s">
        <v>353</v>
      </c>
    </row>
    <row r="3" spans="1:37" x14ac:dyDescent="0.3">
      <c r="A3" s="8" t="s">
        <v>352</v>
      </c>
      <c r="B3" t="s">
        <v>22</v>
      </c>
      <c r="C3" t="s">
        <v>354</v>
      </c>
      <c r="D3" t="s">
        <v>354</v>
      </c>
    </row>
    <row r="4" spans="1:37" x14ac:dyDescent="0.3">
      <c r="A4" t="s">
        <v>355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356</v>
      </c>
      <c r="N4" t="s">
        <v>357</v>
      </c>
      <c r="O4">
        <v>206</v>
      </c>
      <c r="P4">
        <v>101</v>
      </c>
      <c r="Q4" t="s">
        <v>358</v>
      </c>
      <c r="R4">
        <v>105</v>
      </c>
      <c r="S4" t="s">
        <v>359</v>
      </c>
      <c r="T4" t="s">
        <v>360</v>
      </c>
      <c r="U4" t="s">
        <v>361</v>
      </c>
    </row>
    <row r="5" spans="1:37" x14ac:dyDescent="0.3">
      <c r="A5" t="s">
        <v>69</v>
      </c>
      <c r="B5" t="s">
        <v>22</v>
      </c>
      <c r="C5" t="s">
        <v>362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37" x14ac:dyDescent="0.3">
      <c r="A6" t="s">
        <v>69</v>
      </c>
      <c r="B6" t="s">
        <v>22</v>
      </c>
      <c r="C6" t="s">
        <v>363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37" x14ac:dyDescent="0.3">
      <c r="A7" s="8" t="s">
        <v>364</v>
      </c>
      <c r="B7" t="s">
        <v>22</v>
      </c>
      <c r="C7" t="s">
        <v>365</v>
      </c>
      <c r="D7" t="s">
        <v>365</v>
      </c>
      <c r="AD7" s="2"/>
      <c r="AE7" s="2"/>
      <c r="AK7" s="2"/>
    </row>
  </sheetData>
  <sortState xmlns:xlrd2="http://schemas.microsoft.com/office/spreadsheetml/2017/richdata2" ref="A2:U7">
    <sortCondition ref="D2:D7"/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4.4" x14ac:dyDescent="0.3"/>
  <cols>
    <col min="1" max="1" width="21.109375" customWidth="1"/>
    <col min="4" max="4" width="20.88671875" customWidth="1"/>
    <col min="5" max="5" width="24.88671875" customWidth="1"/>
    <col min="12" max="12" width="3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366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367</v>
      </c>
      <c r="N2" t="s">
        <v>368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4.4" x14ac:dyDescent="0.3"/>
  <cols>
    <col min="1" max="1" width="15.6640625" bestFit="1" customWidth="1"/>
  </cols>
  <sheetData>
    <row r="1" spans="1:1" x14ac:dyDescent="0.3">
      <c r="A1" s="1" t="s">
        <v>370</v>
      </c>
    </row>
    <row r="2" spans="1:1" x14ac:dyDescent="0.3">
      <c r="A2" t="s">
        <v>225</v>
      </c>
    </row>
    <row r="3" spans="1:1" x14ac:dyDescent="0.3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S140"/>
  <sheetViews>
    <sheetView tabSelected="1" topLeftCell="A121" zoomScale="120" zoomScaleNormal="120" workbookViewId="0">
      <pane xSplit="1" topLeftCell="B1" activePane="topRight" state="frozen"/>
      <selection pane="topRight" activeCell="P138" sqref="P138"/>
    </sheetView>
  </sheetViews>
  <sheetFormatPr defaultRowHeight="14.4" x14ac:dyDescent="0.3"/>
  <cols>
    <col min="1" max="1" width="25.44140625" customWidth="1"/>
    <col min="2" max="2" width="49.109375" customWidth="1"/>
    <col min="3" max="3" width="10.109375" bestFit="1" customWidth="1"/>
    <col min="4" max="4" width="16.44140625" bestFit="1" customWidth="1"/>
    <col min="5" max="5" width="67.33203125" customWidth="1"/>
    <col min="6" max="6" width="22.109375" bestFit="1" customWidth="1"/>
    <col min="7" max="7" width="21.6640625" bestFit="1" customWidth="1"/>
    <col min="8" max="8" width="25" bestFit="1" customWidth="1"/>
    <col min="9" max="10" width="11.33203125" customWidth="1"/>
    <col min="15" max="16" width="11.33203125" customWidth="1"/>
    <col min="17" max="17" width="11.33203125" style="3" customWidth="1"/>
    <col min="18" max="26" width="11.33203125" customWidth="1"/>
    <col min="27" max="27" width="14" bestFit="1" customWidth="1"/>
    <col min="28" max="28" width="14" customWidth="1"/>
    <col min="29" max="29" width="12.88671875" customWidth="1"/>
    <col min="30" max="30" width="34.88671875" customWidth="1"/>
    <col min="34" max="34" width="24.6640625" customWidth="1"/>
    <col min="36" max="36" width="29.109375" style="2" customWidth="1"/>
    <col min="37" max="37" width="87.6640625" style="2" customWidth="1"/>
    <col min="38" max="38" width="10.44140625" customWidth="1"/>
    <col min="39" max="39" width="17.109375" customWidth="1"/>
    <col min="40" max="40" width="15.44140625" customWidth="1"/>
    <col min="41" max="41" width="35.44140625" customWidth="1"/>
    <col min="42" max="42" width="16.33203125" customWidth="1"/>
    <col min="43" max="43" width="57.109375" style="2" customWidth="1"/>
  </cols>
  <sheetData>
    <row r="1" spans="1:45" s="1" customFormat="1" x14ac:dyDescent="0.3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J1" s="9"/>
      <c r="AK1" s="9"/>
      <c r="AQ1" s="9"/>
    </row>
    <row r="2" spans="1:45" x14ac:dyDescent="0.3">
      <c r="A2" t="s">
        <v>193</v>
      </c>
      <c r="B2" s="5" t="s">
        <v>397</v>
      </c>
      <c r="C2">
        <v>1</v>
      </c>
      <c r="D2" t="s">
        <v>22</v>
      </c>
      <c r="E2" t="s">
        <v>398</v>
      </c>
      <c r="F2" t="s">
        <v>23</v>
      </c>
      <c r="G2" t="s">
        <v>398</v>
      </c>
      <c r="H2">
        <v>0</v>
      </c>
      <c r="O2">
        <v>427</v>
      </c>
      <c r="P2">
        <v>44.62</v>
      </c>
      <c r="Q2" s="3">
        <v>10.24</v>
      </c>
      <c r="R2">
        <v>714</v>
      </c>
      <c r="S2">
        <v>46.18</v>
      </c>
      <c r="T2">
        <v>11.23</v>
      </c>
      <c r="U2">
        <f t="shared" ref="U2:U33" si="0">P2-J2</f>
        <v>44.62</v>
      </c>
      <c r="V2">
        <f t="shared" ref="V2:V33" si="1">IF(ISBLANK(I2), Q2, SQRT(Q2 ^ 2 / O2 + K2 ^ 2 / I2))</f>
        <v>10.24</v>
      </c>
      <c r="W2">
        <f t="shared" ref="W2:W33" si="2">S2 - M2</f>
        <v>46.18</v>
      </c>
      <c r="X2">
        <f t="shared" ref="X2:X33" si="3">IF(ISBLANK(I2), T2, SQRT(T2 ^ 2 / R2 + N2 ^ 2 / L2))</f>
        <v>11.23</v>
      </c>
      <c r="AC2" t="b">
        <v>0</v>
      </c>
      <c r="AJ2"/>
      <c r="AK2"/>
      <c r="AL2" s="2"/>
      <c r="AM2" s="2"/>
      <c r="AQ2"/>
      <c r="AS2" s="2"/>
    </row>
    <row r="3" spans="1:45" x14ac:dyDescent="0.3">
      <c r="A3" t="s">
        <v>193</v>
      </c>
      <c r="B3" t="s">
        <v>397</v>
      </c>
      <c r="C3">
        <v>2</v>
      </c>
      <c r="D3" t="s">
        <v>22</v>
      </c>
      <c r="E3" t="s">
        <v>399</v>
      </c>
      <c r="F3" t="s">
        <v>23</v>
      </c>
      <c r="G3" t="s">
        <v>399</v>
      </c>
      <c r="H3">
        <v>0</v>
      </c>
      <c r="O3">
        <v>427</v>
      </c>
      <c r="P3">
        <v>44.76</v>
      </c>
      <c r="Q3" s="3">
        <v>8.2100000000000009</v>
      </c>
      <c r="R3">
        <v>714</v>
      </c>
      <c r="S3">
        <v>46.17</v>
      </c>
      <c r="T3">
        <v>8.49</v>
      </c>
      <c r="U3">
        <f t="shared" si="0"/>
        <v>44.76</v>
      </c>
      <c r="V3">
        <f t="shared" si="1"/>
        <v>8.2100000000000009</v>
      </c>
      <c r="W3">
        <f t="shared" si="2"/>
        <v>46.17</v>
      </c>
      <c r="X3">
        <f t="shared" si="3"/>
        <v>8.49</v>
      </c>
      <c r="AC3" t="b">
        <v>0</v>
      </c>
      <c r="AJ3"/>
      <c r="AK3"/>
      <c r="AL3" s="2"/>
      <c r="AM3" s="2"/>
      <c r="AQ3"/>
      <c r="AS3" s="2"/>
    </row>
    <row r="4" spans="1:45" x14ac:dyDescent="0.3">
      <c r="A4" t="s">
        <v>194</v>
      </c>
      <c r="B4" t="s">
        <v>400</v>
      </c>
      <c r="C4">
        <v>3</v>
      </c>
      <c r="D4" t="s">
        <v>22</v>
      </c>
      <c r="E4" t="s">
        <v>195</v>
      </c>
      <c r="F4" t="s">
        <v>23</v>
      </c>
      <c r="G4" t="s">
        <v>401</v>
      </c>
      <c r="H4">
        <v>1.5</v>
      </c>
      <c r="I4">
        <v>43</v>
      </c>
      <c r="J4">
        <v>113.39</v>
      </c>
      <c r="K4">
        <v>20.99</v>
      </c>
      <c r="L4">
        <v>37</v>
      </c>
      <c r="M4">
        <v>103.59</v>
      </c>
      <c r="N4">
        <v>22.05</v>
      </c>
      <c r="O4">
        <v>42</v>
      </c>
      <c r="P4">
        <v>106.68</v>
      </c>
      <c r="Q4" s="3">
        <v>22.09</v>
      </c>
      <c r="R4">
        <v>35</v>
      </c>
      <c r="S4">
        <v>108.2</v>
      </c>
      <c r="T4">
        <v>22.76</v>
      </c>
      <c r="U4">
        <f t="shared" si="0"/>
        <v>-6.7099999999999937</v>
      </c>
      <c r="V4">
        <f t="shared" si="1"/>
        <v>4.6759316646468854</v>
      </c>
      <c r="W4">
        <f t="shared" si="2"/>
        <v>4.6099999999999994</v>
      </c>
      <c r="X4">
        <f t="shared" si="3"/>
        <v>5.2859352025210224</v>
      </c>
      <c r="AC4" t="b">
        <v>1</v>
      </c>
      <c r="AJ4"/>
      <c r="AK4"/>
      <c r="AL4" s="2"/>
      <c r="AM4" s="2"/>
      <c r="AQ4"/>
      <c r="AS4" s="2"/>
    </row>
    <row r="5" spans="1:45" x14ac:dyDescent="0.3">
      <c r="A5" t="s">
        <v>194</v>
      </c>
      <c r="B5" t="s">
        <v>400</v>
      </c>
      <c r="C5">
        <v>4</v>
      </c>
      <c r="D5" t="s">
        <v>22</v>
      </c>
      <c r="E5" t="s">
        <v>195</v>
      </c>
      <c r="F5" t="s">
        <v>23</v>
      </c>
      <c r="G5" t="s">
        <v>402</v>
      </c>
      <c r="H5">
        <v>1.5</v>
      </c>
      <c r="I5">
        <v>35</v>
      </c>
      <c r="J5">
        <v>99.18</v>
      </c>
      <c r="K5">
        <v>22.19</v>
      </c>
      <c r="L5">
        <v>35</v>
      </c>
      <c r="M5">
        <v>99.23</v>
      </c>
      <c r="N5">
        <v>18.920000000000002</v>
      </c>
      <c r="O5">
        <v>34</v>
      </c>
      <c r="P5">
        <v>97.3</v>
      </c>
      <c r="Q5" s="3">
        <v>25.5</v>
      </c>
      <c r="R5">
        <v>35</v>
      </c>
      <c r="S5">
        <v>101.29</v>
      </c>
      <c r="T5">
        <v>19.010000000000002</v>
      </c>
      <c r="U5">
        <f t="shared" si="0"/>
        <v>-1.8800000000000097</v>
      </c>
      <c r="V5">
        <f t="shared" si="1"/>
        <v>5.7613765716189738</v>
      </c>
      <c r="W5">
        <f t="shared" si="2"/>
        <v>2.0600000000000023</v>
      </c>
      <c r="X5">
        <f t="shared" si="3"/>
        <v>4.533514877317284</v>
      </c>
      <c r="AC5" t="b">
        <v>1</v>
      </c>
      <c r="AJ5"/>
      <c r="AK5"/>
      <c r="AL5" s="2"/>
      <c r="AM5" s="2"/>
      <c r="AQ5"/>
      <c r="AS5" s="2"/>
    </row>
    <row r="6" spans="1:45" x14ac:dyDescent="0.3">
      <c r="A6" t="s">
        <v>181</v>
      </c>
      <c r="B6" s="5" t="s">
        <v>403</v>
      </c>
      <c r="C6">
        <v>5</v>
      </c>
      <c r="D6" t="s">
        <v>22</v>
      </c>
      <c r="E6" t="s">
        <v>34</v>
      </c>
      <c r="F6" t="s">
        <v>23</v>
      </c>
      <c r="G6" t="s">
        <v>404</v>
      </c>
      <c r="H6">
        <v>0</v>
      </c>
      <c r="I6" s="4"/>
      <c r="J6" s="3"/>
      <c r="O6">
        <v>32</v>
      </c>
      <c r="P6">
        <v>2.78</v>
      </c>
      <c r="Q6" s="3">
        <v>2.06</v>
      </c>
      <c r="R6">
        <v>29</v>
      </c>
      <c r="S6">
        <v>4.93</v>
      </c>
      <c r="T6" s="3">
        <v>2.89</v>
      </c>
      <c r="U6">
        <f t="shared" si="0"/>
        <v>2.78</v>
      </c>
      <c r="V6">
        <f t="shared" si="1"/>
        <v>2.06</v>
      </c>
      <c r="W6">
        <f t="shared" si="2"/>
        <v>4.93</v>
      </c>
      <c r="X6">
        <f t="shared" si="3"/>
        <v>2.89</v>
      </c>
      <c r="Y6" s="3"/>
      <c r="Z6" s="3"/>
      <c r="AA6" s="3"/>
      <c r="AB6" s="3"/>
      <c r="AC6" s="3" t="b">
        <v>0</v>
      </c>
    </row>
    <row r="7" spans="1:45" x14ac:dyDescent="0.3">
      <c r="A7" t="s">
        <v>181</v>
      </c>
      <c r="B7" s="5" t="s">
        <v>403</v>
      </c>
      <c r="C7">
        <v>6</v>
      </c>
      <c r="D7" t="s">
        <v>22</v>
      </c>
      <c r="E7" t="s">
        <v>39</v>
      </c>
      <c r="F7" t="s">
        <v>23</v>
      </c>
      <c r="G7" t="s">
        <v>405</v>
      </c>
      <c r="H7">
        <v>0</v>
      </c>
      <c r="I7" s="4"/>
      <c r="J7" s="3"/>
      <c r="O7">
        <v>32</v>
      </c>
      <c r="P7">
        <v>4.78</v>
      </c>
      <c r="Q7" s="3">
        <v>2.4500000000000002</v>
      </c>
      <c r="R7">
        <v>29</v>
      </c>
      <c r="S7">
        <v>5.79</v>
      </c>
      <c r="T7" s="3">
        <v>2.6</v>
      </c>
      <c r="U7">
        <f t="shared" si="0"/>
        <v>4.78</v>
      </c>
      <c r="V7">
        <f t="shared" si="1"/>
        <v>2.4500000000000002</v>
      </c>
      <c r="W7">
        <f t="shared" si="2"/>
        <v>5.79</v>
      </c>
      <c r="X7">
        <f t="shared" si="3"/>
        <v>2.6</v>
      </c>
      <c r="Y7" s="3"/>
      <c r="Z7" s="3"/>
      <c r="AA7" s="3"/>
      <c r="AB7" s="3"/>
      <c r="AC7" s="3" t="b">
        <v>0</v>
      </c>
    </row>
    <row r="8" spans="1:45" x14ac:dyDescent="0.3">
      <c r="A8" t="s">
        <v>21</v>
      </c>
      <c r="B8" s="5" t="s">
        <v>406</v>
      </c>
      <c r="C8">
        <v>7</v>
      </c>
      <c r="D8" t="s">
        <v>22</v>
      </c>
      <c r="E8" t="s">
        <v>23</v>
      </c>
      <c r="F8" t="s">
        <v>23</v>
      </c>
      <c r="H8">
        <v>1</v>
      </c>
      <c r="I8" s="4">
        <v>68</v>
      </c>
      <c r="J8" s="3">
        <v>5.2</v>
      </c>
      <c r="K8">
        <v>3.8</v>
      </c>
      <c r="L8" s="4">
        <v>68</v>
      </c>
      <c r="M8">
        <v>6.4</v>
      </c>
      <c r="N8">
        <v>3.7</v>
      </c>
      <c r="O8">
        <v>64</v>
      </c>
      <c r="P8">
        <v>3.39</v>
      </c>
      <c r="Q8" s="3">
        <v>7.68</v>
      </c>
      <c r="R8">
        <v>64</v>
      </c>
      <c r="S8">
        <v>3.88</v>
      </c>
      <c r="T8" s="3">
        <v>8.15</v>
      </c>
      <c r="U8">
        <f t="shared" si="0"/>
        <v>-1.81</v>
      </c>
      <c r="V8">
        <f t="shared" si="1"/>
        <v>1.0648722651926241</v>
      </c>
      <c r="W8">
        <f t="shared" si="2"/>
        <v>-2.5200000000000005</v>
      </c>
      <c r="X8">
        <f t="shared" si="3"/>
        <v>1.1131824162785562</v>
      </c>
      <c r="Y8" s="3"/>
      <c r="Z8" s="3"/>
      <c r="AA8" s="3"/>
      <c r="AB8" s="3"/>
      <c r="AC8" s="3" t="b">
        <v>1</v>
      </c>
    </row>
    <row r="9" spans="1:45" x14ac:dyDescent="0.3">
      <c r="A9" t="s">
        <v>21</v>
      </c>
      <c r="B9" s="5" t="s">
        <v>406</v>
      </c>
      <c r="C9">
        <v>8</v>
      </c>
      <c r="D9" t="s">
        <v>22</v>
      </c>
      <c r="E9" t="s">
        <v>23</v>
      </c>
      <c r="F9" t="s">
        <v>23</v>
      </c>
      <c r="H9">
        <v>3</v>
      </c>
      <c r="I9" s="4">
        <v>68</v>
      </c>
      <c r="J9" s="3">
        <v>5.2</v>
      </c>
      <c r="K9">
        <v>3.8</v>
      </c>
      <c r="L9" s="4">
        <v>68</v>
      </c>
      <c r="M9">
        <v>6.4</v>
      </c>
      <c r="N9">
        <v>3.7</v>
      </c>
      <c r="O9">
        <v>56</v>
      </c>
      <c r="P9">
        <v>1.91</v>
      </c>
      <c r="Q9" s="3">
        <v>6.62</v>
      </c>
      <c r="R9">
        <v>60</v>
      </c>
      <c r="S9">
        <v>2.88</v>
      </c>
      <c r="T9" s="3">
        <v>7.16</v>
      </c>
      <c r="U9">
        <f t="shared" si="0"/>
        <v>-3.29</v>
      </c>
      <c r="V9">
        <f t="shared" si="1"/>
        <v>0.99746253694313847</v>
      </c>
      <c r="W9">
        <f t="shared" si="2"/>
        <v>-3.5200000000000005</v>
      </c>
      <c r="X9">
        <f t="shared" si="3"/>
        <v>1.0274970540485415</v>
      </c>
      <c r="Y9" s="3"/>
      <c r="Z9" s="3"/>
      <c r="AA9" s="3"/>
      <c r="AB9" s="3"/>
      <c r="AC9" s="3" t="b">
        <v>1</v>
      </c>
    </row>
    <row r="10" spans="1:45" x14ac:dyDescent="0.3">
      <c r="A10" t="s">
        <v>21</v>
      </c>
      <c r="B10" s="5" t="s">
        <v>406</v>
      </c>
      <c r="C10">
        <v>9</v>
      </c>
      <c r="D10" t="s">
        <v>22</v>
      </c>
      <c r="E10" t="s">
        <v>23</v>
      </c>
      <c r="F10" t="s">
        <v>23</v>
      </c>
      <c r="H10">
        <v>6</v>
      </c>
      <c r="I10" s="4">
        <v>68</v>
      </c>
      <c r="J10" s="3">
        <v>5.2</v>
      </c>
      <c r="K10">
        <v>3.8</v>
      </c>
      <c r="L10" s="4">
        <v>68</v>
      </c>
      <c r="M10">
        <v>6.4</v>
      </c>
      <c r="N10">
        <v>3.7</v>
      </c>
      <c r="O10">
        <v>61</v>
      </c>
      <c r="P10">
        <v>3.4</v>
      </c>
      <c r="Q10" s="3">
        <v>6.94</v>
      </c>
      <c r="R10">
        <v>63</v>
      </c>
      <c r="S10">
        <v>4.22</v>
      </c>
      <c r="T10" s="3">
        <v>7.45</v>
      </c>
      <c r="U10">
        <f t="shared" si="0"/>
        <v>-1.8000000000000003</v>
      </c>
      <c r="V10">
        <f t="shared" si="1"/>
        <v>1.000959616713494</v>
      </c>
      <c r="W10">
        <f t="shared" si="2"/>
        <v>-2.1800000000000006</v>
      </c>
      <c r="X10">
        <f t="shared" si="3"/>
        <v>1.040343978164832</v>
      </c>
      <c r="Y10" s="3"/>
      <c r="Z10" s="3"/>
      <c r="AA10" s="3"/>
      <c r="AB10" s="3"/>
      <c r="AC10" s="3" t="b">
        <v>1</v>
      </c>
    </row>
    <row r="11" spans="1:45" x14ac:dyDescent="0.3">
      <c r="A11" t="s">
        <v>69</v>
      </c>
      <c r="C11">
        <v>10</v>
      </c>
      <c r="D11" t="s">
        <v>22</v>
      </c>
      <c r="E11" t="s">
        <v>23</v>
      </c>
      <c r="F11" t="s">
        <v>23</v>
      </c>
      <c r="H11">
        <v>0</v>
      </c>
      <c r="I11">
        <v>94</v>
      </c>
      <c r="J11">
        <v>2.7</v>
      </c>
      <c r="K11">
        <v>3.27</v>
      </c>
      <c r="L11">
        <v>154</v>
      </c>
      <c r="M11">
        <v>2.98</v>
      </c>
      <c r="N11">
        <v>3.48</v>
      </c>
      <c r="O11">
        <v>94</v>
      </c>
      <c r="P11">
        <v>2.7</v>
      </c>
      <c r="Q11" s="3">
        <v>3.27</v>
      </c>
      <c r="R11">
        <v>154</v>
      </c>
      <c r="S11">
        <v>2.64</v>
      </c>
      <c r="T11" s="3">
        <v>3.54</v>
      </c>
      <c r="U11">
        <f t="shared" si="0"/>
        <v>0</v>
      </c>
      <c r="V11">
        <f t="shared" si="1"/>
        <v>0.47697852219811521</v>
      </c>
      <c r="W11">
        <f t="shared" si="2"/>
        <v>-0.33999999999999986</v>
      </c>
      <c r="X11">
        <f t="shared" si="3"/>
        <v>0.40001623343682813</v>
      </c>
      <c r="Y11" s="3"/>
      <c r="Z11" s="3"/>
      <c r="AA11" s="3"/>
      <c r="AB11" s="3"/>
      <c r="AC11" s="3" t="b">
        <v>1</v>
      </c>
    </row>
    <row r="12" spans="1:45" x14ac:dyDescent="0.3">
      <c r="A12" t="s">
        <v>196</v>
      </c>
      <c r="B12" t="s">
        <v>407</v>
      </c>
      <c r="C12">
        <v>11</v>
      </c>
      <c r="D12" t="s">
        <v>22</v>
      </c>
      <c r="E12" t="s">
        <v>23</v>
      </c>
      <c r="F12" t="s">
        <v>23</v>
      </c>
      <c r="G12" t="s">
        <v>408</v>
      </c>
      <c r="H12">
        <v>12</v>
      </c>
      <c r="I12">
        <v>97</v>
      </c>
      <c r="L12">
        <v>96</v>
      </c>
      <c r="O12">
        <v>97</v>
      </c>
      <c r="R12">
        <v>96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v>-0.14000000000000001</v>
      </c>
      <c r="Z12" s="12">
        <v>2.0776722219254667E-2</v>
      </c>
      <c r="AA12" s="12"/>
      <c r="AB12" s="12"/>
      <c r="AC12" t="b">
        <v>1</v>
      </c>
      <c r="AJ12"/>
      <c r="AK12"/>
      <c r="AL12" s="2"/>
      <c r="AM12" s="2"/>
      <c r="AQ12"/>
      <c r="AS12" s="2"/>
    </row>
    <row r="13" spans="1:45" x14ac:dyDescent="0.3">
      <c r="A13" t="s">
        <v>196</v>
      </c>
      <c r="B13" t="s">
        <v>407</v>
      </c>
      <c r="C13">
        <v>12</v>
      </c>
      <c r="D13" t="s">
        <v>22</v>
      </c>
      <c r="E13" t="s">
        <v>23</v>
      </c>
      <c r="F13" t="s">
        <v>23</v>
      </c>
      <c r="G13" t="s">
        <v>409</v>
      </c>
      <c r="H13">
        <v>12</v>
      </c>
      <c r="I13">
        <v>74</v>
      </c>
      <c r="L13">
        <v>79</v>
      </c>
      <c r="O13">
        <v>74</v>
      </c>
      <c r="R13">
        <v>79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  <c r="Y13">
        <v>-0.14000000000000001</v>
      </c>
      <c r="Z13">
        <v>2.6235793649196478E-2</v>
      </c>
      <c r="AC13" t="b">
        <v>1</v>
      </c>
      <c r="AJ13"/>
      <c r="AK13"/>
      <c r="AL13" s="2"/>
      <c r="AM13" s="2"/>
      <c r="AQ13"/>
      <c r="AS13" s="2"/>
    </row>
    <row r="14" spans="1:45" x14ac:dyDescent="0.3">
      <c r="A14" t="s">
        <v>45</v>
      </c>
      <c r="C14">
        <v>13</v>
      </c>
      <c r="D14" t="s">
        <v>22</v>
      </c>
      <c r="E14" t="s">
        <v>46</v>
      </c>
      <c r="F14" t="s">
        <v>23</v>
      </c>
      <c r="H14">
        <v>0</v>
      </c>
      <c r="I14" s="4">
        <v>118</v>
      </c>
      <c r="J14" s="3"/>
      <c r="L14">
        <v>118</v>
      </c>
      <c r="O14">
        <v>106</v>
      </c>
      <c r="R14">
        <v>104</v>
      </c>
      <c r="T14" s="3"/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  <c r="Y14" s="3">
        <v>8.2699330000000001E-2</v>
      </c>
      <c r="Z14" s="3">
        <v>5.9840989999999997E-3</v>
      </c>
      <c r="AA14" s="3">
        <v>0.15</v>
      </c>
      <c r="AB14" s="15">
        <v>0.14030612244897961</v>
      </c>
      <c r="AC14" s="3" t="b">
        <v>1</v>
      </c>
    </row>
    <row r="15" spans="1:45" x14ac:dyDescent="0.3">
      <c r="A15" t="s">
        <v>45</v>
      </c>
      <c r="C15">
        <v>14</v>
      </c>
      <c r="D15" t="s">
        <v>22</v>
      </c>
      <c r="E15" t="s">
        <v>46</v>
      </c>
      <c r="F15" t="s">
        <v>23</v>
      </c>
      <c r="H15">
        <v>1</v>
      </c>
      <c r="I15" s="4">
        <v>118</v>
      </c>
      <c r="J15" s="3"/>
      <c r="L15">
        <v>118</v>
      </c>
      <c r="O15">
        <v>94</v>
      </c>
      <c r="R15">
        <v>100</v>
      </c>
      <c r="T15" s="3"/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  <c r="Y15" s="3">
        <v>-1.7918190000000001</v>
      </c>
      <c r="Z15" s="3">
        <v>1.265967E-2</v>
      </c>
      <c r="AA15" s="3">
        <v>-3.25</v>
      </c>
      <c r="AB15" s="15">
        <v>0.20408163265306117</v>
      </c>
      <c r="AC15" s="3" t="b">
        <v>1</v>
      </c>
    </row>
    <row r="16" spans="1:45" x14ac:dyDescent="0.3">
      <c r="A16" t="s">
        <v>45</v>
      </c>
      <c r="C16">
        <v>15</v>
      </c>
      <c r="D16" t="s">
        <v>22</v>
      </c>
      <c r="E16" t="s">
        <v>46</v>
      </c>
      <c r="F16" t="s">
        <v>23</v>
      </c>
      <c r="H16">
        <v>3</v>
      </c>
      <c r="I16" s="4">
        <v>118</v>
      </c>
      <c r="J16" s="3"/>
      <c r="L16">
        <v>118</v>
      </c>
      <c r="O16">
        <v>88</v>
      </c>
      <c r="R16">
        <v>98</v>
      </c>
      <c r="T16" s="3"/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  <c r="Y16" s="3">
        <v>-0.45208969999999998</v>
      </c>
      <c r="Z16" s="3">
        <v>8.6168979999999996E-3</v>
      </c>
      <c r="AA16" s="3">
        <v>-0.82</v>
      </c>
      <c r="AB16" s="15">
        <v>0.1683673469387755</v>
      </c>
      <c r="AC16" s="3" t="b">
        <v>1</v>
      </c>
    </row>
    <row r="17" spans="1:45" x14ac:dyDescent="0.3">
      <c r="A17" t="s">
        <v>197</v>
      </c>
      <c r="B17" t="s">
        <v>410</v>
      </c>
      <c r="C17">
        <v>16</v>
      </c>
      <c r="D17" t="s">
        <v>22</v>
      </c>
      <c r="E17" t="s">
        <v>198</v>
      </c>
      <c r="F17" t="s">
        <v>23</v>
      </c>
      <c r="H17">
        <v>0</v>
      </c>
      <c r="I17">
        <v>80</v>
      </c>
      <c r="J17">
        <v>5.56</v>
      </c>
      <c r="K17">
        <v>2.61</v>
      </c>
      <c r="L17">
        <v>80</v>
      </c>
      <c r="M17">
        <v>5.8</v>
      </c>
      <c r="N17">
        <v>3.14</v>
      </c>
      <c r="O17">
        <v>78</v>
      </c>
      <c r="P17">
        <v>3.14</v>
      </c>
      <c r="Q17" s="3">
        <v>2.74</v>
      </c>
      <c r="R17">
        <v>79</v>
      </c>
      <c r="S17">
        <v>5.61</v>
      </c>
      <c r="T17">
        <v>3.04</v>
      </c>
      <c r="U17">
        <f t="shared" si="0"/>
        <v>-2.4199999999999995</v>
      </c>
      <c r="V17">
        <f t="shared" si="1"/>
        <v>0.42591376128423231</v>
      </c>
      <c r="W17">
        <f t="shared" si="2"/>
        <v>-0.1899999999999995</v>
      </c>
      <c r="X17">
        <f t="shared" si="3"/>
        <v>0.49012985879357795</v>
      </c>
      <c r="AC17" t="b">
        <v>1</v>
      </c>
      <c r="AJ17"/>
      <c r="AK17"/>
      <c r="AL17" s="2"/>
      <c r="AM17" s="2"/>
      <c r="AQ17"/>
      <c r="AS17" s="2"/>
    </row>
    <row r="18" spans="1:45" x14ac:dyDescent="0.3">
      <c r="A18" t="s">
        <v>197</v>
      </c>
      <c r="B18" t="s">
        <v>410</v>
      </c>
      <c r="C18">
        <v>17</v>
      </c>
      <c r="D18" t="s">
        <v>22</v>
      </c>
      <c r="E18" t="s">
        <v>198</v>
      </c>
      <c r="F18" t="s">
        <v>23</v>
      </c>
      <c r="H18">
        <v>3</v>
      </c>
      <c r="I18">
        <v>80</v>
      </c>
      <c r="J18">
        <v>5.56</v>
      </c>
      <c r="K18">
        <v>2.61</v>
      </c>
      <c r="L18">
        <v>80</v>
      </c>
      <c r="M18">
        <v>5.8</v>
      </c>
      <c r="N18">
        <v>3.14</v>
      </c>
      <c r="O18">
        <v>75</v>
      </c>
      <c r="P18">
        <v>3.32</v>
      </c>
      <c r="Q18" s="3">
        <v>3.19</v>
      </c>
      <c r="R18">
        <v>73</v>
      </c>
      <c r="S18">
        <v>6.18</v>
      </c>
      <c r="T18">
        <v>3.83</v>
      </c>
      <c r="U18">
        <f t="shared" si="0"/>
        <v>-2.2399999999999998</v>
      </c>
      <c r="V18">
        <f t="shared" si="1"/>
        <v>0.46992827466894699</v>
      </c>
      <c r="W18">
        <f t="shared" si="2"/>
        <v>0.37999999999999989</v>
      </c>
      <c r="X18">
        <f t="shared" si="3"/>
        <v>0.56937582984917645</v>
      </c>
      <c r="AC18" t="b">
        <v>1</v>
      </c>
      <c r="AJ18"/>
      <c r="AK18"/>
      <c r="AL18" s="2"/>
      <c r="AM18" s="2"/>
      <c r="AQ18"/>
      <c r="AS18" s="2"/>
    </row>
    <row r="19" spans="1:45" x14ac:dyDescent="0.3">
      <c r="A19" t="s">
        <v>197</v>
      </c>
      <c r="B19" t="s">
        <v>410</v>
      </c>
      <c r="C19">
        <v>18</v>
      </c>
      <c r="D19" t="s">
        <v>22</v>
      </c>
      <c r="E19" t="s">
        <v>198</v>
      </c>
      <c r="F19" t="s">
        <v>23</v>
      </c>
      <c r="H19">
        <v>4.5</v>
      </c>
      <c r="I19">
        <v>80</v>
      </c>
      <c r="J19">
        <v>5.56</v>
      </c>
      <c r="K19">
        <v>2.61</v>
      </c>
      <c r="L19">
        <v>80</v>
      </c>
      <c r="M19">
        <v>5.8</v>
      </c>
      <c r="N19">
        <v>3.14</v>
      </c>
      <c r="O19">
        <v>75</v>
      </c>
      <c r="P19">
        <v>4.49</v>
      </c>
      <c r="Q19" s="3">
        <v>3.63</v>
      </c>
      <c r="R19">
        <v>72</v>
      </c>
      <c r="S19">
        <v>7.31</v>
      </c>
      <c r="T19">
        <v>4.49</v>
      </c>
      <c r="U19">
        <f t="shared" si="0"/>
        <v>-1.0699999999999994</v>
      </c>
      <c r="V19">
        <f t="shared" si="1"/>
        <v>0.51072815665479021</v>
      </c>
      <c r="W19">
        <f t="shared" si="2"/>
        <v>1.5099999999999998</v>
      </c>
      <c r="X19">
        <f t="shared" si="3"/>
        <v>0.63501684142146098</v>
      </c>
      <c r="AC19" t="b">
        <v>1</v>
      </c>
      <c r="AJ19"/>
      <c r="AK19"/>
      <c r="AL19" s="2"/>
      <c r="AM19" s="2"/>
      <c r="AQ19"/>
      <c r="AS19" s="2"/>
    </row>
    <row r="20" spans="1:45" x14ac:dyDescent="0.3">
      <c r="A20" t="s">
        <v>197</v>
      </c>
      <c r="B20" t="s">
        <v>410</v>
      </c>
      <c r="C20">
        <v>19</v>
      </c>
      <c r="D20" t="s">
        <v>22</v>
      </c>
      <c r="E20" t="s">
        <v>198</v>
      </c>
      <c r="F20" t="s">
        <v>23</v>
      </c>
      <c r="H20">
        <v>6</v>
      </c>
      <c r="I20">
        <v>80</v>
      </c>
      <c r="J20">
        <v>5.56</v>
      </c>
      <c r="K20">
        <v>2.61</v>
      </c>
      <c r="L20">
        <v>80</v>
      </c>
      <c r="M20">
        <v>5.8</v>
      </c>
      <c r="N20">
        <v>3.14</v>
      </c>
      <c r="O20">
        <v>70</v>
      </c>
      <c r="P20">
        <v>4.34</v>
      </c>
      <c r="Q20" s="3">
        <v>3.31</v>
      </c>
      <c r="R20">
        <v>70</v>
      </c>
      <c r="S20">
        <v>5.9</v>
      </c>
      <c r="T20">
        <v>4.71</v>
      </c>
      <c r="U20">
        <f t="shared" si="0"/>
        <v>-1.2199999999999998</v>
      </c>
      <c r="V20">
        <f t="shared" si="1"/>
        <v>0.49159634283191561</v>
      </c>
      <c r="W20">
        <f t="shared" si="2"/>
        <v>0.10000000000000053</v>
      </c>
      <c r="X20">
        <f t="shared" si="3"/>
        <v>0.66344608996188548</v>
      </c>
      <c r="AC20" t="b">
        <v>1</v>
      </c>
      <c r="AJ20"/>
      <c r="AK20"/>
      <c r="AL20" s="2"/>
      <c r="AM20" s="2"/>
      <c r="AQ20"/>
      <c r="AS20" s="2"/>
    </row>
    <row r="21" spans="1:45" x14ac:dyDescent="0.3">
      <c r="A21" t="s">
        <v>197</v>
      </c>
      <c r="B21" t="s">
        <v>410</v>
      </c>
      <c r="C21">
        <v>20</v>
      </c>
      <c r="D21" t="s">
        <v>22</v>
      </c>
      <c r="E21" t="s">
        <v>198</v>
      </c>
      <c r="F21" t="s">
        <v>23</v>
      </c>
      <c r="H21">
        <v>9</v>
      </c>
      <c r="I21">
        <v>80</v>
      </c>
      <c r="J21">
        <v>5.56</v>
      </c>
      <c r="K21">
        <v>2.61</v>
      </c>
      <c r="L21">
        <v>80</v>
      </c>
      <c r="M21">
        <v>5.8</v>
      </c>
      <c r="N21">
        <v>3.14</v>
      </c>
      <c r="O21">
        <v>69</v>
      </c>
      <c r="P21">
        <v>3.75</v>
      </c>
      <c r="Q21" s="3">
        <v>3.28</v>
      </c>
      <c r="R21">
        <v>66</v>
      </c>
      <c r="S21">
        <v>5.9</v>
      </c>
      <c r="T21">
        <v>4.76</v>
      </c>
      <c r="U21">
        <f t="shared" si="0"/>
        <v>-1.8099999999999996</v>
      </c>
      <c r="V21">
        <f t="shared" si="1"/>
        <v>0.49098889048501915</v>
      </c>
      <c r="W21">
        <f t="shared" si="2"/>
        <v>0.10000000000000053</v>
      </c>
      <c r="X21">
        <f t="shared" si="3"/>
        <v>0.68303877612985464</v>
      </c>
      <c r="AC21" t="b">
        <v>1</v>
      </c>
      <c r="AJ21"/>
      <c r="AK21"/>
      <c r="AL21" s="2"/>
      <c r="AM21" s="2"/>
      <c r="AQ21"/>
      <c r="AS21" s="2"/>
    </row>
    <row r="22" spans="1:45" x14ac:dyDescent="0.3">
      <c r="A22" t="s">
        <v>51</v>
      </c>
      <c r="C22">
        <v>21</v>
      </c>
      <c r="D22" t="s">
        <v>22</v>
      </c>
      <c r="E22" t="s">
        <v>52</v>
      </c>
      <c r="F22" t="s">
        <v>53</v>
      </c>
      <c r="H22">
        <v>0</v>
      </c>
      <c r="I22" s="4">
        <v>20</v>
      </c>
      <c r="J22" s="3">
        <v>55.4</v>
      </c>
      <c r="K22">
        <v>18.100000000000001</v>
      </c>
      <c r="L22">
        <v>20</v>
      </c>
      <c r="M22">
        <v>56</v>
      </c>
      <c r="N22">
        <v>19</v>
      </c>
      <c r="O22">
        <v>19</v>
      </c>
      <c r="P22">
        <v>48.1</v>
      </c>
      <c r="Q22" s="3">
        <v>18.100000000000001</v>
      </c>
      <c r="R22">
        <v>19</v>
      </c>
      <c r="S22">
        <v>60.2</v>
      </c>
      <c r="T22" s="3">
        <v>19</v>
      </c>
      <c r="U22">
        <f t="shared" si="0"/>
        <v>-7.2999999999999972</v>
      </c>
      <c r="V22">
        <f t="shared" si="1"/>
        <v>5.7985456434305469</v>
      </c>
      <c r="W22">
        <f t="shared" si="2"/>
        <v>4.2000000000000028</v>
      </c>
      <c r="X22">
        <f t="shared" si="3"/>
        <v>6.0868711174132804</v>
      </c>
      <c r="Y22" s="3"/>
      <c r="Z22" s="3"/>
      <c r="AA22" s="3"/>
      <c r="AB22" s="3"/>
      <c r="AC22" s="3" t="b">
        <v>1</v>
      </c>
    </row>
    <row r="23" spans="1:45" x14ac:dyDescent="0.3">
      <c r="A23" t="s">
        <v>193</v>
      </c>
      <c r="B23" t="s">
        <v>400</v>
      </c>
      <c r="C23">
        <v>22</v>
      </c>
      <c r="D23" t="s">
        <v>22</v>
      </c>
      <c r="E23" t="s">
        <v>53</v>
      </c>
      <c r="F23" t="s">
        <v>53</v>
      </c>
      <c r="H23">
        <v>0</v>
      </c>
      <c r="O23">
        <v>427</v>
      </c>
      <c r="P23">
        <v>8.2799999999999994</v>
      </c>
      <c r="Q23" s="3">
        <v>4.95</v>
      </c>
      <c r="R23">
        <v>714</v>
      </c>
      <c r="S23">
        <v>8.9600000000000009</v>
      </c>
      <c r="T23">
        <v>5.35</v>
      </c>
      <c r="U23">
        <f t="shared" si="0"/>
        <v>8.2799999999999994</v>
      </c>
      <c r="V23">
        <f t="shared" si="1"/>
        <v>4.95</v>
      </c>
      <c r="W23">
        <f t="shared" si="2"/>
        <v>8.9600000000000009</v>
      </c>
      <c r="X23">
        <f t="shared" si="3"/>
        <v>5.35</v>
      </c>
      <c r="AC23" t="b">
        <v>0</v>
      </c>
      <c r="AJ23"/>
      <c r="AK23"/>
      <c r="AL23" s="2"/>
      <c r="AM23" s="2"/>
      <c r="AQ23"/>
      <c r="AS23" s="2"/>
    </row>
    <row r="24" spans="1:45" x14ac:dyDescent="0.3">
      <c r="A24" t="s">
        <v>194</v>
      </c>
      <c r="B24" t="s">
        <v>400</v>
      </c>
      <c r="C24">
        <v>23</v>
      </c>
      <c r="D24" t="s">
        <v>22</v>
      </c>
      <c r="E24" t="s">
        <v>58</v>
      </c>
      <c r="F24" t="s">
        <v>53</v>
      </c>
      <c r="G24" t="s">
        <v>401</v>
      </c>
      <c r="H24">
        <v>1.5</v>
      </c>
      <c r="I24">
        <v>43</v>
      </c>
      <c r="J24">
        <v>9.59</v>
      </c>
      <c r="K24">
        <v>5.45</v>
      </c>
      <c r="L24">
        <v>37</v>
      </c>
      <c r="M24">
        <v>8.11</v>
      </c>
      <c r="N24">
        <v>5.38</v>
      </c>
      <c r="O24">
        <v>42</v>
      </c>
      <c r="P24">
        <v>7.68</v>
      </c>
      <c r="Q24" s="3">
        <v>3.97</v>
      </c>
      <c r="R24">
        <v>35</v>
      </c>
      <c r="S24">
        <v>8.66</v>
      </c>
      <c r="T24">
        <v>5.27</v>
      </c>
      <c r="U24">
        <f t="shared" si="0"/>
        <v>-1.9100000000000001</v>
      </c>
      <c r="V24">
        <f t="shared" si="1"/>
        <v>1.0324801875886105</v>
      </c>
      <c r="W24">
        <f t="shared" si="2"/>
        <v>0.55000000000000071</v>
      </c>
      <c r="X24">
        <f t="shared" si="3"/>
        <v>1.2553057434953883</v>
      </c>
      <c r="AC24" t="b">
        <v>1</v>
      </c>
      <c r="AJ24"/>
      <c r="AK24"/>
      <c r="AL24" s="2"/>
      <c r="AM24" s="2"/>
      <c r="AQ24"/>
      <c r="AS24" s="2"/>
    </row>
    <row r="25" spans="1:45" x14ac:dyDescent="0.3">
      <c r="A25" t="s">
        <v>194</v>
      </c>
      <c r="B25" t="s">
        <v>400</v>
      </c>
      <c r="C25">
        <v>24</v>
      </c>
      <c r="D25" t="s">
        <v>22</v>
      </c>
      <c r="E25" t="s">
        <v>58</v>
      </c>
      <c r="F25" t="s">
        <v>53</v>
      </c>
      <c r="G25" t="s">
        <v>402</v>
      </c>
      <c r="H25">
        <v>1.5</v>
      </c>
      <c r="I25">
        <v>35</v>
      </c>
      <c r="J25">
        <v>8.56</v>
      </c>
      <c r="K25">
        <v>6.52</v>
      </c>
      <c r="L25">
        <v>35</v>
      </c>
      <c r="M25">
        <v>7.71</v>
      </c>
      <c r="N25">
        <v>4.1900000000000004</v>
      </c>
      <c r="O25">
        <v>34</v>
      </c>
      <c r="P25">
        <v>8.91</v>
      </c>
      <c r="Q25" s="3">
        <v>6.09</v>
      </c>
      <c r="R25">
        <v>35</v>
      </c>
      <c r="S25">
        <v>8</v>
      </c>
      <c r="T25">
        <v>4.67</v>
      </c>
      <c r="U25">
        <f t="shared" si="0"/>
        <v>0.34999999999999964</v>
      </c>
      <c r="V25">
        <f t="shared" si="1"/>
        <v>1.5183574439937033</v>
      </c>
      <c r="W25">
        <f t="shared" si="2"/>
        <v>0.29000000000000004</v>
      </c>
      <c r="X25">
        <f t="shared" si="3"/>
        <v>1.060525476221239</v>
      </c>
      <c r="AC25" s="18" t="b">
        <v>1</v>
      </c>
      <c r="AJ25"/>
      <c r="AK25"/>
      <c r="AL25" s="2"/>
      <c r="AM25" s="2"/>
      <c r="AQ25"/>
      <c r="AS25" s="2"/>
    </row>
    <row r="26" spans="1:45" x14ac:dyDescent="0.3">
      <c r="A26" t="s">
        <v>57</v>
      </c>
      <c r="C26">
        <v>25</v>
      </c>
      <c r="D26" t="s">
        <v>22</v>
      </c>
      <c r="E26" t="s">
        <v>58</v>
      </c>
      <c r="F26" t="s">
        <v>53</v>
      </c>
      <c r="H26">
        <v>0</v>
      </c>
      <c r="I26" s="4"/>
      <c r="J26" s="3"/>
      <c r="O26">
        <v>18</v>
      </c>
      <c r="P26">
        <v>6.11</v>
      </c>
      <c r="Q26" s="3">
        <v>2.54</v>
      </c>
      <c r="R26">
        <v>18</v>
      </c>
      <c r="S26">
        <v>9.2200000000000006</v>
      </c>
      <c r="T26" s="3">
        <v>3.3</v>
      </c>
      <c r="U26">
        <f t="shared" si="0"/>
        <v>6.11</v>
      </c>
      <c r="V26">
        <f t="shared" si="1"/>
        <v>2.54</v>
      </c>
      <c r="W26">
        <f t="shared" si="2"/>
        <v>9.2200000000000006</v>
      </c>
      <c r="X26">
        <f t="shared" si="3"/>
        <v>3.3</v>
      </c>
      <c r="Y26" s="3"/>
      <c r="Z26" s="3"/>
      <c r="AA26" s="3"/>
      <c r="AB26" s="3"/>
      <c r="AC26" s="19" t="b">
        <v>1</v>
      </c>
    </row>
    <row r="27" spans="1:45" x14ac:dyDescent="0.3">
      <c r="A27" t="s">
        <v>57</v>
      </c>
      <c r="C27">
        <v>26</v>
      </c>
      <c r="D27" t="s">
        <v>22</v>
      </c>
      <c r="E27" t="s">
        <v>58</v>
      </c>
      <c r="F27" t="s">
        <v>53</v>
      </c>
      <c r="H27">
        <v>3</v>
      </c>
      <c r="I27" s="4"/>
      <c r="J27" s="3"/>
      <c r="O27">
        <v>18</v>
      </c>
      <c r="P27">
        <v>5.78</v>
      </c>
      <c r="Q27" s="3">
        <v>2.23</v>
      </c>
      <c r="R27">
        <v>18</v>
      </c>
      <c r="S27">
        <v>8.2799999999999994</v>
      </c>
      <c r="T27" s="3">
        <v>2.66</v>
      </c>
      <c r="U27">
        <f t="shared" si="0"/>
        <v>5.78</v>
      </c>
      <c r="V27">
        <f t="shared" si="1"/>
        <v>2.23</v>
      </c>
      <c r="W27">
        <f t="shared" si="2"/>
        <v>8.2799999999999994</v>
      </c>
      <c r="X27">
        <f t="shared" si="3"/>
        <v>2.66</v>
      </c>
      <c r="Y27" s="3"/>
      <c r="Z27" s="3"/>
      <c r="AA27" s="3"/>
      <c r="AB27" s="3"/>
      <c r="AC27" s="19" t="b">
        <v>1</v>
      </c>
    </row>
    <row r="28" spans="1:45" x14ac:dyDescent="0.3">
      <c r="A28" t="s">
        <v>21</v>
      </c>
      <c r="B28" s="5" t="s">
        <v>406</v>
      </c>
      <c r="C28">
        <v>27</v>
      </c>
      <c r="D28" t="s">
        <v>22</v>
      </c>
      <c r="E28" t="s">
        <v>63</v>
      </c>
      <c r="F28" t="s">
        <v>53</v>
      </c>
      <c r="H28">
        <v>1</v>
      </c>
      <c r="I28" s="4">
        <v>68</v>
      </c>
      <c r="J28" s="3">
        <v>7.4</v>
      </c>
      <c r="K28">
        <v>4.5</v>
      </c>
      <c r="L28" s="4">
        <v>68</v>
      </c>
      <c r="M28">
        <v>9</v>
      </c>
      <c r="N28">
        <v>4</v>
      </c>
      <c r="O28">
        <v>64</v>
      </c>
      <c r="P28">
        <v>4.7300000000000004</v>
      </c>
      <c r="Q28" s="3">
        <v>9.94</v>
      </c>
      <c r="R28">
        <v>64</v>
      </c>
      <c r="S28">
        <v>5.14</v>
      </c>
      <c r="T28" s="3">
        <v>10.55</v>
      </c>
      <c r="U28">
        <f t="shared" si="0"/>
        <v>-2.67</v>
      </c>
      <c r="V28">
        <f t="shared" si="1"/>
        <v>1.3570557717526051</v>
      </c>
      <c r="W28">
        <f t="shared" si="2"/>
        <v>-3.8600000000000003</v>
      </c>
      <c r="X28">
        <f t="shared" si="3"/>
        <v>1.4051319084509679</v>
      </c>
      <c r="Y28" s="3"/>
      <c r="Z28" s="3"/>
      <c r="AA28" s="3"/>
      <c r="AB28" s="3"/>
      <c r="AC28" s="19" t="b">
        <v>1</v>
      </c>
    </row>
    <row r="29" spans="1:45" x14ac:dyDescent="0.3">
      <c r="A29" t="s">
        <v>21</v>
      </c>
      <c r="B29" s="5" t="s">
        <v>406</v>
      </c>
      <c r="C29">
        <v>28</v>
      </c>
      <c r="D29" t="s">
        <v>22</v>
      </c>
      <c r="E29" t="s">
        <v>63</v>
      </c>
      <c r="F29" t="s">
        <v>53</v>
      </c>
      <c r="H29">
        <v>3</v>
      </c>
      <c r="I29" s="4">
        <v>68</v>
      </c>
      <c r="J29" s="3">
        <v>7.4</v>
      </c>
      <c r="K29">
        <v>4.5</v>
      </c>
      <c r="L29" s="4">
        <v>68</v>
      </c>
      <c r="M29">
        <v>9</v>
      </c>
      <c r="N29">
        <v>4</v>
      </c>
      <c r="O29">
        <v>56</v>
      </c>
      <c r="P29">
        <v>2.5099999999999998</v>
      </c>
      <c r="Q29" s="3">
        <v>9.01</v>
      </c>
      <c r="R29">
        <v>60</v>
      </c>
      <c r="S29">
        <v>4.33</v>
      </c>
      <c r="T29" s="3">
        <v>9.76</v>
      </c>
      <c r="U29">
        <f t="shared" si="0"/>
        <v>-4.8900000000000006</v>
      </c>
      <c r="V29">
        <f t="shared" si="1"/>
        <v>1.3219072435326926</v>
      </c>
      <c r="W29">
        <f t="shared" si="2"/>
        <v>-4.67</v>
      </c>
      <c r="X29">
        <f t="shared" si="3"/>
        <v>1.3501558370476074</v>
      </c>
      <c r="Y29" s="3"/>
      <c r="Z29" s="3"/>
      <c r="AA29" s="3"/>
      <c r="AB29" s="3"/>
      <c r="AC29" s="19" t="b">
        <v>1</v>
      </c>
    </row>
    <row r="30" spans="1:45" x14ac:dyDescent="0.3">
      <c r="A30" t="s">
        <v>21</v>
      </c>
      <c r="B30" s="5" t="s">
        <v>406</v>
      </c>
      <c r="C30">
        <v>29</v>
      </c>
      <c r="D30" t="s">
        <v>22</v>
      </c>
      <c r="E30" t="s">
        <v>63</v>
      </c>
      <c r="F30" t="s">
        <v>53</v>
      </c>
      <c r="H30">
        <v>6</v>
      </c>
      <c r="I30" s="4">
        <v>68</v>
      </c>
      <c r="J30" s="3">
        <v>7.4</v>
      </c>
      <c r="K30">
        <v>4.5</v>
      </c>
      <c r="L30" s="4">
        <v>68</v>
      </c>
      <c r="M30">
        <v>9</v>
      </c>
      <c r="N30">
        <v>4</v>
      </c>
      <c r="O30">
        <v>61</v>
      </c>
      <c r="P30">
        <v>4.34</v>
      </c>
      <c r="Q30" s="3">
        <v>10.71</v>
      </c>
      <c r="R30">
        <v>63</v>
      </c>
      <c r="S30">
        <v>5.0599999999999996</v>
      </c>
      <c r="T30" s="3">
        <v>11.49</v>
      </c>
      <c r="U30">
        <f t="shared" si="0"/>
        <v>-3.0600000000000005</v>
      </c>
      <c r="V30">
        <f t="shared" si="1"/>
        <v>1.4758689642425145</v>
      </c>
      <c r="W30">
        <f t="shared" si="2"/>
        <v>-3.9400000000000004</v>
      </c>
      <c r="X30">
        <f t="shared" si="3"/>
        <v>1.5267125664329229</v>
      </c>
      <c r="Y30" s="3"/>
      <c r="Z30" s="3"/>
      <c r="AA30" s="3"/>
      <c r="AB30" s="3"/>
      <c r="AC30" s="19" t="b">
        <v>1</v>
      </c>
    </row>
    <row r="31" spans="1:45" x14ac:dyDescent="0.3">
      <c r="A31" t="s">
        <v>69</v>
      </c>
      <c r="C31">
        <v>30</v>
      </c>
      <c r="D31" t="s">
        <v>22</v>
      </c>
      <c r="E31" t="s">
        <v>53</v>
      </c>
      <c r="F31" t="s">
        <v>53</v>
      </c>
      <c r="H31">
        <v>0</v>
      </c>
      <c r="I31" s="4"/>
      <c r="J31" s="3"/>
      <c r="O31">
        <v>94</v>
      </c>
      <c r="P31">
        <v>3.17</v>
      </c>
      <c r="Q31" s="3">
        <v>3.32</v>
      </c>
      <c r="R31">
        <v>154</v>
      </c>
      <c r="S31">
        <v>3.98</v>
      </c>
      <c r="T31" s="3">
        <v>4.22</v>
      </c>
      <c r="U31">
        <f t="shared" si="0"/>
        <v>3.17</v>
      </c>
      <c r="V31">
        <f t="shared" si="1"/>
        <v>3.32</v>
      </c>
      <c r="W31">
        <f t="shared" si="2"/>
        <v>3.98</v>
      </c>
      <c r="X31">
        <f t="shared" si="3"/>
        <v>4.22</v>
      </c>
      <c r="Y31" s="3"/>
      <c r="Z31" s="3"/>
      <c r="AA31" s="3"/>
      <c r="AB31" s="3"/>
      <c r="AC31" s="19" t="b">
        <v>1</v>
      </c>
    </row>
    <row r="32" spans="1:45" x14ac:dyDescent="0.3">
      <c r="A32" t="s">
        <v>71</v>
      </c>
      <c r="C32">
        <v>31</v>
      </c>
      <c r="D32" t="s">
        <v>22</v>
      </c>
      <c r="E32" t="s">
        <v>63</v>
      </c>
      <c r="F32" t="s">
        <v>53</v>
      </c>
      <c r="H32">
        <v>0</v>
      </c>
      <c r="I32" s="4"/>
      <c r="J32" s="3"/>
      <c r="O32">
        <v>24</v>
      </c>
      <c r="P32">
        <v>15.5</v>
      </c>
      <c r="Q32" s="3">
        <v>3.91</v>
      </c>
      <c r="R32">
        <v>12</v>
      </c>
      <c r="S32">
        <v>15.08</v>
      </c>
      <c r="T32" s="3">
        <v>3.72</v>
      </c>
      <c r="U32">
        <f t="shared" si="0"/>
        <v>15.5</v>
      </c>
      <c r="V32">
        <f t="shared" si="1"/>
        <v>3.91</v>
      </c>
      <c r="W32">
        <f t="shared" si="2"/>
        <v>15.08</v>
      </c>
      <c r="X32">
        <f t="shared" si="3"/>
        <v>3.72</v>
      </c>
      <c r="Y32" s="3"/>
      <c r="Z32" s="3"/>
      <c r="AA32" s="3"/>
      <c r="AB32" s="3"/>
      <c r="AC32" s="19" t="b">
        <v>1</v>
      </c>
    </row>
    <row r="33" spans="1:45" x14ac:dyDescent="0.3">
      <c r="A33" t="s">
        <v>196</v>
      </c>
      <c r="B33" t="s">
        <v>407</v>
      </c>
      <c r="C33">
        <v>32</v>
      </c>
      <c r="D33" t="s">
        <v>22</v>
      </c>
      <c r="E33" t="s">
        <v>53</v>
      </c>
      <c r="F33" t="s">
        <v>53</v>
      </c>
      <c r="G33" t="s">
        <v>408</v>
      </c>
      <c r="H33">
        <v>12</v>
      </c>
      <c r="I33">
        <v>97</v>
      </c>
      <c r="L33">
        <v>96</v>
      </c>
      <c r="O33">
        <v>97</v>
      </c>
      <c r="R33">
        <v>96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  <c r="Y33">
        <v>-0.2</v>
      </c>
      <c r="Z33">
        <v>2.082957196018731E-2</v>
      </c>
      <c r="AC33" s="18" t="b">
        <v>1</v>
      </c>
      <c r="AJ33"/>
      <c r="AK33"/>
      <c r="AL33" s="2"/>
      <c r="AM33" s="2"/>
      <c r="AQ33"/>
      <c r="AS33" s="2"/>
    </row>
    <row r="34" spans="1:45" x14ac:dyDescent="0.3">
      <c r="A34" t="s">
        <v>196</v>
      </c>
      <c r="B34" t="s">
        <v>407</v>
      </c>
      <c r="C34">
        <v>33</v>
      </c>
      <c r="D34" t="s">
        <v>22</v>
      </c>
      <c r="E34" t="s">
        <v>53</v>
      </c>
      <c r="F34" t="s">
        <v>53</v>
      </c>
      <c r="G34" t="s">
        <v>409</v>
      </c>
      <c r="H34">
        <v>12</v>
      </c>
      <c r="I34">
        <v>74</v>
      </c>
      <c r="L34">
        <v>79</v>
      </c>
      <c r="O34">
        <v>74</v>
      </c>
      <c r="R34">
        <v>79</v>
      </c>
      <c r="U34">
        <f t="shared" ref="U34:U65" si="4">P34-J34</f>
        <v>0</v>
      </c>
      <c r="V34">
        <f t="shared" ref="V34:V65" si="5">IF(ISBLANK(I34), Q34, SQRT(Q34 ^ 2 / O34 + K34 ^ 2 / I34))</f>
        <v>0</v>
      </c>
      <c r="W34">
        <f t="shared" ref="W34:W65" si="6">S34 - M34</f>
        <v>0</v>
      </c>
      <c r="X34">
        <f t="shared" ref="X34:X65" si="7">IF(ISBLANK(I34), T34, SQRT(T34 ^ 2 / R34 + N34 ^ 2 / L34))</f>
        <v>0</v>
      </c>
      <c r="Y34">
        <v>-0.21</v>
      </c>
      <c r="Z34">
        <v>2.6315859008673601E-2</v>
      </c>
      <c r="AC34" t="b">
        <v>1</v>
      </c>
      <c r="AJ34"/>
      <c r="AK34"/>
      <c r="AL34" s="2"/>
      <c r="AM34" s="2"/>
      <c r="AQ34"/>
      <c r="AS34" s="2"/>
    </row>
    <row r="35" spans="1:45" x14ac:dyDescent="0.3">
      <c r="A35" t="s">
        <v>76</v>
      </c>
      <c r="C35">
        <v>34</v>
      </c>
      <c r="D35" t="s">
        <v>22</v>
      </c>
      <c r="E35" t="s">
        <v>77</v>
      </c>
      <c r="F35" t="s">
        <v>53</v>
      </c>
      <c r="H35">
        <v>0</v>
      </c>
      <c r="I35" s="4"/>
      <c r="J35" s="3"/>
      <c r="O35">
        <v>433</v>
      </c>
      <c r="P35">
        <v>6.3</v>
      </c>
      <c r="Q35" s="3">
        <v>5.9817170260000001</v>
      </c>
      <c r="R35">
        <v>327</v>
      </c>
      <c r="S35">
        <v>6.5</v>
      </c>
      <c r="T35" s="3">
        <v>4.0444840830000004</v>
      </c>
      <c r="U35">
        <f t="shared" si="4"/>
        <v>6.3</v>
      </c>
      <c r="V35">
        <f t="shared" si="5"/>
        <v>5.9817170260000001</v>
      </c>
      <c r="W35">
        <f t="shared" si="6"/>
        <v>6.5</v>
      </c>
      <c r="X35">
        <f t="shared" si="7"/>
        <v>4.0444840830000004</v>
      </c>
      <c r="Y35" s="3"/>
      <c r="Z35" s="3"/>
      <c r="AA35" s="3"/>
      <c r="AB35" s="3"/>
      <c r="AC35" s="3" t="b">
        <v>0</v>
      </c>
    </row>
    <row r="36" spans="1:45" x14ac:dyDescent="0.3">
      <c r="A36" t="s">
        <v>76</v>
      </c>
      <c r="C36">
        <v>35</v>
      </c>
      <c r="D36" t="s">
        <v>22</v>
      </c>
      <c r="E36" t="s">
        <v>77</v>
      </c>
      <c r="F36" t="s">
        <v>53</v>
      </c>
      <c r="H36">
        <v>1.5</v>
      </c>
      <c r="I36" s="4"/>
      <c r="J36" s="3"/>
      <c r="O36">
        <v>294</v>
      </c>
      <c r="P36">
        <v>4.6399999999999997</v>
      </c>
      <c r="Q36" s="3">
        <v>3.8769300000000002</v>
      </c>
      <c r="R36">
        <v>218</v>
      </c>
      <c r="S36">
        <v>4.34</v>
      </c>
      <c r="T36" s="3">
        <v>3.8205107639999998</v>
      </c>
      <c r="U36">
        <f t="shared" si="4"/>
        <v>4.6399999999999997</v>
      </c>
      <c r="V36">
        <f t="shared" si="5"/>
        <v>3.8769300000000002</v>
      </c>
      <c r="W36">
        <f t="shared" si="6"/>
        <v>4.34</v>
      </c>
      <c r="X36">
        <f t="shared" si="7"/>
        <v>3.8205107639999998</v>
      </c>
      <c r="Y36" s="3"/>
      <c r="Z36" s="3"/>
      <c r="AA36" s="3"/>
      <c r="AB36" s="3"/>
      <c r="AC36" s="3" t="b">
        <v>0</v>
      </c>
    </row>
    <row r="37" spans="1:45" x14ac:dyDescent="0.3">
      <c r="A37" t="s">
        <v>76</v>
      </c>
      <c r="C37">
        <v>36</v>
      </c>
      <c r="D37" t="s">
        <v>22</v>
      </c>
      <c r="E37" t="s">
        <v>77</v>
      </c>
      <c r="F37" t="s">
        <v>53</v>
      </c>
      <c r="H37">
        <v>6</v>
      </c>
      <c r="I37" s="4"/>
      <c r="J37" s="3"/>
      <c r="O37">
        <v>293</v>
      </c>
      <c r="P37">
        <v>4.91</v>
      </c>
      <c r="Q37" s="3">
        <v>3.8702759929999999</v>
      </c>
      <c r="R37">
        <v>208</v>
      </c>
      <c r="S37">
        <v>4.59</v>
      </c>
      <c r="T37" s="3">
        <v>3.84057549</v>
      </c>
      <c r="U37">
        <f t="shared" si="4"/>
        <v>4.91</v>
      </c>
      <c r="V37">
        <f t="shared" si="5"/>
        <v>3.8702759929999999</v>
      </c>
      <c r="W37">
        <f t="shared" si="6"/>
        <v>4.59</v>
      </c>
      <c r="X37">
        <f t="shared" si="7"/>
        <v>3.84057549</v>
      </c>
      <c r="Y37" s="3"/>
      <c r="Z37" s="3"/>
      <c r="AA37" s="3"/>
      <c r="AB37" s="3"/>
      <c r="AC37" s="3" t="b">
        <v>0</v>
      </c>
    </row>
    <row r="38" spans="1:45" x14ac:dyDescent="0.3">
      <c r="A38" t="s">
        <v>76</v>
      </c>
      <c r="C38">
        <v>37</v>
      </c>
      <c r="D38" t="s">
        <v>22</v>
      </c>
      <c r="E38" t="s">
        <v>77</v>
      </c>
      <c r="F38" t="s">
        <v>53</v>
      </c>
      <c r="H38">
        <v>12</v>
      </c>
      <c r="I38" s="4"/>
      <c r="J38" s="3"/>
      <c r="O38">
        <v>249</v>
      </c>
      <c r="P38">
        <v>4.8899999999999997</v>
      </c>
      <c r="Q38" s="3">
        <v>3.8456366110000002</v>
      </c>
      <c r="R38">
        <v>174</v>
      </c>
      <c r="S38">
        <v>4.78</v>
      </c>
      <c r="T38" s="3">
        <v>3.7759499929999998</v>
      </c>
      <c r="U38">
        <f t="shared" si="4"/>
        <v>4.8899999999999997</v>
      </c>
      <c r="V38">
        <f t="shared" si="5"/>
        <v>3.8456366110000002</v>
      </c>
      <c r="W38">
        <f t="shared" si="6"/>
        <v>4.78</v>
      </c>
      <c r="X38">
        <f t="shared" si="7"/>
        <v>3.7759499929999998</v>
      </c>
      <c r="Y38" s="3"/>
      <c r="Z38" s="3"/>
      <c r="AA38" s="3"/>
      <c r="AB38" s="3"/>
      <c r="AC38" s="3" t="b">
        <v>0</v>
      </c>
    </row>
    <row r="39" spans="1:45" x14ac:dyDescent="0.3">
      <c r="A39" t="s">
        <v>83</v>
      </c>
      <c r="C39">
        <v>38</v>
      </c>
      <c r="D39" t="s">
        <v>22</v>
      </c>
      <c r="E39" t="s">
        <v>84</v>
      </c>
      <c r="F39" t="s">
        <v>53</v>
      </c>
      <c r="H39">
        <v>1</v>
      </c>
      <c r="I39" s="4"/>
      <c r="J39" s="3"/>
      <c r="O39">
        <v>126</v>
      </c>
      <c r="P39">
        <v>7</v>
      </c>
      <c r="Q39" s="3">
        <v>7.2605970720000004</v>
      </c>
      <c r="R39">
        <v>124</v>
      </c>
      <c r="S39">
        <v>7.6</v>
      </c>
      <c r="T39" s="3">
        <v>6.8339817419999997</v>
      </c>
      <c r="U39">
        <f t="shared" si="4"/>
        <v>7</v>
      </c>
      <c r="V39">
        <f t="shared" si="5"/>
        <v>7.2605970720000004</v>
      </c>
      <c r="W39">
        <f t="shared" si="6"/>
        <v>7.6</v>
      </c>
      <c r="X39">
        <f t="shared" si="7"/>
        <v>6.8339817419999997</v>
      </c>
      <c r="Y39" s="3"/>
      <c r="Z39" s="3"/>
      <c r="AA39" s="3"/>
      <c r="AB39" s="3"/>
      <c r="AC39" s="3" t="b">
        <v>1</v>
      </c>
      <c r="AD39" t="s">
        <v>411</v>
      </c>
    </row>
    <row r="40" spans="1:45" x14ac:dyDescent="0.3">
      <c r="A40" t="s">
        <v>45</v>
      </c>
      <c r="C40">
        <v>39</v>
      </c>
      <c r="D40" t="s">
        <v>22</v>
      </c>
      <c r="E40" t="s">
        <v>84</v>
      </c>
      <c r="F40" t="s">
        <v>53</v>
      </c>
      <c r="H40">
        <v>0</v>
      </c>
      <c r="I40" s="4">
        <v>118</v>
      </c>
      <c r="J40" s="3"/>
      <c r="L40" s="4">
        <v>118</v>
      </c>
      <c r="O40">
        <v>106</v>
      </c>
      <c r="R40">
        <v>104</v>
      </c>
      <c r="T40" s="3"/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 s="3">
        <v>2.7566440000000001E-2</v>
      </c>
      <c r="Z40" s="3">
        <v>7.3603169999999999E-3</v>
      </c>
      <c r="AA40" s="3">
        <v>0.05</v>
      </c>
      <c r="AB40" s="15">
        <v>0.15561224489795919</v>
      </c>
      <c r="AC40" s="3" t="b">
        <v>1</v>
      </c>
    </row>
    <row r="41" spans="1:45" x14ac:dyDescent="0.3">
      <c r="A41" t="s">
        <v>45</v>
      </c>
      <c r="C41">
        <v>40</v>
      </c>
      <c r="D41" t="s">
        <v>22</v>
      </c>
      <c r="E41" t="s">
        <v>84</v>
      </c>
      <c r="F41" t="s">
        <v>53</v>
      </c>
      <c r="H41">
        <v>1</v>
      </c>
      <c r="I41" s="4">
        <v>118</v>
      </c>
      <c r="J41" s="3"/>
      <c r="L41" s="4">
        <v>118</v>
      </c>
      <c r="O41">
        <v>94</v>
      </c>
      <c r="R41">
        <v>100</v>
      </c>
      <c r="T41" s="3"/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 s="3">
        <v>-1.9517040000000001</v>
      </c>
      <c r="Z41" s="3">
        <v>1.203484E-2</v>
      </c>
      <c r="AA41" s="3">
        <v>-3.54</v>
      </c>
      <c r="AB41" s="15">
        <v>0.19897959183673475</v>
      </c>
      <c r="AC41" s="3" t="b">
        <v>1</v>
      </c>
    </row>
    <row r="42" spans="1:45" x14ac:dyDescent="0.3">
      <c r="A42" t="s">
        <v>45</v>
      </c>
      <c r="C42">
        <v>41</v>
      </c>
      <c r="D42" t="s">
        <v>22</v>
      </c>
      <c r="E42" t="s">
        <v>84</v>
      </c>
      <c r="F42" t="s">
        <v>53</v>
      </c>
      <c r="H42">
        <v>3</v>
      </c>
      <c r="I42" s="4">
        <v>118</v>
      </c>
      <c r="J42" s="3"/>
      <c r="L42" s="4">
        <v>118</v>
      </c>
      <c r="O42">
        <v>88</v>
      </c>
      <c r="R42">
        <v>98</v>
      </c>
      <c r="T42" s="3"/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 s="3">
        <v>-0.50722259999999997</v>
      </c>
      <c r="Z42" s="3">
        <v>1.6380289999999999E-2</v>
      </c>
      <c r="AA42" s="3">
        <v>-0.92</v>
      </c>
      <c r="AB42" s="15">
        <v>0.23214285714285712</v>
      </c>
      <c r="AC42" s="3" t="b">
        <v>1</v>
      </c>
    </row>
    <row r="43" spans="1:45" x14ac:dyDescent="0.3">
      <c r="A43" t="s">
        <v>197</v>
      </c>
      <c r="B43" t="s">
        <v>410</v>
      </c>
      <c r="C43">
        <v>42</v>
      </c>
      <c r="D43" t="s">
        <v>22</v>
      </c>
      <c r="E43" t="s">
        <v>199</v>
      </c>
      <c r="F43" t="s">
        <v>53</v>
      </c>
      <c r="H43">
        <v>0</v>
      </c>
      <c r="I43">
        <v>80</v>
      </c>
      <c r="J43">
        <v>8.91</v>
      </c>
      <c r="K43">
        <v>3.54</v>
      </c>
      <c r="L43">
        <v>80</v>
      </c>
      <c r="M43">
        <v>9.43</v>
      </c>
      <c r="N43">
        <v>3.26</v>
      </c>
      <c r="O43">
        <v>78</v>
      </c>
      <c r="P43">
        <v>5.21</v>
      </c>
      <c r="Q43" s="3">
        <v>4.46</v>
      </c>
      <c r="R43">
        <v>79</v>
      </c>
      <c r="S43">
        <v>7.86</v>
      </c>
      <c r="T43">
        <v>5.07</v>
      </c>
      <c r="U43">
        <f t="shared" si="4"/>
        <v>-3.7</v>
      </c>
      <c r="V43">
        <f t="shared" si="5"/>
        <v>0.64161165265331077</v>
      </c>
      <c r="W43">
        <f t="shared" si="6"/>
        <v>-1.5699999999999994</v>
      </c>
      <c r="X43">
        <f t="shared" si="7"/>
        <v>0.6769220642087671</v>
      </c>
      <c r="AC43" t="b">
        <v>1</v>
      </c>
      <c r="AJ43"/>
      <c r="AK43"/>
      <c r="AL43" s="2"/>
      <c r="AM43" s="2"/>
      <c r="AQ43"/>
      <c r="AS43" s="2"/>
    </row>
    <row r="44" spans="1:45" x14ac:dyDescent="0.3">
      <c r="A44" t="s">
        <v>197</v>
      </c>
      <c r="B44" t="s">
        <v>410</v>
      </c>
      <c r="C44">
        <v>43</v>
      </c>
      <c r="D44" t="s">
        <v>22</v>
      </c>
      <c r="E44" t="s">
        <v>199</v>
      </c>
      <c r="F44" t="s">
        <v>53</v>
      </c>
      <c r="H44">
        <v>3</v>
      </c>
      <c r="I44">
        <v>80</v>
      </c>
      <c r="J44">
        <v>8.91</v>
      </c>
      <c r="K44">
        <v>3.54</v>
      </c>
      <c r="L44">
        <v>80</v>
      </c>
      <c r="M44">
        <v>9.43</v>
      </c>
      <c r="N44">
        <v>3.26</v>
      </c>
      <c r="O44">
        <v>75</v>
      </c>
      <c r="P44">
        <v>4.4800000000000004</v>
      </c>
      <c r="Q44" s="3">
        <v>4.22</v>
      </c>
      <c r="R44">
        <v>73</v>
      </c>
      <c r="S44">
        <v>8.6</v>
      </c>
      <c r="T44">
        <v>5.58</v>
      </c>
      <c r="U44">
        <f t="shared" si="4"/>
        <v>-4.43</v>
      </c>
      <c r="V44">
        <f t="shared" si="5"/>
        <v>0.62776614541828657</v>
      </c>
      <c r="W44">
        <f t="shared" si="6"/>
        <v>-0.83000000000000007</v>
      </c>
      <c r="X44">
        <f t="shared" si="7"/>
        <v>0.74791110928857063</v>
      </c>
      <c r="AC44" t="b">
        <v>1</v>
      </c>
      <c r="AJ44"/>
      <c r="AK44"/>
      <c r="AL44" s="2"/>
      <c r="AM44" s="2"/>
      <c r="AQ44"/>
      <c r="AS44" s="2"/>
    </row>
    <row r="45" spans="1:45" x14ac:dyDescent="0.3">
      <c r="A45" t="s">
        <v>197</v>
      </c>
      <c r="B45" t="s">
        <v>410</v>
      </c>
      <c r="C45">
        <v>44</v>
      </c>
      <c r="D45" t="s">
        <v>22</v>
      </c>
      <c r="E45" t="s">
        <v>199</v>
      </c>
      <c r="F45" t="s">
        <v>53</v>
      </c>
      <c r="H45">
        <v>4.5</v>
      </c>
      <c r="I45">
        <v>80</v>
      </c>
      <c r="J45">
        <v>8.91</v>
      </c>
      <c r="K45">
        <v>3.54</v>
      </c>
      <c r="L45">
        <v>80</v>
      </c>
      <c r="M45">
        <v>9.43</v>
      </c>
      <c r="N45">
        <v>3.26</v>
      </c>
      <c r="O45">
        <v>75</v>
      </c>
      <c r="P45">
        <v>5.81</v>
      </c>
      <c r="Q45" s="3">
        <v>5.27</v>
      </c>
      <c r="R45">
        <v>72</v>
      </c>
      <c r="S45">
        <v>9.25</v>
      </c>
      <c r="T45">
        <v>6.34</v>
      </c>
      <c r="U45">
        <f t="shared" si="4"/>
        <v>-3.1000000000000005</v>
      </c>
      <c r="V45">
        <f t="shared" si="5"/>
        <v>0.72591344754959131</v>
      </c>
      <c r="W45">
        <f t="shared" si="6"/>
        <v>-0.17999999999999972</v>
      </c>
      <c r="X45">
        <f t="shared" si="7"/>
        <v>0.83133460304634388</v>
      </c>
      <c r="AC45" t="b">
        <v>1</v>
      </c>
      <c r="AJ45"/>
      <c r="AK45"/>
      <c r="AL45" s="2"/>
      <c r="AM45" s="2"/>
      <c r="AQ45"/>
      <c r="AS45" s="2"/>
    </row>
    <row r="46" spans="1:45" x14ac:dyDescent="0.3">
      <c r="A46" t="s">
        <v>197</v>
      </c>
      <c r="B46" t="s">
        <v>410</v>
      </c>
      <c r="C46">
        <v>45</v>
      </c>
      <c r="D46" t="s">
        <v>22</v>
      </c>
      <c r="E46" t="s">
        <v>199</v>
      </c>
      <c r="F46" t="s">
        <v>53</v>
      </c>
      <c r="H46">
        <v>6</v>
      </c>
      <c r="I46">
        <v>80</v>
      </c>
      <c r="J46">
        <v>8.91</v>
      </c>
      <c r="K46">
        <v>3.54</v>
      </c>
      <c r="L46">
        <v>80</v>
      </c>
      <c r="M46">
        <v>9.43</v>
      </c>
      <c r="N46">
        <v>3.26</v>
      </c>
      <c r="O46">
        <v>70</v>
      </c>
      <c r="P46">
        <v>5.25</v>
      </c>
      <c r="Q46" s="3">
        <v>4.47</v>
      </c>
      <c r="R46">
        <v>70</v>
      </c>
      <c r="S46">
        <v>8.27</v>
      </c>
      <c r="T46">
        <v>6.31</v>
      </c>
      <c r="U46">
        <f t="shared" si="4"/>
        <v>-3.66</v>
      </c>
      <c r="V46">
        <f t="shared" si="5"/>
        <v>0.66489580279275984</v>
      </c>
      <c r="W46">
        <f t="shared" si="6"/>
        <v>-1.1600000000000001</v>
      </c>
      <c r="X46">
        <f t="shared" si="7"/>
        <v>0.83764337791892585</v>
      </c>
      <c r="AC46" t="b">
        <v>1</v>
      </c>
      <c r="AJ46"/>
      <c r="AK46"/>
      <c r="AL46" s="2"/>
      <c r="AM46" s="2"/>
      <c r="AQ46"/>
      <c r="AS46" s="2"/>
    </row>
    <row r="47" spans="1:45" x14ac:dyDescent="0.3">
      <c r="A47" t="s">
        <v>197</v>
      </c>
      <c r="B47" t="s">
        <v>410</v>
      </c>
      <c r="C47">
        <v>46</v>
      </c>
      <c r="D47" t="s">
        <v>22</v>
      </c>
      <c r="E47" t="s">
        <v>199</v>
      </c>
      <c r="F47" t="s">
        <v>53</v>
      </c>
      <c r="H47">
        <v>9</v>
      </c>
      <c r="I47">
        <v>80</v>
      </c>
      <c r="J47">
        <v>8.91</v>
      </c>
      <c r="K47">
        <v>3.54</v>
      </c>
      <c r="L47">
        <v>80</v>
      </c>
      <c r="M47">
        <v>9.43</v>
      </c>
      <c r="N47">
        <v>3.26</v>
      </c>
      <c r="O47">
        <v>69</v>
      </c>
      <c r="P47">
        <v>5.54</v>
      </c>
      <c r="Q47" s="3">
        <v>5.44</v>
      </c>
      <c r="R47">
        <v>66</v>
      </c>
      <c r="S47">
        <v>8.4499999999999993</v>
      </c>
      <c r="T47">
        <v>6.53</v>
      </c>
      <c r="U47">
        <f t="shared" si="4"/>
        <v>-3.37</v>
      </c>
      <c r="V47">
        <f t="shared" si="5"/>
        <v>0.76520438682955061</v>
      </c>
      <c r="W47">
        <f t="shared" si="6"/>
        <v>-0.98000000000000043</v>
      </c>
      <c r="X47">
        <f t="shared" si="7"/>
        <v>0.88256401604883172</v>
      </c>
      <c r="AC47" t="b">
        <v>1</v>
      </c>
      <c r="AJ47"/>
      <c r="AK47"/>
      <c r="AL47" s="2"/>
      <c r="AM47" s="2"/>
      <c r="AQ47"/>
      <c r="AS47" s="2"/>
    </row>
    <row r="48" spans="1:45" x14ac:dyDescent="0.3">
      <c r="A48" t="s">
        <v>200</v>
      </c>
      <c r="B48" t="s">
        <v>412</v>
      </c>
      <c r="C48">
        <v>47</v>
      </c>
      <c r="D48" t="s">
        <v>22</v>
      </c>
      <c r="E48" t="s">
        <v>53</v>
      </c>
      <c r="F48" t="s">
        <v>53</v>
      </c>
      <c r="H48">
        <v>6</v>
      </c>
      <c r="I48">
        <v>29</v>
      </c>
      <c r="J48">
        <v>12</v>
      </c>
      <c r="K48" s="3">
        <v>8.148148148148147</v>
      </c>
      <c r="L48">
        <v>29</v>
      </c>
      <c r="M48">
        <v>11</v>
      </c>
      <c r="N48" s="3">
        <v>6.6666666666666661</v>
      </c>
      <c r="O48">
        <v>29</v>
      </c>
      <c r="P48">
        <v>7</v>
      </c>
      <c r="Q48" s="3">
        <v>6.6666666666666661</v>
      </c>
      <c r="R48">
        <v>29</v>
      </c>
      <c r="S48">
        <v>10</v>
      </c>
      <c r="T48" s="3">
        <v>5.1851851851851851</v>
      </c>
      <c r="U48">
        <f t="shared" si="4"/>
        <v>-5</v>
      </c>
      <c r="V48">
        <f t="shared" si="5"/>
        <v>1.9549826940641075</v>
      </c>
      <c r="W48">
        <f t="shared" si="6"/>
        <v>-1</v>
      </c>
      <c r="X48">
        <f t="shared" si="7"/>
        <v>1.5683352677403577</v>
      </c>
      <c r="AC48" t="b">
        <v>1</v>
      </c>
      <c r="AJ48"/>
      <c r="AK48"/>
      <c r="AL48" s="2"/>
      <c r="AM48" s="2"/>
      <c r="AQ48"/>
      <c r="AS48" s="2"/>
    </row>
    <row r="49" spans="1:45" x14ac:dyDescent="0.3">
      <c r="A49" t="s">
        <v>33</v>
      </c>
      <c r="B49" s="5" t="s">
        <v>403</v>
      </c>
      <c r="C49">
        <v>48</v>
      </c>
      <c r="D49" t="s">
        <v>22</v>
      </c>
      <c r="E49" t="s">
        <v>119</v>
      </c>
      <c r="F49" t="s">
        <v>120</v>
      </c>
      <c r="G49" t="s">
        <v>404</v>
      </c>
      <c r="H49">
        <v>0</v>
      </c>
      <c r="I49" s="4"/>
      <c r="J49" s="3"/>
      <c r="O49">
        <v>32</v>
      </c>
      <c r="P49">
        <v>9.25</v>
      </c>
      <c r="Q49" s="3">
        <v>0.72</v>
      </c>
      <c r="R49">
        <v>29</v>
      </c>
      <c r="S49">
        <v>8</v>
      </c>
      <c r="T49" s="3">
        <v>1.1000000000000001</v>
      </c>
      <c r="U49">
        <f t="shared" si="4"/>
        <v>9.25</v>
      </c>
      <c r="V49">
        <f t="shared" si="5"/>
        <v>0.72</v>
      </c>
      <c r="W49">
        <f t="shared" si="6"/>
        <v>8</v>
      </c>
      <c r="X49">
        <f t="shared" si="7"/>
        <v>1.1000000000000001</v>
      </c>
      <c r="Y49" s="3"/>
      <c r="Z49" s="3"/>
      <c r="AA49" s="3"/>
      <c r="AB49" s="3"/>
      <c r="AC49" s="3" t="b">
        <v>0</v>
      </c>
    </row>
    <row r="50" spans="1:45" x14ac:dyDescent="0.3">
      <c r="A50" t="s">
        <v>33</v>
      </c>
      <c r="B50" s="5" t="s">
        <v>403</v>
      </c>
      <c r="C50">
        <v>49</v>
      </c>
      <c r="D50" t="s">
        <v>22</v>
      </c>
      <c r="E50" t="s">
        <v>125</v>
      </c>
      <c r="F50" t="s">
        <v>120</v>
      </c>
      <c r="G50" t="s">
        <v>405</v>
      </c>
      <c r="H50">
        <v>0</v>
      </c>
      <c r="I50" s="4"/>
      <c r="J50" s="3"/>
      <c r="O50">
        <v>32</v>
      </c>
      <c r="P50">
        <v>9.09</v>
      </c>
      <c r="Q50" s="3">
        <v>0.93</v>
      </c>
      <c r="R50">
        <v>29</v>
      </c>
      <c r="S50">
        <v>7.9</v>
      </c>
      <c r="T50" s="3">
        <v>2.08</v>
      </c>
      <c r="U50">
        <f t="shared" si="4"/>
        <v>9.09</v>
      </c>
      <c r="V50">
        <f t="shared" si="5"/>
        <v>0.93</v>
      </c>
      <c r="W50">
        <f t="shared" si="6"/>
        <v>7.9</v>
      </c>
      <c r="X50">
        <f t="shared" si="7"/>
        <v>2.08</v>
      </c>
      <c r="Y50" s="3"/>
      <c r="Z50" s="3"/>
      <c r="AA50" s="3"/>
      <c r="AB50" s="3"/>
      <c r="AC50" s="3" t="b">
        <v>0</v>
      </c>
    </row>
    <row r="51" spans="1:45" x14ac:dyDescent="0.3">
      <c r="A51" t="s">
        <v>111</v>
      </c>
      <c r="C51">
        <v>50</v>
      </c>
      <c r="D51" t="s">
        <v>22</v>
      </c>
      <c r="E51" t="s">
        <v>120</v>
      </c>
      <c r="F51" t="s">
        <v>120</v>
      </c>
      <c r="H51">
        <v>0</v>
      </c>
      <c r="I51" s="4"/>
      <c r="J51" s="3"/>
      <c r="O51">
        <v>237</v>
      </c>
      <c r="P51">
        <v>27.13</v>
      </c>
      <c r="Q51" s="3">
        <v>5.84</v>
      </c>
      <c r="R51">
        <v>185</v>
      </c>
      <c r="S51">
        <v>28.85</v>
      </c>
      <c r="T51" s="3">
        <v>5.99</v>
      </c>
      <c r="U51">
        <f t="shared" si="4"/>
        <v>27.13</v>
      </c>
      <c r="V51">
        <f t="shared" si="5"/>
        <v>5.84</v>
      </c>
      <c r="W51">
        <f t="shared" si="6"/>
        <v>28.85</v>
      </c>
      <c r="X51">
        <f t="shared" si="7"/>
        <v>5.99</v>
      </c>
      <c r="Y51" s="3"/>
      <c r="Z51" s="3"/>
      <c r="AA51" s="3"/>
      <c r="AB51" s="3"/>
      <c r="AC51" s="3" t="b">
        <v>1</v>
      </c>
      <c r="AD51" t="s">
        <v>413</v>
      </c>
    </row>
    <row r="52" spans="1:45" x14ac:dyDescent="0.3">
      <c r="A52" t="s">
        <v>76</v>
      </c>
      <c r="C52">
        <v>51</v>
      </c>
      <c r="D52" t="s">
        <v>22</v>
      </c>
      <c r="E52" t="s">
        <v>120</v>
      </c>
      <c r="F52" t="s">
        <v>120</v>
      </c>
      <c r="H52">
        <v>0</v>
      </c>
      <c r="I52" s="4"/>
      <c r="J52" s="3"/>
      <c r="O52">
        <v>433</v>
      </c>
      <c r="P52">
        <v>7.8</v>
      </c>
      <c r="Q52" s="3">
        <v>0.42348439100000002</v>
      </c>
      <c r="R52">
        <v>327</v>
      </c>
      <c r="S52">
        <v>7.84</v>
      </c>
      <c r="T52" s="3">
        <v>0.59748060300000005</v>
      </c>
      <c r="U52">
        <f t="shared" si="4"/>
        <v>7.8</v>
      </c>
      <c r="V52">
        <f t="shared" si="5"/>
        <v>0.42348439100000002</v>
      </c>
      <c r="W52">
        <f t="shared" si="6"/>
        <v>7.84</v>
      </c>
      <c r="X52">
        <f t="shared" si="7"/>
        <v>0.59748060300000005</v>
      </c>
      <c r="Y52" s="3"/>
      <c r="Z52" s="3"/>
      <c r="AA52" s="3"/>
      <c r="AB52" s="3"/>
      <c r="AC52" s="3" t="b">
        <v>0</v>
      </c>
    </row>
    <row r="53" spans="1:45" x14ac:dyDescent="0.3">
      <c r="A53" t="s">
        <v>76</v>
      </c>
      <c r="C53">
        <v>52</v>
      </c>
      <c r="D53" t="s">
        <v>22</v>
      </c>
      <c r="E53" t="s">
        <v>120</v>
      </c>
      <c r="F53" t="s">
        <v>120</v>
      </c>
      <c r="H53">
        <v>1.5</v>
      </c>
      <c r="I53" s="4"/>
      <c r="J53" s="3"/>
      <c r="O53">
        <v>294</v>
      </c>
      <c r="P53">
        <v>7.82</v>
      </c>
      <c r="Q53" s="3">
        <v>0.56629314600000002</v>
      </c>
      <c r="R53">
        <v>218</v>
      </c>
      <c r="S53">
        <v>7.75</v>
      </c>
      <c r="T53" s="3">
        <v>0.56183981800000005</v>
      </c>
      <c r="U53">
        <f t="shared" si="4"/>
        <v>7.82</v>
      </c>
      <c r="V53">
        <f t="shared" si="5"/>
        <v>0.56629314600000002</v>
      </c>
      <c r="W53">
        <f t="shared" si="6"/>
        <v>7.75</v>
      </c>
      <c r="X53">
        <f t="shared" si="7"/>
        <v>0.56183981800000005</v>
      </c>
      <c r="Y53" s="3"/>
      <c r="Z53" s="3"/>
      <c r="AA53" s="3"/>
      <c r="AB53" s="3"/>
      <c r="AC53" s="3" t="b">
        <v>0</v>
      </c>
    </row>
    <row r="54" spans="1:45" x14ac:dyDescent="0.3">
      <c r="A54" t="s">
        <v>76</v>
      </c>
      <c r="C54">
        <v>53</v>
      </c>
      <c r="D54" t="s">
        <v>22</v>
      </c>
      <c r="E54" t="s">
        <v>120</v>
      </c>
      <c r="F54" t="s">
        <v>120</v>
      </c>
      <c r="H54">
        <v>6</v>
      </c>
      <c r="I54" s="4"/>
      <c r="J54" s="3"/>
      <c r="O54">
        <v>293</v>
      </c>
      <c r="P54">
        <v>8.14</v>
      </c>
      <c r="Q54" s="3">
        <v>0.60880745999999997</v>
      </c>
      <c r="R54">
        <v>208</v>
      </c>
      <c r="S54">
        <v>8.1999999999999993</v>
      </c>
      <c r="T54" s="3">
        <v>0.58523055099999999</v>
      </c>
      <c r="U54">
        <f t="shared" si="4"/>
        <v>8.14</v>
      </c>
      <c r="V54">
        <f t="shared" si="5"/>
        <v>0.60880745999999997</v>
      </c>
      <c r="W54">
        <f t="shared" si="6"/>
        <v>8.1999999999999993</v>
      </c>
      <c r="X54">
        <f t="shared" si="7"/>
        <v>0.58523055099999999</v>
      </c>
      <c r="Y54" s="3"/>
      <c r="Z54" s="3"/>
      <c r="AA54" s="3"/>
      <c r="AB54" s="3"/>
      <c r="AC54" s="19" t="b">
        <v>0</v>
      </c>
    </row>
    <row r="55" spans="1:45" x14ac:dyDescent="0.3">
      <c r="A55" t="s">
        <v>76</v>
      </c>
      <c r="C55">
        <v>54</v>
      </c>
      <c r="D55" t="s">
        <v>22</v>
      </c>
      <c r="E55" t="s">
        <v>120</v>
      </c>
      <c r="F55" t="s">
        <v>120</v>
      </c>
      <c r="H55">
        <v>12</v>
      </c>
      <c r="I55" s="4"/>
      <c r="J55" s="3"/>
      <c r="O55">
        <v>249</v>
      </c>
      <c r="P55">
        <v>8.2100000000000009</v>
      </c>
      <c r="Q55" s="3">
        <v>0.60088072100000001</v>
      </c>
      <c r="R55">
        <v>174</v>
      </c>
      <c r="S55">
        <v>8.23</v>
      </c>
      <c r="T55" s="3">
        <v>0.56806327300000004</v>
      </c>
      <c r="U55">
        <f t="shared" si="4"/>
        <v>8.2100000000000009</v>
      </c>
      <c r="V55">
        <f t="shared" si="5"/>
        <v>0.60088072100000001</v>
      </c>
      <c r="W55">
        <f t="shared" si="6"/>
        <v>8.23</v>
      </c>
      <c r="X55">
        <f t="shared" si="7"/>
        <v>0.56806327300000004</v>
      </c>
      <c r="Y55" s="3"/>
      <c r="Z55" s="3"/>
      <c r="AA55" s="3"/>
      <c r="AB55" s="3"/>
      <c r="AC55" s="19" t="b">
        <v>0</v>
      </c>
    </row>
    <row r="56" spans="1:45" x14ac:dyDescent="0.3">
      <c r="A56" t="s">
        <v>83</v>
      </c>
      <c r="C56">
        <v>55</v>
      </c>
      <c r="D56" t="s">
        <v>22</v>
      </c>
      <c r="E56" t="s">
        <v>120</v>
      </c>
      <c r="F56" t="s">
        <v>120</v>
      </c>
      <c r="H56">
        <v>1</v>
      </c>
      <c r="I56" s="4"/>
      <c r="O56">
        <v>126</v>
      </c>
      <c r="P56">
        <v>2.6</v>
      </c>
      <c r="Q56" s="3">
        <v>16.8</v>
      </c>
      <c r="R56">
        <v>124</v>
      </c>
      <c r="S56">
        <v>-35.4</v>
      </c>
      <c r="T56">
        <v>13.3</v>
      </c>
      <c r="U56">
        <f t="shared" si="4"/>
        <v>2.6</v>
      </c>
      <c r="V56">
        <f t="shared" si="5"/>
        <v>16.8</v>
      </c>
      <c r="W56">
        <f t="shared" si="6"/>
        <v>-35.4</v>
      </c>
      <c r="X56">
        <f t="shared" si="7"/>
        <v>13.3</v>
      </c>
      <c r="AC56" s="19" t="b">
        <v>1</v>
      </c>
    </row>
    <row r="57" spans="1:45" x14ac:dyDescent="0.3">
      <c r="A57" t="s">
        <v>45</v>
      </c>
      <c r="C57">
        <v>56</v>
      </c>
      <c r="D57" t="s">
        <v>22</v>
      </c>
      <c r="E57" t="s">
        <v>120</v>
      </c>
      <c r="F57" t="s">
        <v>120</v>
      </c>
      <c r="H57">
        <v>0</v>
      </c>
      <c r="I57" s="4">
        <v>118</v>
      </c>
      <c r="L57" s="4">
        <v>118</v>
      </c>
      <c r="O57">
        <v>106</v>
      </c>
      <c r="R57">
        <v>104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v>1.6539870000000002E-2</v>
      </c>
      <c r="Z57">
        <v>9.9716279999999997E-3</v>
      </c>
      <c r="AA57">
        <v>0.03</v>
      </c>
      <c r="AB57">
        <v>0.18112244897959184</v>
      </c>
      <c r="AC57" s="19" t="b">
        <v>1</v>
      </c>
    </row>
    <row r="58" spans="1:45" x14ac:dyDescent="0.3">
      <c r="A58" t="s">
        <v>45</v>
      </c>
      <c r="C58">
        <v>57</v>
      </c>
      <c r="D58" t="s">
        <v>22</v>
      </c>
      <c r="E58" t="s">
        <v>120</v>
      </c>
      <c r="F58" t="s">
        <v>120</v>
      </c>
      <c r="H58">
        <v>1</v>
      </c>
      <c r="I58" s="4">
        <v>118</v>
      </c>
      <c r="L58" s="4">
        <v>118</v>
      </c>
      <c r="O58">
        <v>94</v>
      </c>
      <c r="R58">
        <v>100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v>1.918625</v>
      </c>
      <c r="Z58">
        <v>9.4177589999999995E-3</v>
      </c>
      <c r="AA58">
        <v>3.48</v>
      </c>
      <c r="AB58">
        <v>0.17602040816326531</v>
      </c>
      <c r="AC58" s="19" t="b">
        <v>1</v>
      </c>
    </row>
    <row r="59" spans="1:45" x14ac:dyDescent="0.3">
      <c r="A59" t="s">
        <v>45</v>
      </c>
      <c r="C59">
        <v>58</v>
      </c>
      <c r="D59" t="s">
        <v>22</v>
      </c>
      <c r="E59" t="s">
        <v>120</v>
      </c>
      <c r="F59" t="s">
        <v>120</v>
      </c>
      <c r="H59">
        <v>3</v>
      </c>
      <c r="I59" s="4">
        <v>118</v>
      </c>
      <c r="L59" s="4">
        <v>118</v>
      </c>
      <c r="O59">
        <v>88</v>
      </c>
      <c r="R59">
        <v>98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v>0.7939136</v>
      </c>
      <c r="Z59">
        <v>1.1728189999999999E-2</v>
      </c>
      <c r="AA59">
        <v>1.44</v>
      </c>
      <c r="AB59">
        <v>0.19642857142857142</v>
      </c>
      <c r="AC59" s="19" t="b">
        <v>1</v>
      </c>
    </row>
    <row r="60" spans="1:45" x14ac:dyDescent="0.3">
      <c r="A60" t="s">
        <v>92</v>
      </c>
      <c r="C60">
        <v>59</v>
      </c>
      <c r="D60" t="s">
        <v>22</v>
      </c>
      <c r="E60" t="s">
        <v>137</v>
      </c>
      <c r="F60" t="s">
        <v>138</v>
      </c>
      <c r="H60">
        <v>3</v>
      </c>
      <c r="I60" s="4"/>
      <c r="O60">
        <v>120</v>
      </c>
      <c r="P60">
        <v>71.510000000000005</v>
      </c>
      <c r="Q60" s="3">
        <v>11.41</v>
      </c>
      <c r="R60">
        <v>135</v>
      </c>
      <c r="S60">
        <v>70.94</v>
      </c>
      <c r="T60">
        <v>10.62</v>
      </c>
      <c r="U60">
        <f t="shared" si="4"/>
        <v>71.510000000000005</v>
      </c>
      <c r="V60">
        <f t="shared" si="5"/>
        <v>11.41</v>
      </c>
      <c r="W60">
        <f t="shared" si="6"/>
        <v>70.94</v>
      </c>
      <c r="X60">
        <f t="shared" si="7"/>
        <v>10.62</v>
      </c>
      <c r="AC60" s="18" t="b">
        <v>1</v>
      </c>
    </row>
    <row r="61" spans="1:45" x14ac:dyDescent="0.3">
      <c r="A61" t="s">
        <v>92</v>
      </c>
      <c r="C61">
        <v>60</v>
      </c>
      <c r="D61" t="s">
        <v>22</v>
      </c>
      <c r="E61" t="s">
        <v>137</v>
      </c>
      <c r="F61" t="s">
        <v>138</v>
      </c>
      <c r="H61">
        <v>6</v>
      </c>
      <c r="I61" s="4"/>
      <c r="O61">
        <v>129</v>
      </c>
      <c r="P61">
        <v>72.989999999999995</v>
      </c>
      <c r="Q61" s="3">
        <v>11.16</v>
      </c>
      <c r="R61">
        <v>134</v>
      </c>
      <c r="S61">
        <v>71.73</v>
      </c>
      <c r="T61">
        <v>12.24</v>
      </c>
      <c r="U61">
        <f t="shared" si="4"/>
        <v>72.989999999999995</v>
      </c>
      <c r="V61">
        <f t="shared" si="5"/>
        <v>11.16</v>
      </c>
      <c r="W61">
        <f t="shared" si="6"/>
        <v>71.73</v>
      </c>
      <c r="X61">
        <f t="shared" si="7"/>
        <v>12.24</v>
      </c>
      <c r="AC61" s="18" t="b">
        <v>1</v>
      </c>
    </row>
    <row r="62" spans="1:45" x14ac:dyDescent="0.3">
      <c r="A62" t="s">
        <v>92</v>
      </c>
      <c r="C62">
        <v>61</v>
      </c>
      <c r="D62" t="s">
        <v>22</v>
      </c>
      <c r="E62" t="s">
        <v>137</v>
      </c>
      <c r="F62" t="s">
        <v>138</v>
      </c>
      <c r="H62">
        <v>12</v>
      </c>
      <c r="I62" s="4"/>
      <c r="O62">
        <v>124</v>
      </c>
      <c r="P62">
        <v>72.900000000000006</v>
      </c>
      <c r="Q62" s="3">
        <v>12.1</v>
      </c>
      <c r="R62">
        <v>132</v>
      </c>
      <c r="S62">
        <v>72.099999999999994</v>
      </c>
      <c r="T62">
        <v>11</v>
      </c>
      <c r="U62">
        <f t="shared" si="4"/>
        <v>72.900000000000006</v>
      </c>
      <c r="V62">
        <f t="shared" si="5"/>
        <v>12.1</v>
      </c>
      <c r="W62">
        <f t="shared" si="6"/>
        <v>72.099999999999994</v>
      </c>
      <c r="X62">
        <f t="shared" si="7"/>
        <v>11</v>
      </c>
      <c r="AC62" s="18" t="b">
        <v>1</v>
      </c>
    </row>
    <row r="63" spans="1:45" x14ac:dyDescent="0.3">
      <c r="A63" t="s">
        <v>194</v>
      </c>
      <c r="B63" t="s">
        <v>400</v>
      </c>
      <c r="C63">
        <v>62</v>
      </c>
      <c r="D63" t="s">
        <v>22</v>
      </c>
      <c r="E63" t="s">
        <v>201</v>
      </c>
      <c r="F63" t="s">
        <v>138</v>
      </c>
      <c r="G63" t="s">
        <v>401</v>
      </c>
      <c r="H63">
        <v>1.5</v>
      </c>
      <c r="I63">
        <v>43</v>
      </c>
      <c r="J63">
        <v>34.049999999999997</v>
      </c>
      <c r="K63">
        <v>6.53</v>
      </c>
      <c r="L63">
        <v>37</v>
      </c>
      <c r="M63">
        <v>35</v>
      </c>
      <c r="N63">
        <v>5</v>
      </c>
      <c r="O63">
        <v>42</v>
      </c>
      <c r="P63">
        <v>38.56</v>
      </c>
      <c r="Q63" s="3">
        <v>4.6100000000000003</v>
      </c>
      <c r="R63">
        <v>35</v>
      </c>
      <c r="S63">
        <v>37.14</v>
      </c>
      <c r="T63">
        <v>3.89</v>
      </c>
      <c r="U63">
        <f t="shared" si="4"/>
        <v>4.5100000000000051</v>
      </c>
      <c r="V63">
        <f t="shared" si="5"/>
        <v>1.2237856095581789</v>
      </c>
      <c r="W63">
        <f t="shared" si="6"/>
        <v>2.1400000000000006</v>
      </c>
      <c r="X63">
        <f t="shared" si="7"/>
        <v>1.0526259496902923</v>
      </c>
      <c r="AC63" s="18" t="b">
        <v>1</v>
      </c>
      <c r="AJ63"/>
      <c r="AK63"/>
      <c r="AL63" s="2"/>
      <c r="AM63" s="2"/>
      <c r="AQ63"/>
      <c r="AS63" s="2"/>
    </row>
    <row r="64" spans="1:45" x14ac:dyDescent="0.3">
      <c r="A64" t="s">
        <v>194</v>
      </c>
      <c r="B64" t="s">
        <v>400</v>
      </c>
      <c r="C64">
        <v>63</v>
      </c>
      <c r="D64" t="s">
        <v>22</v>
      </c>
      <c r="E64" t="s">
        <v>201</v>
      </c>
      <c r="F64" t="s">
        <v>138</v>
      </c>
      <c r="G64" t="s">
        <v>402</v>
      </c>
      <c r="H64">
        <v>1.5</v>
      </c>
      <c r="I64">
        <v>35</v>
      </c>
      <c r="J64">
        <v>38.090000000000003</v>
      </c>
      <c r="K64">
        <v>4.2699999999999996</v>
      </c>
      <c r="L64">
        <v>35</v>
      </c>
      <c r="M64">
        <v>37.200000000000003</v>
      </c>
      <c r="N64">
        <v>5</v>
      </c>
      <c r="O64">
        <v>34</v>
      </c>
      <c r="P64">
        <v>39.450000000000003</v>
      </c>
      <c r="Q64" s="3">
        <v>4.6399999999999997</v>
      </c>
      <c r="R64">
        <v>35</v>
      </c>
      <c r="S64">
        <v>39.200000000000003</v>
      </c>
      <c r="T64">
        <v>3.9</v>
      </c>
      <c r="U64">
        <f t="shared" si="4"/>
        <v>1.3599999999999994</v>
      </c>
      <c r="V64">
        <f t="shared" si="5"/>
        <v>1.0743200311879904</v>
      </c>
      <c r="W64">
        <f t="shared" si="6"/>
        <v>2</v>
      </c>
      <c r="X64">
        <f t="shared" si="7"/>
        <v>1.0718475371325638</v>
      </c>
      <c r="AC64" s="18" t="b">
        <v>1</v>
      </c>
      <c r="AJ64"/>
      <c r="AK64"/>
      <c r="AL64" s="2"/>
      <c r="AM64" s="2"/>
      <c r="AQ64"/>
      <c r="AS64" s="2"/>
    </row>
    <row r="65" spans="1:45" x14ac:dyDescent="0.3">
      <c r="A65" t="s">
        <v>57</v>
      </c>
      <c r="C65">
        <v>64</v>
      </c>
      <c r="D65" t="s">
        <v>22</v>
      </c>
      <c r="E65" t="s">
        <v>140</v>
      </c>
      <c r="F65" t="s">
        <v>138</v>
      </c>
      <c r="H65">
        <v>0</v>
      </c>
      <c r="I65" s="4"/>
      <c r="O65">
        <v>18</v>
      </c>
      <c r="P65">
        <v>73.540000000000006</v>
      </c>
      <c r="Q65" s="3">
        <v>6.38</v>
      </c>
      <c r="R65">
        <v>18</v>
      </c>
      <c r="S65">
        <v>66.91</v>
      </c>
      <c r="T65">
        <v>7.52</v>
      </c>
      <c r="U65">
        <f t="shared" si="4"/>
        <v>73.540000000000006</v>
      </c>
      <c r="V65">
        <f t="shared" si="5"/>
        <v>6.38</v>
      </c>
      <c r="W65">
        <f t="shared" si="6"/>
        <v>66.91</v>
      </c>
      <c r="X65">
        <f t="shared" si="7"/>
        <v>7.52</v>
      </c>
      <c r="AC65" s="19" t="b">
        <v>1</v>
      </c>
    </row>
    <row r="66" spans="1:45" x14ac:dyDescent="0.3">
      <c r="A66" t="s">
        <v>57</v>
      </c>
      <c r="C66">
        <v>65</v>
      </c>
      <c r="D66" t="s">
        <v>22</v>
      </c>
      <c r="E66" t="s">
        <v>140</v>
      </c>
      <c r="F66" t="s">
        <v>138</v>
      </c>
      <c r="H66">
        <v>3</v>
      </c>
      <c r="I66" s="4"/>
      <c r="O66">
        <v>18</v>
      </c>
      <c r="P66">
        <v>72.87</v>
      </c>
      <c r="Q66" s="3">
        <v>6.97</v>
      </c>
      <c r="R66">
        <v>18</v>
      </c>
      <c r="S66">
        <v>67.12</v>
      </c>
      <c r="T66">
        <v>7.1</v>
      </c>
      <c r="U66">
        <f t="shared" ref="U66:U97" si="8">P66-J66</f>
        <v>72.87</v>
      </c>
      <c r="V66">
        <f t="shared" ref="V66:V92" si="9">IF(ISBLANK(I66), Q66, SQRT(Q66 ^ 2 / O66 + K66 ^ 2 / I66))</f>
        <v>6.97</v>
      </c>
      <c r="W66">
        <f t="shared" ref="W66:W97" si="10">S66 - M66</f>
        <v>67.12</v>
      </c>
      <c r="X66">
        <f t="shared" ref="X66:X92" si="11">IF(ISBLANK(I66), T66, SQRT(T66 ^ 2 / R66 + N66 ^ 2 / L66))</f>
        <v>7.1</v>
      </c>
      <c r="AC66" s="19" t="b">
        <v>1</v>
      </c>
    </row>
    <row r="67" spans="1:45" x14ac:dyDescent="0.3">
      <c r="A67" t="s">
        <v>21</v>
      </c>
      <c r="B67" s="5" t="s">
        <v>406</v>
      </c>
      <c r="C67">
        <v>66</v>
      </c>
      <c r="D67" t="s">
        <v>22</v>
      </c>
      <c r="E67" t="s">
        <v>144</v>
      </c>
      <c r="F67" t="s">
        <v>138</v>
      </c>
      <c r="H67">
        <v>1</v>
      </c>
      <c r="I67" s="4">
        <v>68</v>
      </c>
      <c r="J67">
        <v>45.7</v>
      </c>
      <c r="K67">
        <v>6.9</v>
      </c>
      <c r="L67" s="4">
        <v>68</v>
      </c>
      <c r="M67">
        <v>46.4</v>
      </c>
      <c r="N67">
        <v>7</v>
      </c>
      <c r="O67">
        <v>64</v>
      </c>
      <c r="P67">
        <v>52.44</v>
      </c>
      <c r="Q67" s="3">
        <v>14.08</v>
      </c>
      <c r="R67">
        <v>64</v>
      </c>
      <c r="S67">
        <v>49.77</v>
      </c>
      <c r="T67">
        <v>14.86</v>
      </c>
      <c r="U67">
        <f t="shared" si="8"/>
        <v>6.7399999999999949</v>
      </c>
      <c r="V67">
        <f t="shared" si="9"/>
        <v>1.948780916066126</v>
      </c>
      <c r="W67">
        <f t="shared" si="10"/>
        <v>3.3700000000000045</v>
      </c>
      <c r="X67">
        <f t="shared" si="11"/>
        <v>2.0422767895890406</v>
      </c>
      <c r="AC67" s="19" t="b">
        <v>1</v>
      </c>
    </row>
    <row r="68" spans="1:45" x14ac:dyDescent="0.3">
      <c r="A68" t="s">
        <v>21</v>
      </c>
      <c r="B68" s="5" t="s">
        <v>406</v>
      </c>
      <c r="C68">
        <v>67</v>
      </c>
      <c r="D68" t="s">
        <v>22</v>
      </c>
      <c r="E68" t="s">
        <v>144</v>
      </c>
      <c r="F68" t="s">
        <v>138</v>
      </c>
      <c r="H68">
        <v>3</v>
      </c>
      <c r="I68" s="4">
        <v>68</v>
      </c>
      <c r="J68">
        <v>45.7</v>
      </c>
      <c r="K68">
        <v>6.9</v>
      </c>
      <c r="L68" s="4">
        <v>68</v>
      </c>
      <c r="M68">
        <v>46.4</v>
      </c>
      <c r="N68">
        <v>7</v>
      </c>
      <c r="O68">
        <v>56</v>
      </c>
      <c r="P68">
        <v>57.9</v>
      </c>
      <c r="Q68" s="3">
        <v>14.47</v>
      </c>
      <c r="R68">
        <v>60</v>
      </c>
      <c r="S68">
        <v>55.28</v>
      </c>
      <c r="T68">
        <v>15.52</v>
      </c>
      <c r="U68">
        <f t="shared" si="8"/>
        <v>12.199999999999996</v>
      </c>
      <c r="V68">
        <f t="shared" si="9"/>
        <v>2.1069152098935238</v>
      </c>
      <c r="W68">
        <f t="shared" si="10"/>
        <v>8.8800000000000026</v>
      </c>
      <c r="X68">
        <f t="shared" si="11"/>
        <v>2.1760273210510901</v>
      </c>
      <c r="AC68" s="19" t="b">
        <v>1</v>
      </c>
    </row>
    <row r="69" spans="1:45" x14ac:dyDescent="0.3">
      <c r="A69" t="s">
        <v>21</v>
      </c>
      <c r="B69" s="5" t="s">
        <v>406</v>
      </c>
      <c r="C69">
        <v>68</v>
      </c>
      <c r="D69" t="s">
        <v>22</v>
      </c>
      <c r="E69" t="s">
        <v>144</v>
      </c>
      <c r="F69" t="s">
        <v>138</v>
      </c>
      <c r="H69">
        <v>6</v>
      </c>
      <c r="I69" s="4">
        <v>68</v>
      </c>
      <c r="J69">
        <v>45.7</v>
      </c>
      <c r="K69">
        <v>6.9</v>
      </c>
      <c r="L69" s="4">
        <v>68</v>
      </c>
      <c r="M69">
        <v>46.4</v>
      </c>
      <c r="N69">
        <v>7</v>
      </c>
      <c r="O69">
        <v>61</v>
      </c>
      <c r="P69">
        <v>60.72</v>
      </c>
      <c r="Q69" s="3">
        <v>15.56</v>
      </c>
      <c r="R69">
        <v>63</v>
      </c>
      <c r="S69">
        <v>57.88</v>
      </c>
      <c r="T69">
        <v>16.78</v>
      </c>
      <c r="U69">
        <f t="shared" si="8"/>
        <v>15.019999999999996</v>
      </c>
      <c r="V69">
        <f t="shared" si="9"/>
        <v>2.1608383717112201</v>
      </c>
      <c r="W69">
        <f t="shared" si="10"/>
        <v>11.480000000000004</v>
      </c>
      <c r="X69">
        <f t="shared" si="11"/>
        <v>2.2781413296443662</v>
      </c>
      <c r="AC69" s="19" t="b">
        <v>1</v>
      </c>
    </row>
    <row r="70" spans="1:45" x14ac:dyDescent="0.3">
      <c r="A70" t="s">
        <v>111</v>
      </c>
      <c r="C70">
        <v>69</v>
      </c>
      <c r="D70" t="s">
        <v>22</v>
      </c>
      <c r="E70" t="s">
        <v>137</v>
      </c>
      <c r="F70" t="s">
        <v>138</v>
      </c>
      <c r="H70">
        <v>0</v>
      </c>
      <c r="I70" s="4"/>
      <c r="O70">
        <v>235</v>
      </c>
      <c r="P70">
        <v>32.119999999999997</v>
      </c>
      <c r="Q70" s="3">
        <v>4.74</v>
      </c>
      <c r="R70">
        <v>185</v>
      </c>
      <c r="S70">
        <v>28.2</v>
      </c>
      <c r="T70">
        <v>3.03</v>
      </c>
      <c r="U70">
        <f t="shared" si="8"/>
        <v>32.119999999999997</v>
      </c>
      <c r="V70">
        <f t="shared" si="9"/>
        <v>4.74</v>
      </c>
      <c r="W70">
        <f t="shared" si="10"/>
        <v>28.2</v>
      </c>
      <c r="X70">
        <f t="shared" si="11"/>
        <v>3.03</v>
      </c>
      <c r="AC70" s="19" t="b">
        <v>1</v>
      </c>
    </row>
    <row r="71" spans="1:45" x14ac:dyDescent="0.3">
      <c r="A71" t="s">
        <v>149</v>
      </c>
      <c r="C71">
        <v>70</v>
      </c>
      <c r="D71" t="s">
        <v>22</v>
      </c>
      <c r="E71" t="s">
        <v>137</v>
      </c>
      <c r="F71" t="s">
        <v>138</v>
      </c>
      <c r="H71">
        <v>0</v>
      </c>
      <c r="I71" s="4"/>
      <c r="O71">
        <v>35</v>
      </c>
      <c r="P71">
        <v>79.540000000000006</v>
      </c>
      <c r="Q71" s="3">
        <v>7.02</v>
      </c>
      <c r="R71">
        <v>36</v>
      </c>
      <c r="S71">
        <v>65.58</v>
      </c>
      <c r="T71">
        <v>7.81</v>
      </c>
      <c r="U71">
        <f t="shared" si="8"/>
        <v>79.540000000000006</v>
      </c>
      <c r="V71">
        <f t="shared" si="9"/>
        <v>7.02</v>
      </c>
      <c r="W71">
        <f t="shared" si="10"/>
        <v>65.58</v>
      </c>
      <c r="X71">
        <f t="shared" si="11"/>
        <v>7.81</v>
      </c>
      <c r="AC71" s="18" t="b">
        <v>0</v>
      </c>
    </row>
    <row r="72" spans="1:45" x14ac:dyDescent="0.3">
      <c r="A72" t="s">
        <v>149</v>
      </c>
      <c r="C72">
        <v>71</v>
      </c>
      <c r="D72" t="s">
        <v>22</v>
      </c>
      <c r="E72" t="s">
        <v>137</v>
      </c>
      <c r="F72" t="s">
        <v>138</v>
      </c>
      <c r="H72">
        <v>3</v>
      </c>
      <c r="I72" s="4"/>
      <c r="O72">
        <v>35</v>
      </c>
      <c r="P72">
        <v>85.82</v>
      </c>
      <c r="Q72" s="3">
        <v>3.51</v>
      </c>
      <c r="R72">
        <v>36</v>
      </c>
      <c r="S72">
        <v>70.72</v>
      </c>
      <c r="T72">
        <v>8.4</v>
      </c>
      <c r="U72">
        <f t="shared" si="8"/>
        <v>85.82</v>
      </c>
      <c r="V72">
        <f t="shared" si="9"/>
        <v>3.51</v>
      </c>
      <c r="W72">
        <f t="shared" si="10"/>
        <v>70.72</v>
      </c>
      <c r="X72">
        <f t="shared" si="11"/>
        <v>8.4</v>
      </c>
      <c r="AC72" s="18" t="b">
        <v>0</v>
      </c>
    </row>
    <row r="73" spans="1:45" x14ac:dyDescent="0.3">
      <c r="A73" t="s">
        <v>83</v>
      </c>
      <c r="C73">
        <v>72</v>
      </c>
      <c r="D73" t="s">
        <v>22</v>
      </c>
      <c r="E73" t="s">
        <v>137</v>
      </c>
      <c r="F73" t="s">
        <v>138</v>
      </c>
      <c r="H73">
        <v>1</v>
      </c>
      <c r="I73" s="4"/>
      <c r="O73">
        <v>126</v>
      </c>
      <c r="P73">
        <v>11.8</v>
      </c>
      <c r="Q73" s="3">
        <v>23.7</v>
      </c>
      <c r="R73">
        <v>124</v>
      </c>
      <c r="S73">
        <v>-11.9</v>
      </c>
      <c r="T73">
        <v>21.9</v>
      </c>
      <c r="U73">
        <f t="shared" si="8"/>
        <v>11.8</v>
      </c>
      <c r="V73">
        <f t="shared" si="9"/>
        <v>23.7</v>
      </c>
      <c r="W73">
        <f t="shared" si="10"/>
        <v>-11.9</v>
      </c>
      <c r="X73">
        <f t="shared" si="11"/>
        <v>21.9</v>
      </c>
      <c r="AC73" s="19" t="b">
        <v>1</v>
      </c>
    </row>
    <row r="74" spans="1:45" x14ac:dyDescent="0.3">
      <c r="A74" t="s">
        <v>45</v>
      </c>
      <c r="C74">
        <v>73</v>
      </c>
      <c r="D74" t="s">
        <v>22</v>
      </c>
      <c r="E74" t="s">
        <v>137</v>
      </c>
      <c r="F74" t="s">
        <v>138</v>
      </c>
      <c r="H74">
        <v>0</v>
      </c>
      <c r="I74" s="4">
        <v>118</v>
      </c>
      <c r="L74" s="4">
        <v>118</v>
      </c>
      <c r="O74">
        <v>106</v>
      </c>
      <c r="R74">
        <v>104</v>
      </c>
      <c r="U74">
        <f t="shared" si="8"/>
        <v>0</v>
      </c>
      <c r="V74">
        <f t="shared" si="9"/>
        <v>0</v>
      </c>
      <c r="W74">
        <f t="shared" si="10"/>
        <v>0</v>
      </c>
      <c r="X74">
        <f t="shared" si="11"/>
        <v>0</v>
      </c>
      <c r="Y74">
        <v>-0.15988540000000001</v>
      </c>
      <c r="Z74">
        <v>1.6742679999999999E-2</v>
      </c>
      <c r="AA74">
        <v>-0.28999999999999998</v>
      </c>
      <c r="AB74">
        <v>0.23469387799999999</v>
      </c>
      <c r="AC74" s="19" t="b">
        <v>1</v>
      </c>
    </row>
    <row r="75" spans="1:45" x14ac:dyDescent="0.3">
      <c r="A75" t="s">
        <v>45</v>
      </c>
      <c r="C75">
        <v>74</v>
      </c>
      <c r="D75" t="s">
        <v>22</v>
      </c>
      <c r="E75" t="s">
        <v>137</v>
      </c>
      <c r="F75" t="s">
        <v>138</v>
      </c>
      <c r="H75">
        <v>1</v>
      </c>
      <c r="I75" s="4">
        <v>118</v>
      </c>
      <c r="L75" s="4">
        <v>118</v>
      </c>
      <c r="O75">
        <v>94</v>
      </c>
      <c r="R75">
        <v>100</v>
      </c>
      <c r="U75">
        <f t="shared" si="8"/>
        <v>0</v>
      </c>
      <c r="V75">
        <f t="shared" si="9"/>
        <v>0</v>
      </c>
      <c r="W75">
        <f t="shared" si="10"/>
        <v>0</v>
      </c>
      <c r="X75">
        <f t="shared" si="11"/>
        <v>0</v>
      </c>
      <c r="Y75">
        <v>1.3011360000000001</v>
      </c>
      <c r="Z75">
        <v>1.429181E-2</v>
      </c>
      <c r="AA75">
        <v>2.36</v>
      </c>
      <c r="AB75">
        <v>0.216836735</v>
      </c>
      <c r="AC75" s="19" t="b">
        <v>1</v>
      </c>
    </row>
    <row r="76" spans="1:45" x14ac:dyDescent="0.3">
      <c r="A76" t="s">
        <v>45</v>
      </c>
      <c r="C76">
        <v>75</v>
      </c>
      <c r="D76" t="s">
        <v>22</v>
      </c>
      <c r="E76" t="s">
        <v>137</v>
      </c>
      <c r="F76" t="s">
        <v>138</v>
      </c>
      <c r="H76">
        <v>3</v>
      </c>
      <c r="I76" s="4">
        <v>118</v>
      </c>
      <c r="L76" s="4">
        <v>118</v>
      </c>
      <c r="O76">
        <v>88</v>
      </c>
      <c r="R76">
        <v>98</v>
      </c>
      <c r="U76">
        <f t="shared" si="8"/>
        <v>0</v>
      </c>
      <c r="V76">
        <f t="shared" si="9"/>
        <v>0</v>
      </c>
      <c r="W76">
        <f t="shared" si="10"/>
        <v>0</v>
      </c>
      <c r="X76">
        <f t="shared" si="11"/>
        <v>0</v>
      </c>
      <c r="Y76">
        <v>0.24809800000000001</v>
      </c>
      <c r="Z76">
        <v>1.3627169999999999E-2</v>
      </c>
      <c r="AA76">
        <v>0.45</v>
      </c>
      <c r="AB76">
        <v>0.211734694</v>
      </c>
      <c r="AC76" s="3" t="b">
        <v>1</v>
      </c>
    </row>
    <row r="77" spans="1:45" x14ac:dyDescent="0.3">
      <c r="A77" t="s">
        <v>202</v>
      </c>
      <c r="B77" t="s">
        <v>414</v>
      </c>
      <c r="C77">
        <v>76</v>
      </c>
      <c r="D77" t="s">
        <v>22</v>
      </c>
      <c r="E77" t="s">
        <v>203</v>
      </c>
      <c r="F77" t="s">
        <v>138</v>
      </c>
      <c r="H77">
        <v>1</v>
      </c>
      <c r="I77">
        <v>20</v>
      </c>
      <c r="J77">
        <v>23.7</v>
      </c>
      <c r="K77">
        <v>7.93</v>
      </c>
      <c r="L77">
        <v>25</v>
      </c>
      <c r="M77">
        <v>28.16</v>
      </c>
      <c r="N77">
        <v>4.63</v>
      </c>
      <c r="O77">
        <v>20</v>
      </c>
      <c r="P77">
        <v>26.3</v>
      </c>
      <c r="Q77" s="3">
        <v>5.77</v>
      </c>
      <c r="R77">
        <v>25</v>
      </c>
      <c r="S77">
        <v>28.44</v>
      </c>
      <c r="T77">
        <v>4.6100000000000003</v>
      </c>
      <c r="U77">
        <f t="shared" si="8"/>
        <v>2.6000000000000014</v>
      </c>
      <c r="V77">
        <f t="shared" si="9"/>
        <v>2.1929181471272474</v>
      </c>
      <c r="W77">
        <f t="shared" si="10"/>
        <v>0.28000000000000114</v>
      </c>
      <c r="X77">
        <f t="shared" si="11"/>
        <v>1.3067363926974713</v>
      </c>
      <c r="AC77" t="b">
        <v>1</v>
      </c>
      <c r="AJ77"/>
      <c r="AK77"/>
      <c r="AL77" s="2"/>
      <c r="AM77" s="2"/>
      <c r="AQ77"/>
      <c r="AS77" s="2"/>
    </row>
    <row r="78" spans="1:45" x14ac:dyDescent="0.3">
      <c r="A78" t="s">
        <v>202</v>
      </c>
      <c r="B78" t="s">
        <v>414</v>
      </c>
      <c r="C78">
        <v>77</v>
      </c>
      <c r="D78" t="s">
        <v>22</v>
      </c>
      <c r="E78" t="s">
        <v>203</v>
      </c>
      <c r="F78" t="s">
        <v>138</v>
      </c>
      <c r="H78">
        <v>2</v>
      </c>
      <c r="I78">
        <v>20</v>
      </c>
      <c r="J78">
        <v>23.7</v>
      </c>
      <c r="K78">
        <v>7.93</v>
      </c>
      <c r="L78">
        <v>25</v>
      </c>
      <c r="M78">
        <v>28.16</v>
      </c>
      <c r="N78">
        <v>4.63</v>
      </c>
      <c r="O78">
        <v>20</v>
      </c>
      <c r="P78">
        <v>29.15</v>
      </c>
      <c r="Q78" s="3">
        <v>4.8</v>
      </c>
      <c r="R78">
        <v>25</v>
      </c>
      <c r="S78">
        <v>29.2</v>
      </c>
      <c r="T78">
        <v>4.87</v>
      </c>
      <c r="U78">
        <f t="shared" si="8"/>
        <v>5.4499999999999993</v>
      </c>
      <c r="V78">
        <f t="shared" si="9"/>
        <v>2.0727385266839615</v>
      </c>
      <c r="W78">
        <f t="shared" si="10"/>
        <v>1.0399999999999991</v>
      </c>
      <c r="X78">
        <f t="shared" si="11"/>
        <v>1.3439315458757564</v>
      </c>
      <c r="AC78" t="b">
        <v>1</v>
      </c>
      <c r="AJ78"/>
      <c r="AK78"/>
      <c r="AL78" s="2"/>
      <c r="AM78" s="2"/>
      <c r="AQ78"/>
      <c r="AS78" s="2"/>
    </row>
    <row r="79" spans="1:45" x14ac:dyDescent="0.3">
      <c r="A79" t="s">
        <v>178</v>
      </c>
      <c r="B79" t="s">
        <v>415</v>
      </c>
      <c r="C79">
        <v>78</v>
      </c>
      <c r="D79" t="s">
        <v>22</v>
      </c>
      <c r="E79" t="s">
        <v>179</v>
      </c>
      <c r="F79" t="s">
        <v>180</v>
      </c>
      <c r="H79">
        <v>3.5</v>
      </c>
      <c r="I79">
        <v>80</v>
      </c>
      <c r="J79">
        <v>68.75</v>
      </c>
      <c r="K79">
        <v>11</v>
      </c>
      <c r="L79">
        <v>85</v>
      </c>
      <c r="M79">
        <v>67.709999999999994</v>
      </c>
      <c r="N79">
        <v>10.4</v>
      </c>
      <c r="O79">
        <v>60</v>
      </c>
      <c r="P79">
        <v>74.430000000000007</v>
      </c>
      <c r="Q79" s="3">
        <v>10.1</v>
      </c>
      <c r="R79" s="3">
        <v>80</v>
      </c>
      <c r="S79" s="3">
        <v>75.260000000000005</v>
      </c>
      <c r="T79" s="3">
        <v>9.65</v>
      </c>
      <c r="U79">
        <f t="shared" si="8"/>
        <v>5.6800000000000068</v>
      </c>
      <c r="V79">
        <f t="shared" si="9"/>
        <v>1.7923913263198599</v>
      </c>
      <c r="W79">
        <f t="shared" si="10"/>
        <v>7.5500000000000114</v>
      </c>
      <c r="X79">
        <f t="shared" si="11"/>
        <v>1.5609297992655833</v>
      </c>
      <c r="Y79" s="3"/>
      <c r="Z79" s="3"/>
      <c r="AA79" s="3"/>
      <c r="AB79" s="3"/>
      <c r="AC79" s="3" t="b">
        <v>1</v>
      </c>
      <c r="AJ79"/>
      <c r="AK79"/>
      <c r="AL79" s="2"/>
      <c r="AM79" s="2"/>
      <c r="AQ79"/>
      <c r="AS79" s="2"/>
    </row>
    <row r="80" spans="1:45" x14ac:dyDescent="0.3">
      <c r="A80" t="s">
        <v>181</v>
      </c>
      <c r="B80" s="13" t="s">
        <v>403</v>
      </c>
      <c r="C80">
        <v>79</v>
      </c>
      <c r="D80" t="s">
        <v>22</v>
      </c>
      <c r="E80" t="s">
        <v>182</v>
      </c>
      <c r="F80" t="s">
        <v>180</v>
      </c>
      <c r="G80" t="s">
        <v>404</v>
      </c>
      <c r="H80">
        <v>0</v>
      </c>
      <c r="O80">
        <v>32</v>
      </c>
      <c r="P80">
        <v>8.91</v>
      </c>
      <c r="Q80" s="3">
        <v>0.86</v>
      </c>
      <c r="R80">
        <v>29</v>
      </c>
      <c r="S80" s="3">
        <v>7.79</v>
      </c>
      <c r="T80" s="3">
        <v>1.45</v>
      </c>
      <c r="U80">
        <f t="shared" si="8"/>
        <v>8.91</v>
      </c>
      <c r="V80">
        <f t="shared" si="9"/>
        <v>0.86</v>
      </c>
      <c r="W80">
        <f t="shared" si="10"/>
        <v>7.79</v>
      </c>
      <c r="X80">
        <f t="shared" si="11"/>
        <v>1.45</v>
      </c>
      <c r="AC80" s="3" t="b">
        <v>0</v>
      </c>
      <c r="AJ80"/>
      <c r="AK80"/>
      <c r="AL80" s="2"/>
      <c r="AM80" s="2"/>
      <c r="AQ80"/>
      <c r="AS80" s="2"/>
    </row>
    <row r="81" spans="1:45" x14ac:dyDescent="0.3">
      <c r="A81" t="s">
        <v>181</v>
      </c>
      <c r="B81" t="s">
        <v>403</v>
      </c>
      <c r="C81">
        <v>80</v>
      </c>
      <c r="D81" t="s">
        <v>22</v>
      </c>
      <c r="E81" t="s">
        <v>184</v>
      </c>
      <c r="F81" t="s">
        <v>180</v>
      </c>
      <c r="G81" t="s">
        <v>405</v>
      </c>
      <c r="H81">
        <v>0</v>
      </c>
      <c r="O81">
        <v>32</v>
      </c>
      <c r="P81">
        <v>8.94</v>
      </c>
      <c r="Q81" s="3">
        <v>0.95</v>
      </c>
      <c r="R81">
        <v>29</v>
      </c>
      <c r="S81" s="3">
        <v>8.3800000000000008</v>
      </c>
      <c r="T81" s="3">
        <v>1.43</v>
      </c>
      <c r="U81">
        <f t="shared" si="8"/>
        <v>8.94</v>
      </c>
      <c r="V81">
        <f t="shared" si="9"/>
        <v>0.95</v>
      </c>
      <c r="W81">
        <f t="shared" si="10"/>
        <v>8.3800000000000008</v>
      </c>
      <c r="X81">
        <f t="shared" si="11"/>
        <v>1.43</v>
      </c>
      <c r="AC81" s="3" t="b">
        <v>0</v>
      </c>
      <c r="AJ81"/>
      <c r="AK81"/>
      <c r="AL81" s="2"/>
      <c r="AM81" s="2"/>
      <c r="AQ81"/>
      <c r="AS81" s="2"/>
    </row>
    <row r="82" spans="1:45" x14ac:dyDescent="0.3">
      <c r="A82" t="s">
        <v>164</v>
      </c>
      <c r="B82" t="s">
        <v>416</v>
      </c>
      <c r="C82">
        <v>81</v>
      </c>
      <c r="D82" t="s">
        <v>22</v>
      </c>
      <c r="E82" t="s">
        <v>180</v>
      </c>
      <c r="F82" t="s">
        <v>180</v>
      </c>
      <c r="H82">
        <v>9</v>
      </c>
      <c r="I82" s="4"/>
      <c r="L82" s="4"/>
      <c r="O82">
        <v>233</v>
      </c>
      <c r="P82">
        <v>41.79</v>
      </c>
      <c r="Q82" s="3">
        <v>0.30528675044947495</v>
      </c>
      <c r="R82" s="4">
        <v>250</v>
      </c>
      <c r="S82" s="3">
        <v>41.83</v>
      </c>
      <c r="T82" s="3">
        <v>0.31622776601683794</v>
      </c>
      <c r="U82">
        <f t="shared" si="8"/>
        <v>41.79</v>
      </c>
      <c r="V82">
        <f t="shared" si="9"/>
        <v>0.30528675044947495</v>
      </c>
      <c r="W82">
        <f t="shared" si="10"/>
        <v>41.83</v>
      </c>
      <c r="X82">
        <f t="shared" si="11"/>
        <v>0.31622776601683794</v>
      </c>
      <c r="AC82" s="3" t="b">
        <v>1</v>
      </c>
      <c r="AJ82"/>
      <c r="AK82"/>
      <c r="AL82" s="2"/>
      <c r="AM82" s="2"/>
      <c r="AQ82"/>
      <c r="AS82" s="2"/>
    </row>
    <row r="83" spans="1:45" x14ac:dyDescent="0.3">
      <c r="A83" t="s">
        <v>164</v>
      </c>
      <c r="B83" t="s">
        <v>416</v>
      </c>
      <c r="C83">
        <v>82</v>
      </c>
      <c r="D83" t="s">
        <v>22</v>
      </c>
      <c r="E83" t="s">
        <v>180</v>
      </c>
      <c r="F83" t="s">
        <v>180</v>
      </c>
      <c r="H83">
        <v>15</v>
      </c>
      <c r="I83" s="4"/>
      <c r="L83" s="4"/>
      <c r="O83">
        <v>231</v>
      </c>
      <c r="P83">
        <v>41.83</v>
      </c>
      <c r="Q83" s="3">
        <v>0.30397368307141326</v>
      </c>
      <c r="R83" s="4">
        <v>247</v>
      </c>
      <c r="S83" s="3">
        <v>41.8</v>
      </c>
      <c r="T83" s="3">
        <v>0.31432467291003424</v>
      </c>
      <c r="U83">
        <f t="shared" si="8"/>
        <v>41.83</v>
      </c>
      <c r="V83">
        <f t="shared" si="9"/>
        <v>0.30397368307141326</v>
      </c>
      <c r="W83">
        <f t="shared" si="10"/>
        <v>41.8</v>
      </c>
      <c r="X83">
        <f t="shared" si="11"/>
        <v>0.31432467291003424</v>
      </c>
      <c r="AC83" s="3" t="b">
        <v>1</v>
      </c>
      <c r="AJ83"/>
      <c r="AK83"/>
      <c r="AL83" s="2"/>
      <c r="AM83" s="2"/>
      <c r="AQ83"/>
      <c r="AS83" s="2"/>
    </row>
    <row r="84" spans="1:45" x14ac:dyDescent="0.3">
      <c r="A84" t="s">
        <v>164</v>
      </c>
      <c r="B84" t="s">
        <v>416</v>
      </c>
      <c r="C84">
        <v>83</v>
      </c>
      <c r="D84" t="s">
        <v>22</v>
      </c>
      <c r="E84" t="s">
        <v>180</v>
      </c>
      <c r="F84" t="s">
        <v>180</v>
      </c>
      <c r="H84">
        <v>21</v>
      </c>
      <c r="I84" s="4"/>
      <c r="L84" s="4"/>
      <c r="O84">
        <v>216</v>
      </c>
      <c r="P84">
        <v>42.07</v>
      </c>
      <c r="Q84" s="3">
        <v>0.29393876913398137</v>
      </c>
      <c r="R84" s="4">
        <v>240</v>
      </c>
      <c r="S84" s="3">
        <v>42.22</v>
      </c>
      <c r="T84" s="3">
        <v>0.30983866769659335</v>
      </c>
      <c r="U84">
        <f t="shared" si="8"/>
        <v>42.07</v>
      </c>
      <c r="V84">
        <f t="shared" si="9"/>
        <v>0.29393876913398137</v>
      </c>
      <c r="W84">
        <f t="shared" si="10"/>
        <v>42.22</v>
      </c>
      <c r="X84">
        <f t="shared" si="11"/>
        <v>0.30983866769659335</v>
      </c>
      <c r="AC84" s="3" t="b">
        <v>1</v>
      </c>
      <c r="AJ84"/>
      <c r="AK84"/>
      <c r="AL84" s="2"/>
      <c r="AM84" s="2"/>
      <c r="AQ84"/>
      <c r="AS84" s="2"/>
    </row>
    <row r="85" spans="1:45" x14ac:dyDescent="0.3">
      <c r="A85" t="s">
        <v>51</v>
      </c>
      <c r="B85" s="5" t="s">
        <v>417</v>
      </c>
      <c r="C85">
        <v>84</v>
      </c>
      <c r="D85" t="s">
        <v>22</v>
      </c>
      <c r="E85" t="s">
        <v>418</v>
      </c>
      <c r="F85" t="s">
        <v>338</v>
      </c>
      <c r="G85" t="s">
        <v>419</v>
      </c>
      <c r="H85">
        <v>5</v>
      </c>
      <c r="I85">
        <v>20</v>
      </c>
      <c r="J85">
        <v>3.4</v>
      </c>
      <c r="K85">
        <v>0.77</v>
      </c>
      <c r="L85">
        <v>20</v>
      </c>
      <c r="M85">
        <v>3.7</v>
      </c>
      <c r="N85">
        <v>0.7</v>
      </c>
      <c r="O85">
        <v>19</v>
      </c>
      <c r="P85">
        <v>4.125</v>
      </c>
      <c r="Q85">
        <v>0.77</v>
      </c>
      <c r="R85">
        <v>19</v>
      </c>
      <c r="S85">
        <v>3.8610000000000002</v>
      </c>
      <c r="T85">
        <v>0.7</v>
      </c>
      <c r="U85">
        <f t="shared" si="8"/>
        <v>0.72500000000000009</v>
      </c>
      <c r="V85">
        <f t="shared" si="9"/>
        <v>0.24667846107411714</v>
      </c>
      <c r="W85">
        <f t="shared" si="10"/>
        <v>0.16100000000000003</v>
      </c>
      <c r="X85">
        <f t="shared" si="11"/>
        <v>0.2242531464310156</v>
      </c>
      <c r="AC85" t="b">
        <v>1</v>
      </c>
      <c r="AJ85"/>
      <c r="AK85"/>
      <c r="AL85" s="2"/>
      <c r="AM85" s="2"/>
      <c r="AQ85"/>
      <c r="AS85" s="2"/>
    </row>
    <row r="86" spans="1:45" x14ac:dyDescent="0.3">
      <c r="A86" t="s">
        <v>51</v>
      </c>
      <c r="B86" s="5" t="s">
        <v>417</v>
      </c>
      <c r="C86">
        <v>85</v>
      </c>
      <c r="D86" t="s">
        <v>22</v>
      </c>
      <c r="E86" t="s">
        <v>420</v>
      </c>
      <c r="F86" t="s">
        <v>338</v>
      </c>
      <c r="G86" t="s">
        <v>421</v>
      </c>
      <c r="H86">
        <v>5</v>
      </c>
      <c r="I86">
        <v>20</v>
      </c>
      <c r="J86">
        <v>4.2</v>
      </c>
      <c r="K86">
        <v>0.9</v>
      </c>
      <c r="L86">
        <v>20</v>
      </c>
      <c r="M86">
        <v>4.3</v>
      </c>
      <c r="N86">
        <v>0.65</v>
      </c>
      <c r="O86">
        <v>19</v>
      </c>
      <c r="P86">
        <v>4.3970000000000002</v>
      </c>
      <c r="Q86">
        <v>0.9</v>
      </c>
      <c r="R86">
        <v>19</v>
      </c>
      <c r="S86">
        <v>4.0819999999999999</v>
      </c>
      <c r="T86">
        <v>0.65</v>
      </c>
      <c r="U86">
        <f t="shared" si="8"/>
        <v>0.19700000000000006</v>
      </c>
      <c r="V86">
        <f t="shared" si="9"/>
        <v>0.28832547398273434</v>
      </c>
      <c r="W86">
        <f t="shared" si="10"/>
        <v>-0.21799999999999997</v>
      </c>
      <c r="X86">
        <f t="shared" si="11"/>
        <v>0.20823506454308591</v>
      </c>
      <c r="AC86" t="b">
        <v>1</v>
      </c>
      <c r="AJ86"/>
      <c r="AK86"/>
      <c r="AL86" s="2"/>
      <c r="AM86" s="2"/>
      <c r="AQ86"/>
      <c r="AS86" s="2"/>
    </row>
    <row r="87" spans="1:45" x14ac:dyDescent="0.3">
      <c r="A87" t="s">
        <v>92</v>
      </c>
      <c r="B87" s="5" t="s">
        <v>422</v>
      </c>
      <c r="C87">
        <v>86</v>
      </c>
      <c r="D87" t="s">
        <v>22</v>
      </c>
      <c r="E87" t="s">
        <v>423</v>
      </c>
      <c r="F87" t="s">
        <v>338</v>
      </c>
      <c r="H87">
        <v>3</v>
      </c>
      <c r="I87">
        <v>134</v>
      </c>
      <c r="J87">
        <v>-20.28</v>
      </c>
      <c r="K87">
        <v>6.38</v>
      </c>
      <c r="L87">
        <v>138</v>
      </c>
      <c r="M87">
        <v>-19.760000000000002</v>
      </c>
      <c r="N87">
        <v>6.03</v>
      </c>
      <c r="O87">
        <v>120</v>
      </c>
      <c r="P87">
        <v>-19.62</v>
      </c>
      <c r="Q87" s="3">
        <v>6.5</v>
      </c>
      <c r="R87">
        <v>135</v>
      </c>
      <c r="S87">
        <v>-20.02</v>
      </c>
      <c r="T87">
        <v>5.79</v>
      </c>
      <c r="U87">
        <f t="shared" si="8"/>
        <v>0.66000000000000014</v>
      </c>
      <c r="V87">
        <f t="shared" si="9"/>
        <v>0.80984412848264264</v>
      </c>
      <c r="W87">
        <f t="shared" si="10"/>
        <v>-0.25999999999999801</v>
      </c>
      <c r="X87">
        <f t="shared" si="11"/>
        <v>0.7154099868434618</v>
      </c>
      <c r="AC87" t="b">
        <v>1</v>
      </c>
    </row>
    <row r="88" spans="1:45" x14ac:dyDescent="0.3">
      <c r="A88" t="s">
        <v>92</v>
      </c>
      <c r="B88" s="5" t="s">
        <v>422</v>
      </c>
      <c r="C88">
        <v>87</v>
      </c>
      <c r="D88" t="s">
        <v>22</v>
      </c>
      <c r="E88" t="s">
        <v>423</v>
      </c>
      <c r="F88" t="s">
        <v>338</v>
      </c>
      <c r="H88">
        <v>6</v>
      </c>
      <c r="I88">
        <v>134</v>
      </c>
      <c r="J88">
        <v>-20.28</v>
      </c>
      <c r="K88">
        <v>6.38</v>
      </c>
      <c r="L88">
        <v>138</v>
      </c>
      <c r="M88">
        <v>-19.760000000000002</v>
      </c>
      <c r="N88">
        <v>6.03</v>
      </c>
      <c r="O88">
        <v>129</v>
      </c>
      <c r="P88">
        <v>-19.62</v>
      </c>
      <c r="Q88" s="3">
        <v>6.53</v>
      </c>
      <c r="R88">
        <v>134</v>
      </c>
      <c r="S88">
        <v>-19.7</v>
      </c>
      <c r="T88">
        <v>6.87</v>
      </c>
      <c r="U88">
        <f t="shared" si="8"/>
        <v>0.66000000000000014</v>
      </c>
      <c r="V88">
        <f t="shared" si="9"/>
        <v>0.79643819063853183</v>
      </c>
      <c r="W88">
        <f t="shared" si="10"/>
        <v>6.0000000000002274E-2</v>
      </c>
      <c r="X88">
        <f t="shared" si="11"/>
        <v>0.78466582329708146</v>
      </c>
      <c r="AC88" t="b">
        <v>1</v>
      </c>
    </row>
    <row r="89" spans="1:45" x14ac:dyDescent="0.3">
      <c r="A89" t="s">
        <v>92</v>
      </c>
      <c r="B89" s="5" t="s">
        <v>422</v>
      </c>
      <c r="C89">
        <v>88</v>
      </c>
      <c r="D89" t="s">
        <v>22</v>
      </c>
      <c r="E89" t="s">
        <v>423</v>
      </c>
      <c r="F89" t="s">
        <v>338</v>
      </c>
      <c r="H89">
        <v>12</v>
      </c>
      <c r="I89">
        <v>134</v>
      </c>
      <c r="J89">
        <v>-20.28</v>
      </c>
      <c r="K89">
        <v>6.38</v>
      </c>
      <c r="L89">
        <v>138</v>
      </c>
      <c r="M89">
        <v>-19.760000000000002</v>
      </c>
      <c r="N89">
        <v>6.03</v>
      </c>
      <c r="O89">
        <v>124</v>
      </c>
      <c r="P89">
        <v>-19.52</v>
      </c>
      <c r="Q89" s="3">
        <v>6.03</v>
      </c>
      <c r="R89">
        <v>132</v>
      </c>
      <c r="S89">
        <v>-19.62</v>
      </c>
      <c r="T89">
        <v>6.07</v>
      </c>
      <c r="U89">
        <f t="shared" si="8"/>
        <v>0.76000000000000156</v>
      </c>
      <c r="V89">
        <f t="shared" si="9"/>
        <v>0.77265596718112939</v>
      </c>
      <c r="W89">
        <f t="shared" si="10"/>
        <v>0.14000000000000057</v>
      </c>
      <c r="X89">
        <f t="shared" si="11"/>
        <v>0.73662257154646438</v>
      </c>
      <c r="AC89" t="b">
        <v>1</v>
      </c>
    </row>
    <row r="90" spans="1:45" x14ac:dyDescent="0.3">
      <c r="A90" t="s">
        <v>103</v>
      </c>
      <c r="B90" s="5" t="s">
        <v>424</v>
      </c>
      <c r="C90">
        <v>89</v>
      </c>
      <c r="D90" t="s">
        <v>22</v>
      </c>
      <c r="E90" t="s">
        <v>425</v>
      </c>
      <c r="F90" t="s">
        <v>338</v>
      </c>
      <c r="H90">
        <v>0</v>
      </c>
      <c r="O90">
        <v>18</v>
      </c>
      <c r="P90">
        <v>-17.22</v>
      </c>
      <c r="Q90" s="3">
        <v>4.72</v>
      </c>
      <c r="R90">
        <v>26</v>
      </c>
      <c r="S90">
        <v>-18.73</v>
      </c>
      <c r="T90">
        <v>6.38</v>
      </c>
      <c r="U90">
        <f t="shared" si="8"/>
        <v>-17.22</v>
      </c>
      <c r="V90">
        <f t="shared" si="9"/>
        <v>4.72</v>
      </c>
      <c r="W90">
        <f t="shared" si="10"/>
        <v>-18.73</v>
      </c>
      <c r="X90">
        <f t="shared" si="11"/>
        <v>6.38</v>
      </c>
      <c r="AC90" t="b">
        <v>0</v>
      </c>
    </row>
    <row r="91" spans="1:45" x14ac:dyDescent="0.3">
      <c r="A91" t="s">
        <v>196</v>
      </c>
      <c r="B91" s="5" t="s">
        <v>426</v>
      </c>
      <c r="C91">
        <v>90</v>
      </c>
      <c r="D91" t="s">
        <v>22</v>
      </c>
      <c r="E91" t="s">
        <v>427</v>
      </c>
      <c r="F91" t="s">
        <v>338</v>
      </c>
      <c r="G91" t="s">
        <v>408</v>
      </c>
      <c r="H91">
        <v>12</v>
      </c>
      <c r="I91">
        <v>97</v>
      </c>
      <c r="L91">
        <v>96</v>
      </c>
      <c r="O91">
        <v>97</v>
      </c>
      <c r="R91">
        <v>96</v>
      </c>
      <c r="U91">
        <f t="shared" si="8"/>
        <v>0</v>
      </c>
      <c r="V91">
        <f t="shared" si="9"/>
        <v>0</v>
      </c>
      <c r="W91">
        <f t="shared" si="10"/>
        <v>0</v>
      </c>
      <c r="X91">
        <f t="shared" si="11"/>
        <v>0</v>
      </c>
      <c r="Y91">
        <v>0.36</v>
      </c>
      <c r="Z91">
        <v>2.1061696312518918E-2</v>
      </c>
      <c r="AC91" t="b">
        <v>1</v>
      </c>
    </row>
    <row r="92" spans="1:45" x14ac:dyDescent="0.3">
      <c r="A92" t="s">
        <v>196</v>
      </c>
      <c r="B92" s="5" t="s">
        <v>426</v>
      </c>
      <c r="C92">
        <v>91</v>
      </c>
      <c r="D92" t="s">
        <v>22</v>
      </c>
      <c r="E92" t="s">
        <v>427</v>
      </c>
      <c r="F92" t="s">
        <v>338</v>
      </c>
      <c r="G92" t="s">
        <v>409</v>
      </c>
      <c r="H92">
        <v>12</v>
      </c>
      <c r="I92">
        <v>74</v>
      </c>
      <c r="L92">
        <v>79</v>
      </c>
      <c r="O92">
        <v>74</v>
      </c>
      <c r="R92">
        <v>79</v>
      </c>
      <c r="U92">
        <f t="shared" si="8"/>
        <v>0</v>
      </c>
      <c r="V92">
        <f t="shared" si="9"/>
        <v>0</v>
      </c>
      <c r="W92">
        <f t="shared" si="10"/>
        <v>0</v>
      </c>
      <c r="X92">
        <f t="shared" si="11"/>
        <v>0</v>
      </c>
      <c r="Y92">
        <v>0</v>
      </c>
      <c r="Z92">
        <v>2.6171741361614778E-2</v>
      </c>
      <c r="AC92" t="b">
        <v>1</v>
      </c>
    </row>
    <row r="93" spans="1:45" x14ac:dyDescent="0.3">
      <c r="A93" t="s">
        <v>186</v>
      </c>
      <c r="B93" s="5" t="s">
        <v>428</v>
      </c>
      <c r="C93">
        <v>92</v>
      </c>
      <c r="D93" t="s">
        <v>22</v>
      </c>
      <c r="E93" t="s">
        <v>338</v>
      </c>
      <c r="F93" t="s">
        <v>338</v>
      </c>
      <c r="H93">
        <v>0</v>
      </c>
      <c r="I93">
        <v>411</v>
      </c>
      <c r="J93">
        <v>89</v>
      </c>
      <c r="L93">
        <v>410</v>
      </c>
      <c r="M93">
        <v>88.32</v>
      </c>
      <c r="O93">
        <v>145</v>
      </c>
      <c r="P93">
        <v>88.3</v>
      </c>
      <c r="R93">
        <v>273</v>
      </c>
      <c r="S93">
        <v>86.52</v>
      </c>
      <c r="U93">
        <f t="shared" si="8"/>
        <v>-0.70000000000000284</v>
      </c>
      <c r="V93">
        <f>78.5714285714 / SQRT(1 / 145 + 1 / 273)</f>
        <v>764.6132739144615</v>
      </c>
      <c r="W93">
        <f t="shared" si="10"/>
        <v>-1.7999999999999972</v>
      </c>
      <c r="X93">
        <f>78.5714285714 / SQRT(1 / 145 + 1 / 273)</f>
        <v>764.6132739144615</v>
      </c>
      <c r="AC93" t="b">
        <v>1</v>
      </c>
    </row>
    <row r="94" spans="1:45" x14ac:dyDescent="0.3">
      <c r="A94" t="s">
        <v>429</v>
      </c>
      <c r="B94" s="5" t="s">
        <v>430</v>
      </c>
      <c r="C94">
        <v>93</v>
      </c>
      <c r="D94" t="s">
        <v>22</v>
      </c>
      <c r="E94" t="s">
        <v>431</v>
      </c>
      <c r="F94" t="s">
        <v>338</v>
      </c>
      <c r="H94">
        <v>0</v>
      </c>
      <c r="I94">
        <v>15</v>
      </c>
      <c r="L94">
        <v>17</v>
      </c>
      <c r="O94">
        <v>15</v>
      </c>
      <c r="R94">
        <v>17</v>
      </c>
      <c r="U94">
        <f t="shared" si="8"/>
        <v>0</v>
      </c>
      <c r="V94">
        <f t="shared" ref="V94:V140" si="12">IF(ISBLANK(I94), Q94, SQRT(Q94 ^ 2 / O94 + K94 ^ 2 / I94))</f>
        <v>0</v>
      </c>
      <c r="W94">
        <f t="shared" si="10"/>
        <v>0</v>
      </c>
      <c r="X94">
        <f t="shared" ref="X94:X140" si="13">IF(ISBLANK(I94), T94, SQRT(T94 ^ 2 / R94 + N94 ^ 2 / L94))</f>
        <v>0</v>
      </c>
      <c r="Y94">
        <v>1.6097999999999999</v>
      </c>
      <c r="Z94">
        <v>0.16600000000000001</v>
      </c>
      <c r="AC94" s="18" t="b">
        <v>1</v>
      </c>
    </row>
    <row r="95" spans="1:45" x14ac:dyDescent="0.3">
      <c r="A95" t="s">
        <v>194</v>
      </c>
      <c r="B95" t="s">
        <v>400</v>
      </c>
      <c r="C95">
        <v>94</v>
      </c>
      <c r="D95" t="s">
        <v>22</v>
      </c>
      <c r="E95" t="s">
        <v>160</v>
      </c>
      <c r="F95" t="s">
        <v>160</v>
      </c>
      <c r="G95" t="s">
        <v>401</v>
      </c>
      <c r="H95">
        <v>1.5</v>
      </c>
      <c r="I95">
        <v>43</v>
      </c>
      <c r="J95">
        <v>6.26</v>
      </c>
      <c r="K95">
        <v>0.73</v>
      </c>
      <c r="L95">
        <v>37</v>
      </c>
      <c r="M95">
        <v>6.26</v>
      </c>
      <c r="N95">
        <v>1.07</v>
      </c>
      <c r="O95">
        <v>42</v>
      </c>
      <c r="P95">
        <v>6.15</v>
      </c>
      <c r="Q95" s="3">
        <v>0.91</v>
      </c>
      <c r="R95">
        <v>35</v>
      </c>
      <c r="S95">
        <v>6.21</v>
      </c>
      <c r="T95">
        <v>0.64</v>
      </c>
      <c r="U95">
        <f t="shared" si="8"/>
        <v>-0.10999999999999943</v>
      </c>
      <c r="V95">
        <f t="shared" si="12"/>
        <v>0.1791917685678687</v>
      </c>
      <c r="W95">
        <f t="shared" si="10"/>
        <v>-4.9999999999999822E-2</v>
      </c>
      <c r="X95">
        <f t="shared" si="13"/>
        <v>0.20650932275832098</v>
      </c>
      <c r="AC95" s="18" t="b">
        <v>1</v>
      </c>
    </row>
    <row r="96" spans="1:45" x14ac:dyDescent="0.3">
      <c r="A96" t="s">
        <v>194</v>
      </c>
      <c r="B96" t="s">
        <v>400</v>
      </c>
      <c r="C96">
        <v>95</v>
      </c>
      <c r="D96" t="s">
        <v>22</v>
      </c>
      <c r="E96" t="s">
        <v>160</v>
      </c>
      <c r="F96" t="s">
        <v>160</v>
      </c>
      <c r="G96" t="s">
        <v>402</v>
      </c>
      <c r="H96">
        <v>1.5</v>
      </c>
      <c r="I96">
        <v>35</v>
      </c>
      <c r="J96">
        <v>5.83</v>
      </c>
      <c r="K96">
        <v>1.37</v>
      </c>
      <c r="L96">
        <v>35</v>
      </c>
      <c r="M96">
        <v>6.01</v>
      </c>
      <c r="N96">
        <v>1.05</v>
      </c>
      <c r="O96">
        <v>34</v>
      </c>
      <c r="P96">
        <v>5.99</v>
      </c>
      <c r="Q96" s="3">
        <v>1</v>
      </c>
      <c r="R96">
        <v>35</v>
      </c>
      <c r="S96">
        <v>5.77</v>
      </c>
      <c r="T96">
        <v>0.92</v>
      </c>
      <c r="U96">
        <f t="shared" si="8"/>
        <v>0.16000000000000014</v>
      </c>
      <c r="V96">
        <f t="shared" si="12"/>
        <v>0.28816224421599135</v>
      </c>
      <c r="W96">
        <f t="shared" si="10"/>
        <v>-0.24000000000000021</v>
      </c>
      <c r="X96">
        <f t="shared" si="13"/>
        <v>0.23597215332080423</v>
      </c>
      <c r="AC96" s="18" t="b">
        <v>1</v>
      </c>
    </row>
    <row r="97" spans="1:45" x14ac:dyDescent="0.3">
      <c r="A97" t="s">
        <v>57</v>
      </c>
      <c r="C97">
        <v>96</v>
      </c>
      <c r="D97" t="s">
        <v>22</v>
      </c>
      <c r="E97" t="s">
        <v>159</v>
      </c>
      <c r="F97" t="s">
        <v>160</v>
      </c>
      <c r="H97">
        <v>0</v>
      </c>
      <c r="I97" s="4"/>
      <c r="O97">
        <v>18</v>
      </c>
      <c r="P97">
        <v>45.76</v>
      </c>
      <c r="Q97" s="3">
        <v>3.85</v>
      </c>
      <c r="R97">
        <v>18</v>
      </c>
      <c r="S97">
        <v>41.45</v>
      </c>
      <c r="T97">
        <v>2.92</v>
      </c>
      <c r="U97">
        <f t="shared" si="8"/>
        <v>45.76</v>
      </c>
      <c r="V97">
        <f t="shared" si="12"/>
        <v>3.85</v>
      </c>
      <c r="W97">
        <f t="shared" si="10"/>
        <v>41.45</v>
      </c>
      <c r="X97">
        <f t="shared" si="13"/>
        <v>2.92</v>
      </c>
      <c r="AC97" s="19" t="b">
        <v>1</v>
      </c>
    </row>
    <row r="98" spans="1:45" x14ac:dyDescent="0.3">
      <c r="A98" t="s">
        <v>57</v>
      </c>
      <c r="C98">
        <v>97</v>
      </c>
      <c r="D98" t="s">
        <v>22</v>
      </c>
      <c r="E98" t="s">
        <v>159</v>
      </c>
      <c r="F98" t="s">
        <v>160</v>
      </c>
      <c r="H98">
        <v>3</v>
      </c>
      <c r="O98">
        <v>18</v>
      </c>
      <c r="P98">
        <v>42.94</v>
      </c>
      <c r="Q98" s="3">
        <v>3.39</v>
      </c>
      <c r="R98">
        <v>18</v>
      </c>
      <c r="S98">
        <v>42.59</v>
      </c>
      <c r="T98">
        <v>3.13</v>
      </c>
      <c r="U98">
        <f t="shared" ref="U98:U129" si="14">P98-J98</f>
        <v>42.94</v>
      </c>
      <c r="V98">
        <f t="shared" si="12"/>
        <v>3.39</v>
      </c>
      <c r="W98">
        <f t="shared" ref="W98:W129" si="15">S98 - M98</f>
        <v>42.59</v>
      </c>
      <c r="X98">
        <f t="shared" si="13"/>
        <v>3.13</v>
      </c>
      <c r="AC98" s="19" t="b">
        <v>1</v>
      </c>
    </row>
    <row r="99" spans="1:45" x14ac:dyDescent="0.3">
      <c r="A99" t="s">
        <v>21</v>
      </c>
      <c r="B99" s="14" t="s">
        <v>406</v>
      </c>
      <c r="C99">
        <v>98</v>
      </c>
      <c r="D99" t="s">
        <v>22</v>
      </c>
      <c r="E99" t="s">
        <v>162</v>
      </c>
      <c r="F99" t="s">
        <v>160</v>
      </c>
      <c r="H99">
        <v>1</v>
      </c>
      <c r="I99" s="4">
        <v>68</v>
      </c>
      <c r="J99">
        <v>79.400000000000006</v>
      </c>
      <c r="K99">
        <v>11.7</v>
      </c>
      <c r="L99" s="4">
        <v>68</v>
      </c>
      <c r="M99">
        <v>79.099999999999994</v>
      </c>
      <c r="N99">
        <v>9.6999999999999993</v>
      </c>
      <c r="O99">
        <v>64</v>
      </c>
      <c r="P99">
        <v>82.92</v>
      </c>
      <c r="Q99" s="3">
        <v>20.82</v>
      </c>
      <c r="R99">
        <v>64</v>
      </c>
      <c r="S99">
        <v>77.430000000000007</v>
      </c>
      <c r="T99">
        <v>22.12</v>
      </c>
      <c r="U99">
        <f t="shared" si="14"/>
        <v>3.519999999999996</v>
      </c>
      <c r="V99">
        <f t="shared" si="12"/>
        <v>2.9641346941888651</v>
      </c>
      <c r="W99">
        <f t="shared" si="15"/>
        <v>-1.6699999999999875</v>
      </c>
      <c r="X99">
        <f t="shared" si="13"/>
        <v>3.0048130508549504</v>
      </c>
      <c r="AC99" s="19" t="b">
        <v>1</v>
      </c>
    </row>
    <row r="100" spans="1:45" x14ac:dyDescent="0.3">
      <c r="A100" t="s">
        <v>21</v>
      </c>
      <c r="B100" s="14" t="s">
        <v>406</v>
      </c>
      <c r="C100">
        <v>99</v>
      </c>
      <c r="D100" t="s">
        <v>22</v>
      </c>
      <c r="E100" t="s">
        <v>162</v>
      </c>
      <c r="F100" t="s">
        <v>160</v>
      </c>
      <c r="H100">
        <v>3</v>
      </c>
      <c r="I100" s="4">
        <v>68</v>
      </c>
      <c r="J100">
        <v>79.400000000000006</v>
      </c>
      <c r="K100">
        <v>11.7</v>
      </c>
      <c r="L100" s="4">
        <v>68</v>
      </c>
      <c r="M100">
        <v>79.099999999999994</v>
      </c>
      <c r="N100">
        <v>9.6999999999999993</v>
      </c>
      <c r="O100">
        <v>56</v>
      </c>
      <c r="P100">
        <v>85.98</v>
      </c>
      <c r="Q100" s="3">
        <v>19.489999999999998</v>
      </c>
      <c r="R100">
        <v>60</v>
      </c>
      <c r="S100">
        <v>79.430000000000007</v>
      </c>
      <c r="T100">
        <v>21.28</v>
      </c>
      <c r="U100">
        <f t="shared" si="14"/>
        <v>6.5799999999999983</v>
      </c>
      <c r="V100">
        <f t="shared" si="12"/>
        <v>2.9658564204496964</v>
      </c>
      <c r="W100">
        <f t="shared" si="15"/>
        <v>0.33000000000001251</v>
      </c>
      <c r="X100">
        <f t="shared" si="13"/>
        <v>2.9884750521386159</v>
      </c>
      <c r="AC100" s="19" t="b">
        <v>1</v>
      </c>
    </row>
    <row r="101" spans="1:45" x14ac:dyDescent="0.3">
      <c r="A101" t="s">
        <v>21</v>
      </c>
      <c r="B101" s="14" t="s">
        <v>406</v>
      </c>
      <c r="C101">
        <v>100</v>
      </c>
      <c r="D101" t="s">
        <v>22</v>
      </c>
      <c r="E101" t="s">
        <v>162</v>
      </c>
      <c r="F101" t="s">
        <v>160</v>
      </c>
      <c r="H101">
        <v>6</v>
      </c>
      <c r="I101" s="4">
        <v>68</v>
      </c>
      <c r="J101">
        <v>79.400000000000006</v>
      </c>
      <c r="K101">
        <v>11.7</v>
      </c>
      <c r="L101" s="4">
        <v>68</v>
      </c>
      <c r="M101">
        <v>79.099999999999994</v>
      </c>
      <c r="N101">
        <v>9.6999999999999993</v>
      </c>
      <c r="O101">
        <v>61</v>
      </c>
      <c r="P101">
        <v>85.86</v>
      </c>
      <c r="Q101" s="3">
        <v>21.78</v>
      </c>
      <c r="R101">
        <v>63</v>
      </c>
      <c r="S101">
        <v>80.290000000000006</v>
      </c>
      <c r="T101">
        <v>23.57</v>
      </c>
      <c r="U101">
        <f t="shared" si="14"/>
        <v>6.4599999999999937</v>
      </c>
      <c r="V101">
        <f t="shared" si="12"/>
        <v>3.1288367459544935</v>
      </c>
      <c r="W101">
        <f t="shared" si="15"/>
        <v>1.1900000000000119</v>
      </c>
      <c r="X101">
        <f t="shared" si="13"/>
        <v>3.1940334197470839</v>
      </c>
      <c r="AC101" s="19" t="b">
        <v>1</v>
      </c>
    </row>
    <row r="102" spans="1:45" x14ac:dyDescent="0.3">
      <c r="A102" t="s">
        <v>164</v>
      </c>
      <c r="B102" s="5" t="s">
        <v>432</v>
      </c>
      <c r="C102">
        <v>101</v>
      </c>
      <c r="D102" t="s">
        <v>22</v>
      </c>
      <c r="E102" t="s">
        <v>159</v>
      </c>
      <c r="F102" t="s">
        <v>160</v>
      </c>
      <c r="G102" t="s">
        <v>433</v>
      </c>
      <c r="H102">
        <v>9</v>
      </c>
      <c r="I102" s="4"/>
      <c r="J102" s="3"/>
      <c r="K102" s="3"/>
      <c r="L102" s="4"/>
      <c r="M102" s="3"/>
      <c r="N102" s="3"/>
      <c r="O102">
        <v>233</v>
      </c>
      <c r="P102">
        <v>75.11</v>
      </c>
      <c r="Q102" s="3">
        <v>1.2211470019999999</v>
      </c>
      <c r="R102">
        <v>250</v>
      </c>
      <c r="S102">
        <v>76.040000000000006</v>
      </c>
      <c r="T102" s="3">
        <v>1.423024947</v>
      </c>
      <c r="U102">
        <f t="shared" si="14"/>
        <v>75.11</v>
      </c>
      <c r="V102">
        <f t="shared" si="12"/>
        <v>1.2211470019999999</v>
      </c>
      <c r="W102">
        <f t="shared" si="15"/>
        <v>76.040000000000006</v>
      </c>
      <c r="X102">
        <f t="shared" si="13"/>
        <v>1.423024947</v>
      </c>
      <c r="Y102" s="3"/>
      <c r="Z102" s="3"/>
      <c r="AA102" s="3"/>
      <c r="AB102" s="3"/>
      <c r="AC102" s="19" t="b">
        <v>1</v>
      </c>
    </row>
    <row r="103" spans="1:45" x14ac:dyDescent="0.3">
      <c r="A103" t="s">
        <v>164</v>
      </c>
      <c r="B103" s="5" t="s">
        <v>432</v>
      </c>
      <c r="C103">
        <v>102</v>
      </c>
      <c r="D103" t="s">
        <v>22</v>
      </c>
      <c r="E103" t="s">
        <v>159</v>
      </c>
      <c r="F103" t="s">
        <v>160</v>
      </c>
      <c r="G103" t="s">
        <v>433</v>
      </c>
      <c r="H103">
        <v>15</v>
      </c>
      <c r="I103" s="4"/>
      <c r="J103" s="3"/>
      <c r="K103" s="3"/>
      <c r="L103" s="4"/>
      <c r="M103" s="3"/>
      <c r="N103" s="3"/>
      <c r="O103">
        <v>231</v>
      </c>
      <c r="P103">
        <v>75.61</v>
      </c>
      <c r="Q103" s="3">
        <v>1.215894732</v>
      </c>
      <c r="R103">
        <v>247</v>
      </c>
      <c r="S103">
        <v>75.56</v>
      </c>
      <c r="T103" s="3">
        <v>1.4144610280000001</v>
      </c>
      <c r="U103">
        <f t="shared" si="14"/>
        <v>75.61</v>
      </c>
      <c r="V103">
        <f t="shared" si="12"/>
        <v>1.215894732</v>
      </c>
      <c r="W103">
        <f t="shared" si="15"/>
        <v>75.56</v>
      </c>
      <c r="X103">
        <f t="shared" si="13"/>
        <v>1.4144610280000001</v>
      </c>
      <c r="Y103" s="3"/>
      <c r="Z103" s="3"/>
      <c r="AA103" s="3"/>
      <c r="AB103" s="3"/>
      <c r="AC103" s="19" t="b">
        <v>1</v>
      </c>
      <c r="AJ103"/>
      <c r="AK103"/>
      <c r="AL103" s="2"/>
      <c r="AM103" s="2"/>
      <c r="AQ103"/>
      <c r="AS103" s="2"/>
    </row>
    <row r="104" spans="1:45" x14ac:dyDescent="0.3">
      <c r="A104" t="s">
        <v>164</v>
      </c>
      <c r="B104" s="5" t="s">
        <v>432</v>
      </c>
      <c r="C104">
        <v>103</v>
      </c>
      <c r="D104" t="s">
        <v>22</v>
      </c>
      <c r="E104" t="s">
        <v>159</v>
      </c>
      <c r="F104" t="s">
        <v>160</v>
      </c>
      <c r="G104" t="s">
        <v>433</v>
      </c>
      <c r="H104">
        <v>21</v>
      </c>
      <c r="I104" s="4"/>
      <c r="J104" s="3"/>
      <c r="K104" s="3"/>
      <c r="L104" s="4"/>
      <c r="M104" s="3"/>
      <c r="N104" s="3"/>
      <c r="O104">
        <v>216</v>
      </c>
      <c r="P104">
        <v>75.650000000000006</v>
      </c>
      <c r="Q104" s="3">
        <v>1.175755077</v>
      </c>
      <c r="R104">
        <v>240</v>
      </c>
      <c r="S104">
        <v>76.3</v>
      </c>
      <c r="T104" s="3">
        <v>1.394274005</v>
      </c>
      <c r="U104">
        <f t="shared" si="14"/>
        <v>75.650000000000006</v>
      </c>
      <c r="V104">
        <f t="shared" si="12"/>
        <v>1.175755077</v>
      </c>
      <c r="W104">
        <f t="shared" si="15"/>
        <v>76.3</v>
      </c>
      <c r="X104">
        <f t="shared" si="13"/>
        <v>1.394274005</v>
      </c>
      <c r="Y104" s="3"/>
      <c r="Z104" s="3"/>
      <c r="AA104" s="3"/>
      <c r="AB104" s="3"/>
      <c r="AC104" s="19" t="b">
        <v>1</v>
      </c>
      <c r="AJ104"/>
      <c r="AK104"/>
      <c r="AL104" s="2"/>
      <c r="AM104" s="2"/>
      <c r="AQ104"/>
      <c r="AS104" s="2"/>
    </row>
    <row r="105" spans="1:45" x14ac:dyDescent="0.3">
      <c r="A105" t="s">
        <v>164</v>
      </c>
      <c r="B105" s="5" t="s">
        <v>432</v>
      </c>
      <c r="C105">
        <v>104</v>
      </c>
      <c r="D105" t="s">
        <v>22</v>
      </c>
      <c r="E105" t="s">
        <v>159</v>
      </c>
      <c r="F105" t="s">
        <v>160</v>
      </c>
      <c r="G105" t="s">
        <v>434</v>
      </c>
      <c r="H105">
        <v>9</v>
      </c>
      <c r="I105" s="4"/>
      <c r="J105" s="3"/>
      <c r="K105" s="3"/>
      <c r="L105" s="4"/>
      <c r="M105" s="3"/>
      <c r="N105" s="3"/>
      <c r="O105">
        <v>233</v>
      </c>
      <c r="P105">
        <v>38.96</v>
      </c>
      <c r="Q105" s="3">
        <v>1.07</v>
      </c>
      <c r="R105">
        <v>250</v>
      </c>
      <c r="S105">
        <v>39.43</v>
      </c>
      <c r="T105" s="3">
        <v>1.1100000000000001</v>
      </c>
      <c r="U105">
        <f t="shared" si="14"/>
        <v>38.96</v>
      </c>
      <c r="V105">
        <f t="shared" si="12"/>
        <v>1.07</v>
      </c>
      <c r="W105">
        <f t="shared" si="15"/>
        <v>39.43</v>
      </c>
      <c r="X105">
        <f t="shared" si="13"/>
        <v>1.1100000000000001</v>
      </c>
      <c r="Y105" s="3"/>
      <c r="Z105" s="3"/>
      <c r="AA105" s="3"/>
      <c r="AB105" s="3"/>
      <c r="AC105" s="19" t="b">
        <v>1</v>
      </c>
    </row>
    <row r="106" spans="1:45" x14ac:dyDescent="0.3">
      <c r="A106" t="s">
        <v>164</v>
      </c>
      <c r="B106" s="5" t="s">
        <v>432</v>
      </c>
      <c r="C106">
        <v>105</v>
      </c>
      <c r="D106" t="s">
        <v>22</v>
      </c>
      <c r="E106" t="s">
        <v>159</v>
      </c>
      <c r="F106" t="s">
        <v>160</v>
      </c>
      <c r="G106" t="s">
        <v>434</v>
      </c>
      <c r="H106">
        <v>15</v>
      </c>
      <c r="I106" s="4"/>
      <c r="J106" s="3"/>
      <c r="K106" s="3"/>
      <c r="L106" s="4"/>
      <c r="M106" s="3"/>
      <c r="N106" s="3"/>
      <c r="O106">
        <v>231</v>
      </c>
      <c r="P106">
        <v>38.840000000000003</v>
      </c>
      <c r="Q106" s="3">
        <v>1.06</v>
      </c>
      <c r="R106">
        <v>247</v>
      </c>
      <c r="S106">
        <v>38.64</v>
      </c>
      <c r="T106" s="3">
        <v>1.1000000000000001</v>
      </c>
      <c r="U106">
        <f t="shared" si="14"/>
        <v>38.840000000000003</v>
      </c>
      <c r="V106">
        <f t="shared" si="12"/>
        <v>1.06</v>
      </c>
      <c r="W106">
        <f t="shared" si="15"/>
        <v>38.64</v>
      </c>
      <c r="X106">
        <f t="shared" si="13"/>
        <v>1.1000000000000001</v>
      </c>
      <c r="Y106" s="3"/>
      <c r="Z106" s="3"/>
      <c r="AA106" s="3"/>
      <c r="AB106" s="3"/>
      <c r="AC106" s="19" t="b">
        <v>1</v>
      </c>
    </row>
    <row r="107" spans="1:45" x14ac:dyDescent="0.3">
      <c r="A107" t="s">
        <v>164</v>
      </c>
      <c r="B107" s="5" t="s">
        <v>432</v>
      </c>
      <c r="C107">
        <v>106</v>
      </c>
      <c r="D107" t="s">
        <v>22</v>
      </c>
      <c r="E107" t="s">
        <v>159</v>
      </c>
      <c r="F107" t="s">
        <v>160</v>
      </c>
      <c r="G107" t="s">
        <v>434</v>
      </c>
      <c r="H107">
        <v>21</v>
      </c>
      <c r="I107" s="4"/>
      <c r="J107" s="3"/>
      <c r="K107" s="3"/>
      <c r="L107" s="4"/>
      <c r="M107" s="3"/>
      <c r="N107" s="3"/>
      <c r="O107">
        <v>216</v>
      </c>
      <c r="P107">
        <v>38.549999999999997</v>
      </c>
      <c r="Q107" s="3">
        <v>1.03</v>
      </c>
      <c r="R107">
        <v>240</v>
      </c>
      <c r="S107">
        <v>39.28</v>
      </c>
      <c r="T107" s="3">
        <v>1.08</v>
      </c>
      <c r="U107">
        <f t="shared" si="14"/>
        <v>38.549999999999997</v>
      </c>
      <c r="V107">
        <f t="shared" si="12"/>
        <v>1.03</v>
      </c>
      <c r="W107">
        <f t="shared" si="15"/>
        <v>39.28</v>
      </c>
      <c r="X107">
        <f t="shared" si="13"/>
        <v>1.08</v>
      </c>
      <c r="Y107" s="3"/>
      <c r="Z107" s="3"/>
      <c r="AA107" s="3"/>
      <c r="AB107" s="3"/>
      <c r="AC107" s="19" t="b">
        <v>1</v>
      </c>
    </row>
    <row r="108" spans="1:45" x14ac:dyDescent="0.3">
      <c r="A108" t="s">
        <v>83</v>
      </c>
      <c r="C108">
        <v>107</v>
      </c>
      <c r="D108" t="s">
        <v>22</v>
      </c>
      <c r="E108" t="s">
        <v>170</v>
      </c>
      <c r="F108" t="s">
        <v>160</v>
      </c>
      <c r="G108" t="s">
        <v>170</v>
      </c>
      <c r="H108">
        <v>1</v>
      </c>
      <c r="O108">
        <v>126</v>
      </c>
      <c r="P108">
        <v>0.31</v>
      </c>
      <c r="Q108" s="3">
        <v>23.3</v>
      </c>
      <c r="R108">
        <v>124</v>
      </c>
      <c r="S108">
        <v>-27.4</v>
      </c>
      <c r="T108">
        <v>22.3</v>
      </c>
      <c r="U108">
        <f t="shared" si="14"/>
        <v>0.31</v>
      </c>
      <c r="V108">
        <f t="shared" si="12"/>
        <v>23.3</v>
      </c>
      <c r="W108">
        <f t="shared" si="15"/>
        <v>-27.4</v>
      </c>
      <c r="X108">
        <f t="shared" si="13"/>
        <v>22.3</v>
      </c>
      <c r="AC108" s="19" t="b">
        <v>1</v>
      </c>
    </row>
    <row r="109" spans="1:45" x14ac:dyDescent="0.3">
      <c r="A109" t="s">
        <v>83</v>
      </c>
      <c r="C109">
        <v>108</v>
      </c>
      <c r="D109" t="s">
        <v>22</v>
      </c>
      <c r="E109" t="s">
        <v>173</v>
      </c>
      <c r="F109" t="s">
        <v>160</v>
      </c>
      <c r="G109" t="s">
        <v>435</v>
      </c>
      <c r="H109">
        <v>1</v>
      </c>
      <c r="O109">
        <v>126</v>
      </c>
      <c r="P109">
        <v>4.3</v>
      </c>
      <c r="Q109" s="3">
        <v>29.3</v>
      </c>
      <c r="R109">
        <v>124</v>
      </c>
      <c r="S109">
        <v>-22</v>
      </c>
      <c r="T109">
        <v>22.5</v>
      </c>
      <c r="U109">
        <f t="shared" si="14"/>
        <v>4.3</v>
      </c>
      <c r="V109">
        <f t="shared" si="12"/>
        <v>29.3</v>
      </c>
      <c r="W109">
        <f t="shared" si="15"/>
        <v>-22</v>
      </c>
      <c r="X109">
        <f t="shared" si="13"/>
        <v>22.5</v>
      </c>
      <c r="AC109" s="19" t="b">
        <v>1</v>
      </c>
    </row>
    <row r="110" spans="1:45" x14ac:dyDescent="0.3">
      <c r="A110" t="s">
        <v>45</v>
      </c>
      <c r="C110">
        <v>109</v>
      </c>
      <c r="D110" t="s">
        <v>22</v>
      </c>
      <c r="E110" t="s">
        <v>175</v>
      </c>
      <c r="F110" t="s">
        <v>160</v>
      </c>
      <c r="H110">
        <v>0</v>
      </c>
      <c r="I110" s="4">
        <v>118</v>
      </c>
      <c r="L110" s="4">
        <v>118</v>
      </c>
      <c r="O110">
        <v>106</v>
      </c>
      <c r="R110">
        <v>104</v>
      </c>
      <c r="U110">
        <f t="shared" si="14"/>
        <v>0</v>
      </c>
      <c r="V110">
        <f t="shared" si="12"/>
        <v>0</v>
      </c>
      <c r="W110">
        <f t="shared" si="15"/>
        <v>0</v>
      </c>
      <c r="X110">
        <f t="shared" si="13"/>
        <v>0</v>
      </c>
      <c r="Y110">
        <v>-9.92392E-2</v>
      </c>
      <c r="Z110">
        <v>6.426864E-3</v>
      </c>
      <c r="AA110">
        <v>-0.18</v>
      </c>
      <c r="AB110">
        <v>0.14540816300000001</v>
      </c>
      <c r="AC110" s="19" t="b">
        <v>1</v>
      </c>
    </row>
    <row r="111" spans="1:45" x14ac:dyDescent="0.3">
      <c r="A111" t="s">
        <v>45</v>
      </c>
      <c r="C111">
        <v>110</v>
      </c>
      <c r="D111" t="s">
        <v>22</v>
      </c>
      <c r="E111" t="s">
        <v>175</v>
      </c>
      <c r="F111" t="s">
        <v>160</v>
      </c>
      <c r="H111">
        <v>1</v>
      </c>
      <c r="I111" s="4">
        <v>118</v>
      </c>
      <c r="L111" s="4">
        <v>118</v>
      </c>
      <c r="O111">
        <v>94</v>
      </c>
      <c r="R111">
        <v>100</v>
      </c>
      <c r="U111">
        <f t="shared" si="14"/>
        <v>0</v>
      </c>
      <c r="V111">
        <f t="shared" si="12"/>
        <v>0</v>
      </c>
      <c r="W111">
        <f t="shared" si="15"/>
        <v>0</v>
      </c>
      <c r="X111">
        <f t="shared" si="13"/>
        <v>0</v>
      </c>
      <c r="Y111">
        <v>1.7256590000000001</v>
      </c>
      <c r="Z111">
        <v>9.4177589999999995E-3</v>
      </c>
      <c r="AA111">
        <v>3.13</v>
      </c>
      <c r="AB111">
        <v>0.17602040799999999</v>
      </c>
      <c r="AC111" s="3" t="b">
        <v>1</v>
      </c>
    </row>
    <row r="112" spans="1:45" x14ac:dyDescent="0.3">
      <c r="A112" t="s">
        <v>45</v>
      </c>
      <c r="C112">
        <v>111</v>
      </c>
      <c r="D112" t="s">
        <v>22</v>
      </c>
      <c r="E112" t="s">
        <v>175</v>
      </c>
      <c r="F112" t="s">
        <v>160</v>
      </c>
      <c r="H112">
        <v>3</v>
      </c>
      <c r="I112" s="4">
        <v>118</v>
      </c>
      <c r="L112" s="4">
        <v>118</v>
      </c>
      <c r="O112">
        <v>88</v>
      </c>
      <c r="R112">
        <v>98</v>
      </c>
      <c r="U112">
        <f t="shared" si="14"/>
        <v>0</v>
      </c>
      <c r="V112">
        <f t="shared" si="12"/>
        <v>0</v>
      </c>
      <c r="W112">
        <f t="shared" si="15"/>
        <v>0</v>
      </c>
      <c r="X112">
        <f t="shared" si="13"/>
        <v>0</v>
      </c>
      <c r="Y112">
        <v>0.41900999999999999</v>
      </c>
      <c r="Z112">
        <v>1.265987E-2</v>
      </c>
      <c r="AA112">
        <v>0.76</v>
      </c>
      <c r="AB112">
        <v>0.20408163300000001</v>
      </c>
      <c r="AC112" s="3" t="b">
        <v>1</v>
      </c>
    </row>
    <row r="113" spans="1:45" x14ac:dyDescent="0.3">
      <c r="A113" t="s">
        <v>202</v>
      </c>
      <c r="B113" t="s">
        <v>414</v>
      </c>
      <c r="C113">
        <v>112</v>
      </c>
      <c r="D113" t="s">
        <v>22</v>
      </c>
      <c r="E113" t="s">
        <v>160</v>
      </c>
      <c r="F113" t="s">
        <v>160</v>
      </c>
      <c r="H113">
        <v>1</v>
      </c>
      <c r="I113">
        <v>20</v>
      </c>
      <c r="J113">
        <v>58.75</v>
      </c>
      <c r="K113">
        <v>8.67</v>
      </c>
      <c r="L113">
        <v>25</v>
      </c>
      <c r="M113">
        <v>58.04</v>
      </c>
      <c r="N113">
        <v>9.39</v>
      </c>
      <c r="O113">
        <v>20</v>
      </c>
      <c r="P113">
        <v>58.3</v>
      </c>
      <c r="Q113" s="3">
        <v>7.31</v>
      </c>
      <c r="R113">
        <v>25</v>
      </c>
      <c r="S113">
        <v>57.6</v>
      </c>
      <c r="T113">
        <v>8.36</v>
      </c>
      <c r="U113">
        <f t="shared" si="14"/>
        <v>-0.45000000000000284</v>
      </c>
      <c r="V113">
        <f t="shared" si="12"/>
        <v>2.5357937613299706</v>
      </c>
      <c r="W113">
        <f t="shared" si="15"/>
        <v>-0.43999999999999773</v>
      </c>
      <c r="X113">
        <f t="shared" si="13"/>
        <v>2.5144518289281264</v>
      </c>
      <c r="AC113" t="b">
        <v>1</v>
      </c>
    </row>
    <row r="114" spans="1:45" x14ac:dyDescent="0.3">
      <c r="A114" t="s">
        <v>202</v>
      </c>
      <c r="B114" t="s">
        <v>414</v>
      </c>
      <c r="C114">
        <v>113</v>
      </c>
      <c r="D114" t="s">
        <v>22</v>
      </c>
      <c r="E114" t="s">
        <v>160</v>
      </c>
      <c r="F114" t="s">
        <v>160</v>
      </c>
      <c r="H114">
        <v>2</v>
      </c>
      <c r="I114">
        <v>20</v>
      </c>
      <c r="J114">
        <v>58.75</v>
      </c>
      <c r="K114">
        <v>8.67</v>
      </c>
      <c r="L114">
        <v>25</v>
      </c>
      <c r="M114">
        <v>58.04</v>
      </c>
      <c r="N114">
        <v>9.39</v>
      </c>
      <c r="O114">
        <v>20</v>
      </c>
      <c r="P114">
        <v>61.2</v>
      </c>
      <c r="Q114" s="3">
        <v>7.85</v>
      </c>
      <c r="R114">
        <v>25</v>
      </c>
      <c r="S114">
        <v>58.4</v>
      </c>
      <c r="T114">
        <v>7.92</v>
      </c>
      <c r="U114">
        <f t="shared" si="14"/>
        <v>2.4500000000000028</v>
      </c>
      <c r="V114">
        <f t="shared" si="12"/>
        <v>2.6152571575277257</v>
      </c>
      <c r="W114">
        <f t="shared" si="15"/>
        <v>0.35999999999999943</v>
      </c>
      <c r="X114">
        <f t="shared" si="13"/>
        <v>2.4568150113510785</v>
      </c>
      <c r="AC114" t="b">
        <v>1</v>
      </c>
    </row>
    <row r="115" spans="1:45" x14ac:dyDescent="0.3">
      <c r="A115" t="s">
        <v>92</v>
      </c>
      <c r="B115" s="5" t="s">
        <v>422</v>
      </c>
      <c r="C115">
        <v>114</v>
      </c>
      <c r="D115" t="s">
        <v>22</v>
      </c>
      <c r="E115" t="s">
        <v>436</v>
      </c>
      <c r="F115" t="s">
        <v>94</v>
      </c>
      <c r="G115" t="s">
        <v>437</v>
      </c>
      <c r="H115">
        <v>3</v>
      </c>
      <c r="I115">
        <v>134</v>
      </c>
      <c r="J115">
        <v>26.06</v>
      </c>
      <c r="K115">
        <v>9.58</v>
      </c>
      <c r="L115">
        <v>138</v>
      </c>
      <c r="M115">
        <v>25.53</v>
      </c>
      <c r="N115">
        <v>7.86</v>
      </c>
      <c r="O115">
        <v>120</v>
      </c>
      <c r="P115">
        <v>25.9</v>
      </c>
      <c r="Q115" s="3">
        <v>9.26</v>
      </c>
      <c r="R115">
        <v>135</v>
      </c>
      <c r="S115">
        <v>25.25</v>
      </c>
      <c r="T115">
        <v>8.17</v>
      </c>
      <c r="U115">
        <f t="shared" si="14"/>
        <v>-0.16000000000000014</v>
      </c>
      <c r="V115">
        <f t="shared" si="12"/>
        <v>1.1829885209908082</v>
      </c>
      <c r="W115">
        <f t="shared" si="15"/>
        <v>-0.28000000000000114</v>
      </c>
      <c r="X115">
        <f t="shared" si="13"/>
        <v>0.97062585848815175</v>
      </c>
      <c r="AC115" t="b">
        <v>1</v>
      </c>
    </row>
    <row r="116" spans="1:45" x14ac:dyDescent="0.3">
      <c r="A116" t="s">
        <v>92</v>
      </c>
      <c r="B116" s="5" t="s">
        <v>422</v>
      </c>
      <c r="C116">
        <v>115</v>
      </c>
      <c r="D116" t="s">
        <v>22</v>
      </c>
      <c r="E116" t="s">
        <v>436</v>
      </c>
      <c r="F116" t="s">
        <v>94</v>
      </c>
      <c r="G116" t="s">
        <v>437</v>
      </c>
      <c r="H116">
        <v>6</v>
      </c>
      <c r="I116">
        <v>134</v>
      </c>
      <c r="J116">
        <v>26.06</v>
      </c>
      <c r="K116">
        <v>9.58</v>
      </c>
      <c r="L116">
        <v>138</v>
      </c>
      <c r="M116">
        <v>25.53</v>
      </c>
      <c r="N116">
        <v>7.86</v>
      </c>
      <c r="O116">
        <v>129</v>
      </c>
      <c r="P116">
        <v>25.39</v>
      </c>
      <c r="Q116" s="3">
        <v>10.039999999999999</v>
      </c>
      <c r="R116">
        <v>134</v>
      </c>
      <c r="S116">
        <v>25.41</v>
      </c>
      <c r="T116">
        <v>9.56</v>
      </c>
      <c r="U116">
        <f t="shared" si="14"/>
        <v>-0.66999999999999815</v>
      </c>
      <c r="V116">
        <f t="shared" si="12"/>
        <v>1.2109113342440356</v>
      </c>
      <c r="W116">
        <f t="shared" si="15"/>
        <v>-0.12000000000000099</v>
      </c>
      <c r="X116">
        <f t="shared" si="13"/>
        <v>1.0628828966138939</v>
      </c>
      <c r="AC116" t="b">
        <v>1</v>
      </c>
    </row>
    <row r="117" spans="1:45" x14ac:dyDescent="0.3">
      <c r="A117" t="s">
        <v>92</v>
      </c>
      <c r="B117" s="5" t="s">
        <v>422</v>
      </c>
      <c r="C117">
        <v>116</v>
      </c>
      <c r="D117" t="s">
        <v>22</v>
      </c>
      <c r="E117" t="s">
        <v>436</v>
      </c>
      <c r="F117" t="s">
        <v>94</v>
      </c>
      <c r="G117" t="s">
        <v>437</v>
      </c>
      <c r="H117">
        <v>12</v>
      </c>
      <c r="I117">
        <v>134</v>
      </c>
      <c r="J117">
        <v>26.06</v>
      </c>
      <c r="K117">
        <v>9.58</v>
      </c>
      <c r="L117">
        <v>138</v>
      </c>
      <c r="M117">
        <v>25.53</v>
      </c>
      <c r="N117">
        <v>7.86</v>
      </c>
      <c r="O117">
        <v>124</v>
      </c>
      <c r="P117">
        <v>25.3</v>
      </c>
      <c r="Q117" s="3">
        <v>9.7200000000000006</v>
      </c>
      <c r="R117">
        <v>132</v>
      </c>
      <c r="S117">
        <v>24.64</v>
      </c>
      <c r="T117">
        <v>8.18</v>
      </c>
      <c r="U117">
        <f t="shared" si="14"/>
        <v>-0.75999999999999801</v>
      </c>
      <c r="V117">
        <f t="shared" si="12"/>
        <v>1.2028387623068388</v>
      </c>
      <c r="W117">
        <f t="shared" si="15"/>
        <v>-0.89000000000000057</v>
      </c>
      <c r="X117">
        <f t="shared" si="13"/>
        <v>0.97703141304754693</v>
      </c>
      <c r="AC117" t="b">
        <v>1</v>
      </c>
    </row>
    <row r="118" spans="1:45" x14ac:dyDescent="0.3">
      <c r="A118" t="s">
        <v>92</v>
      </c>
      <c r="B118" s="5" t="s">
        <v>422</v>
      </c>
      <c r="C118">
        <v>117</v>
      </c>
      <c r="D118" t="s">
        <v>22</v>
      </c>
      <c r="E118" t="s">
        <v>438</v>
      </c>
      <c r="F118" t="s">
        <v>94</v>
      </c>
      <c r="G118" t="s">
        <v>439</v>
      </c>
      <c r="H118">
        <v>3</v>
      </c>
      <c r="I118">
        <v>134</v>
      </c>
      <c r="J118">
        <v>20.28</v>
      </c>
      <c r="K118">
        <v>6.38</v>
      </c>
      <c r="L118">
        <v>138</v>
      </c>
      <c r="M118">
        <v>19.760000000000002</v>
      </c>
      <c r="N118">
        <v>6.03</v>
      </c>
      <c r="O118">
        <v>120</v>
      </c>
      <c r="P118">
        <v>19.62</v>
      </c>
      <c r="Q118" s="3">
        <v>6.5</v>
      </c>
      <c r="R118">
        <v>135</v>
      </c>
      <c r="S118">
        <v>20.02</v>
      </c>
      <c r="T118">
        <v>5.79</v>
      </c>
      <c r="U118">
        <f t="shared" si="14"/>
        <v>-0.66000000000000014</v>
      </c>
      <c r="V118">
        <f t="shared" si="12"/>
        <v>0.80984412848264264</v>
      </c>
      <c r="W118">
        <f t="shared" si="15"/>
        <v>0.25999999999999801</v>
      </c>
      <c r="X118">
        <f t="shared" si="13"/>
        <v>0.7154099868434618</v>
      </c>
      <c r="AC118" t="b">
        <v>1</v>
      </c>
    </row>
    <row r="119" spans="1:45" x14ac:dyDescent="0.3">
      <c r="A119" t="s">
        <v>92</v>
      </c>
      <c r="B119" s="5" t="s">
        <v>422</v>
      </c>
      <c r="C119">
        <v>118</v>
      </c>
      <c r="D119" t="s">
        <v>22</v>
      </c>
      <c r="E119" t="s">
        <v>438</v>
      </c>
      <c r="F119" t="s">
        <v>94</v>
      </c>
      <c r="G119" t="s">
        <v>439</v>
      </c>
      <c r="H119">
        <v>6</v>
      </c>
      <c r="I119">
        <v>134</v>
      </c>
      <c r="J119">
        <v>20.28</v>
      </c>
      <c r="K119">
        <v>6.38</v>
      </c>
      <c r="L119">
        <v>138</v>
      </c>
      <c r="M119">
        <v>19.760000000000002</v>
      </c>
      <c r="N119">
        <v>6.03</v>
      </c>
      <c r="O119">
        <v>129</v>
      </c>
      <c r="P119">
        <v>19.62</v>
      </c>
      <c r="Q119" s="3">
        <v>6.53</v>
      </c>
      <c r="R119">
        <v>134</v>
      </c>
      <c r="S119">
        <v>19.7</v>
      </c>
      <c r="T119">
        <v>6.87</v>
      </c>
      <c r="U119">
        <f t="shared" si="14"/>
        <v>-0.66000000000000014</v>
      </c>
      <c r="V119">
        <f t="shared" si="12"/>
        <v>0.79643819063853183</v>
      </c>
      <c r="W119">
        <f t="shared" si="15"/>
        <v>-6.0000000000002274E-2</v>
      </c>
      <c r="X119">
        <f t="shared" si="13"/>
        <v>0.78466582329708146</v>
      </c>
      <c r="AC119" t="b">
        <v>1</v>
      </c>
    </row>
    <row r="120" spans="1:45" x14ac:dyDescent="0.3">
      <c r="A120" t="s">
        <v>92</v>
      </c>
      <c r="B120" s="5" t="s">
        <v>422</v>
      </c>
      <c r="C120">
        <v>119</v>
      </c>
      <c r="D120" t="s">
        <v>22</v>
      </c>
      <c r="E120" t="s">
        <v>438</v>
      </c>
      <c r="F120" t="s">
        <v>94</v>
      </c>
      <c r="G120" t="s">
        <v>439</v>
      </c>
      <c r="H120">
        <v>12</v>
      </c>
      <c r="I120">
        <v>134</v>
      </c>
      <c r="J120">
        <v>20.28</v>
      </c>
      <c r="K120">
        <v>6.38</v>
      </c>
      <c r="L120">
        <v>138</v>
      </c>
      <c r="M120">
        <v>19.760000000000002</v>
      </c>
      <c r="N120">
        <v>6.03</v>
      </c>
      <c r="O120">
        <v>124</v>
      </c>
      <c r="P120">
        <v>19.52</v>
      </c>
      <c r="Q120" s="3">
        <v>6.03</v>
      </c>
      <c r="R120">
        <v>132</v>
      </c>
      <c r="S120">
        <v>19.62</v>
      </c>
      <c r="T120">
        <v>6.07</v>
      </c>
      <c r="U120">
        <f t="shared" si="14"/>
        <v>-0.76000000000000156</v>
      </c>
      <c r="V120">
        <f t="shared" si="12"/>
        <v>0.77265596718112939</v>
      </c>
      <c r="W120">
        <f t="shared" si="15"/>
        <v>-0.14000000000000057</v>
      </c>
      <c r="X120">
        <f t="shared" si="13"/>
        <v>0.73662257154646438</v>
      </c>
      <c r="AC120" t="b">
        <v>1</v>
      </c>
      <c r="AJ120"/>
      <c r="AK120"/>
      <c r="AL120" s="2"/>
      <c r="AM120" s="2"/>
      <c r="AQ120"/>
      <c r="AS120" s="2"/>
    </row>
    <row r="121" spans="1:45" x14ac:dyDescent="0.3">
      <c r="A121" t="s">
        <v>92</v>
      </c>
      <c r="B121" s="5" t="s">
        <v>422</v>
      </c>
      <c r="C121">
        <v>120</v>
      </c>
      <c r="D121" t="s">
        <v>22</v>
      </c>
      <c r="E121" t="s">
        <v>440</v>
      </c>
      <c r="F121" t="s">
        <v>94</v>
      </c>
      <c r="G121" t="s">
        <v>441</v>
      </c>
      <c r="H121">
        <v>3</v>
      </c>
      <c r="I121">
        <v>134</v>
      </c>
      <c r="J121">
        <v>24.72</v>
      </c>
      <c r="K121">
        <v>8.02</v>
      </c>
      <c r="L121">
        <v>138</v>
      </c>
      <c r="M121">
        <v>24.24</v>
      </c>
      <c r="N121">
        <v>7.18</v>
      </c>
      <c r="O121">
        <v>120</v>
      </c>
      <c r="P121">
        <v>23.97</v>
      </c>
      <c r="Q121" s="3">
        <v>7.62</v>
      </c>
      <c r="R121">
        <v>135</v>
      </c>
      <c r="S121">
        <v>24.34</v>
      </c>
      <c r="T121">
        <v>7.29</v>
      </c>
      <c r="U121">
        <f t="shared" si="14"/>
        <v>-0.75</v>
      </c>
      <c r="V121">
        <f t="shared" si="12"/>
        <v>0.98177033214221077</v>
      </c>
      <c r="W121">
        <f t="shared" si="15"/>
        <v>0.10000000000000142</v>
      </c>
      <c r="X121">
        <f t="shared" si="13"/>
        <v>0.87591558722403673</v>
      </c>
      <c r="AC121" t="b">
        <v>1</v>
      </c>
      <c r="AJ121"/>
      <c r="AK121"/>
      <c r="AL121" s="2"/>
      <c r="AM121" s="2"/>
      <c r="AQ121"/>
      <c r="AS121" s="2"/>
    </row>
    <row r="122" spans="1:45" x14ac:dyDescent="0.3">
      <c r="A122" t="s">
        <v>92</v>
      </c>
      <c r="B122" s="5" t="s">
        <v>422</v>
      </c>
      <c r="C122">
        <v>121</v>
      </c>
      <c r="D122" t="s">
        <v>22</v>
      </c>
      <c r="E122" t="s">
        <v>440</v>
      </c>
      <c r="F122" t="s">
        <v>94</v>
      </c>
      <c r="G122" t="s">
        <v>441</v>
      </c>
      <c r="H122">
        <v>6</v>
      </c>
      <c r="I122">
        <v>134</v>
      </c>
      <c r="J122">
        <v>24.72</v>
      </c>
      <c r="K122">
        <v>8.02</v>
      </c>
      <c r="L122">
        <v>138</v>
      </c>
      <c r="M122">
        <v>24.24</v>
      </c>
      <c r="N122">
        <v>7.18</v>
      </c>
      <c r="O122">
        <v>129</v>
      </c>
      <c r="P122">
        <v>23.37</v>
      </c>
      <c r="Q122" s="3">
        <v>7.45</v>
      </c>
      <c r="R122">
        <v>134</v>
      </c>
      <c r="S122">
        <v>23.46</v>
      </c>
      <c r="T122">
        <v>7.66</v>
      </c>
      <c r="U122">
        <f t="shared" si="14"/>
        <v>-1.3499999999999979</v>
      </c>
      <c r="V122">
        <f t="shared" si="12"/>
        <v>0.95407280804932437</v>
      </c>
      <c r="W122">
        <f t="shared" si="15"/>
        <v>-0.77999999999999758</v>
      </c>
      <c r="X122">
        <f t="shared" si="13"/>
        <v>0.90080282408656309</v>
      </c>
      <c r="AC122" t="b">
        <v>1</v>
      </c>
    </row>
    <row r="123" spans="1:45" x14ac:dyDescent="0.3">
      <c r="A123" t="s">
        <v>92</v>
      </c>
      <c r="B123" s="5" t="s">
        <v>422</v>
      </c>
      <c r="C123">
        <v>122</v>
      </c>
      <c r="D123" t="s">
        <v>22</v>
      </c>
      <c r="E123" t="s">
        <v>440</v>
      </c>
      <c r="F123" t="s">
        <v>94</v>
      </c>
      <c r="G123" t="s">
        <v>441</v>
      </c>
      <c r="H123">
        <v>12</v>
      </c>
      <c r="I123">
        <v>134</v>
      </c>
      <c r="J123">
        <v>24.72</v>
      </c>
      <c r="K123">
        <v>8.02</v>
      </c>
      <c r="L123">
        <v>138</v>
      </c>
      <c r="M123">
        <v>24.24</v>
      </c>
      <c r="N123">
        <v>7.18</v>
      </c>
      <c r="O123">
        <v>124</v>
      </c>
      <c r="P123">
        <v>23.11</v>
      </c>
      <c r="Q123" s="3">
        <v>7.18</v>
      </c>
      <c r="R123">
        <v>132</v>
      </c>
      <c r="S123">
        <v>23.18</v>
      </c>
      <c r="T123">
        <v>7.6</v>
      </c>
      <c r="U123">
        <f t="shared" si="14"/>
        <v>-1.6099999999999994</v>
      </c>
      <c r="V123">
        <f t="shared" si="12"/>
        <v>0.94643972146405042</v>
      </c>
      <c r="W123">
        <f t="shared" si="15"/>
        <v>-1.0599999999999987</v>
      </c>
      <c r="X123">
        <f t="shared" si="13"/>
        <v>0.90063526108951919</v>
      </c>
      <c r="AC123" s="18" t="b">
        <v>1</v>
      </c>
    </row>
    <row r="124" spans="1:45" x14ac:dyDescent="0.3">
      <c r="A124" t="s">
        <v>103</v>
      </c>
      <c r="B124" s="5" t="s">
        <v>442</v>
      </c>
      <c r="C124">
        <v>123</v>
      </c>
      <c r="D124" t="s">
        <v>22</v>
      </c>
      <c r="E124" t="s">
        <v>104</v>
      </c>
      <c r="F124" t="s">
        <v>94</v>
      </c>
      <c r="H124">
        <v>0</v>
      </c>
      <c r="O124">
        <v>18</v>
      </c>
      <c r="P124">
        <v>70.5</v>
      </c>
      <c r="Q124" s="3">
        <v>18.54</v>
      </c>
      <c r="R124">
        <v>26</v>
      </c>
      <c r="S124">
        <v>77.150000000000006</v>
      </c>
      <c r="T124">
        <v>17.670000000000002</v>
      </c>
      <c r="U124">
        <f t="shared" si="14"/>
        <v>70.5</v>
      </c>
      <c r="V124">
        <f t="shared" si="12"/>
        <v>18.54</v>
      </c>
      <c r="W124">
        <f t="shared" si="15"/>
        <v>77.150000000000006</v>
      </c>
      <c r="X124">
        <f t="shared" si="13"/>
        <v>17.670000000000002</v>
      </c>
      <c r="AC124" s="18" t="b">
        <v>0</v>
      </c>
    </row>
    <row r="125" spans="1:45" x14ac:dyDescent="0.3">
      <c r="A125" t="s">
        <v>69</v>
      </c>
      <c r="B125" s="5" t="s">
        <v>443</v>
      </c>
      <c r="C125">
        <v>124</v>
      </c>
      <c r="D125" t="s">
        <v>22</v>
      </c>
      <c r="E125" t="s">
        <v>110</v>
      </c>
      <c r="F125" t="s">
        <v>94</v>
      </c>
      <c r="G125" t="s">
        <v>444</v>
      </c>
      <c r="H125">
        <v>0</v>
      </c>
      <c r="O125">
        <v>94</v>
      </c>
      <c r="P125">
        <v>7.2</v>
      </c>
      <c r="Q125" s="3">
        <v>10.66</v>
      </c>
      <c r="R125">
        <v>154</v>
      </c>
      <c r="S125">
        <v>8.56</v>
      </c>
      <c r="T125">
        <v>12.45</v>
      </c>
      <c r="U125">
        <f t="shared" si="14"/>
        <v>7.2</v>
      </c>
      <c r="V125">
        <f t="shared" si="12"/>
        <v>10.66</v>
      </c>
      <c r="W125">
        <f t="shared" si="15"/>
        <v>8.56</v>
      </c>
      <c r="X125">
        <f t="shared" si="13"/>
        <v>12.45</v>
      </c>
      <c r="AC125" s="19" t="b">
        <v>1</v>
      </c>
    </row>
    <row r="126" spans="1:45" x14ac:dyDescent="0.3">
      <c r="A126" t="s">
        <v>69</v>
      </c>
      <c r="B126" s="5" t="s">
        <v>443</v>
      </c>
      <c r="C126">
        <v>125</v>
      </c>
      <c r="D126" t="s">
        <v>22</v>
      </c>
      <c r="E126" t="s">
        <v>94</v>
      </c>
      <c r="F126" t="s">
        <v>94</v>
      </c>
      <c r="G126" t="s">
        <v>94</v>
      </c>
      <c r="H126">
        <v>0</v>
      </c>
      <c r="O126">
        <v>94</v>
      </c>
      <c r="P126">
        <v>6.66</v>
      </c>
      <c r="Q126" s="3">
        <v>4.03</v>
      </c>
      <c r="R126">
        <v>154</v>
      </c>
      <c r="S126">
        <v>6.99</v>
      </c>
      <c r="T126">
        <v>4.84</v>
      </c>
      <c r="U126">
        <f t="shared" si="14"/>
        <v>6.66</v>
      </c>
      <c r="V126">
        <f t="shared" si="12"/>
        <v>4.03</v>
      </c>
      <c r="W126">
        <f t="shared" si="15"/>
        <v>6.99</v>
      </c>
      <c r="X126">
        <f t="shared" si="13"/>
        <v>4.84</v>
      </c>
      <c r="AC126" s="19" t="b">
        <v>1</v>
      </c>
    </row>
    <row r="127" spans="1:45" x14ac:dyDescent="0.3">
      <c r="A127" t="s">
        <v>111</v>
      </c>
      <c r="B127" s="5" t="s">
        <v>445</v>
      </c>
      <c r="C127">
        <v>126</v>
      </c>
      <c r="D127" t="s">
        <v>22</v>
      </c>
      <c r="E127" t="s">
        <v>112</v>
      </c>
      <c r="F127" t="s">
        <v>94</v>
      </c>
      <c r="G127" t="s">
        <v>446</v>
      </c>
      <c r="H127">
        <v>0</v>
      </c>
      <c r="O127">
        <v>209</v>
      </c>
      <c r="P127">
        <v>60.46</v>
      </c>
      <c r="Q127" s="3">
        <v>10.72</v>
      </c>
      <c r="R127">
        <v>211</v>
      </c>
      <c r="S127">
        <v>47.29</v>
      </c>
      <c r="T127">
        <v>11.34</v>
      </c>
      <c r="U127">
        <f t="shared" si="14"/>
        <v>60.46</v>
      </c>
      <c r="V127">
        <f t="shared" si="12"/>
        <v>10.72</v>
      </c>
      <c r="W127">
        <f t="shared" si="15"/>
        <v>47.29</v>
      </c>
      <c r="X127">
        <f t="shared" si="13"/>
        <v>11.34</v>
      </c>
      <c r="AC127" s="19" t="b">
        <v>1</v>
      </c>
    </row>
    <row r="128" spans="1:45" x14ac:dyDescent="0.3">
      <c r="A128" t="s">
        <v>111</v>
      </c>
      <c r="B128" s="5" t="s">
        <v>445</v>
      </c>
      <c r="C128">
        <v>127</v>
      </c>
      <c r="D128" t="s">
        <v>22</v>
      </c>
      <c r="E128" t="s">
        <v>116</v>
      </c>
      <c r="F128" t="s">
        <v>94</v>
      </c>
      <c r="G128" t="s">
        <v>447</v>
      </c>
      <c r="H128">
        <v>0</v>
      </c>
      <c r="O128">
        <v>191</v>
      </c>
      <c r="P128">
        <v>53.65</v>
      </c>
      <c r="Q128" s="3">
        <v>10.53</v>
      </c>
      <c r="R128">
        <v>213</v>
      </c>
      <c r="S128">
        <v>42.42</v>
      </c>
      <c r="T128">
        <v>12.92</v>
      </c>
      <c r="U128">
        <f t="shared" si="14"/>
        <v>53.65</v>
      </c>
      <c r="V128">
        <f t="shared" si="12"/>
        <v>10.53</v>
      </c>
      <c r="W128">
        <f t="shared" si="15"/>
        <v>42.42</v>
      </c>
      <c r="X128">
        <f t="shared" si="13"/>
        <v>12.92</v>
      </c>
      <c r="AC128" s="19" t="b">
        <v>1</v>
      </c>
      <c r="AJ128"/>
      <c r="AK128"/>
      <c r="AL128" s="2"/>
      <c r="AM128" s="2"/>
      <c r="AQ128"/>
      <c r="AS128" s="2"/>
    </row>
    <row r="129" spans="1:45" x14ac:dyDescent="0.3">
      <c r="A129" t="s">
        <v>71</v>
      </c>
      <c r="B129" s="5" t="s">
        <v>448</v>
      </c>
      <c r="C129">
        <v>128</v>
      </c>
      <c r="D129" t="s">
        <v>22</v>
      </c>
      <c r="E129" t="s">
        <v>118</v>
      </c>
      <c r="F129" t="s">
        <v>94</v>
      </c>
      <c r="H129">
        <v>0</v>
      </c>
      <c r="O129">
        <v>24</v>
      </c>
      <c r="P129">
        <v>26.71</v>
      </c>
      <c r="Q129" s="3">
        <v>7.47</v>
      </c>
      <c r="R129">
        <v>12</v>
      </c>
      <c r="S129">
        <v>22.17</v>
      </c>
      <c r="T129">
        <v>5.98</v>
      </c>
      <c r="U129">
        <f t="shared" si="14"/>
        <v>26.71</v>
      </c>
      <c r="V129">
        <f t="shared" si="12"/>
        <v>7.47</v>
      </c>
      <c r="W129">
        <f t="shared" si="15"/>
        <v>22.17</v>
      </c>
      <c r="X129">
        <f t="shared" si="13"/>
        <v>5.98</v>
      </c>
      <c r="AC129" s="19" t="b">
        <v>1</v>
      </c>
      <c r="AJ129"/>
      <c r="AK129"/>
      <c r="AL129" s="2"/>
      <c r="AM129" s="2"/>
      <c r="AQ129"/>
      <c r="AS129" s="2"/>
    </row>
    <row r="130" spans="1:45" x14ac:dyDescent="0.3">
      <c r="A130" t="s">
        <v>196</v>
      </c>
      <c r="B130" t="s">
        <v>407</v>
      </c>
      <c r="C130">
        <v>129</v>
      </c>
      <c r="D130" t="s">
        <v>22</v>
      </c>
      <c r="E130" t="s">
        <v>108</v>
      </c>
      <c r="F130" t="s">
        <v>94</v>
      </c>
      <c r="G130" t="s">
        <v>408</v>
      </c>
      <c r="H130">
        <v>12</v>
      </c>
      <c r="I130">
        <v>97</v>
      </c>
      <c r="L130">
        <v>96</v>
      </c>
      <c r="O130">
        <v>97</v>
      </c>
      <c r="R130">
        <v>96</v>
      </c>
      <c r="U130">
        <f t="shared" ref="U130:U140" si="16">P130-J130</f>
        <v>0</v>
      </c>
      <c r="V130">
        <f t="shared" si="12"/>
        <v>0</v>
      </c>
      <c r="W130">
        <f t="shared" ref="W130:W140" si="17">S130 - M130</f>
        <v>0</v>
      </c>
      <c r="X130">
        <f t="shared" si="13"/>
        <v>0</v>
      </c>
      <c r="Y130">
        <v>0.27</v>
      </c>
      <c r="Z130">
        <v>2.0914805120809073E-2</v>
      </c>
      <c r="AC130" s="18" t="b">
        <v>1</v>
      </c>
      <c r="AJ130"/>
      <c r="AK130"/>
      <c r="AL130" s="2"/>
      <c r="AM130" s="2"/>
      <c r="AQ130"/>
      <c r="AS130" s="2"/>
    </row>
    <row r="131" spans="1:45" x14ac:dyDescent="0.3">
      <c r="A131" t="s">
        <v>196</v>
      </c>
      <c r="B131" t="s">
        <v>407</v>
      </c>
      <c r="C131">
        <v>130</v>
      </c>
      <c r="D131" t="s">
        <v>22</v>
      </c>
      <c r="E131" t="s">
        <v>108</v>
      </c>
      <c r="F131" t="s">
        <v>94</v>
      </c>
      <c r="G131" t="s">
        <v>409</v>
      </c>
      <c r="H131">
        <v>12</v>
      </c>
      <c r="I131">
        <v>74</v>
      </c>
      <c r="L131">
        <v>79</v>
      </c>
      <c r="O131">
        <v>74</v>
      </c>
      <c r="R131">
        <v>79</v>
      </c>
      <c r="U131">
        <f t="shared" si="16"/>
        <v>0</v>
      </c>
      <c r="V131">
        <f t="shared" si="12"/>
        <v>0</v>
      </c>
      <c r="W131">
        <f t="shared" si="17"/>
        <v>0</v>
      </c>
      <c r="X131">
        <f t="shared" si="13"/>
        <v>0</v>
      </c>
      <c r="Y131">
        <v>0.13</v>
      </c>
      <c r="Z131">
        <v>2.6226970119784712E-2</v>
      </c>
      <c r="AC131" s="18" t="b">
        <v>1</v>
      </c>
      <c r="AF131" s="2"/>
      <c r="AG131" s="2"/>
      <c r="AJ131"/>
      <c r="AK131"/>
      <c r="AM131" s="2"/>
      <c r="AQ131"/>
    </row>
    <row r="132" spans="1:45" x14ac:dyDescent="0.3">
      <c r="A132" t="s">
        <v>164</v>
      </c>
      <c r="B132" s="5" t="s">
        <v>432</v>
      </c>
      <c r="C132">
        <v>131</v>
      </c>
      <c r="D132" t="s">
        <v>22</v>
      </c>
      <c r="E132" t="s">
        <v>449</v>
      </c>
      <c r="F132" t="s">
        <v>94</v>
      </c>
      <c r="G132" t="s">
        <v>450</v>
      </c>
      <c r="H132">
        <v>9</v>
      </c>
      <c r="I132" s="4"/>
      <c r="J132" s="3"/>
      <c r="L132" s="4"/>
      <c r="O132">
        <v>233</v>
      </c>
      <c r="P132">
        <v>20.82</v>
      </c>
      <c r="Q132" s="3">
        <v>0.61057350099999996</v>
      </c>
      <c r="R132" s="4">
        <v>250</v>
      </c>
      <c r="S132" s="3">
        <v>20.59</v>
      </c>
      <c r="T132" s="3">
        <v>0.63245553200000004</v>
      </c>
      <c r="U132">
        <f t="shared" si="16"/>
        <v>20.82</v>
      </c>
      <c r="V132">
        <f t="shared" si="12"/>
        <v>0.61057350099999996</v>
      </c>
      <c r="W132">
        <f t="shared" si="17"/>
        <v>20.59</v>
      </c>
      <c r="X132">
        <f t="shared" si="13"/>
        <v>0.63245553200000004</v>
      </c>
      <c r="Y132" s="3"/>
      <c r="Z132" s="3"/>
      <c r="AA132" s="3"/>
      <c r="AB132" s="3"/>
      <c r="AC132" s="3" t="b">
        <v>1</v>
      </c>
      <c r="AJ132"/>
      <c r="AK132"/>
      <c r="AQ132"/>
    </row>
    <row r="133" spans="1:45" x14ac:dyDescent="0.3">
      <c r="A133" t="s">
        <v>164</v>
      </c>
      <c r="B133" s="5" t="s">
        <v>432</v>
      </c>
      <c r="C133">
        <v>132</v>
      </c>
      <c r="D133" t="s">
        <v>22</v>
      </c>
      <c r="E133" t="s">
        <v>449</v>
      </c>
      <c r="F133" t="s">
        <v>94</v>
      </c>
      <c r="G133" t="s">
        <v>450</v>
      </c>
      <c r="H133">
        <v>15</v>
      </c>
      <c r="I133" s="4"/>
      <c r="J133" s="3"/>
      <c r="L133" s="4"/>
      <c r="O133">
        <v>231</v>
      </c>
      <c r="P133">
        <v>20.22</v>
      </c>
      <c r="Q133" s="3">
        <v>0.60794736599999999</v>
      </c>
      <c r="R133" s="4">
        <v>247</v>
      </c>
      <c r="S133" s="3">
        <v>20.21</v>
      </c>
      <c r="T133" s="3">
        <v>0.628649346</v>
      </c>
      <c r="U133">
        <f t="shared" si="16"/>
        <v>20.22</v>
      </c>
      <c r="V133">
        <f t="shared" si="12"/>
        <v>0.60794736599999999</v>
      </c>
      <c r="W133">
        <f t="shared" si="17"/>
        <v>20.21</v>
      </c>
      <c r="X133">
        <f t="shared" si="13"/>
        <v>0.628649346</v>
      </c>
      <c r="Y133" s="3"/>
      <c r="Z133" s="3"/>
      <c r="AA133" s="3"/>
      <c r="AB133" s="3"/>
      <c r="AC133" s="3" t="b">
        <v>1</v>
      </c>
      <c r="AJ133"/>
      <c r="AK133"/>
      <c r="AQ133"/>
    </row>
    <row r="134" spans="1:45" x14ac:dyDescent="0.3">
      <c r="A134" t="s">
        <v>164</v>
      </c>
      <c r="B134" s="5" t="s">
        <v>432</v>
      </c>
      <c r="C134">
        <v>133</v>
      </c>
      <c r="D134" t="s">
        <v>22</v>
      </c>
      <c r="E134" t="s">
        <v>449</v>
      </c>
      <c r="F134" t="s">
        <v>94</v>
      </c>
      <c r="G134" t="s">
        <v>450</v>
      </c>
      <c r="H134">
        <v>21</v>
      </c>
      <c r="I134" s="4"/>
      <c r="J134" s="3"/>
      <c r="L134" s="4"/>
      <c r="O134">
        <v>216</v>
      </c>
      <c r="P134">
        <v>20.329999999999998</v>
      </c>
      <c r="Q134" s="3">
        <v>0.58787753799999998</v>
      </c>
      <c r="R134" s="4">
        <v>240</v>
      </c>
      <c r="S134" s="3">
        <v>19.86</v>
      </c>
      <c r="T134" s="3">
        <v>0.619677335</v>
      </c>
      <c r="U134">
        <f t="shared" si="16"/>
        <v>20.329999999999998</v>
      </c>
      <c r="V134">
        <f t="shared" si="12"/>
        <v>0.58787753799999998</v>
      </c>
      <c r="W134">
        <f t="shared" si="17"/>
        <v>19.86</v>
      </c>
      <c r="X134">
        <f t="shared" si="13"/>
        <v>0.619677335</v>
      </c>
      <c r="Y134" s="3"/>
      <c r="Z134" s="3"/>
      <c r="AA134" s="3"/>
      <c r="AB134" s="3"/>
      <c r="AC134" s="3" t="b">
        <v>1</v>
      </c>
      <c r="AJ134"/>
      <c r="AK134"/>
      <c r="AQ134"/>
    </row>
    <row r="135" spans="1:45" x14ac:dyDescent="0.3">
      <c r="A135" t="s">
        <v>164</v>
      </c>
      <c r="B135" s="5" t="s">
        <v>432</v>
      </c>
      <c r="C135">
        <v>134</v>
      </c>
      <c r="D135" t="s">
        <v>22</v>
      </c>
      <c r="E135" t="s">
        <v>451</v>
      </c>
      <c r="F135" t="s">
        <v>94</v>
      </c>
      <c r="G135" t="s">
        <v>452</v>
      </c>
      <c r="H135">
        <v>9</v>
      </c>
      <c r="I135" s="4"/>
      <c r="J135" s="3"/>
      <c r="L135" s="4"/>
      <c r="O135">
        <v>233</v>
      </c>
      <c r="P135">
        <v>11.89</v>
      </c>
      <c r="Q135" s="3">
        <v>0.30528675</v>
      </c>
      <c r="R135" s="4">
        <v>250</v>
      </c>
      <c r="S135" s="3">
        <v>11.49</v>
      </c>
      <c r="T135" s="3">
        <v>0.31622776601683794</v>
      </c>
      <c r="U135">
        <f t="shared" si="16"/>
        <v>11.89</v>
      </c>
      <c r="V135">
        <f t="shared" si="12"/>
        <v>0.30528675</v>
      </c>
      <c r="W135">
        <f t="shared" si="17"/>
        <v>11.49</v>
      </c>
      <c r="X135">
        <f t="shared" si="13"/>
        <v>0.31622776601683794</v>
      </c>
      <c r="Y135" s="3"/>
      <c r="Z135" s="3"/>
      <c r="AA135" s="3"/>
      <c r="AB135" s="3"/>
      <c r="AC135" s="3" t="b">
        <v>1</v>
      </c>
      <c r="AJ135"/>
      <c r="AK135"/>
      <c r="AQ135"/>
    </row>
    <row r="136" spans="1:45" x14ac:dyDescent="0.3">
      <c r="A136" t="s">
        <v>164</v>
      </c>
      <c r="B136" s="5" t="s">
        <v>432</v>
      </c>
      <c r="C136">
        <v>135</v>
      </c>
      <c r="D136" t="s">
        <v>22</v>
      </c>
      <c r="E136" t="s">
        <v>451</v>
      </c>
      <c r="F136" t="s">
        <v>94</v>
      </c>
      <c r="G136" t="s">
        <v>452</v>
      </c>
      <c r="H136">
        <v>15</v>
      </c>
      <c r="I136" s="4"/>
      <c r="J136" s="3"/>
      <c r="L136" s="4"/>
      <c r="O136">
        <v>231</v>
      </c>
      <c r="P136">
        <v>11.77</v>
      </c>
      <c r="Q136" s="3">
        <v>0.30397368299999999</v>
      </c>
      <c r="R136" s="4">
        <v>247</v>
      </c>
      <c r="S136" s="3">
        <v>11.74</v>
      </c>
      <c r="T136" s="3">
        <v>0.31432467291003424</v>
      </c>
      <c r="U136">
        <f t="shared" si="16"/>
        <v>11.77</v>
      </c>
      <c r="V136">
        <f t="shared" si="12"/>
        <v>0.30397368299999999</v>
      </c>
      <c r="W136">
        <f t="shared" si="17"/>
        <v>11.74</v>
      </c>
      <c r="X136">
        <f t="shared" si="13"/>
        <v>0.31432467291003424</v>
      </c>
      <c r="Y136" s="3"/>
      <c r="Z136" s="3"/>
      <c r="AA136" s="3"/>
      <c r="AB136" s="3"/>
      <c r="AC136" s="3" t="b">
        <v>1</v>
      </c>
      <c r="AJ136"/>
      <c r="AK136"/>
      <c r="AQ136"/>
    </row>
    <row r="137" spans="1:45" x14ac:dyDescent="0.3">
      <c r="A137" t="s">
        <v>164</v>
      </c>
      <c r="B137" s="5" t="s">
        <v>432</v>
      </c>
      <c r="C137">
        <v>136</v>
      </c>
      <c r="D137" t="s">
        <v>22</v>
      </c>
      <c r="E137" t="s">
        <v>451</v>
      </c>
      <c r="F137" t="s">
        <v>94</v>
      </c>
      <c r="G137" t="s">
        <v>452</v>
      </c>
      <c r="H137">
        <v>21</v>
      </c>
      <c r="I137" s="4"/>
      <c r="J137" s="3"/>
      <c r="L137" s="4"/>
      <c r="O137">
        <v>216</v>
      </c>
      <c r="P137">
        <v>11.79</v>
      </c>
      <c r="Q137" s="3">
        <v>0.29393876899999999</v>
      </c>
      <c r="R137" s="4">
        <v>240</v>
      </c>
      <c r="S137" s="3">
        <v>11.77</v>
      </c>
      <c r="T137" s="3">
        <v>0.30983866769659335</v>
      </c>
      <c r="U137">
        <f t="shared" si="16"/>
        <v>11.79</v>
      </c>
      <c r="V137">
        <f t="shared" si="12"/>
        <v>0.29393876899999999</v>
      </c>
      <c r="W137">
        <f t="shared" si="17"/>
        <v>11.77</v>
      </c>
      <c r="X137">
        <f t="shared" si="13"/>
        <v>0.30983866769659335</v>
      </c>
      <c r="Y137" s="3"/>
      <c r="Z137" s="3"/>
      <c r="AA137" s="3"/>
      <c r="AB137" s="3"/>
      <c r="AC137" s="3" t="b">
        <v>1</v>
      </c>
      <c r="AJ137"/>
      <c r="AK137"/>
      <c r="AQ137"/>
    </row>
    <row r="138" spans="1:45" x14ac:dyDescent="0.3">
      <c r="A138" t="s">
        <v>202</v>
      </c>
      <c r="B138" s="5" t="s">
        <v>414</v>
      </c>
      <c r="C138">
        <v>137</v>
      </c>
      <c r="D138" t="s">
        <v>22</v>
      </c>
      <c r="E138" t="s">
        <v>204</v>
      </c>
      <c r="F138" t="s">
        <v>94</v>
      </c>
      <c r="H138">
        <v>1</v>
      </c>
      <c r="I138">
        <v>20</v>
      </c>
      <c r="J138">
        <v>39.549999999999997</v>
      </c>
      <c r="K138">
        <v>12.15</v>
      </c>
      <c r="L138">
        <v>25</v>
      </c>
      <c r="M138">
        <v>33.200000000000003</v>
      </c>
      <c r="N138">
        <v>6.91</v>
      </c>
      <c r="O138">
        <v>20</v>
      </c>
      <c r="P138">
        <v>35.9</v>
      </c>
      <c r="Q138" s="3">
        <v>10.65</v>
      </c>
      <c r="R138">
        <v>25</v>
      </c>
      <c r="S138">
        <v>33.68</v>
      </c>
      <c r="T138">
        <v>9.5399999999999991</v>
      </c>
      <c r="U138">
        <f t="shared" si="16"/>
        <v>-3.6499999999999986</v>
      </c>
      <c r="V138">
        <f t="shared" si="12"/>
        <v>3.6127897807649978</v>
      </c>
      <c r="W138">
        <f t="shared" si="17"/>
        <v>0.47999999999999687</v>
      </c>
      <c r="X138">
        <f t="shared" si="13"/>
        <v>2.3559261448525928</v>
      </c>
      <c r="AC138" t="b">
        <v>1</v>
      </c>
      <c r="AJ138"/>
      <c r="AK138"/>
      <c r="AQ138"/>
    </row>
    <row r="139" spans="1:45" x14ac:dyDescent="0.3">
      <c r="A139" t="s">
        <v>202</v>
      </c>
      <c r="B139" s="5" t="s">
        <v>414</v>
      </c>
      <c r="C139">
        <v>138</v>
      </c>
      <c r="D139" t="s">
        <v>22</v>
      </c>
      <c r="E139" t="s">
        <v>204</v>
      </c>
      <c r="F139" t="s">
        <v>94</v>
      </c>
      <c r="H139">
        <v>2</v>
      </c>
      <c r="I139">
        <v>20</v>
      </c>
      <c r="J139">
        <v>39.549999999999997</v>
      </c>
      <c r="K139">
        <v>12.15</v>
      </c>
      <c r="L139">
        <v>25</v>
      </c>
      <c r="M139">
        <v>33.200000000000003</v>
      </c>
      <c r="N139">
        <v>6.91</v>
      </c>
      <c r="O139">
        <v>20</v>
      </c>
      <c r="P139">
        <v>30.15</v>
      </c>
      <c r="Q139" s="3">
        <v>9.16</v>
      </c>
      <c r="R139">
        <v>25</v>
      </c>
      <c r="S139">
        <v>30.4</v>
      </c>
      <c r="T139">
        <v>10.17</v>
      </c>
      <c r="U139">
        <f t="shared" si="16"/>
        <v>-9.3999999999999986</v>
      </c>
      <c r="V139">
        <f t="shared" si="12"/>
        <v>3.4024116447014463</v>
      </c>
      <c r="W139">
        <f t="shared" si="17"/>
        <v>-2.8000000000000043</v>
      </c>
      <c r="X139">
        <f t="shared" si="13"/>
        <v>2.4590811292025321</v>
      </c>
      <c r="AC139" t="b">
        <v>1</v>
      </c>
      <c r="AJ139"/>
      <c r="AK139"/>
      <c r="AQ139"/>
    </row>
    <row r="140" spans="1:45" x14ac:dyDescent="0.3">
      <c r="A140" t="s">
        <v>200</v>
      </c>
      <c r="B140" s="5" t="s">
        <v>412</v>
      </c>
      <c r="C140">
        <v>139</v>
      </c>
      <c r="D140" t="s">
        <v>22</v>
      </c>
      <c r="E140" t="s">
        <v>104</v>
      </c>
      <c r="F140" t="s">
        <v>94</v>
      </c>
      <c r="H140">
        <v>6</v>
      </c>
      <c r="O140">
        <v>29</v>
      </c>
      <c r="P140">
        <v>54</v>
      </c>
      <c r="Q140" s="3">
        <v>20.74074074074074</v>
      </c>
      <c r="R140">
        <v>29</v>
      </c>
      <c r="S140">
        <v>65</v>
      </c>
      <c r="T140" s="3">
        <v>16.296296296296294</v>
      </c>
      <c r="U140">
        <f t="shared" si="16"/>
        <v>54</v>
      </c>
      <c r="V140">
        <f t="shared" si="12"/>
        <v>20.74074074074074</v>
      </c>
      <c r="W140">
        <f t="shared" si="17"/>
        <v>65</v>
      </c>
      <c r="X140">
        <f t="shared" si="13"/>
        <v>16.296296296296294</v>
      </c>
      <c r="AC140" t="b">
        <v>0</v>
      </c>
    </row>
  </sheetData>
  <sortState xmlns:xlrd2="http://schemas.microsoft.com/office/spreadsheetml/2017/richdata2" ref="A2:AD140">
    <sortCondition ref="F2:F140"/>
    <sortCondition ref="A2:A140"/>
  </sortState>
  <hyperlinks>
    <hyperlink ref="B6" r:id="rId1" xr:uid="{43B139F4-4959-4E3B-93B5-FA87C4D118FD}"/>
    <hyperlink ref="B7" r:id="rId2" xr:uid="{7711EB79-3770-4A51-9DDC-C86D438E43D0}"/>
    <hyperlink ref="B124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9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100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101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0" r:id="rId18" xr:uid="{B9371528-507B-4B5B-AD88-6251617251EC}"/>
    <hyperlink ref="B93" r:id="rId19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85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6" r:id="rId21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7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8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8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9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20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21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22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23" r:id="rId3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90" r:id="rId34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91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92" r:id="rId36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94" r:id="rId37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32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33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34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35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6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7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102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103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104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105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6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7" r:id="rId4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25" r:id="rId50" xr:uid="{5CD56F0A-D88F-4B69-9BFD-24E6DE7673EB}"/>
    <hyperlink ref="B126" r:id="rId51" xr:uid="{68180BF0-D74B-47AB-8548-69AD4EA4AFD5}"/>
    <hyperlink ref="B127" r:id="rId52" xr:uid="{166012F6-ECEC-4E51-B9B6-2CDD64D45AC3}"/>
    <hyperlink ref="B128" r:id="rId53" xr:uid="{4341EF26-B858-481F-A28F-CC4E96AD2855}"/>
    <hyperlink ref="B129" r:id="rId54" xr:uid="{41DD919E-5396-4600-AA09-0F92B0A0B9C1}"/>
    <hyperlink ref="B138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9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40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  <hyperlink ref="B2" r:id="rId58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BEA78679-8B44-44EF-9E1D-D97792F27D16}"/>
  </hyperlinks>
  <pageMargins left="0.7" right="0.7" top="0.75" bottom="0.75" header="0.3" footer="0.3"/>
  <legacyDrawing r:id="rId5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workbookViewId="0">
      <selection activeCell="J9" sqref="J9:J10"/>
    </sheetView>
  </sheetViews>
  <sheetFormatPr defaultRowHeight="14.4" x14ac:dyDescent="0.3"/>
  <cols>
    <col min="1" max="1" width="13.44140625" customWidth="1"/>
    <col min="4" max="4" width="31.88671875" bestFit="1" customWidth="1"/>
    <col min="21" max="22" width="8.88671875" bestFit="1" customWidth="1"/>
    <col min="23" max="23" width="12.5546875" bestFit="1" customWidth="1"/>
  </cols>
  <sheetData>
    <row r="1" spans="1:23" x14ac:dyDescent="0.3">
      <c r="A1" s="16" t="s">
        <v>453</v>
      </c>
      <c r="B1" s="16"/>
      <c r="C1" s="16"/>
      <c r="D1" s="16"/>
      <c r="G1" s="17" t="s">
        <v>454</v>
      </c>
      <c r="H1" s="17"/>
      <c r="I1" s="17"/>
      <c r="J1" s="17"/>
      <c r="K1" s="10"/>
      <c r="M1" s="17" t="s">
        <v>455</v>
      </c>
      <c r="N1" s="17"/>
      <c r="Q1" s="17" t="s">
        <v>456</v>
      </c>
      <c r="R1" s="17"/>
      <c r="S1" s="17"/>
      <c r="U1" s="16" t="s">
        <v>453</v>
      </c>
      <c r="V1" s="16"/>
      <c r="W1" s="16"/>
    </row>
    <row r="2" spans="1:23" x14ac:dyDescent="0.3">
      <c r="A2" s="1" t="s">
        <v>457</v>
      </c>
      <c r="B2" s="1" t="s">
        <v>458</v>
      </c>
      <c r="C2" s="1" t="s">
        <v>459</v>
      </c>
      <c r="D2" s="1" t="s">
        <v>460</v>
      </c>
      <c r="G2" s="1" t="s">
        <v>461</v>
      </c>
      <c r="H2" s="1" t="s">
        <v>462</v>
      </c>
      <c r="I2" s="1" t="s">
        <v>6</v>
      </c>
      <c r="J2" s="1" t="s">
        <v>463</v>
      </c>
      <c r="K2" s="1"/>
      <c r="M2" s="1" t="s">
        <v>464</v>
      </c>
      <c r="N2" s="1" t="s">
        <v>460</v>
      </c>
      <c r="Q2" s="1" t="s">
        <v>465</v>
      </c>
      <c r="R2" s="1" t="s">
        <v>459</v>
      </c>
      <c r="S2" s="1" t="s">
        <v>460</v>
      </c>
      <c r="U2" s="1" t="s">
        <v>457</v>
      </c>
      <c r="V2" s="1" t="s">
        <v>458</v>
      </c>
      <c r="W2" s="1" t="s">
        <v>465</v>
      </c>
    </row>
    <row r="3" spans="1:23" x14ac:dyDescent="0.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 x14ac:dyDescent="0.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 x14ac:dyDescent="0.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 x14ac:dyDescent="0.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 x14ac:dyDescent="0.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 x14ac:dyDescent="0.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 x14ac:dyDescent="0.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 x14ac:dyDescent="0.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 x14ac:dyDescent="0.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 x14ac:dyDescent="0.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 x14ac:dyDescent="0.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 x14ac:dyDescent="0.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 x14ac:dyDescent="0.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 x14ac:dyDescent="0.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 x14ac:dyDescent="0.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 x14ac:dyDescent="0.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 x14ac:dyDescent="0.3">
      <c r="Q19">
        <v>0.02</v>
      </c>
      <c r="R19" s="4">
        <v>240</v>
      </c>
      <c r="S19">
        <f t="shared" si="3"/>
        <v>0.30983866769659335</v>
      </c>
    </row>
    <row r="20" spans="1:23" x14ac:dyDescent="0.3">
      <c r="Q20">
        <v>0.02</v>
      </c>
      <c r="R20" s="4">
        <v>240</v>
      </c>
      <c r="S20">
        <f t="shared" si="3"/>
        <v>0.30983866769659335</v>
      </c>
    </row>
    <row r="21" spans="1:23" x14ac:dyDescent="0.3">
      <c r="Q21">
        <v>0.04</v>
      </c>
      <c r="R21" s="4">
        <v>251</v>
      </c>
      <c r="S21">
        <f t="shared" si="3"/>
        <v>0.6337191807101944</v>
      </c>
    </row>
    <row r="22" spans="1:23" x14ac:dyDescent="0.3">
      <c r="Q22">
        <v>0.04</v>
      </c>
      <c r="R22" s="4">
        <v>251</v>
      </c>
      <c r="S22">
        <f t="shared" si="3"/>
        <v>0.6337191807101944</v>
      </c>
    </row>
    <row r="23" spans="1:23" x14ac:dyDescent="0.3">
      <c r="Q23">
        <v>0.04</v>
      </c>
      <c r="R23" s="4">
        <v>251</v>
      </c>
      <c r="S23">
        <f t="shared" si="3"/>
        <v>0.6337191807101944</v>
      </c>
    </row>
    <row r="24" spans="1:23" x14ac:dyDescent="0.3">
      <c r="Q24">
        <v>0.02</v>
      </c>
      <c r="R24" s="4">
        <v>251</v>
      </c>
      <c r="S24">
        <f t="shared" si="3"/>
        <v>0.3168595903550972</v>
      </c>
    </row>
    <row r="25" spans="1:23" x14ac:dyDescent="0.3">
      <c r="Q25">
        <v>0.02</v>
      </c>
      <c r="R25" s="4">
        <v>251</v>
      </c>
      <c r="S25">
        <f t="shared" si="3"/>
        <v>0.3168595903550972</v>
      </c>
    </row>
    <row r="26" spans="1:23" x14ac:dyDescent="0.3">
      <c r="Q26">
        <v>0.02</v>
      </c>
      <c r="R26" s="4">
        <v>251</v>
      </c>
      <c r="S26">
        <f t="shared" si="3"/>
        <v>0.3168595903550972</v>
      </c>
    </row>
    <row r="27" spans="1:23" x14ac:dyDescent="0.3">
      <c r="Q27">
        <v>0.02</v>
      </c>
      <c r="R27" s="4">
        <v>240</v>
      </c>
      <c r="S27">
        <f t="shared" si="3"/>
        <v>0.30983866769659335</v>
      </c>
    </row>
    <row r="28" spans="1:23" x14ac:dyDescent="0.3">
      <c r="Q28">
        <v>0.02</v>
      </c>
      <c r="R28" s="4">
        <v>240</v>
      </c>
      <c r="S28">
        <f t="shared" si="3"/>
        <v>0.30983866769659335</v>
      </c>
    </row>
    <row r="29" spans="1:23" x14ac:dyDescent="0.3">
      <c r="Q29">
        <v>0.02</v>
      </c>
      <c r="R29" s="4">
        <v>240</v>
      </c>
      <c r="S29">
        <f t="shared" si="3"/>
        <v>0.30983866769659335</v>
      </c>
    </row>
    <row r="30" spans="1:23" x14ac:dyDescent="0.3">
      <c r="Q30">
        <v>0.02</v>
      </c>
      <c r="R30" s="4">
        <v>251</v>
      </c>
      <c r="S30">
        <f t="shared" si="3"/>
        <v>0.3168595903550972</v>
      </c>
    </row>
    <row r="31" spans="1:23" x14ac:dyDescent="0.3">
      <c r="Q31">
        <v>0.02</v>
      </c>
      <c r="R31" s="4">
        <v>251</v>
      </c>
      <c r="S31">
        <f t="shared" si="3"/>
        <v>0.3168595903550972</v>
      </c>
    </row>
    <row r="32" spans="1:23" x14ac:dyDescent="0.3">
      <c r="Q32">
        <v>0.02</v>
      </c>
      <c r="R32" s="4">
        <v>251</v>
      </c>
      <c r="S32">
        <f t="shared" si="3"/>
        <v>0.3168595903550972</v>
      </c>
    </row>
    <row r="33" spans="17:19" x14ac:dyDescent="0.3">
      <c r="Q33" s="3">
        <v>0.02</v>
      </c>
      <c r="R33">
        <v>233</v>
      </c>
      <c r="S33">
        <f t="shared" si="3"/>
        <v>0.30528675044947495</v>
      </c>
    </row>
    <row r="34" spans="17:19" x14ac:dyDescent="0.3">
      <c r="Q34" s="3">
        <v>0.02</v>
      </c>
      <c r="R34">
        <v>231</v>
      </c>
      <c r="S34">
        <f t="shared" si="3"/>
        <v>0.30397368307141326</v>
      </c>
    </row>
    <row r="35" spans="17:19" x14ac:dyDescent="0.3">
      <c r="Q35" s="3">
        <v>0.02</v>
      </c>
      <c r="R35">
        <v>216</v>
      </c>
      <c r="S35">
        <f t="shared" si="3"/>
        <v>0.29393876913398137</v>
      </c>
    </row>
    <row r="36" spans="17:19" x14ac:dyDescent="0.3">
      <c r="Q36" s="3">
        <v>0.02</v>
      </c>
      <c r="R36" s="4">
        <v>250</v>
      </c>
      <c r="S36">
        <f t="shared" si="3"/>
        <v>0.31622776601683794</v>
      </c>
    </row>
    <row r="37" spans="17:19" x14ac:dyDescent="0.3">
      <c r="Q37" s="3">
        <v>0.02</v>
      </c>
      <c r="R37" s="4">
        <v>247</v>
      </c>
      <c r="S37">
        <f t="shared" si="3"/>
        <v>0.31432467291003424</v>
      </c>
    </row>
    <row r="38" spans="17:19" x14ac:dyDescent="0.3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Props1.xml><?xml version="1.0" encoding="utf-8"?>
<ds:datastoreItem xmlns:ds="http://schemas.openxmlformats.org/officeDocument/2006/customXml" ds:itemID="{2C637C4C-9A48-4ADA-A1DE-A69ED46A11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E96651-E477-4C50-BC89-C335725EFC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1c3b6d-7f32-4752-9b60-8760effeb2ab"/>
    <ds:schemaRef ds:uri="b77b1af8-43ce-437e-80a0-2a6bb447a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35DA7E-A5AF-431A-9EAB-82483DAFB6C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77b1af8-43ce-437e-80a0-2a6bb447a677"/>
    <ds:schemaRef ds:uri="http://purl.org/dc/terms/"/>
    <ds:schemaRef ds:uri="6f1c3b6d-7f32-4752-9b60-8760effeb2ab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 Statistics (original)</vt:lpstr>
      <vt:lpstr>Removed Studies (not between)</vt:lpstr>
      <vt:lpstr>Removed Studies (small outcome)</vt:lpstr>
      <vt:lpstr>Removed Studies (no Cohens d)</vt:lpstr>
      <vt:lpstr>Removed Studies (2 ints)</vt:lpstr>
      <vt:lpstr>Studies to Check</vt:lpstr>
      <vt:lpstr>Study Statistics</vt:lpstr>
      <vt:lpstr>Calculators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Esler</dc:creator>
  <cp:keywords/>
  <dc:description/>
  <cp:lastModifiedBy>Timothy Esler</cp:lastModifiedBy>
  <cp:revision/>
  <dcterms:created xsi:type="dcterms:W3CDTF">2023-02-05T19:05:49Z</dcterms:created>
  <dcterms:modified xsi:type="dcterms:W3CDTF">2023-04-29T20:57:51Z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