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415BDC6A-00C8-4E85-A363-3CFD9D0BDA90}" xr6:coauthVersionLast="47" xr6:coauthVersionMax="47" xr10:uidLastSave="{00000000-0000-0000-0000-000000000000}"/>
  <bookViews>
    <workbookView xWindow="780" yWindow="780" windowWidth="45315" windowHeight="30690" xr2:uid="{7D6FEA02-49A5-4E45-A1B8-67DB04D8BBEF}"/>
  </bookViews>
  <sheets>
    <sheet name="n(E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7" i="1"/>
  <c r="Q6" i="1"/>
  <c r="Q5" i="1"/>
  <c r="Q4" i="1"/>
  <c r="Q3" i="1"/>
  <c r="Q2" i="1"/>
  <c r="I3" i="1" l="1"/>
  <c r="I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3" i="1"/>
  <c r="M28" i="1" l="1"/>
  <c r="M4" i="1"/>
  <c r="M24" i="1"/>
  <c r="M33" i="1"/>
  <c r="M27" i="1"/>
  <c r="M3" i="1"/>
  <c r="M25" i="1"/>
  <c r="M22" i="1"/>
  <c r="M21" i="1"/>
  <c r="M20" i="1"/>
  <c r="M29" i="1"/>
  <c r="M26" i="1"/>
  <c r="M23" i="1"/>
  <c r="M30" i="1"/>
  <c r="M43" i="1"/>
  <c r="M19" i="1"/>
  <c r="M42" i="1"/>
  <c r="M18" i="1"/>
  <c r="M41" i="1"/>
  <c r="M17" i="1"/>
  <c r="M12" i="1"/>
  <c r="M35" i="1"/>
  <c r="M10" i="1"/>
  <c r="M32" i="1"/>
  <c r="M7" i="1"/>
  <c r="M5" i="1"/>
  <c r="M40" i="1"/>
  <c r="M16" i="1"/>
  <c r="M39" i="1"/>
  <c r="M15" i="1"/>
  <c r="M38" i="1"/>
  <c r="M14" i="1"/>
  <c r="M37" i="1"/>
  <c r="M13" i="1"/>
  <c r="M36" i="1"/>
  <c r="M11" i="1"/>
  <c r="M34" i="1"/>
  <c r="M9" i="1"/>
  <c r="M8" i="1"/>
  <c r="M31" i="1"/>
  <c r="M6" i="1"/>
  <c r="L38" i="1"/>
  <c r="L14" i="1"/>
  <c r="L35" i="1"/>
  <c r="L10" i="1"/>
  <c r="L8" i="1"/>
  <c r="L31" i="1"/>
  <c r="L30" i="1"/>
  <c r="L20" i="1"/>
  <c r="L19" i="1"/>
  <c r="L39" i="1"/>
  <c r="L37" i="1"/>
  <c r="L13" i="1"/>
  <c r="L11" i="1"/>
  <c r="L34" i="1"/>
  <c r="L9" i="1"/>
  <c r="L7" i="1"/>
  <c r="L42" i="1"/>
  <c r="L40" i="1"/>
  <c r="L36" i="1"/>
  <c r="L12" i="1"/>
  <c r="L33" i="1"/>
  <c r="L32" i="1"/>
  <c r="L6" i="1"/>
  <c r="L18" i="1"/>
  <c r="L41" i="1"/>
  <c r="L15" i="1"/>
  <c r="L29" i="1"/>
  <c r="L5" i="1"/>
  <c r="L28" i="1"/>
  <c r="L4" i="1"/>
  <c r="L27" i="1"/>
  <c r="L3" i="1"/>
  <c r="L23" i="1"/>
  <c r="L43" i="1"/>
  <c r="L17" i="1"/>
  <c r="L16" i="1"/>
  <c r="L26" i="1"/>
  <c r="L25" i="1"/>
  <c r="L24" i="1"/>
  <c r="L22" i="1"/>
  <c r="L21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K41" i="1" l="1"/>
  <c r="K39" i="1"/>
  <c r="K36" i="1"/>
  <c r="K35" i="1"/>
  <c r="K11" i="1"/>
  <c r="K8" i="1"/>
  <c r="K30" i="1"/>
  <c r="K5" i="1"/>
  <c r="K28" i="1"/>
  <c r="K27" i="1"/>
  <c r="K17" i="1"/>
  <c r="K15" i="1"/>
  <c r="K13" i="1"/>
  <c r="K34" i="1"/>
  <c r="K10" i="1"/>
  <c r="K31" i="1"/>
  <c r="K6" i="1"/>
  <c r="K14" i="1"/>
  <c r="K33" i="1"/>
  <c r="K9" i="1"/>
  <c r="K32" i="1"/>
  <c r="K7" i="1"/>
  <c r="K4" i="1"/>
  <c r="K3" i="1"/>
  <c r="K40" i="1"/>
  <c r="K38" i="1"/>
  <c r="K12" i="1"/>
  <c r="K29" i="1"/>
  <c r="K26" i="1"/>
  <c r="K25" i="1"/>
  <c r="K24" i="1"/>
  <c r="K20" i="1"/>
  <c r="K43" i="1"/>
  <c r="K16" i="1"/>
  <c r="K37" i="1"/>
  <c r="K23" i="1"/>
  <c r="K22" i="1"/>
  <c r="K21" i="1"/>
  <c r="K19" i="1"/>
  <c r="K42" i="1"/>
  <c r="K18" i="1"/>
  <c r="J21" i="1"/>
  <c r="J17" i="1"/>
  <c r="J40" i="1"/>
  <c r="J24" i="1"/>
  <c r="J20" i="1"/>
  <c r="J42" i="1"/>
  <c r="J41" i="1"/>
  <c r="J15" i="1"/>
  <c r="J38" i="1"/>
  <c r="J13" i="1"/>
  <c r="J3" i="1"/>
  <c r="J26" i="1"/>
  <c r="J25" i="1"/>
  <c r="J23" i="1"/>
  <c r="J43" i="1"/>
  <c r="J19" i="1"/>
  <c r="J18" i="1"/>
  <c r="J16" i="1"/>
  <c r="J39" i="1"/>
  <c r="J14" i="1"/>
  <c r="J37" i="1"/>
  <c r="J28" i="1"/>
  <c r="J27" i="1"/>
  <c r="J36" i="1"/>
  <c r="J12" i="1"/>
  <c r="J35" i="1"/>
  <c r="J11" i="1"/>
  <c r="J34" i="1"/>
  <c r="J10" i="1"/>
  <c r="J30" i="1"/>
  <c r="J6" i="1"/>
  <c r="J4" i="1"/>
  <c r="J33" i="1"/>
  <c r="J9" i="1"/>
  <c r="J32" i="1"/>
  <c r="J8" i="1"/>
  <c r="J31" i="1"/>
  <c r="J7" i="1"/>
  <c r="J29" i="1"/>
  <c r="J5" i="1"/>
  <c r="J22" i="1"/>
  <c r="B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</calcChain>
</file>

<file path=xl/sharedStrings.xml><?xml version="1.0" encoding="utf-8"?>
<sst xmlns="http://schemas.openxmlformats.org/spreadsheetml/2006/main" count="28" uniqueCount="17">
  <si>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(1/cm)</t>
    </r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</si>
  <si>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Aptos Narrow"/>
        <family val="2"/>
        <scheme val="minor"/>
      </rPr>
      <t>(1/mm)</t>
    </r>
  </si>
  <si>
    <t>Adipose</t>
  </si>
  <si>
    <t>g</t>
  </si>
  <si>
    <t>Gland</t>
  </si>
  <si>
    <t>Gland-Adipose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</si>
  <si>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</si>
  <si>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t>l(A)</t>
  </si>
  <si>
    <t>E(keV)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</si>
  <si>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ptos Narrow"/>
        <family val="2"/>
        <scheme val="minor"/>
      </rPr>
      <t>en</t>
    </r>
    <r>
      <rPr>
        <sz val="11"/>
        <color theme="1"/>
        <rFont val="Aptos Narrow"/>
        <family val="2"/>
        <scheme val="minor"/>
      </rPr>
      <t>/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Aptos Narrow"/>
        <family val="2"/>
        <scheme val="minor"/>
      </rPr>
      <t>(breast)(cm^2/g)</t>
    </r>
  </si>
  <si>
    <t>Fit^3</t>
  </si>
  <si>
    <t>Fit^3 interpolated</t>
  </si>
  <si>
    <t>Fit^1</t>
  </si>
  <si>
    <t>Mu Adip</t>
  </si>
  <si>
    <t>Fit^2</t>
  </si>
  <si>
    <t>Gamma Diff</t>
  </si>
  <si>
    <t>Mu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</si>
</sst>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1"/>
      <charset val="2"/>
      <scheme val="minor"/>
    </font>
    <font>
      <sz val="11"/>
      <color theme="1"/>
      <name val="Aptos Narrow"/>
      <family val="2"/>
      <charset val="2"/>
    </font>
    <font>
      <sz val="11"/>
      <color theme="1"/>
      <name val="Symbol Tiger"/>
      <family val="1"/>
      <charset val="2"/>
    </font>
    <font>
      <vertAlign val="subscript"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20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11" fontId="0" fillId="0" borderId="0" xfId="0" applyNumberFormat="1"/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/>
    <xf numFmtId="0" fontId="21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Mu_gland-adipose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'n(E)'!$A$3:$A$43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'n(E)'!$H$3:$H$43</c:f>
              <c:numCache>
                <c:formatCode>0.0000E+00</c:formatCode>
                <c:ptCount val="41"/>
                <c:pt idx="0">
                  <c:v>2.3013999999999996E-4</c:v>
                </c:pt>
                <c:pt idx="1">
                  <c:v>1.7265000000000002E-4</c:v>
                </c:pt>
                <c:pt idx="2">
                  <c:v>1.3260999999999999E-4</c:v>
                </c:pt>
                <c:pt idx="3">
                  <c:v>1.0390999999999999E-4</c:v>
                </c:pt>
                <c:pt idx="4">
                  <c:v>8.2809999999999988E-5</c:v>
                </c:pt>
                <c:pt idx="5">
                  <c:v>6.6765000000000002E-5</c:v>
                </c:pt>
                <c:pt idx="6">
                  <c:v>5.4902000000000004E-5</c:v>
                </c:pt>
                <c:pt idx="7">
                  <c:v>4.5823000000000005E-5</c:v>
                </c:pt>
                <c:pt idx="8">
                  <c:v>3.8765000000000006E-5</c:v>
                </c:pt>
                <c:pt idx="9">
                  <c:v>3.3170000000000003E-5</c:v>
                </c:pt>
                <c:pt idx="10">
                  <c:v>2.8683000000000003E-5</c:v>
                </c:pt>
                <c:pt idx="11">
                  <c:v>2.5032999999999999E-5</c:v>
                </c:pt>
                <c:pt idx="12">
                  <c:v>2.2030999999999996E-5</c:v>
                </c:pt>
                <c:pt idx="13">
                  <c:v>1.9538000000000005E-5</c:v>
                </c:pt>
                <c:pt idx="14">
                  <c:v>1.7446000000000005E-5</c:v>
                </c:pt>
                <c:pt idx="15">
                  <c:v>1.5674999999999995E-5</c:v>
                </c:pt>
                <c:pt idx="16">
                  <c:v>1.4166000000000001E-5</c:v>
                </c:pt>
                <c:pt idx="17">
                  <c:v>1.2867000000000001E-5</c:v>
                </c:pt>
                <c:pt idx="18">
                  <c:v>1.1745E-5</c:v>
                </c:pt>
                <c:pt idx="19">
                  <c:v>1.0767999999999999E-5</c:v>
                </c:pt>
                <c:pt idx="20">
                  <c:v>9.9140000000000003E-6</c:v>
                </c:pt>
                <c:pt idx="21">
                  <c:v>9.1600000000000021E-6</c:v>
                </c:pt>
                <c:pt idx="22">
                  <c:v>8.494000000000002E-6</c:v>
                </c:pt>
                <c:pt idx="23">
                  <c:v>7.9019999999999982E-6</c:v>
                </c:pt>
                <c:pt idx="24">
                  <c:v>7.374E-6</c:v>
                </c:pt>
                <c:pt idx="25">
                  <c:v>6.9000000000000009E-6</c:v>
                </c:pt>
                <c:pt idx="26">
                  <c:v>6.472999999999998E-6</c:v>
                </c:pt>
                <c:pt idx="27">
                  <c:v>6.0879999999999991E-6</c:v>
                </c:pt>
                <c:pt idx="28">
                  <c:v>5.7379999999999983E-6</c:v>
                </c:pt>
                <c:pt idx="29">
                  <c:v>5.4210000000000011E-6</c:v>
                </c:pt>
                <c:pt idx="30">
                  <c:v>5.1520000000000042E-6</c:v>
                </c:pt>
                <c:pt idx="31">
                  <c:v>4.8969999999999982E-6</c:v>
                </c:pt>
                <c:pt idx="32">
                  <c:v>4.6710000000000032E-6</c:v>
                </c:pt>
                <c:pt idx="33">
                  <c:v>4.4700000000000021E-6</c:v>
                </c:pt>
                <c:pt idx="34">
                  <c:v>4.2929999999999994E-6</c:v>
                </c:pt>
                <c:pt idx="35">
                  <c:v>4.1360000000000007E-6</c:v>
                </c:pt>
                <c:pt idx="36">
                  <c:v>3.9990000000000002E-6</c:v>
                </c:pt>
                <c:pt idx="37">
                  <c:v>3.8780000000000008E-6</c:v>
                </c:pt>
                <c:pt idx="38">
                  <c:v>3.7739999999999998E-6</c:v>
                </c:pt>
                <c:pt idx="39">
                  <c:v>3.6839999999999985E-6</c:v>
                </c:pt>
                <c:pt idx="40">
                  <c:v>3.5040000000000015E-6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5-4BC0-AD32-CB3DA94BC287}"/>
            </c:ext>
          </c:extLst>
        </c:ser>
        <c:ser>
          <c:idx val="1"/>
          <c:order val="1"/>
          <c:tx>
            <c:v>Mu_adipose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'n(E)'!$A$3:$A$43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'n(E)'!$G$3:$G$43</c:f>
              <c:numCache>
                <c:formatCode>0.0000E+00</c:formatCode>
                <c:ptCount val="41"/>
                <c:pt idx="0">
                  <c:v>2.8111E-4</c:v>
                </c:pt>
                <c:pt idx="1">
                  <c:v>2.1494E-4</c:v>
                </c:pt>
                <c:pt idx="2">
                  <c:v>1.6954000000000001E-4</c:v>
                </c:pt>
                <c:pt idx="3">
                  <c:v>1.3726999999999999E-4</c:v>
                </c:pt>
                <c:pt idx="4">
                  <c:v>1.1364E-4</c:v>
                </c:pt>
                <c:pt idx="5">
                  <c:v>9.5795E-5</c:v>
                </c:pt>
                <c:pt idx="6">
                  <c:v>8.2307999999999999E-5</c:v>
                </c:pt>
                <c:pt idx="7">
                  <c:v>7.1847000000000005E-5</c:v>
                </c:pt>
                <c:pt idx="8">
                  <c:v>6.3585000000000009E-5</c:v>
                </c:pt>
                <c:pt idx="9">
                  <c:v>5.6955999999999995E-5</c:v>
                </c:pt>
                <c:pt idx="10">
                  <c:v>5.1566000000000001E-5</c:v>
                </c:pt>
                <c:pt idx="11">
                  <c:v>4.7127000000000005E-5</c:v>
                </c:pt>
                <c:pt idx="12">
                  <c:v>4.3433999999999998E-5</c:v>
                </c:pt>
                <c:pt idx="13">
                  <c:v>4.0330999999999997E-5</c:v>
                </c:pt>
                <c:pt idx="14">
                  <c:v>3.7702999999999995E-5</c:v>
                </c:pt>
                <c:pt idx="15">
                  <c:v>3.5460000000000003E-5</c:v>
                </c:pt>
                <c:pt idx="16">
                  <c:v>3.3532000000000004E-5</c:v>
                </c:pt>
                <c:pt idx="17">
                  <c:v>3.1866000000000003E-5</c:v>
                </c:pt>
                <c:pt idx="18">
                  <c:v>3.0419000000000001E-5</c:v>
                </c:pt>
                <c:pt idx="19">
                  <c:v>2.9154999999999998E-5</c:v>
                </c:pt>
                <c:pt idx="20">
                  <c:v>2.8048E-5</c:v>
                </c:pt>
                <c:pt idx="21">
                  <c:v>2.7073999999999999E-5</c:v>
                </c:pt>
                <c:pt idx="22">
                  <c:v>2.6216000000000001E-5</c:v>
                </c:pt>
                <c:pt idx="23">
                  <c:v>2.5457E-5</c:v>
                </c:pt>
                <c:pt idx="24">
                  <c:v>2.4784999999999997E-5</c:v>
                </c:pt>
                <c:pt idx="25">
                  <c:v>2.4188999999999998E-5</c:v>
                </c:pt>
                <c:pt idx="26">
                  <c:v>2.366E-5</c:v>
                </c:pt>
                <c:pt idx="27">
                  <c:v>2.319E-5</c:v>
                </c:pt>
                <c:pt idx="28">
                  <c:v>2.2773999999999999E-5</c:v>
                </c:pt>
                <c:pt idx="29">
                  <c:v>2.2403999999999998E-5</c:v>
                </c:pt>
                <c:pt idx="30">
                  <c:v>2.2042999999999999E-5</c:v>
                </c:pt>
                <c:pt idx="31">
                  <c:v>2.1733999999999999E-5</c:v>
                </c:pt>
                <c:pt idx="32">
                  <c:v>2.1447E-5</c:v>
                </c:pt>
                <c:pt idx="33">
                  <c:v>2.1182000000000001E-5</c:v>
                </c:pt>
                <c:pt idx="34">
                  <c:v>2.0935000000000002E-5</c:v>
                </c:pt>
                <c:pt idx="35">
                  <c:v>2.0705999999999998E-5</c:v>
                </c:pt>
                <c:pt idx="36">
                  <c:v>2.0492E-5</c:v>
                </c:pt>
                <c:pt idx="37">
                  <c:v>2.0293E-5</c:v>
                </c:pt>
                <c:pt idx="38">
                  <c:v>2.0106999999999999E-5</c:v>
                </c:pt>
                <c:pt idx="39">
                  <c:v>1.9933E-5</c:v>
                </c:pt>
                <c:pt idx="40">
                  <c:v>1.9721E-5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05-4BC0-AD32-CB3DA94BC287}"/>
            </c:ext>
          </c:extLst>
        </c:ser>
        <c:ser>
          <c:idx val="2"/>
          <c:order val="2"/>
          <c:tx>
            <c:v>Fit^1_mu_adipose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'n(E)'!$A$3:$A$43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'n(E)'!$J$3:$J$43</c:f>
              <c:numCache>
                <c:formatCode>0.00E+00</c:formatCode>
                <c:ptCount val="41"/>
                <c:pt idx="0">
                  <c:v>8.8171999999999995E-5</c:v>
                </c:pt>
                <c:pt idx="1">
                  <c:v>8.0156363636363625E-5</c:v>
                </c:pt>
                <c:pt idx="2">
                  <c:v>7.3476666666666667E-5</c:v>
                </c:pt>
                <c:pt idx="3">
                  <c:v>6.7824615384615383E-5</c:v>
                </c:pt>
                <c:pt idx="4">
                  <c:v>6.2979999999999997E-5</c:v>
                </c:pt>
                <c:pt idx="5">
                  <c:v>5.8781333333333326E-5</c:v>
                </c:pt>
                <c:pt idx="6">
                  <c:v>5.5107499999999994E-5</c:v>
                </c:pt>
                <c:pt idx="7">
                  <c:v>5.1865882352941179E-5</c:v>
                </c:pt>
                <c:pt idx="8">
                  <c:v>4.8984444444444447E-5</c:v>
                </c:pt>
                <c:pt idx="9">
                  <c:v>4.6406315789473681E-5</c:v>
                </c:pt>
                <c:pt idx="10">
                  <c:v>4.4085999999999998E-5</c:v>
                </c:pt>
                <c:pt idx="11">
                  <c:v>4.1986666666666662E-5</c:v>
                </c:pt>
                <c:pt idx="12">
                  <c:v>4.0078181818181812E-5</c:v>
                </c:pt>
                <c:pt idx="13">
                  <c:v>3.8335652173913044E-5</c:v>
                </c:pt>
                <c:pt idx="14">
                  <c:v>3.6738333333333334E-5</c:v>
                </c:pt>
                <c:pt idx="15">
                  <c:v>3.5268799999999997E-5</c:v>
                </c:pt>
                <c:pt idx="16">
                  <c:v>3.3912307692307692E-5</c:v>
                </c:pt>
                <c:pt idx="17">
                  <c:v>3.2656296296296296E-5</c:v>
                </c:pt>
                <c:pt idx="18">
                  <c:v>3.1489999999999998E-5</c:v>
                </c:pt>
                <c:pt idx="19">
                  <c:v>3.0404137931034482E-5</c:v>
                </c:pt>
                <c:pt idx="20">
                  <c:v>2.9390666666666663E-5</c:v>
                </c:pt>
                <c:pt idx="21">
                  <c:v>2.8442580645161289E-5</c:v>
                </c:pt>
                <c:pt idx="22">
                  <c:v>2.7553749999999997E-5</c:v>
                </c:pt>
                <c:pt idx="23">
                  <c:v>2.6718787878787877E-5</c:v>
                </c:pt>
                <c:pt idx="24">
                  <c:v>2.5932941176470589E-5</c:v>
                </c:pt>
                <c:pt idx="25">
                  <c:v>2.5191999999999999E-5</c:v>
                </c:pt>
                <c:pt idx="26">
                  <c:v>2.4492222222222224E-5</c:v>
                </c:pt>
                <c:pt idx="27">
                  <c:v>2.3830270270270269E-5</c:v>
                </c:pt>
                <c:pt idx="28">
                  <c:v>2.3203157894736841E-5</c:v>
                </c:pt>
                <c:pt idx="29">
                  <c:v>2.2608205128205127E-5</c:v>
                </c:pt>
                <c:pt idx="30">
                  <c:v>2.2042999999999999E-5</c:v>
                </c:pt>
                <c:pt idx="31">
                  <c:v>2.1505365853658534E-5</c:v>
                </c:pt>
                <c:pt idx="32">
                  <c:v>2.0993333333333331E-5</c:v>
                </c:pt>
                <c:pt idx="33">
                  <c:v>2.0505116279069765E-5</c:v>
                </c:pt>
                <c:pt idx="34">
                  <c:v>2.0039090909090906E-5</c:v>
                </c:pt>
                <c:pt idx="35">
                  <c:v>1.9593777777777774E-5</c:v>
                </c:pt>
                <c:pt idx="36">
                  <c:v>1.9167826086956522E-5</c:v>
                </c:pt>
                <c:pt idx="37">
                  <c:v>1.876E-5</c:v>
                </c:pt>
                <c:pt idx="38">
                  <c:v>1.8369166666666667E-5</c:v>
                </c:pt>
                <c:pt idx="39">
                  <c:v>1.7994285714285714E-5</c:v>
                </c:pt>
                <c:pt idx="40">
                  <c:v>1.7634399999999998E-5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05-4BC0-AD32-CB3DA94BC287}"/>
            </c:ext>
          </c:extLst>
        </c:ser>
        <c:ser>
          <c:idx val="4"/>
          <c:order val="4"/>
          <c:tx>
            <c:v>Fit^3_mu_adipose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'n(E)'!$A$8:$A$43</c:f>
              <c:numCache>
                <c:formatCode>0.00E+00</c:formatCode>
                <c:ptCount val="3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</c:numCache>
            </c:numRef>
          </c:xVal>
          <c:yVal>
            <c:numRef>
              <c:f>'n(E)'!$K$8:$K$43</c:f>
              <c:numCache>
                <c:formatCode>0.00E+00</c:formatCode>
                <c:ptCount val="36"/>
                <c:pt idx="0">
                  <c:v>2.24384E-4</c:v>
                </c:pt>
                <c:pt idx="1">
                  <c:v>1.8488671874999999E-4</c:v>
                </c:pt>
                <c:pt idx="2">
                  <c:v>1.5414125788723793E-4</c:v>
                </c:pt>
                <c:pt idx="3">
                  <c:v>1.2985185185185189E-4</c:v>
                </c:pt>
                <c:pt idx="4">
                  <c:v>1.1040909753608398E-4</c:v>
                </c:pt>
                <c:pt idx="5">
                  <c:v>9.4661999999999996E-5</c:v>
                </c:pt>
                <c:pt idx="6">
                  <c:v>8.1772594752186589E-5</c:v>
                </c:pt>
                <c:pt idx="7">
                  <c:v>7.1120961682945134E-5</c:v>
                </c:pt>
                <c:pt idx="8">
                  <c:v>6.2241801594476861E-5</c:v>
                </c:pt>
                <c:pt idx="9">
                  <c:v>5.478125E-5</c:v>
                </c:pt>
                <c:pt idx="10">
                  <c:v>4.8466944000000002E-5</c:v>
                </c:pt>
                <c:pt idx="11">
                  <c:v>4.3086936731907137E-5</c:v>
                </c:pt>
                <c:pt idx="12">
                  <c:v>3.8474622770919074E-5</c:v>
                </c:pt>
                <c:pt idx="13">
                  <c:v>3.4497813411078712E-5</c:v>
                </c:pt>
                <c:pt idx="14">
                  <c:v>3.1050719586698925E-5</c:v>
                </c:pt>
                <c:pt idx="15">
                  <c:v>2.8048E-5</c:v>
                </c:pt>
                <c:pt idx="16">
                  <c:v>2.5420294719881845E-5</c:v>
                </c:pt>
                <c:pt idx="17">
                  <c:v>2.3110839843749999E-5</c:v>
                </c:pt>
                <c:pt idx="18">
                  <c:v>2.1072877535687451E-5</c:v>
                </c:pt>
                <c:pt idx="19">
                  <c:v>1.9267657235904741E-5</c:v>
                </c:pt>
                <c:pt idx="20">
                  <c:v>1.7662880466472301E-5</c:v>
                </c:pt>
                <c:pt idx="21">
                  <c:v>1.6231481481481486E-5</c:v>
                </c:pt>
                <c:pt idx="22">
                  <c:v>1.4950664323929484E-5</c:v>
                </c:pt>
                <c:pt idx="23">
                  <c:v>1.3801137192010497E-5</c:v>
                </c:pt>
                <c:pt idx="24">
                  <c:v>1.2766499772416933E-5</c:v>
                </c:pt>
                <c:pt idx="25">
                  <c:v>1.1832749999999999E-5</c:v>
                </c:pt>
                <c:pt idx="26">
                  <c:v>1.0987884679560656E-5</c:v>
                </c:pt>
                <c:pt idx="27">
                  <c:v>1.0221574344023324E-5</c:v>
                </c:pt>
                <c:pt idx="28">
                  <c:v>9.5248971788647552E-6</c:v>
                </c:pt>
                <c:pt idx="29">
                  <c:v>8.8901202103681418E-6</c:v>
                </c:pt>
                <c:pt idx="30">
                  <c:v>8.3105185185185188E-6</c:v>
                </c:pt>
                <c:pt idx="31">
                  <c:v>7.7802251993096076E-6</c:v>
                </c:pt>
                <c:pt idx="32">
                  <c:v>7.2941063155562841E-6</c:v>
                </c:pt>
                <c:pt idx="33">
                  <c:v>6.84765625E-6</c:v>
                </c:pt>
                <c:pt idx="34">
                  <c:v>6.4369097909884488E-6</c:v>
                </c:pt>
                <c:pt idx="35">
                  <c:v>6.0583680000000003E-6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0-421C-967D-1F75EE6058B6}"/>
            </c:ext>
          </c:extLst>
        </c:ser>
        <c:ser>
          <c:idx val="5"/>
          <c:order val="5"/>
          <c:tx>
            <c:v>Fit^3_mu_gland-adipose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'n(E)'!$A$3:$A$43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'n(E)'!$M$3:$M$43</c:f>
              <c:numCache>
                <c:formatCode>0.00E+00</c:formatCode>
                <c:ptCount val="41"/>
                <c:pt idx="0">
                  <c:v>2.6767800000000003E-4</c:v>
                </c:pt>
                <c:pt idx="1">
                  <c:v>2.011104432757325E-4</c:v>
                </c:pt>
                <c:pt idx="2">
                  <c:v>1.5490625000000001E-4</c:v>
                </c:pt>
                <c:pt idx="3">
                  <c:v>1.218379608557123E-4</c:v>
                </c:pt>
                <c:pt idx="4">
                  <c:v>9.7550291545189493E-5</c:v>
                </c:pt>
                <c:pt idx="5">
                  <c:v>7.9312000000000002E-5</c:v>
                </c:pt>
                <c:pt idx="6">
                  <c:v>6.5351074218750007E-5</c:v>
                </c:pt>
                <c:pt idx="7">
                  <c:v>5.448361489924689E-5</c:v>
                </c:pt>
                <c:pt idx="8">
                  <c:v>4.5898148148148161E-5</c:v>
                </c:pt>
                <c:pt idx="9">
                  <c:v>3.9025805511007437E-5</c:v>
                </c:pt>
                <c:pt idx="10">
                  <c:v>3.3459750000000004E-5</c:v>
                </c:pt>
                <c:pt idx="11">
                  <c:v>2.890379008746356E-5</c:v>
                </c:pt>
                <c:pt idx="12">
                  <c:v>2.5138805409466563E-5</c:v>
                </c:pt>
                <c:pt idx="13">
                  <c:v>2.2000328758116216E-5</c:v>
                </c:pt>
                <c:pt idx="14">
                  <c:v>1.9363281250000002E-5</c:v>
                </c:pt>
                <c:pt idx="15">
                  <c:v>1.7131392000000001E-5</c:v>
                </c:pt>
                <c:pt idx="16">
                  <c:v>1.5229745106964038E-5</c:v>
                </c:pt>
                <c:pt idx="17">
                  <c:v>1.359945130315501E-5</c:v>
                </c:pt>
                <c:pt idx="18">
                  <c:v>1.2193786443148687E-5</c:v>
                </c:pt>
                <c:pt idx="19">
                  <c:v>1.0975357743244908E-5</c:v>
                </c:pt>
                <c:pt idx="20">
                  <c:v>9.9140000000000003E-6</c:v>
                </c:pt>
                <c:pt idx="21">
                  <c:v>8.9851968715383853E-6</c:v>
                </c:pt>
                <c:pt idx="22">
                  <c:v>8.1688842773437508E-6</c:v>
                </c:pt>
                <c:pt idx="23">
                  <c:v>7.4485349361382413E-6</c:v>
                </c:pt>
                <c:pt idx="24">
                  <c:v>6.8104518624058613E-6</c:v>
                </c:pt>
                <c:pt idx="25">
                  <c:v>6.2432186588921276E-6</c:v>
                </c:pt>
                <c:pt idx="26">
                  <c:v>5.7372685185185202E-6</c:v>
                </c:pt>
                <c:pt idx="27">
                  <c:v>5.2845438572246468E-6</c:v>
                </c:pt>
                <c:pt idx="28">
                  <c:v>4.8782256888759296E-6</c:v>
                </c:pt>
                <c:pt idx="29">
                  <c:v>4.5125170687300874E-6</c:v>
                </c:pt>
                <c:pt idx="30">
                  <c:v>4.1824687500000005E-6</c:v>
                </c:pt>
                <c:pt idx="31">
                  <c:v>3.8838380174402582E-6</c:v>
                </c:pt>
                <c:pt idx="32">
                  <c:v>3.612973760932945E-6</c:v>
                </c:pt>
                <c:pt idx="33">
                  <c:v>3.3667224269561174E-6</c:v>
                </c:pt>
                <c:pt idx="34">
                  <c:v>3.1423506761833204E-6</c:v>
                </c:pt>
                <c:pt idx="35">
                  <c:v>2.9374814814814814E-6</c:v>
                </c:pt>
                <c:pt idx="36">
                  <c:v>2.750041094764527E-6</c:v>
                </c:pt>
                <c:pt idx="37">
                  <c:v>2.5782148464213138E-6</c:v>
                </c:pt>
                <c:pt idx="38">
                  <c:v>2.4204101562500002E-6</c:v>
                </c:pt>
                <c:pt idx="39">
                  <c:v>2.2752254587799302E-6</c:v>
                </c:pt>
                <c:pt idx="40">
                  <c:v>2.1414240000000002E-6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0-421C-967D-1F75EE605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255"/>
        <c:axId val="5153393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Fit^2_mu_gland-adipose</c:v>
                </c:tx>
                <c:spPr>
                  <a:ln w="1905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'n(E)'!$A$3:$A$43</c15:sqref>
                        </c15:formulaRef>
                      </c:ext>
                    </c:extLst>
                    <c:numCache>
                      <c:formatCode>0.00E+00</c:formatCode>
                      <c:ptCount val="4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'n(E)'!#REF!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805-4BC0-AD32-CB3DA94BC287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6"/>
          <c:order val="6"/>
          <c:tx>
            <c:v>Gamma_gland-adipose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'n(E)'!$A$3:$A$43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'n(E)'!$I$3:$I$43</c:f>
              <c:numCache>
                <c:formatCode>0.0</c:formatCode>
                <c:ptCount val="41"/>
                <c:pt idx="0">
                  <c:v>103.84983053793347</c:v>
                </c:pt>
                <c:pt idx="1">
                  <c:v>125.58355053576592</c:v>
                </c:pt>
                <c:pt idx="2">
                  <c:v>149.73229771510461</c:v>
                </c:pt>
                <c:pt idx="3">
                  <c:v>176.15243961120203</c:v>
                </c:pt>
                <c:pt idx="4">
                  <c:v>205.02354788069087</c:v>
                </c:pt>
                <c:pt idx="5">
                  <c:v>237.13023290646288</c:v>
                </c:pt>
                <c:pt idx="6">
                  <c:v>270.15409274707645</c:v>
                </c:pt>
                <c:pt idx="7">
                  <c:v>304.47591820701393</c:v>
                </c:pt>
                <c:pt idx="8">
                  <c:v>339.73945569457021</c:v>
                </c:pt>
                <c:pt idx="9">
                  <c:v>375.94211637021402</c:v>
                </c:pt>
                <c:pt idx="10">
                  <c:v>412.8577903287661</c:v>
                </c:pt>
                <c:pt idx="11">
                  <c:v>450.36551751687716</c:v>
                </c:pt>
                <c:pt idx="12">
                  <c:v>488.31192410694081</c:v>
                </c:pt>
                <c:pt idx="13">
                  <c:v>526.56361961306141</c:v>
                </c:pt>
                <c:pt idx="14">
                  <c:v>564.94325346784319</c:v>
                </c:pt>
                <c:pt idx="15">
                  <c:v>603.50877192982443</c:v>
                </c:pt>
                <c:pt idx="16">
                  <c:v>641.95962162925366</c:v>
                </c:pt>
                <c:pt idx="17">
                  <c:v>680.50050516825991</c:v>
                </c:pt>
                <c:pt idx="18">
                  <c:v>718.77394636015265</c:v>
                </c:pt>
                <c:pt idx="19">
                  <c:v>756.87221396731104</c:v>
                </c:pt>
                <c:pt idx="20">
                  <c:v>794.63385111962884</c:v>
                </c:pt>
                <c:pt idx="21">
                  <c:v>832.09606986899541</c:v>
                </c:pt>
                <c:pt idx="22">
                  <c:v>869.31951966093709</c:v>
                </c:pt>
                <c:pt idx="23">
                  <c:v>906.09972158947085</c:v>
                </c:pt>
                <c:pt idx="24">
                  <c:v>942.2294548413355</c:v>
                </c:pt>
                <c:pt idx="25">
                  <c:v>977.97101449275419</c:v>
                </c:pt>
                <c:pt idx="26">
                  <c:v>1013.7494206704773</c:v>
                </c:pt>
                <c:pt idx="27">
                  <c:v>1048.291721419185</c:v>
                </c:pt>
                <c:pt idx="28">
                  <c:v>1082.9557337051237</c:v>
                </c:pt>
                <c:pt idx="29">
                  <c:v>1116.7681239623673</c:v>
                </c:pt>
                <c:pt idx="30">
                  <c:v>1145.57453416149</c:v>
                </c:pt>
                <c:pt idx="31">
                  <c:v>1176.2303451092519</c:v>
                </c:pt>
                <c:pt idx="32">
                  <c:v>1203.1684864054794</c:v>
                </c:pt>
                <c:pt idx="33">
                  <c:v>1228.1879194630856</c:v>
                </c:pt>
                <c:pt idx="34">
                  <c:v>1249.475890985326</c:v>
                </c:pt>
                <c:pt idx="35">
                  <c:v>1268.3752417794974</c:v>
                </c:pt>
                <c:pt idx="36">
                  <c:v>1282.8207051762947</c:v>
                </c:pt>
                <c:pt idx="37">
                  <c:v>1294.9974213512132</c:v>
                </c:pt>
                <c:pt idx="38">
                  <c:v>1303.1266560678323</c:v>
                </c:pt>
                <c:pt idx="39">
                  <c:v>1307.8175895765471</c:v>
                </c:pt>
                <c:pt idx="40">
                  <c:v>1347.0319634703187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4-4042-83AD-D5D4B22487CC}"/>
            </c:ext>
          </c:extLst>
        </c:ser>
        <c:ser>
          <c:idx val="7"/>
          <c:order val="7"/>
          <c:tx>
            <c:v>Fit^1_gamma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'n(E)'!$A$3:$A$43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'n(E)'!$L$3:$L$43</c:f>
              <c:numCache>
                <c:formatCode>0.00E+00</c:formatCode>
                <c:ptCount val="41"/>
                <c:pt idx="0">
                  <c:v>71.598408385093123</c:v>
                </c:pt>
                <c:pt idx="1">
                  <c:v>86.634074145962686</c:v>
                </c:pt>
                <c:pt idx="2">
                  <c:v>103.10170807453409</c:v>
                </c:pt>
                <c:pt idx="3">
                  <c:v>121.00131017080739</c:v>
                </c:pt>
                <c:pt idx="4">
                  <c:v>140.33288043478251</c:v>
                </c:pt>
                <c:pt idx="5">
                  <c:v>161.09641886645952</c:v>
                </c:pt>
                <c:pt idx="6">
                  <c:v>183.29192546583843</c:v>
                </c:pt>
                <c:pt idx="7">
                  <c:v>206.91940023291909</c:v>
                </c:pt>
                <c:pt idx="8">
                  <c:v>231.97884316770174</c:v>
                </c:pt>
                <c:pt idx="9">
                  <c:v>258.47025427018616</c:v>
                </c:pt>
                <c:pt idx="10">
                  <c:v>286.39363354037249</c:v>
                </c:pt>
                <c:pt idx="11">
                  <c:v>315.7489809782607</c:v>
                </c:pt>
                <c:pt idx="12">
                  <c:v>346.53629658385074</c:v>
                </c:pt>
                <c:pt idx="13">
                  <c:v>378.75558035714255</c:v>
                </c:pt>
                <c:pt idx="14">
                  <c:v>412.40683229813635</c:v>
                </c:pt>
                <c:pt idx="15">
                  <c:v>447.49005240683204</c:v>
                </c:pt>
                <c:pt idx="16">
                  <c:v>484.00524068322954</c:v>
                </c:pt>
                <c:pt idx="17">
                  <c:v>521.95239712732894</c:v>
                </c:pt>
                <c:pt idx="18">
                  <c:v>561.33152173913004</c:v>
                </c:pt>
                <c:pt idx="19">
                  <c:v>602.1426145186332</c:v>
                </c:pt>
                <c:pt idx="20">
                  <c:v>644.38567546583806</c:v>
                </c:pt>
                <c:pt idx="21">
                  <c:v>688.06070458074498</c:v>
                </c:pt>
                <c:pt idx="22">
                  <c:v>733.16770186335373</c:v>
                </c:pt>
                <c:pt idx="23">
                  <c:v>779.70666731366407</c:v>
                </c:pt>
                <c:pt idx="24">
                  <c:v>827.67760093167635</c:v>
                </c:pt>
                <c:pt idx="25">
                  <c:v>877.0805027173908</c:v>
                </c:pt>
                <c:pt idx="26">
                  <c:v>927.91537267080696</c:v>
                </c:pt>
                <c:pt idx="27">
                  <c:v>980.18221079192494</c:v>
                </c:pt>
                <c:pt idx="28">
                  <c:v>1033.8810170807446</c:v>
                </c:pt>
                <c:pt idx="29">
                  <c:v>1089.0117915372664</c:v>
                </c:pt>
                <c:pt idx="30">
                  <c:v>1145.57453416149</c:v>
                </c:pt>
                <c:pt idx="31">
                  <c:v>1203.5692449534154</c:v>
                </c:pt>
                <c:pt idx="32">
                  <c:v>1262.9959239130428</c:v>
                </c:pt>
                <c:pt idx="33">
                  <c:v>1323.8545710403716</c:v>
                </c:pt>
                <c:pt idx="34">
                  <c:v>1386.145186335403</c:v>
                </c:pt>
                <c:pt idx="35">
                  <c:v>1449.8677697981357</c:v>
                </c:pt>
                <c:pt idx="36">
                  <c:v>1515.0223214285702</c:v>
                </c:pt>
                <c:pt idx="37">
                  <c:v>1581.6088412267072</c:v>
                </c:pt>
                <c:pt idx="38">
                  <c:v>1649.6273291925454</c:v>
                </c:pt>
                <c:pt idx="39">
                  <c:v>1719.0777853260863</c:v>
                </c:pt>
                <c:pt idx="40">
                  <c:v>1789.9602096273281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D4-4042-83AD-D5D4B224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94304"/>
        <c:axId val="830509040"/>
      </c:scatterChart>
      <c:valAx>
        <c:axId val="51550255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>
                    <a:solidFill>
                      <a:sysClr val="windowText" lastClr="000000"/>
                    </a:solidFill>
                  </a:rPr>
                  <a:t>X-ray 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3935"/>
        <c:crosses val="autoZero"/>
        <c:crossBetween val="midCat"/>
      </c:valAx>
      <c:valAx>
        <c:axId val="51533935"/>
        <c:scaling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255"/>
        <c:crosses val="autoZero"/>
        <c:crossBetween val="midCat"/>
      </c:valAx>
      <c:valAx>
        <c:axId val="83050904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4304"/>
        <c:crosses val="max"/>
        <c:crossBetween val="midCat"/>
      </c:valAx>
      <c:valAx>
        <c:axId val="830594304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8305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Gamma Gland-Adipose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Gamma_gland-adipose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'n(E)'!$A$3:$A$43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'n(E)'!$I$3:$I$43</c:f>
              <c:numCache>
                <c:formatCode>0.0</c:formatCode>
                <c:ptCount val="41"/>
                <c:pt idx="0">
                  <c:v>103.84983053793347</c:v>
                </c:pt>
                <c:pt idx="1">
                  <c:v>125.58355053576592</c:v>
                </c:pt>
                <c:pt idx="2">
                  <c:v>149.73229771510461</c:v>
                </c:pt>
                <c:pt idx="3">
                  <c:v>176.15243961120203</c:v>
                </c:pt>
                <c:pt idx="4">
                  <c:v>205.02354788069087</c:v>
                </c:pt>
                <c:pt idx="5">
                  <c:v>237.13023290646288</c:v>
                </c:pt>
                <c:pt idx="6">
                  <c:v>270.15409274707645</c:v>
                </c:pt>
                <c:pt idx="7">
                  <c:v>304.47591820701393</c:v>
                </c:pt>
                <c:pt idx="8">
                  <c:v>339.73945569457021</c:v>
                </c:pt>
                <c:pt idx="9">
                  <c:v>375.94211637021402</c:v>
                </c:pt>
                <c:pt idx="10">
                  <c:v>412.8577903287661</c:v>
                </c:pt>
                <c:pt idx="11">
                  <c:v>450.36551751687716</c:v>
                </c:pt>
                <c:pt idx="12">
                  <c:v>488.31192410694081</c:v>
                </c:pt>
                <c:pt idx="13">
                  <c:v>526.56361961306141</c:v>
                </c:pt>
                <c:pt idx="14">
                  <c:v>564.94325346784319</c:v>
                </c:pt>
                <c:pt idx="15">
                  <c:v>603.50877192982443</c:v>
                </c:pt>
                <c:pt idx="16">
                  <c:v>641.95962162925366</c:v>
                </c:pt>
                <c:pt idx="17">
                  <c:v>680.50050516825991</c:v>
                </c:pt>
                <c:pt idx="18">
                  <c:v>718.77394636015265</c:v>
                </c:pt>
                <c:pt idx="19">
                  <c:v>756.87221396731104</c:v>
                </c:pt>
                <c:pt idx="20">
                  <c:v>794.63385111962884</c:v>
                </c:pt>
                <c:pt idx="21">
                  <c:v>832.09606986899541</c:v>
                </c:pt>
                <c:pt idx="22">
                  <c:v>869.31951966093709</c:v>
                </c:pt>
                <c:pt idx="23">
                  <c:v>906.09972158947085</c:v>
                </c:pt>
                <c:pt idx="24">
                  <c:v>942.2294548413355</c:v>
                </c:pt>
                <c:pt idx="25">
                  <c:v>977.97101449275419</c:v>
                </c:pt>
                <c:pt idx="26">
                  <c:v>1013.7494206704773</c:v>
                </c:pt>
                <c:pt idx="27">
                  <c:v>1048.291721419185</c:v>
                </c:pt>
                <c:pt idx="28">
                  <c:v>1082.9557337051237</c:v>
                </c:pt>
                <c:pt idx="29">
                  <c:v>1116.7681239623673</c:v>
                </c:pt>
                <c:pt idx="30">
                  <c:v>1145.57453416149</c:v>
                </c:pt>
                <c:pt idx="31">
                  <c:v>1176.2303451092519</c:v>
                </c:pt>
                <c:pt idx="32">
                  <c:v>1203.1684864054794</c:v>
                </c:pt>
                <c:pt idx="33">
                  <c:v>1228.1879194630856</c:v>
                </c:pt>
                <c:pt idx="34">
                  <c:v>1249.475890985326</c:v>
                </c:pt>
                <c:pt idx="35">
                  <c:v>1268.3752417794974</c:v>
                </c:pt>
                <c:pt idx="36">
                  <c:v>1282.8207051762947</c:v>
                </c:pt>
                <c:pt idx="37">
                  <c:v>1294.9974213512132</c:v>
                </c:pt>
                <c:pt idx="38">
                  <c:v>1303.1266560678323</c:v>
                </c:pt>
                <c:pt idx="39">
                  <c:v>1307.8175895765471</c:v>
                </c:pt>
                <c:pt idx="40">
                  <c:v>1347.0319634703187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D-4F7C-91D2-CF3CBB8BB02D}"/>
            </c:ext>
          </c:extLst>
        </c:ser>
        <c:ser>
          <c:idx val="1"/>
          <c:order val="1"/>
          <c:tx>
            <c:v>Fit^2_gamma_diff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'n(E)'!$A$3:$A$43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'n(E)'!$L$3:$L$43</c:f>
              <c:numCache>
                <c:formatCode>0.00E+00</c:formatCode>
                <c:ptCount val="41"/>
                <c:pt idx="0">
                  <c:v>71.598408385093123</c:v>
                </c:pt>
                <c:pt idx="1">
                  <c:v>86.634074145962686</c:v>
                </c:pt>
                <c:pt idx="2">
                  <c:v>103.10170807453409</c:v>
                </c:pt>
                <c:pt idx="3">
                  <c:v>121.00131017080739</c:v>
                </c:pt>
                <c:pt idx="4">
                  <c:v>140.33288043478251</c:v>
                </c:pt>
                <c:pt idx="5">
                  <c:v>161.09641886645952</c:v>
                </c:pt>
                <c:pt idx="6">
                  <c:v>183.29192546583843</c:v>
                </c:pt>
                <c:pt idx="7">
                  <c:v>206.91940023291909</c:v>
                </c:pt>
                <c:pt idx="8">
                  <c:v>231.97884316770174</c:v>
                </c:pt>
                <c:pt idx="9">
                  <c:v>258.47025427018616</c:v>
                </c:pt>
                <c:pt idx="10">
                  <c:v>286.39363354037249</c:v>
                </c:pt>
                <c:pt idx="11">
                  <c:v>315.7489809782607</c:v>
                </c:pt>
                <c:pt idx="12">
                  <c:v>346.53629658385074</c:v>
                </c:pt>
                <c:pt idx="13">
                  <c:v>378.75558035714255</c:v>
                </c:pt>
                <c:pt idx="14">
                  <c:v>412.40683229813635</c:v>
                </c:pt>
                <c:pt idx="15">
                  <c:v>447.49005240683204</c:v>
                </c:pt>
                <c:pt idx="16">
                  <c:v>484.00524068322954</c:v>
                </c:pt>
                <c:pt idx="17">
                  <c:v>521.95239712732894</c:v>
                </c:pt>
                <c:pt idx="18">
                  <c:v>561.33152173913004</c:v>
                </c:pt>
                <c:pt idx="19">
                  <c:v>602.1426145186332</c:v>
                </c:pt>
                <c:pt idx="20">
                  <c:v>644.38567546583806</c:v>
                </c:pt>
                <c:pt idx="21">
                  <c:v>688.06070458074498</c:v>
                </c:pt>
                <c:pt idx="22">
                  <c:v>733.16770186335373</c:v>
                </c:pt>
                <c:pt idx="23">
                  <c:v>779.70666731366407</c:v>
                </c:pt>
                <c:pt idx="24">
                  <c:v>827.67760093167635</c:v>
                </c:pt>
                <c:pt idx="25">
                  <c:v>877.0805027173908</c:v>
                </c:pt>
                <c:pt idx="26">
                  <c:v>927.91537267080696</c:v>
                </c:pt>
                <c:pt idx="27">
                  <c:v>980.18221079192494</c:v>
                </c:pt>
                <c:pt idx="28">
                  <c:v>1033.8810170807446</c:v>
                </c:pt>
                <c:pt idx="29">
                  <c:v>1089.0117915372664</c:v>
                </c:pt>
                <c:pt idx="30">
                  <c:v>1145.57453416149</c:v>
                </c:pt>
                <c:pt idx="31">
                  <c:v>1203.5692449534154</c:v>
                </c:pt>
                <c:pt idx="32">
                  <c:v>1262.9959239130428</c:v>
                </c:pt>
                <c:pt idx="33">
                  <c:v>1323.8545710403716</c:v>
                </c:pt>
                <c:pt idx="34">
                  <c:v>1386.145186335403</c:v>
                </c:pt>
                <c:pt idx="35">
                  <c:v>1449.8677697981357</c:v>
                </c:pt>
                <c:pt idx="36">
                  <c:v>1515.0223214285702</c:v>
                </c:pt>
                <c:pt idx="37">
                  <c:v>1581.6088412267072</c:v>
                </c:pt>
                <c:pt idx="38">
                  <c:v>1649.6273291925454</c:v>
                </c:pt>
                <c:pt idx="39">
                  <c:v>1719.0777853260863</c:v>
                </c:pt>
                <c:pt idx="40">
                  <c:v>1789.9602096273281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D-4F7C-91D2-CF3CBB8B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5695"/>
        <c:axId val="51507535"/>
      </c:scatterChart>
      <c:valAx>
        <c:axId val="51515695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35"/>
        <c:crosses val="autoZero"/>
        <c:crossBetween val="midCat"/>
      </c:valAx>
      <c:valAx>
        <c:axId val="515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Mass energy-absorption coefficient</a:t>
            </a:r>
            <a:r>
              <a:rPr lang="en-AU" baseline="0"/>
              <a:t> of breast tissue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Mu_en-breast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'n(E)'!$O$2:$O$7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'n(E)'!$P$2:$P$7</c:f>
              <c:numCache>
                <c:formatCode>0.00E+00</c:formatCode>
                <c:ptCount val="6"/>
                <c:pt idx="0">
                  <c:v>3.9369999999999998</c:v>
                </c:pt>
                <c:pt idx="1">
                  <c:v>1.0940000000000001</c:v>
                </c:pt>
                <c:pt idx="2">
                  <c:v>0.43940000000000001</c:v>
                </c:pt>
                <c:pt idx="3">
                  <c:v>0.126</c:v>
                </c:pt>
                <c:pt idx="4">
                  <c:v>5.7919999999999999E-2</c:v>
                </c:pt>
                <c:pt idx="5">
                  <c:v>3.6659999999999998E-2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8-41D7-A501-45F341C48603}"/>
            </c:ext>
          </c:extLst>
        </c:ser>
        <c:ser>
          <c:idx val="1"/>
          <c:order val="1"/>
          <c:tx>
            <c:v>Fit^3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'n(E)'!$O$2:$O$7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'n(E)'!$Q$2:$Q$7</c:f>
              <c:numCache>
                <c:formatCode>0.00E+00</c:formatCode>
                <c:ptCount val="6"/>
                <c:pt idx="0">
                  <c:v>3.4020000000000001</c:v>
                </c:pt>
                <c:pt idx="1">
                  <c:v>1.008</c:v>
                </c:pt>
                <c:pt idx="2">
                  <c:v>0.42525000000000002</c:v>
                </c:pt>
                <c:pt idx="3">
                  <c:v>0.126</c:v>
                </c:pt>
                <c:pt idx="4">
                  <c:v>5.3156250000000002E-2</c:v>
                </c:pt>
                <c:pt idx="5">
                  <c:v>2.7216000000000001E-2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3-48CF-B2BF-51D84DE5CF4B}"/>
            </c:ext>
          </c:extLst>
        </c:ser>
        <c:ser>
          <c:idx val="0"/>
          <c:order val="2"/>
          <c:tx>
            <c:v>Fit^3_interpolated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'n(E)'!$A$3:$A$43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'n(E)'!$R$3:$R$43</c:f>
              <c:numCache>
                <c:formatCode>0.00E+00</c:formatCode>
                <c:ptCount val="41"/>
                <c:pt idx="0">
                  <c:v>3.4020000000000001</c:v>
                </c:pt>
                <c:pt idx="1">
                  <c:v>2.5559729526671671</c:v>
                </c:pt>
                <c:pt idx="2">
                  <c:v>1.96875</c:v>
                </c:pt>
                <c:pt idx="3">
                  <c:v>1.5484751934456074</c:v>
                </c:pt>
                <c:pt idx="4">
                  <c:v>1.2397959183673468</c:v>
                </c:pt>
                <c:pt idx="5">
                  <c:v>1.008</c:v>
                </c:pt>
                <c:pt idx="6">
                  <c:v>0.83056640625</c:v>
                </c:pt>
                <c:pt idx="7">
                  <c:v>0.69244860573987377</c:v>
                </c:pt>
                <c:pt idx="8">
                  <c:v>0.58333333333333348</c:v>
                </c:pt>
                <c:pt idx="9">
                  <c:v>0.49599066919376006</c:v>
                </c:pt>
                <c:pt idx="10">
                  <c:v>0.42525000000000002</c:v>
                </c:pt>
                <c:pt idx="11">
                  <c:v>0.36734693877551022</c:v>
                </c:pt>
                <c:pt idx="12">
                  <c:v>0.31949661908339588</c:v>
                </c:pt>
                <c:pt idx="13">
                  <c:v>0.27960877784170296</c:v>
                </c:pt>
                <c:pt idx="14">
                  <c:v>0.24609375</c:v>
                </c:pt>
                <c:pt idx="15">
                  <c:v>0.217728</c:v>
                </c:pt>
                <c:pt idx="16">
                  <c:v>0.19355939918070092</c:v>
                </c:pt>
                <c:pt idx="17">
                  <c:v>0.17283950617283955</c:v>
                </c:pt>
                <c:pt idx="18">
                  <c:v>0.15497448979591835</c:v>
                </c:pt>
                <c:pt idx="19">
                  <c:v>0.13948911394481123</c:v>
                </c:pt>
                <c:pt idx="20">
                  <c:v>0.126</c:v>
                </c:pt>
                <c:pt idx="21">
                  <c:v>0.11419556241817999</c:v>
                </c:pt>
                <c:pt idx="22">
                  <c:v>0.10382080078125</c:v>
                </c:pt>
                <c:pt idx="23">
                  <c:v>9.466566491359879E-2</c:v>
                </c:pt>
                <c:pt idx="24">
                  <c:v>8.6556075717484221E-2</c:v>
                </c:pt>
                <c:pt idx="25">
                  <c:v>7.9346938775510203E-2</c:v>
                </c:pt>
                <c:pt idx="26">
                  <c:v>7.2916666666666685E-2</c:v>
                </c:pt>
                <c:pt idx="27">
                  <c:v>6.7162853138017509E-2</c:v>
                </c:pt>
                <c:pt idx="28">
                  <c:v>6.1998833649220007E-2</c:v>
                </c:pt>
                <c:pt idx="29">
                  <c:v>5.7350933090578066E-2</c:v>
                </c:pt>
                <c:pt idx="30">
                  <c:v>5.3156250000000002E-2</c:v>
                </c:pt>
                <c:pt idx="31">
                  <c:v>4.9360862436702894E-2</c:v>
                </c:pt>
                <c:pt idx="32">
                  <c:v>4.5918367346938778E-2</c:v>
                </c:pt>
                <c:pt idx="33">
                  <c:v>4.2788685272994835E-2</c:v>
                </c:pt>
                <c:pt idx="34">
                  <c:v>3.9937077385424485E-2</c:v>
                </c:pt>
                <c:pt idx="35">
                  <c:v>3.7333333333333329E-2</c:v>
                </c:pt>
                <c:pt idx="36">
                  <c:v>3.495109723021287E-2</c:v>
                </c:pt>
                <c:pt idx="37">
                  <c:v>3.2767305895610804E-2</c:v>
                </c:pt>
                <c:pt idx="38">
                  <c:v>3.076171875E-2</c:v>
                </c:pt>
                <c:pt idx="39">
                  <c:v>2.8916522877372525E-2</c:v>
                </c:pt>
                <c:pt idx="40">
                  <c:v>2.7216000000000001E-2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3-48CF-B2BF-51D84DE5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59216"/>
        <c:axId val="698058256"/>
      </c:scatterChart>
      <c:valAx>
        <c:axId val="6980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58256"/>
        <c:crosses val="autoZero"/>
        <c:crossBetween val="midCat"/>
      </c:valAx>
      <c:valAx>
        <c:axId val="6980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5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45</xdr:row>
      <xdr:rowOff>9524</xdr:rowOff>
    </xdr:from>
    <xdr:to>
      <xdr:col>10</xdr:col>
      <xdr:colOff>276224</xdr:colOff>
      <xdr:row>70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D9E6D-22FD-F209-8B2A-914153469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481012</xdr:colOff>
      <xdr:row>45</xdr:row>
      <xdr:rowOff>28574</xdr:rowOff>
    </xdr:from>
    <xdr:to>
      <xdr:col>22</xdr:col>
      <xdr:colOff>66675</xdr:colOff>
      <xdr:row>70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46CC1-A649-0483-4944-9DFEF97CF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328610</xdr:colOff>
      <xdr:row>3</xdr:row>
      <xdr:rowOff>38099</xdr:rowOff>
    </xdr:from>
    <xdr:to>
      <xdr:col>28</xdr:col>
      <xdr:colOff>180974</xdr:colOff>
      <xdr:row>28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59293-7607-9718-62BC-A9D5090FE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0.23812</cdr:x>
      <cdr:y>0.04971</cdr:y>
    </cdr:from>
    <cdr:to>
      <cdr:x>0.41169</cdr:x>
      <cdr:y>0.17934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4DCDD8-7E3C-4E18-03D0-18E9B2F6C9CC}"/>
            </a:ext>
          </a:extLst>
        </cdr:cNvPr>
        <cdr:cNvSpPr txBox="1"/>
      </cdr:nvSpPr>
      <cdr:spPr>
        <a:xfrm xmlns:a="http://schemas.openxmlformats.org/drawingml/2006/main">
          <a:off x="1862137" y="242887"/>
          <a:ext cx="1357314" cy="633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0.2296</cdr:x>
      <cdr:y>0.04581</cdr:y>
    </cdr:from>
    <cdr:to>
      <cdr:x>0.45554</cdr:x>
      <cdr:y>0.16569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BC2D38-3909-5659-A97E-79F63DC1C4E9}"/>
            </a:ext>
          </a:extLst>
        </cdr:cNvPr>
        <cdr:cNvSpPr txBox="1"/>
      </cdr:nvSpPr>
      <cdr:spPr>
        <a:xfrm xmlns:a="http://schemas.openxmlformats.org/drawingml/2006/main">
          <a:off x="1795461" y="223837"/>
          <a:ext cx="1766889" cy="585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0.86784</cdr:x>
      <cdr:y>0.81287</cdr:y>
    </cdr:from>
    <cdr:to>
      <cdr:x>0.98477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33A072-8EBB-C21C-D707-9AD6168B8FCB}"/>
            </a:ext>
          </a:extLst>
        </cdr:cNvPr>
        <cdr:cNvSpPr txBox="1"/>
      </cdr:nvSpPr>
      <cdr:spPr>
        <a:xfrm xmlns:a="http://schemas.openxmlformats.org/drawingml/2006/main">
          <a:off x="6786562" y="397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0.11911</cdr:x>
      <cdr:y>0.03022</cdr:y>
    </cdr:from>
    <cdr:to>
      <cdr:x>0.25503</cdr:x>
      <cdr:y>0.1462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E4FDB46-5672-A16F-648D-3F74AE908DF8}"/>
            </a:ext>
          </a:extLst>
        </cdr:cNvPr>
        <cdr:cNvSpPr txBox="1"/>
      </cdr:nvSpPr>
      <cdr:spPr>
        <a:xfrm xmlns:a="http://schemas.openxmlformats.org/drawingml/2006/main">
          <a:off x="1014264" y="147658"/>
          <a:ext cx="1157437" cy="56671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400" b="0" i="1" baseline="0">
              <a:effectLst/>
              <a:latin typeface="Symbol" panose="05050102010706020507" pitchFamily="18" charset="2"/>
              <a:ea typeface="+mn-ea"/>
              <a:cs typeface="+mn-cs"/>
            </a:rPr>
            <a:t>m</a:t>
          </a:r>
          <a:r>
            <a:rPr lang="en-AU" sz="2400" b="0" i="0" baseline="0">
              <a:effectLst/>
              <a:latin typeface="+mn-lt"/>
              <a:ea typeface="+mn-ea"/>
              <a:cs typeface="+mn-cs"/>
            </a:rPr>
            <a:t>(</a:t>
          </a:r>
          <a:r>
            <a:rPr lang="en-AU" sz="2400" b="0" i="0" baseline="0">
              <a:effectLst/>
              <a:latin typeface="Symbol" panose="05050102010706020507" pitchFamily="18" charset="2"/>
              <a:ea typeface="+mn-ea"/>
              <a:cs typeface="+mn-cs"/>
            </a:rPr>
            <a:t>m</a:t>
          </a:r>
          <a:r>
            <a:rPr lang="en-AU" sz="2400" b="0" i="0" baseline="0">
              <a:effectLst/>
              <a:latin typeface="+mn-lt"/>
              <a:ea typeface="+mn-ea"/>
              <a:cs typeface="+mn-cs"/>
            </a:rPr>
            <a:t>m</a:t>
          </a:r>
          <a:r>
            <a:rPr lang="en-AU" sz="2400" b="0" i="0" baseline="30000">
              <a:effectLst/>
              <a:latin typeface="+mn-lt"/>
              <a:ea typeface="+mn-ea"/>
              <a:cs typeface="+mn-cs"/>
            </a:rPr>
            <a:t>-1</a:t>
          </a:r>
          <a:r>
            <a:rPr lang="en-AU" sz="2400" b="0" i="0" kern="1200" baseline="0">
              <a:effectLst/>
              <a:latin typeface="+mn-lt"/>
              <a:ea typeface="+mn-ea"/>
              <a:cs typeface="+mn-cs"/>
            </a:rPr>
            <a:t>)</a:t>
          </a:r>
          <a:endParaRPr lang="en-AU" sz="2400">
            <a:effectLst/>
          </a:endParaRPr>
        </a:p>
      </cdr:txBody>
    </cdr:sp>
  </cdr:relSizeAnchor>
  <cdr:relSizeAnchor xmlns:cdr="http://schemas.openxmlformats.org/drawingml/2006/chartDrawing">
    <cdr:from>
      <cdr:x>0.83496</cdr:x>
      <cdr:y>0.00877</cdr:y>
    </cdr:from>
    <cdr:to>
      <cdr:x>0.8989</cdr:x>
      <cdr:y>0.12086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770C1A4-4253-42BC-C4CC-6A9F13E12C95}"/>
            </a:ext>
          </a:extLst>
        </cdr:cNvPr>
        <cdr:cNvSpPr txBox="1"/>
      </cdr:nvSpPr>
      <cdr:spPr>
        <a:xfrm xmlns:a="http://schemas.openxmlformats.org/drawingml/2006/main">
          <a:off x="6529390" y="42861"/>
          <a:ext cx="500062" cy="54769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400" b="0" i="0" baseline="0">
              <a:effectLst/>
              <a:latin typeface="Symbol" panose="05050102010706020507" pitchFamily="18" charset="2"/>
              <a:ea typeface="+mn-ea"/>
              <a:cs typeface="+mn-cs"/>
            </a:rPr>
            <a:t>g</a:t>
          </a:r>
          <a:endParaRPr lang="en-AU" sz="24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A9AC-61F7-4040-B746-9600AD45AC4C}">
  <dimension ref="A1:T44"/>
  <sheetViews>
    <sheetView tabSelected="1" workbookViewId="0">
      <selection activeCell="AB74" sqref="AB74"/>
    </sheetView>
  </sheetViews>
  <sheetFormatPr defaultRowHeight="15" x14ac:dyDescent="0.25"/>
  <cols>
    <col min="1" max="1" width="14.85546875" customWidth="1"/>
    <col min="2" max="2" width="17.140625" customWidth="1"/>
    <col min="7" max="7" width="11.5703125" customWidth="1"/>
    <col min="8" max="8" width="15.42578125" customWidth="1"/>
    <col min="9" max="10" width="14.7109375" customWidth="1"/>
    <col min="11" max="11" width="14.85546875" customWidth="1"/>
    <col min="12" max="12" width="13" customWidth="1"/>
    <col min="13" max="13" width="11.5703125" customWidth="1"/>
    <col min="14" max="14" width="11.85546875" customWidth="1"/>
    <col min="15" max="15" width="10.85546875" customWidth="1"/>
    <col min="18" max="18" width="11.7109375" customWidth="1"/>
    <col min="23" max="23" width="20.140625" customWidth="1"/>
  </cols>
  <sheetData>
    <row r="1" spans="1:20" ht="18" x14ac:dyDescent="0.35">
      <c r="A1" s="7" t="s">
        <v>8</v>
      </c>
      <c r="B1" s="11" t="s">
        <v>7</v>
      </c>
      <c r="C1" s="12" t="s">
        <v>0</v>
      </c>
      <c r="D1" s="12" t="s">
        <v>1</v>
      </c>
      <c r="E1" s="12" t="s">
        <v>0</v>
      </c>
      <c r="F1" s="12" t="s">
        <v>1</v>
      </c>
      <c r="G1" s="12" t="s">
        <v>6</v>
      </c>
      <c r="H1" s="12" t="s">
        <v>6</v>
      </c>
      <c r="I1" s="11" t="s">
        <v>3</v>
      </c>
      <c r="J1" s="7" t="s">
        <v>12</v>
      </c>
      <c r="K1" s="7" t="s">
        <v>10</v>
      </c>
      <c r="L1" s="7" t="s">
        <v>14</v>
      </c>
      <c r="M1" s="13" t="s">
        <v>10</v>
      </c>
      <c r="O1" s="13" t="s">
        <v>8</v>
      </c>
      <c r="P1" s="14" t="s">
        <v>9</v>
      </c>
      <c r="Q1" s="7" t="s">
        <v>10</v>
      </c>
      <c r="R1" s="13" t="s">
        <v>11</v>
      </c>
    </row>
    <row r="2" spans="1:20" x14ac:dyDescent="0.25">
      <c r="A2" s="2"/>
      <c r="B2" s="2"/>
      <c r="C2" s="7" t="s">
        <v>2</v>
      </c>
      <c r="D2" s="7" t="s">
        <v>2</v>
      </c>
      <c r="E2" s="7" t="s">
        <v>4</v>
      </c>
      <c r="F2" s="7" t="s">
        <v>4</v>
      </c>
      <c r="G2" s="7" t="s">
        <v>2</v>
      </c>
      <c r="H2" s="7" t="s">
        <v>5</v>
      </c>
      <c r="I2" s="7" t="s">
        <v>5</v>
      </c>
      <c r="J2" s="7" t="s">
        <v>13</v>
      </c>
      <c r="K2" s="7" t="s">
        <v>13</v>
      </c>
      <c r="L2" s="7" t="s">
        <v>15</v>
      </c>
      <c r="M2" s="7" t="s">
        <v>16</v>
      </c>
      <c r="O2" s="2">
        <v>10</v>
      </c>
      <c r="P2" s="3">
        <v>3.9369999999999998</v>
      </c>
      <c r="Q2" s="10">
        <f t="shared" ref="Q2:Q7" si="0">$P$5*POWER($O$5/O2,3)</f>
        <v>3.4020000000000001</v>
      </c>
    </row>
    <row r="3" spans="1:20" x14ac:dyDescent="0.25">
      <c r="A3" s="3">
        <v>10</v>
      </c>
      <c r="B3" s="3">
        <f>12.4/A3</f>
        <v>1.24</v>
      </c>
      <c r="C3" s="3">
        <v>2.8111000000000002</v>
      </c>
      <c r="D3" s="2">
        <v>108.81</v>
      </c>
      <c r="E3" s="3">
        <v>5.1124999999999998</v>
      </c>
      <c r="F3" s="2">
        <v>120.76</v>
      </c>
      <c r="G3" s="4">
        <f>C3/10000</f>
        <v>2.8111E-4</v>
      </c>
      <c r="H3" s="4">
        <f>(E3-C3)/10000</f>
        <v>2.3013999999999996E-4</v>
      </c>
      <c r="I3" s="5">
        <f>2*(F3-D3)/(E3-C3)*10</f>
        <v>103.84983053793347</v>
      </c>
      <c r="J3" s="3">
        <f t="shared" ref="J3:J43" si="1">$G$33*POWER($A$33/A3,1)</f>
        <v>8.8171999999999995E-5</v>
      </c>
      <c r="K3" s="3">
        <f t="shared" ref="K3:K43" si="2">$G$23*POWER($A$23/A3,3)</f>
        <v>7.5729599999999997E-4</v>
      </c>
      <c r="L3" s="3">
        <f t="shared" ref="L3:L43" si="3">$I$33*POWER(A3/$A$33,2)</f>
        <v>71.598408385093123</v>
      </c>
      <c r="M3" s="3">
        <f t="shared" ref="M3:M43" si="4">$H$23*POWER($A$23/A3,3)</f>
        <v>2.6767800000000003E-4</v>
      </c>
      <c r="O3" s="2">
        <v>15</v>
      </c>
      <c r="P3" s="3">
        <v>1.0940000000000001</v>
      </c>
      <c r="Q3" s="10">
        <f t="shared" si="0"/>
        <v>1.008</v>
      </c>
      <c r="R3" s="10">
        <f t="shared" ref="R3:R43" si="5">$P$5*POWER($O$5/A3,3)</f>
        <v>3.4020000000000001</v>
      </c>
    </row>
    <row r="4" spans="1:20" x14ac:dyDescent="0.25">
      <c r="A4" s="3">
        <v>11</v>
      </c>
      <c r="B4" s="3">
        <f>12.4/A4</f>
        <v>1.1272727272727272</v>
      </c>
      <c r="C4" s="3">
        <v>2.1494</v>
      </c>
      <c r="D4" s="2">
        <v>98.879000000000005</v>
      </c>
      <c r="E4" s="3">
        <v>3.8759000000000001</v>
      </c>
      <c r="F4" s="2">
        <v>109.72</v>
      </c>
      <c r="G4" s="4">
        <f t="shared" ref="G4:G43" si="6">C4/10000</f>
        <v>2.1494E-4</v>
      </c>
      <c r="H4" s="4">
        <f>(E4-C4)/10000</f>
        <v>1.7265000000000002E-4</v>
      </c>
      <c r="I4" s="5">
        <f t="shared" ref="I4:I43" si="7">2*(F4-D4)/(E4-C4)*10</f>
        <v>125.58355053576592</v>
      </c>
      <c r="J4" s="3">
        <f t="shared" si="1"/>
        <v>8.0156363636363625E-5</v>
      </c>
      <c r="K4" s="3">
        <f t="shared" si="2"/>
        <v>5.6896769346356107E-4</v>
      </c>
      <c r="L4" s="3">
        <f t="shared" si="3"/>
        <v>86.634074145962686</v>
      </c>
      <c r="M4" s="3">
        <f t="shared" si="4"/>
        <v>2.011104432757325E-4</v>
      </c>
      <c r="O4" s="2">
        <v>20</v>
      </c>
      <c r="P4" s="3">
        <v>0.43940000000000001</v>
      </c>
      <c r="Q4" s="10">
        <f t="shared" si="0"/>
        <v>0.42525000000000002</v>
      </c>
      <c r="R4" s="10">
        <f t="shared" si="5"/>
        <v>2.5559729526671671</v>
      </c>
      <c r="T4" s="10"/>
    </row>
    <row r="5" spans="1:20" x14ac:dyDescent="0.25">
      <c r="A5" s="3">
        <v>12</v>
      </c>
      <c r="B5" s="3">
        <f t="shared" ref="B5:B43" si="8">12.4/A5</f>
        <v>1.0333333333333334</v>
      </c>
      <c r="C5" s="3">
        <v>1.6954</v>
      </c>
      <c r="D5" s="2">
        <v>90.611999999999995</v>
      </c>
      <c r="E5" s="3">
        <v>3.0215000000000001</v>
      </c>
      <c r="F5" s="2">
        <v>100.54</v>
      </c>
      <c r="G5" s="4">
        <f t="shared" si="6"/>
        <v>1.6954000000000001E-4</v>
      </c>
      <c r="H5" s="4">
        <f t="shared" ref="H5:H43" si="9">(E5-C5)/10000</f>
        <v>1.3260999999999999E-4</v>
      </c>
      <c r="I5" s="5">
        <f t="shared" si="7"/>
        <v>149.73229771510461</v>
      </c>
      <c r="J5" s="3">
        <f t="shared" si="1"/>
        <v>7.3476666666666667E-5</v>
      </c>
      <c r="K5" s="3">
        <f t="shared" si="2"/>
        <v>4.3825E-4</v>
      </c>
      <c r="L5" s="3">
        <f t="shared" si="3"/>
        <v>103.10170807453409</v>
      </c>
      <c r="M5" s="3">
        <f t="shared" si="4"/>
        <v>1.5490625000000001E-4</v>
      </c>
      <c r="O5" s="2">
        <v>30</v>
      </c>
      <c r="P5" s="3">
        <v>0.126</v>
      </c>
      <c r="Q5" s="10">
        <f t="shared" si="0"/>
        <v>0.126</v>
      </c>
      <c r="R5" s="10">
        <f t="shared" si="5"/>
        <v>1.96875</v>
      </c>
    </row>
    <row r="6" spans="1:20" x14ac:dyDescent="0.25">
      <c r="A6" s="3">
        <v>13</v>
      </c>
      <c r="B6" s="3">
        <f t="shared" si="8"/>
        <v>0.9538461538461539</v>
      </c>
      <c r="C6" s="3">
        <v>1.3727</v>
      </c>
      <c r="D6" s="2">
        <v>83.620999999999995</v>
      </c>
      <c r="E6" s="3">
        <v>2.4117999999999999</v>
      </c>
      <c r="F6" s="2">
        <v>92.772999999999996</v>
      </c>
      <c r="G6" s="4">
        <f t="shared" si="6"/>
        <v>1.3726999999999999E-4</v>
      </c>
      <c r="H6" s="4">
        <f t="shared" si="9"/>
        <v>1.0390999999999999E-4</v>
      </c>
      <c r="I6" s="5">
        <f t="shared" si="7"/>
        <v>176.15243961120203</v>
      </c>
      <c r="J6" s="3">
        <f t="shared" si="1"/>
        <v>6.7824615384615383E-5</v>
      </c>
      <c r="K6" s="3">
        <f t="shared" si="2"/>
        <v>3.446954938552571E-4</v>
      </c>
      <c r="L6" s="3">
        <f t="shared" si="3"/>
        <v>121.00131017080739</v>
      </c>
      <c r="M6" s="3">
        <f t="shared" si="4"/>
        <v>1.218379608557123E-4</v>
      </c>
      <c r="O6" s="2">
        <v>40</v>
      </c>
      <c r="P6" s="3">
        <v>5.7919999999999999E-2</v>
      </c>
      <c r="Q6" s="10">
        <f t="shared" si="0"/>
        <v>5.3156250000000002E-2</v>
      </c>
      <c r="R6" s="10">
        <f t="shared" si="5"/>
        <v>1.5484751934456074</v>
      </c>
    </row>
    <row r="7" spans="1:20" x14ac:dyDescent="0.25">
      <c r="A7" s="3">
        <v>14</v>
      </c>
      <c r="B7" s="3">
        <f t="shared" si="8"/>
        <v>0.88571428571428579</v>
      </c>
      <c r="C7" s="3">
        <v>1.1364000000000001</v>
      </c>
      <c r="D7" s="2">
        <v>77.632999999999996</v>
      </c>
      <c r="E7" s="3">
        <v>1.9644999999999999</v>
      </c>
      <c r="F7" s="2">
        <v>86.122</v>
      </c>
      <c r="G7" s="4">
        <f t="shared" si="6"/>
        <v>1.1364E-4</v>
      </c>
      <c r="H7" s="4">
        <f t="shared" si="9"/>
        <v>8.2809999999999988E-5</v>
      </c>
      <c r="I7" s="5">
        <f t="shared" si="7"/>
        <v>205.02354788069087</v>
      </c>
      <c r="J7" s="3">
        <f t="shared" si="1"/>
        <v>6.2979999999999997E-5</v>
      </c>
      <c r="K7" s="3">
        <f t="shared" si="2"/>
        <v>2.759825072886297E-4</v>
      </c>
      <c r="L7" s="3">
        <f t="shared" si="3"/>
        <v>140.33288043478251</v>
      </c>
      <c r="M7" s="3">
        <f t="shared" si="4"/>
        <v>9.7550291545189493E-5</v>
      </c>
      <c r="O7" s="2">
        <v>50</v>
      </c>
      <c r="P7" s="3">
        <v>3.6659999999999998E-2</v>
      </c>
      <c r="Q7" s="10">
        <f t="shared" si="0"/>
        <v>2.7216000000000001E-2</v>
      </c>
      <c r="R7" s="10">
        <f t="shared" si="5"/>
        <v>1.2397959183673468</v>
      </c>
    </row>
    <row r="8" spans="1:20" x14ac:dyDescent="0.25">
      <c r="A8" s="3">
        <v>15</v>
      </c>
      <c r="B8" s="3">
        <f t="shared" si="8"/>
        <v>0.82666666666666666</v>
      </c>
      <c r="C8" s="3">
        <v>0.95794999999999997</v>
      </c>
      <c r="D8" s="2">
        <v>72.445999999999998</v>
      </c>
      <c r="E8" s="3">
        <v>1.6255999999999999</v>
      </c>
      <c r="F8" s="2">
        <v>80.361999999999995</v>
      </c>
      <c r="G8" s="4">
        <f t="shared" si="6"/>
        <v>9.5795E-5</v>
      </c>
      <c r="H8" s="4">
        <f t="shared" si="9"/>
        <v>6.6765000000000002E-5</v>
      </c>
      <c r="I8" s="5">
        <f t="shared" si="7"/>
        <v>237.13023290646288</v>
      </c>
      <c r="J8" s="3">
        <f t="shared" si="1"/>
        <v>5.8781333333333326E-5</v>
      </c>
      <c r="K8" s="3">
        <f t="shared" si="2"/>
        <v>2.24384E-4</v>
      </c>
      <c r="L8" s="3">
        <f t="shared" si="3"/>
        <v>161.09641886645952</v>
      </c>
      <c r="M8" s="3">
        <f t="shared" si="4"/>
        <v>7.9312000000000002E-5</v>
      </c>
      <c r="R8" s="10">
        <f t="shared" si="5"/>
        <v>1.008</v>
      </c>
    </row>
    <row r="9" spans="1:20" x14ac:dyDescent="0.25">
      <c r="A9" s="3">
        <v>16</v>
      </c>
      <c r="B9" s="3">
        <f t="shared" si="8"/>
        <v>0.77500000000000002</v>
      </c>
      <c r="C9" s="3">
        <v>0.82308000000000003</v>
      </c>
      <c r="D9" s="2">
        <v>67.909000000000006</v>
      </c>
      <c r="E9" s="3">
        <v>1.3721000000000001</v>
      </c>
      <c r="F9" s="2">
        <v>75.325000000000003</v>
      </c>
      <c r="G9" s="4">
        <f t="shared" si="6"/>
        <v>8.2307999999999999E-5</v>
      </c>
      <c r="H9" s="4">
        <f t="shared" si="9"/>
        <v>5.4902000000000004E-5</v>
      </c>
      <c r="I9" s="5">
        <f t="shared" si="7"/>
        <v>270.15409274707645</v>
      </c>
      <c r="J9" s="3">
        <f t="shared" si="1"/>
        <v>5.5107499999999994E-5</v>
      </c>
      <c r="K9" s="3">
        <f t="shared" si="2"/>
        <v>1.8488671874999999E-4</v>
      </c>
      <c r="L9" s="3">
        <f t="shared" si="3"/>
        <v>183.29192546583843</v>
      </c>
      <c r="M9" s="3">
        <f t="shared" si="4"/>
        <v>6.5351074218750007E-5</v>
      </c>
      <c r="R9" s="10">
        <f t="shared" si="5"/>
        <v>0.83056640625</v>
      </c>
    </row>
    <row r="10" spans="1:20" x14ac:dyDescent="0.25">
      <c r="A10" s="3">
        <v>17</v>
      </c>
      <c r="B10" s="3">
        <f t="shared" si="8"/>
        <v>0.72941176470588243</v>
      </c>
      <c r="C10" s="3">
        <v>0.71847000000000005</v>
      </c>
      <c r="D10" s="2">
        <v>63.906999999999996</v>
      </c>
      <c r="E10" s="3">
        <v>1.1767000000000001</v>
      </c>
      <c r="F10" s="2">
        <v>70.882999999999996</v>
      </c>
      <c r="G10" s="4">
        <f t="shared" si="6"/>
        <v>7.1847000000000005E-5</v>
      </c>
      <c r="H10" s="4">
        <f t="shared" si="9"/>
        <v>4.5823000000000005E-5</v>
      </c>
      <c r="I10" s="5">
        <f t="shared" si="7"/>
        <v>304.47591820701393</v>
      </c>
      <c r="J10" s="3">
        <f t="shared" si="1"/>
        <v>5.1865882352941179E-5</v>
      </c>
      <c r="K10" s="3">
        <f t="shared" si="2"/>
        <v>1.5414125788723793E-4</v>
      </c>
      <c r="L10" s="3">
        <f t="shared" si="3"/>
        <v>206.91940023291909</v>
      </c>
      <c r="M10" s="3">
        <f t="shared" si="4"/>
        <v>5.448361489924689E-5</v>
      </c>
      <c r="R10" s="10">
        <f t="shared" si="5"/>
        <v>0.69244860573987377</v>
      </c>
    </row>
    <row r="11" spans="1:20" x14ac:dyDescent="0.25">
      <c r="A11" s="3">
        <v>18</v>
      </c>
      <c r="B11" s="3">
        <f t="shared" si="8"/>
        <v>0.68888888888888888</v>
      </c>
      <c r="C11" s="3">
        <v>0.63585000000000003</v>
      </c>
      <c r="D11" s="2">
        <v>60.350999999999999</v>
      </c>
      <c r="E11" s="3">
        <v>1.0235000000000001</v>
      </c>
      <c r="F11" s="2">
        <v>66.936000000000007</v>
      </c>
      <c r="G11" s="4">
        <f t="shared" si="6"/>
        <v>6.3585000000000009E-5</v>
      </c>
      <c r="H11" s="4">
        <f t="shared" si="9"/>
        <v>3.8765000000000006E-5</v>
      </c>
      <c r="I11" s="5">
        <f t="shared" si="7"/>
        <v>339.73945569457021</v>
      </c>
      <c r="J11" s="3">
        <f t="shared" si="1"/>
        <v>4.8984444444444447E-5</v>
      </c>
      <c r="K11" s="3">
        <f t="shared" si="2"/>
        <v>1.2985185185185189E-4</v>
      </c>
      <c r="L11" s="3">
        <f t="shared" si="3"/>
        <v>231.97884316770174</v>
      </c>
      <c r="M11" s="3">
        <f t="shared" si="4"/>
        <v>4.5898148148148161E-5</v>
      </c>
      <c r="R11" s="10">
        <f t="shared" si="5"/>
        <v>0.58333333333333348</v>
      </c>
    </row>
    <row r="12" spans="1:20" x14ac:dyDescent="0.25">
      <c r="A12" s="3">
        <v>19</v>
      </c>
      <c r="B12" s="3">
        <f t="shared" si="8"/>
        <v>0.65263157894736845</v>
      </c>
      <c r="C12" s="3">
        <v>0.56955999999999996</v>
      </c>
      <c r="D12" s="2">
        <v>57.17</v>
      </c>
      <c r="E12" s="3">
        <v>0.90125999999999995</v>
      </c>
      <c r="F12" s="2">
        <v>63.405000000000001</v>
      </c>
      <c r="G12" s="4">
        <f t="shared" si="6"/>
        <v>5.6955999999999995E-5</v>
      </c>
      <c r="H12" s="4">
        <f t="shared" si="9"/>
        <v>3.3170000000000003E-5</v>
      </c>
      <c r="I12" s="5">
        <f t="shared" si="7"/>
        <v>375.94211637021402</v>
      </c>
      <c r="J12" s="3">
        <f t="shared" si="1"/>
        <v>4.6406315789473681E-5</v>
      </c>
      <c r="K12" s="3">
        <f t="shared" si="2"/>
        <v>1.1040909753608398E-4</v>
      </c>
      <c r="L12" s="3">
        <f t="shared" si="3"/>
        <v>258.47025427018616</v>
      </c>
      <c r="M12" s="3">
        <f t="shared" si="4"/>
        <v>3.9025805511007437E-5</v>
      </c>
      <c r="R12" s="10">
        <f t="shared" si="5"/>
        <v>0.49599066919376006</v>
      </c>
    </row>
    <row r="13" spans="1:20" x14ac:dyDescent="0.25">
      <c r="A13" s="3">
        <v>20</v>
      </c>
      <c r="B13" s="3">
        <f t="shared" si="8"/>
        <v>0.62</v>
      </c>
      <c r="C13" s="3">
        <v>0.51566000000000001</v>
      </c>
      <c r="D13" s="2">
        <v>54.307000000000002</v>
      </c>
      <c r="E13" s="3">
        <v>0.80249000000000004</v>
      </c>
      <c r="F13" s="2">
        <v>60.228000000000002</v>
      </c>
      <c r="G13" s="4">
        <f t="shared" si="6"/>
        <v>5.1566000000000001E-5</v>
      </c>
      <c r="H13" s="4">
        <f t="shared" si="9"/>
        <v>2.8683000000000003E-5</v>
      </c>
      <c r="I13" s="5">
        <f t="shared" si="7"/>
        <v>412.8577903287661</v>
      </c>
      <c r="J13" s="3">
        <f t="shared" si="1"/>
        <v>4.4085999999999998E-5</v>
      </c>
      <c r="K13" s="3">
        <f t="shared" si="2"/>
        <v>9.4661999999999996E-5</v>
      </c>
      <c r="L13" s="3">
        <f t="shared" si="3"/>
        <v>286.39363354037249</v>
      </c>
      <c r="M13" s="3">
        <f t="shared" si="4"/>
        <v>3.3459750000000004E-5</v>
      </c>
      <c r="R13" s="10">
        <f t="shared" si="5"/>
        <v>0.42525000000000002</v>
      </c>
    </row>
    <row r="14" spans="1:20" x14ac:dyDescent="0.25">
      <c r="A14" s="3">
        <v>21</v>
      </c>
      <c r="B14" s="3">
        <f t="shared" si="8"/>
        <v>0.59047619047619049</v>
      </c>
      <c r="C14" s="3">
        <v>0.47127000000000002</v>
      </c>
      <c r="D14" s="2">
        <v>51.718000000000004</v>
      </c>
      <c r="E14" s="3">
        <v>0.72160000000000002</v>
      </c>
      <c r="F14" s="2">
        <v>57.354999999999997</v>
      </c>
      <c r="G14" s="4">
        <f t="shared" si="6"/>
        <v>4.7127000000000005E-5</v>
      </c>
      <c r="H14" s="4">
        <f t="shared" si="9"/>
        <v>2.5032999999999999E-5</v>
      </c>
      <c r="I14" s="5">
        <f t="shared" si="7"/>
        <v>450.36551751687716</v>
      </c>
      <c r="J14" s="3">
        <f t="shared" si="1"/>
        <v>4.1986666666666662E-5</v>
      </c>
      <c r="K14" s="3">
        <f t="shared" si="2"/>
        <v>8.1772594752186589E-5</v>
      </c>
      <c r="L14" s="3">
        <f t="shared" si="3"/>
        <v>315.7489809782607</v>
      </c>
      <c r="M14" s="3">
        <f t="shared" si="4"/>
        <v>2.890379008746356E-5</v>
      </c>
      <c r="R14" s="10">
        <f t="shared" si="5"/>
        <v>0.36734693877551022</v>
      </c>
    </row>
    <row r="15" spans="1:20" x14ac:dyDescent="0.25">
      <c r="A15" s="3">
        <v>22</v>
      </c>
      <c r="B15" s="3">
        <f t="shared" si="8"/>
        <v>0.5636363636363636</v>
      </c>
      <c r="C15" s="3">
        <v>0.43434</v>
      </c>
      <c r="D15" s="2">
        <v>49.363999999999997</v>
      </c>
      <c r="E15" s="3">
        <v>0.65464999999999995</v>
      </c>
      <c r="F15" s="2">
        <v>54.743000000000002</v>
      </c>
      <c r="G15" s="4">
        <f t="shared" si="6"/>
        <v>4.3433999999999998E-5</v>
      </c>
      <c r="H15" s="4">
        <f t="shared" si="9"/>
        <v>2.2030999999999996E-5</v>
      </c>
      <c r="I15" s="5">
        <f t="shared" si="7"/>
        <v>488.31192410694081</v>
      </c>
      <c r="J15" s="3">
        <f t="shared" si="1"/>
        <v>4.0078181818181812E-5</v>
      </c>
      <c r="K15" s="3">
        <f t="shared" si="2"/>
        <v>7.1120961682945134E-5</v>
      </c>
      <c r="L15" s="3">
        <f t="shared" si="3"/>
        <v>346.53629658385074</v>
      </c>
      <c r="M15" s="3">
        <f t="shared" si="4"/>
        <v>2.5138805409466563E-5</v>
      </c>
      <c r="R15" s="10">
        <f t="shared" si="5"/>
        <v>0.31949661908339588</v>
      </c>
    </row>
    <row r="16" spans="1:20" x14ac:dyDescent="0.25">
      <c r="A16" s="3">
        <v>23</v>
      </c>
      <c r="B16" s="3">
        <f t="shared" si="8"/>
        <v>0.53913043478260869</v>
      </c>
      <c r="C16" s="3">
        <v>0.40331</v>
      </c>
      <c r="D16" s="2">
        <v>47.216000000000001</v>
      </c>
      <c r="E16" s="3">
        <v>0.59869000000000006</v>
      </c>
      <c r="F16" s="2">
        <v>52.36</v>
      </c>
      <c r="G16" s="4">
        <f t="shared" si="6"/>
        <v>4.0330999999999997E-5</v>
      </c>
      <c r="H16" s="4">
        <f t="shared" si="9"/>
        <v>1.9538000000000005E-5</v>
      </c>
      <c r="I16" s="5">
        <f t="shared" si="7"/>
        <v>526.56361961306141</v>
      </c>
      <c r="J16" s="3">
        <f t="shared" si="1"/>
        <v>3.8335652173913044E-5</v>
      </c>
      <c r="K16" s="3">
        <f t="shared" si="2"/>
        <v>6.2241801594476861E-5</v>
      </c>
      <c r="L16" s="3">
        <f t="shared" si="3"/>
        <v>378.75558035714255</v>
      </c>
      <c r="M16" s="3">
        <f t="shared" si="4"/>
        <v>2.2000328758116216E-5</v>
      </c>
      <c r="R16" s="10">
        <f t="shared" si="5"/>
        <v>0.27960877784170296</v>
      </c>
    </row>
    <row r="17" spans="1:18" x14ac:dyDescent="0.25">
      <c r="A17" s="3">
        <v>24</v>
      </c>
      <c r="B17" s="3">
        <f t="shared" si="8"/>
        <v>0.51666666666666672</v>
      </c>
      <c r="C17" s="3">
        <v>0.37702999999999998</v>
      </c>
      <c r="D17" s="2">
        <v>45.247</v>
      </c>
      <c r="E17" s="3">
        <v>0.55149000000000004</v>
      </c>
      <c r="F17" s="2">
        <v>50.174999999999997</v>
      </c>
      <c r="G17" s="4">
        <f t="shared" si="6"/>
        <v>3.7702999999999995E-5</v>
      </c>
      <c r="H17" s="4">
        <f t="shared" si="9"/>
        <v>1.7446000000000005E-5</v>
      </c>
      <c r="I17" s="5">
        <f t="shared" si="7"/>
        <v>564.94325346784319</v>
      </c>
      <c r="J17" s="3">
        <f t="shared" si="1"/>
        <v>3.6738333333333334E-5</v>
      </c>
      <c r="K17" s="3">
        <f t="shared" si="2"/>
        <v>5.478125E-5</v>
      </c>
      <c r="L17" s="3">
        <f t="shared" si="3"/>
        <v>412.40683229813635</v>
      </c>
      <c r="M17" s="3">
        <f t="shared" si="4"/>
        <v>1.9363281250000002E-5</v>
      </c>
      <c r="R17" s="10">
        <f t="shared" si="5"/>
        <v>0.24609375</v>
      </c>
    </row>
    <row r="18" spans="1:18" x14ac:dyDescent="0.25">
      <c r="A18" s="3">
        <v>25</v>
      </c>
      <c r="B18" s="3">
        <f t="shared" si="8"/>
        <v>0.496</v>
      </c>
      <c r="C18" s="3">
        <v>0.35460000000000003</v>
      </c>
      <c r="D18" s="2">
        <v>43.435000000000002</v>
      </c>
      <c r="E18" s="3">
        <v>0.51134999999999997</v>
      </c>
      <c r="F18" s="2">
        <v>48.164999999999999</v>
      </c>
      <c r="G18" s="4">
        <f t="shared" si="6"/>
        <v>3.5460000000000003E-5</v>
      </c>
      <c r="H18" s="4">
        <f t="shared" si="9"/>
        <v>1.5674999999999995E-5</v>
      </c>
      <c r="I18" s="5">
        <f t="shared" si="7"/>
        <v>603.50877192982443</v>
      </c>
      <c r="J18" s="3">
        <f t="shared" si="1"/>
        <v>3.5268799999999997E-5</v>
      </c>
      <c r="K18" s="3">
        <f t="shared" si="2"/>
        <v>4.8466944000000002E-5</v>
      </c>
      <c r="L18" s="3">
        <f t="shared" si="3"/>
        <v>447.49005240683204</v>
      </c>
      <c r="M18" s="3">
        <f t="shared" si="4"/>
        <v>1.7131392000000001E-5</v>
      </c>
      <c r="R18" s="10">
        <f t="shared" si="5"/>
        <v>0.217728</v>
      </c>
    </row>
    <row r="19" spans="1:18" x14ac:dyDescent="0.25">
      <c r="A19" s="6">
        <v>26</v>
      </c>
      <c r="B19" s="6">
        <f t="shared" si="8"/>
        <v>0.47692307692307695</v>
      </c>
      <c r="C19" s="6">
        <v>0.33532000000000001</v>
      </c>
      <c r="D19" s="7">
        <v>41.762999999999998</v>
      </c>
      <c r="E19" s="6">
        <v>0.47698000000000002</v>
      </c>
      <c r="F19" s="7">
        <v>46.31</v>
      </c>
      <c r="G19" s="8">
        <f t="shared" si="6"/>
        <v>3.3532000000000004E-5</v>
      </c>
      <c r="H19" s="8">
        <f t="shared" si="9"/>
        <v>1.4166000000000001E-5</v>
      </c>
      <c r="I19" s="9">
        <f t="shared" si="7"/>
        <v>641.95962162925366</v>
      </c>
      <c r="J19" s="3">
        <f t="shared" si="1"/>
        <v>3.3912307692307692E-5</v>
      </c>
      <c r="K19" s="3">
        <f t="shared" si="2"/>
        <v>4.3086936731907137E-5</v>
      </c>
      <c r="L19" s="3">
        <f t="shared" si="3"/>
        <v>484.00524068322954</v>
      </c>
      <c r="M19" s="3">
        <f t="shared" si="4"/>
        <v>1.5229745106964038E-5</v>
      </c>
      <c r="R19" s="10">
        <f t="shared" si="5"/>
        <v>0.19355939918070092</v>
      </c>
    </row>
    <row r="20" spans="1:18" x14ac:dyDescent="0.25">
      <c r="A20" s="3">
        <v>27</v>
      </c>
      <c r="B20" s="3">
        <f t="shared" si="8"/>
        <v>0.45925925925925926</v>
      </c>
      <c r="C20" s="3">
        <v>0.31866</v>
      </c>
      <c r="D20" s="2">
        <v>40.215000000000003</v>
      </c>
      <c r="E20" s="3">
        <v>0.44733000000000001</v>
      </c>
      <c r="F20" s="2">
        <v>44.593000000000004</v>
      </c>
      <c r="G20" s="4">
        <f t="shared" si="6"/>
        <v>3.1866000000000003E-5</v>
      </c>
      <c r="H20" s="4">
        <f t="shared" si="9"/>
        <v>1.2867000000000001E-5</v>
      </c>
      <c r="I20" s="5">
        <f t="shared" si="7"/>
        <v>680.50050516825991</v>
      </c>
      <c r="J20" s="3">
        <f t="shared" si="1"/>
        <v>3.2656296296296296E-5</v>
      </c>
      <c r="K20" s="3">
        <f t="shared" si="2"/>
        <v>3.8474622770919074E-5</v>
      </c>
      <c r="L20" s="3">
        <f t="shared" si="3"/>
        <v>521.95239712732894</v>
      </c>
      <c r="M20" s="3">
        <f t="shared" si="4"/>
        <v>1.359945130315501E-5</v>
      </c>
      <c r="R20" s="10">
        <f t="shared" si="5"/>
        <v>0.17283950617283955</v>
      </c>
    </row>
    <row r="21" spans="1:18" x14ac:dyDescent="0.25">
      <c r="A21" s="3">
        <v>28</v>
      </c>
      <c r="B21" s="3">
        <f t="shared" si="8"/>
        <v>0.44285714285714289</v>
      </c>
      <c r="C21" s="3">
        <v>0.30419000000000002</v>
      </c>
      <c r="D21" s="2">
        <v>38.777000000000001</v>
      </c>
      <c r="E21" s="3">
        <v>0.42164000000000001</v>
      </c>
      <c r="F21" s="2">
        <v>42.997999999999998</v>
      </c>
      <c r="G21" s="4">
        <f t="shared" si="6"/>
        <v>3.0419000000000001E-5</v>
      </c>
      <c r="H21" s="4">
        <f t="shared" si="9"/>
        <v>1.1745E-5</v>
      </c>
      <c r="I21" s="5">
        <f t="shared" si="7"/>
        <v>718.77394636015265</v>
      </c>
      <c r="J21" s="3">
        <f t="shared" si="1"/>
        <v>3.1489999999999998E-5</v>
      </c>
      <c r="K21" s="3">
        <f t="shared" si="2"/>
        <v>3.4497813411078712E-5</v>
      </c>
      <c r="L21" s="3">
        <f t="shared" si="3"/>
        <v>561.33152173913004</v>
      </c>
      <c r="M21" s="3">
        <f t="shared" si="4"/>
        <v>1.2193786443148687E-5</v>
      </c>
      <c r="R21" s="10">
        <f t="shared" si="5"/>
        <v>0.15497448979591835</v>
      </c>
    </row>
    <row r="22" spans="1:18" x14ac:dyDescent="0.25">
      <c r="A22" s="3">
        <v>29</v>
      </c>
      <c r="B22" s="3">
        <f t="shared" si="8"/>
        <v>0.42758620689655175</v>
      </c>
      <c r="C22" s="3">
        <v>0.29154999999999998</v>
      </c>
      <c r="D22" s="2">
        <v>37.439</v>
      </c>
      <c r="E22" s="3">
        <v>0.39922999999999997</v>
      </c>
      <c r="F22" s="2">
        <v>41.514000000000003</v>
      </c>
      <c r="G22" s="4">
        <f t="shared" si="6"/>
        <v>2.9154999999999998E-5</v>
      </c>
      <c r="H22" s="4">
        <f t="shared" si="9"/>
        <v>1.0767999999999999E-5</v>
      </c>
      <c r="I22" s="5">
        <f t="shared" si="7"/>
        <v>756.87221396731104</v>
      </c>
      <c r="J22" s="3">
        <f t="shared" si="1"/>
        <v>3.0404137931034482E-5</v>
      </c>
      <c r="K22" s="3">
        <f t="shared" si="2"/>
        <v>3.1050719586698925E-5</v>
      </c>
      <c r="L22" s="3">
        <f t="shared" si="3"/>
        <v>602.1426145186332</v>
      </c>
      <c r="M22" s="3">
        <f t="shared" si="4"/>
        <v>1.0975357743244908E-5</v>
      </c>
      <c r="R22" s="10">
        <f t="shared" si="5"/>
        <v>0.13948911394481123</v>
      </c>
    </row>
    <row r="23" spans="1:18" x14ac:dyDescent="0.25">
      <c r="A23" s="3">
        <v>30</v>
      </c>
      <c r="B23" s="3">
        <f t="shared" si="8"/>
        <v>0.41333333333333333</v>
      </c>
      <c r="C23" s="3">
        <v>0.28048000000000001</v>
      </c>
      <c r="D23" s="2">
        <v>36.19</v>
      </c>
      <c r="E23" s="3">
        <v>0.37962000000000001</v>
      </c>
      <c r="F23" s="2">
        <v>40.128999999999998</v>
      </c>
      <c r="G23" s="4">
        <f t="shared" si="6"/>
        <v>2.8048E-5</v>
      </c>
      <c r="H23" s="4">
        <f t="shared" si="9"/>
        <v>9.9140000000000003E-6</v>
      </c>
      <c r="I23" s="5">
        <f t="shared" si="7"/>
        <v>794.63385111962884</v>
      </c>
      <c r="J23" s="3">
        <f t="shared" si="1"/>
        <v>2.9390666666666663E-5</v>
      </c>
      <c r="K23" s="3">
        <f t="shared" si="2"/>
        <v>2.8048E-5</v>
      </c>
      <c r="L23" s="3">
        <f t="shared" si="3"/>
        <v>644.38567546583806</v>
      </c>
      <c r="M23" s="3">
        <f t="shared" si="4"/>
        <v>9.9140000000000003E-6</v>
      </c>
      <c r="R23" s="10">
        <f t="shared" si="5"/>
        <v>0.126</v>
      </c>
    </row>
    <row r="24" spans="1:18" x14ac:dyDescent="0.25">
      <c r="A24" s="3">
        <v>31</v>
      </c>
      <c r="B24" s="3">
        <f t="shared" si="8"/>
        <v>0.4</v>
      </c>
      <c r="C24" s="3">
        <v>0.27073999999999998</v>
      </c>
      <c r="D24" s="2">
        <v>35.021999999999998</v>
      </c>
      <c r="E24" s="3">
        <v>0.36234</v>
      </c>
      <c r="F24" s="2">
        <v>38.832999999999998</v>
      </c>
      <c r="G24" s="4">
        <f t="shared" si="6"/>
        <v>2.7073999999999999E-5</v>
      </c>
      <c r="H24" s="4">
        <f t="shared" si="9"/>
        <v>9.1600000000000021E-6</v>
      </c>
      <c r="I24" s="5">
        <f t="shared" si="7"/>
        <v>832.09606986899541</v>
      </c>
      <c r="J24" s="3">
        <f t="shared" si="1"/>
        <v>2.8442580645161289E-5</v>
      </c>
      <c r="K24" s="3">
        <f t="shared" si="2"/>
        <v>2.5420294719881845E-5</v>
      </c>
      <c r="L24" s="3">
        <f t="shared" si="3"/>
        <v>688.06070458074498</v>
      </c>
      <c r="M24" s="3">
        <f t="shared" si="4"/>
        <v>8.9851968715383853E-6</v>
      </c>
      <c r="R24" s="10">
        <f t="shared" si="5"/>
        <v>0.11419556241817999</v>
      </c>
    </row>
    <row r="25" spans="1:18" x14ac:dyDescent="0.25">
      <c r="A25" s="6">
        <v>32</v>
      </c>
      <c r="B25" s="6">
        <f t="shared" si="8"/>
        <v>0.38750000000000001</v>
      </c>
      <c r="C25" s="6">
        <v>0.26216</v>
      </c>
      <c r="D25" s="7">
        <v>33.927</v>
      </c>
      <c r="E25" s="6">
        <v>0.34710000000000002</v>
      </c>
      <c r="F25" s="7">
        <v>37.619</v>
      </c>
      <c r="G25" s="8">
        <f t="shared" si="6"/>
        <v>2.6216000000000001E-5</v>
      </c>
      <c r="H25" s="8">
        <f t="shared" si="9"/>
        <v>8.494000000000002E-6</v>
      </c>
      <c r="I25" s="9">
        <f t="shared" si="7"/>
        <v>869.31951966093709</v>
      </c>
      <c r="J25" s="3">
        <f t="shared" si="1"/>
        <v>2.7553749999999997E-5</v>
      </c>
      <c r="K25" s="3">
        <f t="shared" si="2"/>
        <v>2.3110839843749999E-5</v>
      </c>
      <c r="L25" s="3">
        <f t="shared" si="3"/>
        <v>733.16770186335373</v>
      </c>
      <c r="M25" s="3">
        <f t="shared" si="4"/>
        <v>8.1688842773437508E-6</v>
      </c>
      <c r="R25" s="10">
        <f t="shared" si="5"/>
        <v>0.10382080078125</v>
      </c>
    </row>
    <row r="26" spans="1:18" x14ac:dyDescent="0.25">
      <c r="A26" s="3">
        <v>33</v>
      </c>
      <c r="B26" s="3">
        <f t="shared" si="8"/>
        <v>0.37575757575757579</v>
      </c>
      <c r="C26" s="3">
        <v>0.25457000000000002</v>
      </c>
      <c r="D26" s="2">
        <v>32.898000000000003</v>
      </c>
      <c r="E26" s="3">
        <v>0.33359</v>
      </c>
      <c r="F26" s="2">
        <v>36.478000000000002</v>
      </c>
      <c r="G26" s="4">
        <f t="shared" si="6"/>
        <v>2.5457E-5</v>
      </c>
      <c r="H26" s="4">
        <f t="shared" si="9"/>
        <v>7.9019999999999982E-6</v>
      </c>
      <c r="I26" s="5">
        <f t="shared" si="7"/>
        <v>906.09972158947085</v>
      </c>
      <c r="J26" s="3">
        <f t="shared" si="1"/>
        <v>2.6718787878787877E-5</v>
      </c>
      <c r="K26" s="3">
        <f t="shared" si="2"/>
        <v>2.1072877535687451E-5</v>
      </c>
      <c r="L26" s="3">
        <f t="shared" si="3"/>
        <v>779.70666731366407</v>
      </c>
      <c r="M26" s="3">
        <f t="shared" si="4"/>
        <v>7.4485349361382413E-6</v>
      </c>
      <c r="R26" s="10">
        <f t="shared" si="5"/>
        <v>9.466566491359879E-2</v>
      </c>
    </row>
    <row r="27" spans="1:18" x14ac:dyDescent="0.25">
      <c r="A27" s="3">
        <v>34</v>
      </c>
      <c r="B27" s="3">
        <f t="shared" si="8"/>
        <v>0.36470588235294121</v>
      </c>
      <c r="C27" s="3">
        <v>0.24784999999999999</v>
      </c>
      <c r="D27" s="2">
        <v>31.93</v>
      </c>
      <c r="E27" s="3">
        <v>0.32158999999999999</v>
      </c>
      <c r="F27" s="2">
        <v>35.404000000000003</v>
      </c>
      <c r="G27" s="4">
        <f t="shared" si="6"/>
        <v>2.4784999999999997E-5</v>
      </c>
      <c r="H27" s="4">
        <f t="shared" si="9"/>
        <v>7.374E-6</v>
      </c>
      <c r="I27" s="5">
        <f t="shared" si="7"/>
        <v>942.2294548413355</v>
      </c>
      <c r="J27" s="3">
        <f t="shared" si="1"/>
        <v>2.5932941176470589E-5</v>
      </c>
      <c r="K27" s="3">
        <f t="shared" si="2"/>
        <v>1.9267657235904741E-5</v>
      </c>
      <c r="L27" s="3">
        <f t="shared" si="3"/>
        <v>827.67760093167635</v>
      </c>
      <c r="M27" s="3">
        <f t="shared" si="4"/>
        <v>6.8104518624058613E-6</v>
      </c>
      <c r="R27" s="10">
        <f t="shared" si="5"/>
        <v>8.6556075717484221E-2</v>
      </c>
    </row>
    <row r="28" spans="1:18" x14ac:dyDescent="0.25">
      <c r="A28" s="3">
        <v>35</v>
      </c>
      <c r="B28" s="3">
        <f t="shared" si="8"/>
        <v>0.35428571428571431</v>
      </c>
      <c r="C28" s="3">
        <v>0.24188999999999999</v>
      </c>
      <c r="D28" s="2">
        <v>31.018000000000001</v>
      </c>
      <c r="E28" s="3">
        <v>0.31089</v>
      </c>
      <c r="F28" s="2">
        <v>34.392000000000003</v>
      </c>
      <c r="G28" s="4">
        <f t="shared" si="6"/>
        <v>2.4188999999999998E-5</v>
      </c>
      <c r="H28" s="4">
        <f t="shared" si="9"/>
        <v>6.9000000000000009E-6</v>
      </c>
      <c r="I28" s="5">
        <f t="shared" si="7"/>
        <v>977.97101449275419</v>
      </c>
      <c r="J28" s="3">
        <f t="shared" si="1"/>
        <v>2.5191999999999999E-5</v>
      </c>
      <c r="K28" s="3">
        <f t="shared" si="2"/>
        <v>1.7662880466472301E-5</v>
      </c>
      <c r="L28" s="3">
        <f t="shared" si="3"/>
        <v>877.0805027173908</v>
      </c>
      <c r="M28" s="3">
        <f t="shared" si="4"/>
        <v>6.2432186588921276E-6</v>
      </c>
      <c r="R28" s="10">
        <f t="shared" si="5"/>
        <v>7.9346938775510203E-2</v>
      </c>
    </row>
    <row r="29" spans="1:18" x14ac:dyDescent="0.25">
      <c r="A29" s="3">
        <v>36</v>
      </c>
      <c r="B29" s="3">
        <f t="shared" si="8"/>
        <v>0.34444444444444444</v>
      </c>
      <c r="C29" s="3">
        <v>0.2366</v>
      </c>
      <c r="D29" s="2">
        <v>30.155000000000001</v>
      </c>
      <c r="E29" s="3">
        <v>0.30132999999999999</v>
      </c>
      <c r="F29" s="2">
        <v>33.436</v>
      </c>
      <c r="G29" s="4">
        <f t="shared" si="6"/>
        <v>2.366E-5</v>
      </c>
      <c r="H29" s="4">
        <f t="shared" si="9"/>
        <v>6.472999999999998E-6</v>
      </c>
      <c r="I29" s="5">
        <f t="shared" si="7"/>
        <v>1013.7494206704773</v>
      </c>
      <c r="J29" s="3">
        <f t="shared" si="1"/>
        <v>2.4492222222222224E-5</v>
      </c>
      <c r="K29" s="3">
        <f t="shared" si="2"/>
        <v>1.6231481481481486E-5</v>
      </c>
      <c r="L29" s="3">
        <f t="shared" si="3"/>
        <v>927.91537267080696</v>
      </c>
      <c r="M29" s="3">
        <f t="shared" si="4"/>
        <v>5.7372685185185202E-6</v>
      </c>
      <c r="R29" s="10">
        <f t="shared" si="5"/>
        <v>7.2916666666666685E-2</v>
      </c>
    </row>
    <row r="30" spans="1:18" x14ac:dyDescent="0.25">
      <c r="A30" s="3">
        <v>37</v>
      </c>
      <c r="B30" s="3">
        <f t="shared" si="8"/>
        <v>0.33513513513513515</v>
      </c>
      <c r="C30" s="3">
        <v>0.2319</v>
      </c>
      <c r="D30" s="2">
        <v>29.34</v>
      </c>
      <c r="E30" s="3">
        <v>0.29277999999999998</v>
      </c>
      <c r="F30" s="2">
        <v>32.530999999999999</v>
      </c>
      <c r="G30" s="4">
        <f t="shared" si="6"/>
        <v>2.319E-5</v>
      </c>
      <c r="H30" s="4">
        <f t="shared" si="9"/>
        <v>6.0879999999999991E-6</v>
      </c>
      <c r="I30" s="5">
        <f t="shared" si="7"/>
        <v>1048.291721419185</v>
      </c>
      <c r="J30" s="3">
        <f t="shared" si="1"/>
        <v>2.3830270270270269E-5</v>
      </c>
      <c r="K30" s="3">
        <f t="shared" si="2"/>
        <v>1.4950664323929484E-5</v>
      </c>
      <c r="L30" s="3">
        <f t="shared" si="3"/>
        <v>980.18221079192494</v>
      </c>
      <c r="M30" s="3">
        <f t="shared" si="4"/>
        <v>5.2845438572246468E-6</v>
      </c>
      <c r="R30" s="10">
        <f t="shared" si="5"/>
        <v>6.7162853138017509E-2</v>
      </c>
    </row>
    <row r="31" spans="1:18" x14ac:dyDescent="0.25">
      <c r="A31" s="3">
        <v>38</v>
      </c>
      <c r="B31" s="3">
        <f t="shared" si="8"/>
        <v>0.32631578947368423</v>
      </c>
      <c r="C31" s="3">
        <v>0.22774</v>
      </c>
      <c r="D31" s="2">
        <v>28.568000000000001</v>
      </c>
      <c r="E31" s="3">
        <v>0.28511999999999998</v>
      </c>
      <c r="F31" s="2">
        <v>31.675000000000001</v>
      </c>
      <c r="G31" s="4">
        <f t="shared" si="6"/>
        <v>2.2773999999999999E-5</v>
      </c>
      <c r="H31" s="4">
        <f t="shared" si="9"/>
        <v>5.7379999999999983E-6</v>
      </c>
      <c r="I31" s="5">
        <f t="shared" si="7"/>
        <v>1082.9557337051237</v>
      </c>
      <c r="J31" s="3">
        <f t="shared" si="1"/>
        <v>2.3203157894736841E-5</v>
      </c>
      <c r="K31" s="3">
        <f t="shared" si="2"/>
        <v>1.3801137192010497E-5</v>
      </c>
      <c r="L31" s="3">
        <f t="shared" si="3"/>
        <v>1033.8810170807446</v>
      </c>
      <c r="M31" s="3">
        <f t="shared" si="4"/>
        <v>4.8782256888759296E-6</v>
      </c>
      <c r="R31" s="10">
        <f t="shared" si="5"/>
        <v>6.1998833649220007E-2</v>
      </c>
    </row>
    <row r="32" spans="1:18" x14ac:dyDescent="0.25">
      <c r="A32" s="3">
        <v>39</v>
      </c>
      <c r="B32" s="3">
        <f t="shared" si="8"/>
        <v>0.31794871794871798</v>
      </c>
      <c r="C32" s="3">
        <v>0.22403999999999999</v>
      </c>
      <c r="D32" s="2">
        <v>27.835000000000001</v>
      </c>
      <c r="E32" s="3">
        <v>0.27825</v>
      </c>
      <c r="F32" s="2">
        <v>30.861999999999998</v>
      </c>
      <c r="G32" s="4">
        <f t="shared" si="6"/>
        <v>2.2403999999999998E-5</v>
      </c>
      <c r="H32" s="4">
        <f t="shared" si="9"/>
        <v>5.4210000000000011E-6</v>
      </c>
      <c r="I32" s="5">
        <f t="shared" si="7"/>
        <v>1116.7681239623673</v>
      </c>
      <c r="J32" s="3">
        <f t="shared" si="1"/>
        <v>2.2608205128205127E-5</v>
      </c>
      <c r="K32" s="3">
        <f t="shared" si="2"/>
        <v>1.2766499772416933E-5</v>
      </c>
      <c r="L32" s="3">
        <f t="shared" si="3"/>
        <v>1089.0117915372664</v>
      </c>
      <c r="M32" s="3">
        <f t="shared" si="4"/>
        <v>4.5125170687300874E-6</v>
      </c>
      <c r="R32" s="10">
        <f t="shared" si="5"/>
        <v>5.7350933090578066E-2</v>
      </c>
    </row>
    <row r="33" spans="1:18" x14ac:dyDescent="0.25">
      <c r="A33" s="3">
        <v>40</v>
      </c>
      <c r="B33" s="3">
        <f t="shared" si="8"/>
        <v>0.31</v>
      </c>
      <c r="C33" s="3">
        <v>0.22042999999999999</v>
      </c>
      <c r="D33" s="2">
        <v>27.138999999999999</v>
      </c>
      <c r="E33" s="3">
        <v>0.27195000000000003</v>
      </c>
      <c r="F33" s="2">
        <v>30.09</v>
      </c>
      <c r="G33" s="4">
        <f t="shared" si="6"/>
        <v>2.2042999999999999E-5</v>
      </c>
      <c r="H33" s="4">
        <f t="shared" si="9"/>
        <v>5.1520000000000042E-6</v>
      </c>
      <c r="I33" s="5">
        <f t="shared" si="7"/>
        <v>1145.57453416149</v>
      </c>
      <c r="J33" s="3">
        <f t="shared" si="1"/>
        <v>2.2042999999999999E-5</v>
      </c>
      <c r="K33" s="3">
        <f t="shared" si="2"/>
        <v>1.1832749999999999E-5</v>
      </c>
      <c r="L33" s="3">
        <f t="shared" si="3"/>
        <v>1145.57453416149</v>
      </c>
      <c r="M33" s="3">
        <f t="shared" si="4"/>
        <v>4.1824687500000005E-6</v>
      </c>
      <c r="R33" s="10">
        <f t="shared" si="5"/>
        <v>5.3156250000000002E-2</v>
      </c>
    </row>
    <row r="34" spans="1:18" x14ac:dyDescent="0.25">
      <c r="A34" s="3">
        <v>41</v>
      </c>
      <c r="B34" s="3">
        <f t="shared" si="8"/>
        <v>0.30243902439024389</v>
      </c>
      <c r="C34" s="3">
        <v>0.21734000000000001</v>
      </c>
      <c r="D34" s="2">
        <v>26.475999999999999</v>
      </c>
      <c r="E34" s="3">
        <v>0.26630999999999999</v>
      </c>
      <c r="F34" s="2">
        <v>29.356000000000002</v>
      </c>
      <c r="G34" s="4">
        <f t="shared" si="6"/>
        <v>2.1733999999999999E-5</v>
      </c>
      <c r="H34" s="4">
        <f t="shared" si="9"/>
        <v>4.8969999999999982E-6</v>
      </c>
      <c r="I34" s="5">
        <f t="shared" si="7"/>
        <v>1176.2303451092519</v>
      </c>
      <c r="J34" s="3">
        <f t="shared" si="1"/>
        <v>2.1505365853658534E-5</v>
      </c>
      <c r="K34" s="3">
        <f t="shared" si="2"/>
        <v>1.0987884679560656E-5</v>
      </c>
      <c r="L34" s="3">
        <f t="shared" si="3"/>
        <v>1203.5692449534154</v>
      </c>
      <c r="M34" s="3">
        <f t="shared" si="4"/>
        <v>3.8838380174402582E-6</v>
      </c>
      <c r="R34" s="10">
        <f t="shared" si="5"/>
        <v>4.9360862436702894E-2</v>
      </c>
    </row>
    <row r="35" spans="1:18" x14ac:dyDescent="0.25">
      <c r="A35" s="6">
        <v>42</v>
      </c>
      <c r="B35" s="6">
        <f t="shared" si="8"/>
        <v>0.29523809523809524</v>
      </c>
      <c r="C35" s="6">
        <v>0.21446999999999999</v>
      </c>
      <c r="D35" s="7">
        <v>25.846</v>
      </c>
      <c r="E35" s="6">
        <v>0.26118000000000002</v>
      </c>
      <c r="F35" s="7">
        <v>28.655999999999999</v>
      </c>
      <c r="G35" s="8">
        <f t="shared" si="6"/>
        <v>2.1447E-5</v>
      </c>
      <c r="H35" s="8">
        <f t="shared" si="9"/>
        <v>4.6710000000000032E-6</v>
      </c>
      <c r="I35" s="9">
        <f t="shared" si="7"/>
        <v>1203.1684864054794</v>
      </c>
      <c r="J35" s="3">
        <f t="shared" si="1"/>
        <v>2.0993333333333331E-5</v>
      </c>
      <c r="K35" s="3">
        <f t="shared" si="2"/>
        <v>1.0221574344023324E-5</v>
      </c>
      <c r="L35" s="3">
        <f t="shared" si="3"/>
        <v>1262.9959239130428</v>
      </c>
      <c r="M35" s="3">
        <f t="shared" si="4"/>
        <v>3.612973760932945E-6</v>
      </c>
      <c r="R35" s="10">
        <f t="shared" si="5"/>
        <v>4.5918367346938778E-2</v>
      </c>
    </row>
    <row r="36" spans="1:18" x14ac:dyDescent="0.25">
      <c r="A36" s="3">
        <v>43</v>
      </c>
      <c r="B36" s="3">
        <f t="shared" si="8"/>
        <v>0.28837209302325584</v>
      </c>
      <c r="C36" s="3">
        <v>0.21182000000000001</v>
      </c>
      <c r="D36" s="2">
        <v>25.245000000000001</v>
      </c>
      <c r="E36" s="3">
        <v>0.25652000000000003</v>
      </c>
      <c r="F36" s="2">
        <v>27.99</v>
      </c>
      <c r="G36" s="4">
        <f t="shared" si="6"/>
        <v>2.1182000000000001E-5</v>
      </c>
      <c r="H36" s="4">
        <f t="shared" si="9"/>
        <v>4.4700000000000021E-6</v>
      </c>
      <c r="I36" s="5">
        <f t="shared" si="7"/>
        <v>1228.1879194630856</v>
      </c>
      <c r="J36" s="3">
        <f t="shared" si="1"/>
        <v>2.0505116279069765E-5</v>
      </c>
      <c r="K36" s="3">
        <f t="shared" si="2"/>
        <v>9.5248971788647552E-6</v>
      </c>
      <c r="L36" s="3">
        <f t="shared" si="3"/>
        <v>1323.8545710403716</v>
      </c>
      <c r="M36" s="3">
        <f t="shared" si="4"/>
        <v>3.3667224269561174E-6</v>
      </c>
      <c r="R36" s="10">
        <f t="shared" si="5"/>
        <v>4.2788685272994835E-2</v>
      </c>
    </row>
    <row r="37" spans="1:18" x14ac:dyDescent="0.25">
      <c r="A37" s="3">
        <v>44</v>
      </c>
      <c r="B37" s="3">
        <f t="shared" si="8"/>
        <v>0.2818181818181818</v>
      </c>
      <c r="C37" s="3">
        <v>0.20935000000000001</v>
      </c>
      <c r="D37" s="2">
        <v>24.670999999999999</v>
      </c>
      <c r="E37" s="3">
        <v>0.25228</v>
      </c>
      <c r="F37" s="2">
        <v>27.353000000000002</v>
      </c>
      <c r="G37" s="4">
        <f t="shared" si="6"/>
        <v>2.0935000000000002E-5</v>
      </c>
      <c r="H37" s="4">
        <f t="shared" si="9"/>
        <v>4.2929999999999994E-6</v>
      </c>
      <c r="I37" s="5">
        <f t="shared" si="7"/>
        <v>1249.475890985326</v>
      </c>
      <c r="J37" s="3">
        <f t="shared" si="1"/>
        <v>2.0039090909090906E-5</v>
      </c>
      <c r="K37" s="3">
        <f t="shared" si="2"/>
        <v>8.8901202103681418E-6</v>
      </c>
      <c r="L37" s="3">
        <f t="shared" si="3"/>
        <v>1386.145186335403</v>
      </c>
      <c r="M37" s="3">
        <f t="shared" si="4"/>
        <v>3.1423506761833204E-6</v>
      </c>
      <c r="R37" s="10">
        <f t="shared" si="5"/>
        <v>3.9937077385424485E-2</v>
      </c>
    </row>
    <row r="38" spans="1:18" x14ac:dyDescent="0.25">
      <c r="A38" s="3">
        <v>45</v>
      </c>
      <c r="B38" s="3">
        <f t="shared" si="8"/>
        <v>0.27555555555555555</v>
      </c>
      <c r="C38" s="3">
        <v>0.20705999999999999</v>
      </c>
      <c r="D38" s="2">
        <v>24.122</v>
      </c>
      <c r="E38" s="3">
        <v>0.24842</v>
      </c>
      <c r="F38" s="2">
        <v>26.745000000000001</v>
      </c>
      <c r="G38" s="4">
        <f t="shared" si="6"/>
        <v>2.0705999999999998E-5</v>
      </c>
      <c r="H38" s="4">
        <f t="shared" si="9"/>
        <v>4.1360000000000007E-6</v>
      </c>
      <c r="I38" s="5">
        <f t="shared" si="7"/>
        <v>1268.3752417794974</v>
      </c>
      <c r="J38" s="3">
        <f t="shared" si="1"/>
        <v>1.9593777777777774E-5</v>
      </c>
      <c r="K38" s="3">
        <f t="shared" si="2"/>
        <v>8.3105185185185188E-6</v>
      </c>
      <c r="L38" s="3">
        <f t="shared" si="3"/>
        <v>1449.8677697981357</v>
      </c>
      <c r="M38" s="3">
        <f t="shared" si="4"/>
        <v>2.9374814814814814E-6</v>
      </c>
      <c r="R38" s="10">
        <f t="shared" si="5"/>
        <v>3.7333333333333329E-2</v>
      </c>
    </row>
    <row r="39" spans="1:18" x14ac:dyDescent="0.25">
      <c r="A39" s="3">
        <v>46</v>
      </c>
      <c r="B39" s="3">
        <f t="shared" si="8"/>
        <v>0.26956521739130435</v>
      </c>
      <c r="C39" s="3">
        <v>0.20491999999999999</v>
      </c>
      <c r="D39" s="2">
        <v>23.597999999999999</v>
      </c>
      <c r="E39" s="3">
        <v>0.24490999999999999</v>
      </c>
      <c r="F39" s="2">
        <v>26.163</v>
      </c>
      <c r="G39" s="4">
        <f t="shared" si="6"/>
        <v>2.0492E-5</v>
      </c>
      <c r="H39" s="4">
        <f t="shared" si="9"/>
        <v>3.9990000000000002E-6</v>
      </c>
      <c r="I39" s="5">
        <f t="shared" si="7"/>
        <v>1282.8207051762947</v>
      </c>
      <c r="J39" s="3">
        <f t="shared" si="1"/>
        <v>1.9167826086956522E-5</v>
      </c>
      <c r="K39" s="3">
        <f t="shared" si="2"/>
        <v>7.7802251993096076E-6</v>
      </c>
      <c r="L39" s="3">
        <f t="shared" si="3"/>
        <v>1515.0223214285702</v>
      </c>
      <c r="M39" s="3">
        <f t="shared" si="4"/>
        <v>2.750041094764527E-6</v>
      </c>
      <c r="R39" s="10">
        <f t="shared" si="5"/>
        <v>3.495109723021287E-2</v>
      </c>
    </row>
    <row r="40" spans="1:18" x14ac:dyDescent="0.25">
      <c r="A40" s="3">
        <v>47</v>
      </c>
      <c r="B40" s="3">
        <f t="shared" si="8"/>
        <v>0.26382978723404255</v>
      </c>
      <c r="C40" s="3">
        <v>0.20293</v>
      </c>
      <c r="D40" s="2">
        <v>23.094999999999999</v>
      </c>
      <c r="E40" s="3">
        <v>0.24171000000000001</v>
      </c>
      <c r="F40" s="2">
        <v>25.606000000000002</v>
      </c>
      <c r="G40" s="4">
        <f t="shared" si="6"/>
        <v>2.0293E-5</v>
      </c>
      <c r="H40" s="4">
        <f t="shared" si="9"/>
        <v>3.8780000000000008E-6</v>
      </c>
      <c r="I40" s="5">
        <f t="shared" si="7"/>
        <v>1294.9974213512132</v>
      </c>
      <c r="J40" s="3">
        <f t="shared" si="1"/>
        <v>1.876E-5</v>
      </c>
      <c r="K40" s="3">
        <f t="shared" si="2"/>
        <v>7.2941063155562841E-6</v>
      </c>
      <c r="L40" s="3">
        <f t="shared" si="3"/>
        <v>1581.6088412267072</v>
      </c>
      <c r="M40" s="3">
        <f t="shared" si="4"/>
        <v>2.5782148464213138E-6</v>
      </c>
      <c r="R40" s="10">
        <f t="shared" si="5"/>
        <v>3.2767305895610804E-2</v>
      </c>
    </row>
    <row r="41" spans="1:18" x14ac:dyDescent="0.25">
      <c r="A41" s="3">
        <v>48</v>
      </c>
      <c r="B41" s="3">
        <f t="shared" si="8"/>
        <v>0.25833333333333336</v>
      </c>
      <c r="C41" s="3">
        <v>0.20107</v>
      </c>
      <c r="D41" s="2">
        <v>22.614000000000001</v>
      </c>
      <c r="E41" s="3">
        <v>0.23880999999999999</v>
      </c>
      <c r="F41" s="2">
        <v>25.073</v>
      </c>
      <c r="G41" s="4">
        <f t="shared" si="6"/>
        <v>2.0106999999999999E-5</v>
      </c>
      <c r="H41" s="4">
        <f t="shared" si="9"/>
        <v>3.7739999999999998E-6</v>
      </c>
      <c r="I41" s="5">
        <f t="shared" si="7"/>
        <v>1303.1266560678323</v>
      </c>
      <c r="J41" s="3">
        <f t="shared" si="1"/>
        <v>1.8369166666666667E-5</v>
      </c>
      <c r="K41" s="3">
        <f t="shared" si="2"/>
        <v>6.84765625E-6</v>
      </c>
      <c r="L41" s="3">
        <f t="shared" si="3"/>
        <v>1649.6273291925454</v>
      </c>
      <c r="M41" s="3">
        <f t="shared" si="4"/>
        <v>2.4204101562500002E-6</v>
      </c>
      <c r="R41" s="10">
        <f t="shared" si="5"/>
        <v>3.076171875E-2</v>
      </c>
    </row>
    <row r="42" spans="1:18" x14ac:dyDescent="0.25">
      <c r="A42" s="3">
        <v>49</v>
      </c>
      <c r="B42" s="3">
        <f t="shared" si="8"/>
        <v>0.2530612244897959</v>
      </c>
      <c r="C42" s="3">
        <v>0.19933000000000001</v>
      </c>
      <c r="D42" s="2">
        <v>22.152000000000001</v>
      </c>
      <c r="E42" s="3">
        <v>0.23616999999999999</v>
      </c>
      <c r="F42" s="2">
        <v>24.561</v>
      </c>
      <c r="G42" s="4">
        <f t="shared" si="6"/>
        <v>1.9933E-5</v>
      </c>
      <c r="H42" s="4">
        <f t="shared" si="9"/>
        <v>3.6839999999999985E-6</v>
      </c>
      <c r="I42" s="5">
        <f t="shared" si="7"/>
        <v>1307.8175895765471</v>
      </c>
      <c r="J42" s="3">
        <f t="shared" si="1"/>
        <v>1.7994285714285714E-5</v>
      </c>
      <c r="K42" s="3">
        <f t="shared" si="2"/>
        <v>6.4369097909884488E-6</v>
      </c>
      <c r="L42" s="3">
        <f t="shared" si="3"/>
        <v>1719.0777853260863</v>
      </c>
      <c r="M42" s="3">
        <f t="shared" si="4"/>
        <v>2.2752254587799302E-6</v>
      </c>
      <c r="R42" s="10">
        <f t="shared" si="5"/>
        <v>2.8916522877372525E-2</v>
      </c>
    </row>
    <row r="43" spans="1:18" x14ac:dyDescent="0.25">
      <c r="A43" s="3">
        <v>50</v>
      </c>
      <c r="B43" s="3">
        <f t="shared" si="8"/>
        <v>0.248</v>
      </c>
      <c r="C43" s="3">
        <v>0.19721</v>
      </c>
      <c r="D43" s="2">
        <v>21.709</v>
      </c>
      <c r="E43" s="3">
        <v>0.23225000000000001</v>
      </c>
      <c r="F43" s="2">
        <v>24.068999999999999</v>
      </c>
      <c r="G43" s="4">
        <f t="shared" si="6"/>
        <v>1.9721E-5</v>
      </c>
      <c r="H43" s="4">
        <f t="shared" si="9"/>
        <v>3.5040000000000015E-6</v>
      </c>
      <c r="I43" s="5">
        <f t="shared" si="7"/>
        <v>1347.0319634703187</v>
      </c>
      <c r="J43" s="3">
        <f t="shared" si="1"/>
        <v>1.7634399999999998E-5</v>
      </c>
      <c r="K43" s="3">
        <f t="shared" si="2"/>
        <v>6.0583680000000003E-6</v>
      </c>
      <c r="L43" s="3">
        <f t="shared" si="3"/>
        <v>1789.9602096273281</v>
      </c>
      <c r="M43" s="3">
        <f t="shared" si="4"/>
        <v>2.1414240000000002E-6</v>
      </c>
      <c r="R43" s="10">
        <f t="shared" si="5"/>
        <v>2.7216000000000001E-2</v>
      </c>
    </row>
    <row r="44" spans="1:18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n(E)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2025-09-05T06:18:20Z</dcterms:created>
  <dcterms:modified xsi:type="dcterms:W3CDTF">2025-10-02T10:24:19Z</dcterms:modified>
</cp:coreProperties>
</file>