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6BC889CB-22F6-4B67-9177-C03711F39A52}" xr6:coauthVersionLast="47" xr6:coauthVersionMax="47" xr10:uidLastSave="{00000000-0000-0000-0000-000000000000}"/>
  <bookViews>
    <workbookView xWindow="22335" yWindow="1035" windowWidth="33555" windowHeight="29985" xr2:uid="{3222188A-DE0C-4728-A84D-656DCA81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F4" i="1"/>
  <c r="K4" i="1" l="1"/>
  <c r="J4" i="1" l="1"/>
  <c r="B45" i="1"/>
  <c r="B43" i="1"/>
  <c r="B41" i="1"/>
  <c r="B25" i="1" l="1"/>
  <c r="B33" i="1" l="1"/>
  <c r="B29" i="1"/>
  <c r="B16" i="1"/>
  <c r="B8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2" i="1" l="1"/>
  <c r="F51" i="1"/>
  <c r="F23" i="1"/>
  <c r="F22" i="1"/>
  <c r="F45" i="1"/>
  <c r="F20" i="1"/>
  <c r="F19" i="1"/>
  <c r="F66" i="1"/>
  <c r="F42" i="1"/>
  <c r="F14" i="1"/>
  <c r="F82" i="1"/>
  <c r="F58" i="1"/>
  <c r="F34" i="1"/>
  <c r="F10" i="1"/>
  <c r="F81" i="1"/>
  <c r="F57" i="1"/>
  <c r="F33" i="1"/>
  <c r="F30" i="1"/>
  <c r="F53" i="1"/>
  <c r="F29" i="1"/>
  <c r="F5" i="1"/>
  <c r="F100" i="1"/>
  <c r="F76" i="1"/>
  <c r="F52" i="1"/>
  <c r="F28" i="1"/>
  <c r="F98" i="1"/>
  <c r="F97" i="1"/>
  <c r="F73" i="1"/>
  <c r="F49" i="1"/>
  <c r="F25" i="1"/>
  <c r="F96" i="1"/>
  <c r="F72" i="1"/>
  <c r="F48" i="1"/>
  <c r="F24" i="1"/>
  <c r="F62" i="1"/>
  <c r="F13" i="1"/>
  <c r="G102" i="1"/>
  <c r="G78" i="1"/>
  <c r="G54" i="1"/>
  <c r="G30" i="1"/>
  <c r="G6" i="1"/>
  <c r="G88" i="1"/>
  <c r="G15" i="1"/>
  <c r="G53" i="1"/>
  <c r="G29" i="1"/>
  <c r="G5" i="1"/>
  <c r="G63" i="1"/>
  <c r="G38" i="1"/>
  <c r="G61" i="1"/>
  <c r="G60" i="1"/>
  <c r="G82" i="1"/>
  <c r="G9" i="1"/>
  <c r="G80" i="1"/>
  <c r="G7" i="1"/>
  <c r="G100" i="1"/>
  <c r="G74" i="1"/>
  <c r="G50" i="1"/>
  <c r="G26" i="1"/>
  <c r="G49" i="1"/>
  <c r="G25" i="1"/>
  <c r="G96" i="1"/>
  <c r="G72" i="1"/>
  <c r="G48" i="1"/>
  <c r="G24" i="1"/>
  <c r="G95" i="1"/>
  <c r="G71" i="1"/>
  <c r="G47" i="1"/>
  <c r="G14" i="1"/>
  <c r="G37" i="1"/>
  <c r="G84" i="1"/>
  <c r="G33" i="1"/>
  <c r="G56" i="1"/>
  <c r="G59" i="1"/>
  <c r="G92" i="1"/>
  <c r="G68" i="1"/>
  <c r="G44" i="1"/>
  <c r="G20" i="1"/>
  <c r="G91" i="1"/>
  <c r="G67" i="1"/>
  <c r="G64" i="1"/>
  <c r="G87" i="1"/>
  <c r="G62" i="1"/>
  <c r="G11" i="1"/>
  <c r="G34" i="1"/>
  <c r="G57" i="1"/>
  <c r="G8" i="1"/>
  <c r="G55" i="1"/>
  <c r="G31" i="1"/>
  <c r="H2" i="1"/>
  <c r="H26" i="1"/>
  <c r="H50" i="1"/>
  <c r="H74" i="1"/>
  <c r="H98" i="1"/>
  <c r="H3" i="1"/>
  <c r="H27" i="1"/>
  <c r="H51" i="1"/>
  <c r="H75" i="1"/>
  <c r="H99" i="1"/>
  <c r="H4" i="1"/>
  <c r="H28" i="1"/>
  <c r="H52" i="1"/>
  <c r="H76" i="1"/>
  <c r="H100" i="1"/>
  <c r="H5" i="1"/>
  <c r="H29" i="1"/>
  <c r="H53" i="1"/>
  <c r="H77" i="1"/>
  <c r="H101" i="1"/>
  <c r="H6" i="1"/>
  <c r="H30" i="1"/>
  <c r="H54" i="1"/>
  <c r="H78" i="1"/>
  <c r="H102" i="1"/>
  <c r="H7" i="1"/>
  <c r="H31" i="1"/>
  <c r="H55" i="1"/>
  <c r="H79" i="1"/>
  <c r="H16" i="1"/>
  <c r="H46" i="1"/>
  <c r="H82" i="1"/>
  <c r="H17" i="1"/>
  <c r="H47" i="1"/>
  <c r="H83" i="1"/>
  <c r="H18" i="1"/>
  <c r="H48" i="1"/>
  <c r="H84" i="1"/>
  <c r="H19" i="1"/>
  <c r="H49" i="1"/>
  <c r="H85" i="1"/>
  <c r="H20" i="1"/>
  <c r="H56" i="1"/>
  <c r="H86" i="1"/>
  <c r="H21" i="1"/>
  <c r="H57" i="1"/>
  <c r="H87" i="1"/>
  <c r="H22" i="1"/>
  <c r="H58" i="1"/>
  <c r="H88" i="1"/>
  <c r="H23" i="1"/>
  <c r="H59" i="1"/>
  <c r="H89" i="1"/>
  <c r="H24" i="1"/>
  <c r="H60" i="1"/>
  <c r="H90" i="1"/>
  <c r="H25" i="1"/>
  <c r="H61" i="1"/>
  <c r="H91" i="1"/>
  <c r="H32" i="1"/>
  <c r="H62" i="1"/>
  <c r="H92" i="1"/>
  <c r="H33" i="1"/>
  <c r="H63" i="1"/>
  <c r="H93" i="1"/>
  <c r="H34" i="1"/>
  <c r="H64" i="1"/>
  <c r="H94" i="1"/>
  <c r="H35" i="1"/>
  <c r="H65" i="1"/>
  <c r="H95" i="1"/>
  <c r="H36" i="1"/>
  <c r="H66" i="1"/>
  <c r="H96" i="1"/>
  <c r="H37" i="1"/>
  <c r="H67" i="1"/>
  <c r="H97" i="1"/>
  <c r="H8" i="1"/>
  <c r="H38" i="1"/>
  <c r="H68" i="1"/>
  <c r="H39" i="1"/>
  <c r="H69" i="1"/>
  <c r="H40" i="1"/>
  <c r="H11" i="1"/>
  <c r="H71" i="1"/>
  <c r="H12" i="1"/>
  <c r="H72" i="1"/>
  <c r="H43" i="1"/>
  <c r="H14" i="1"/>
  <c r="H80" i="1"/>
  <c r="H15" i="1"/>
  <c r="H81" i="1"/>
  <c r="H9" i="1"/>
  <c r="H10" i="1"/>
  <c r="H70" i="1"/>
  <c r="H41" i="1"/>
  <c r="H42" i="1"/>
  <c r="H13" i="1"/>
  <c r="H73" i="1"/>
  <c r="H44" i="1"/>
  <c r="H45" i="1"/>
  <c r="B37" i="1"/>
  <c r="G86" i="1" s="1"/>
  <c r="B36" i="1"/>
  <c r="F88" i="1" s="1"/>
  <c r="E29" i="1" l="1"/>
  <c r="E2" i="1"/>
  <c r="E34" i="1"/>
  <c r="E79" i="1"/>
  <c r="E10" i="1"/>
  <c r="E3" i="1"/>
  <c r="F37" i="1"/>
  <c r="F26" i="1"/>
  <c r="F77" i="1"/>
  <c r="F39" i="1"/>
  <c r="F36" i="1"/>
  <c r="G12" i="1"/>
  <c r="G10" i="1"/>
  <c r="G73" i="1"/>
  <c r="G40" i="1"/>
  <c r="F61" i="1"/>
  <c r="F50" i="1"/>
  <c r="F101" i="1"/>
  <c r="F40" i="1"/>
  <c r="F60" i="1"/>
  <c r="G85" i="1"/>
  <c r="G35" i="1"/>
  <c r="G97" i="1"/>
  <c r="G21" i="1"/>
  <c r="F85" i="1"/>
  <c r="F74" i="1"/>
  <c r="F6" i="1"/>
  <c r="F89" i="1"/>
  <c r="F84" i="1"/>
  <c r="F15" i="1"/>
  <c r="F78" i="1"/>
  <c r="G17" i="1"/>
  <c r="G98" i="1"/>
  <c r="F63" i="1"/>
  <c r="G16" i="1"/>
  <c r="F18" i="1"/>
  <c r="G65" i="1"/>
  <c r="F17" i="1"/>
  <c r="G69" i="1"/>
  <c r="F67" i="1"/>
  <c r="E21" i="1"/>
  <c r="G81" i="1"/>
  <c r="F79" i="1"/>
  <c r="G42" i="1"/>
  <c r="G58" i="1"/>
  <c r="F93" i="1"/>
  <c r="F21" i="1"/>
  <c r="F59" i="1"/>
  <c r="G66" i="1"/>
  <c r="G46" i="1"/>
  <c r="G4" i="1"/>
  <c r="G83" i="1"/>
  <c r="F70" i="1"/>
  <c r="F46" i="1"/>
  <c r="F32" i="1"/>
  <c r="F83" i="1"/>
  <c r="F65" i="1"/>
  <c r="F91" i="1"/>
  <c r="F38" i="1"/>
  <c r="F68" i="1"/>
  <c r="F41" i="1"/>
  <c r="G41" i="1"/>
  <c r="G101" i="1"/>
  <c r="F16" i="1"/>
  <c r="F7" i="1"/>
  <c r="F94" i="1"/>
  <c r="G79" i="1"/>
  <c r="E52" i="1"/>
  <c r="G89" i="1"/>
  <c r="G32" i="1"/>
  <c r="F55" i="1"/>
  <c r="F11" i="1"/>
  <c r="G75" i="1"/>
  <c r="G22" i="1"/>
  <c r="F8" i="1"/>
  <c r="G70" i="1"/>
  <c r="G36" i="1"/>
  <c r="F3" i="1"/>
  <c r="G19" i="1"/>
  <c r="G94" i="1"/>
  <c r="G52" i="1"/>
  <c r="G13" i="1"/>
  <c r="F71" i="1"/>
  <c r="F75" i="1"/>
  <c r="F80" i="1"/>
  <c r="F87" i="1"/>
  <c r="G2" i="1"/>
  <c r="F54" i="1"/>
  <c r="F64" i="1"/>
  <c r="G39" i="1"/>
  <c r="G77" i="1"/>
  <c r="F102" i="1"/>
  <c r="F69" i="1"/>
  <c r="G3" i="1"/>
  <c r="G45" i="1"/>
  <c r="G27" i="1"/>
  <c r="F90" i="1"/>
  <c r="F31" i="1"/>
  <c r="F27" i="1"/>
  <c r="G51" i="1"/>
  <c r="F43" i="1"/>
  <c r="G18" i="1"/>
  <c r="G93" i="1"/>
  <c r="F92" i="1"/>
  <c r="F44" i="1"/>
  <c r="F35" i="1"/>
  <c r="G99" i="1"/>
  <c r="G90" i="1"/>
  <c r="G28" i="1"/>
  <c r="F47" i="1"/>
  <c r="F56" i="1"/>
  <c r="F86" i="1"/>
  <c r="F2" i="1"/>
  <c r="E72" i="1"/>
  <c r="G43" i="1"/>
  <c r="G23" i="1"/>
  <c r="G76" i="1"/>
  <c r="F95" i="1"/>
  <c r="F99" i="1"/>
  <c r="F9" i="1"/>
  <c r="E46" i="1"/>
  <c r="E90" i="1"/>
  <c r="E60" i="1"/>
  <c r="E13" i="1"/>
  <c r="E83" i="1"/>
  <c r="E98" i="1"/>
  <c r="E6" i="1"/>
  <c r="E11" i="1"/>
  <c r="E37" i="1"/>
  <c r="E24" i="1"/>
  <c r="E32" i="1"/>
  <c r="E75" i="1"/>
  <c r="E80" i="1"/>
  <c r="E15" i="1"/>
  <c r="E55" i="1"/>
  <c r="E70" i="1"/>
  <c r="E49" i="1"/>
  <c r="E84" i="1"/>
  <c r="E25" i="1"/>
  <c r="E28" i="1"/>
  <c r="E102" i="1"/>
  <c r="E59" i="1"/>
  <c r="E16" i="1"/>
  <c r="E97" i="1"/>
  <c r="E5" i="1"/>
  <c r="E76" i="1"/>
  <c r="E86" i="1"/>
  <c r="E18" i="1"/>
  <c r="E88" i="1"/>
  <c r="E30" i="1"/>
  <c r="E81" i="1"/>
  <c r="E51" i="1"/>
  <c r="E7" i="1"/>
  <c r="E62" i="1"/>
  <c r="E9" i="1"/>
  <c r="E78" i="1"/>
  <c r="E54" i="1"/>
  <c r="E69" i="1"/>
  <c r="E74" i="1"/>
  <c r="E42" i="1"/>
  <c r="E100" i="1"/>
  <c r="E61" i="1"/>
  <c r="E85" i="1"/>
  <c r="E39" i="1"/>
  <c r="E93" i="1"/>
  <c r="E101" i="1"/>
  <c r="E48" i="1"/>
  <c r="E19" i="1"/>
  <c r="E58" i="1"/>
  <c r="E65" i="1"/>
  <c r="E4" i="1"/>
  <c r="E12" i="1"/>
  <c r="E89" i="1"/>
  <c r="E22" i="1"/>
  <c r="E91" i="1"/>
  <c r="E53" i="1"/>
  <c r="E68" i="1"/>
  <c r="E73" i="1"/>
  <c r="E99" i="1"/>
  <c r="E56" i="1"/>
  <c r="E33" i="1"/>
  <c r="E44" i="1"/>
  <c r="E50" i="1"/>
  <c r="E94" i="1"/>
  <c r="E23" i="1"/>
  <c r="E31" i="1"/>
  <c r="E36" i="1"/>
  <c r="E92" i="1"/>
  <c r="E63" i="1"/>
  <c r="E17" i="1"/>
  <c r="E27" i="1"/>
  <c r="E87" i="1"/>
  <c r="E41" i="1"/>
  <c r="E43" i="1"/>
  <c r="E96" i="1"/>
  <c r="E45" i="1"/>
  <c r="E67" i="1"/>
  <c r="E35" i="1"/>
  <c r="E8" i="1"/>
  <c r="E77" i="1"/>
  <c r="E71" i="1"/>
  <c r="E14" i="1"/>
  <c r="E20" i="1"/>
  <c r="E38" i="1"/>
  <c r="E82" i="1"/>
  <c r="E40" i="1"/>
  <c r="E64" i="1"/>
  <c r="E66" i="1"/>
  <c r="E95" i="1"/>
  <c r="E57" i="1"/>
  <c r="E26" i="1"/>
  <c r="E47" i="1"/>
</calcChain>
</file>

<file path=xl/sharedStrings.xml><?xml version="1.0" encoding="utf-8"?>
<sst xmlns="http://schemas.openxmlformats.org/spreadsheetml/2006/main" count="42" uniqueCount="32">
  <si>
    <t>Step=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</si>
  <si>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</si>
  <si>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</si>
  <si>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</si>
  <si>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</si>
  <si>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t>NF=</t>
  </si>
  <si>
    <t>R'=</t>
  </si>
  <si>
    <t>R=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</si>
  <si>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</si>
  <si>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</si>
  <si>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</si>
  <si>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l(42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</si>
  <si>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l(26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</si>
  <si>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t>T(edge)=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</si>
  <si>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(edge)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</si>
  <si>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L/2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</si>
  <si>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</si>
  <si>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</si>
  <si>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(adip,42keV)</t>
    </r>
    <r>
      <rPr>
        <sz val="11"/>
        <color theme="1"/>
        <rFont val="Aptos Narrow"/>
        <family val="2"/>
      </rPr>
      <t>=</t>
    </r>
  </si>
  <si>
    <t>L(breast)=</t>
  </si>
  <si>
    <t xml:space="preserve"> </t>
  </si>
  <si>
    <t>Dashed line = eq.(7) with E=42 keV</t>
  </si>
  <si>
    <t xml:space="preserve"> Solid line line = eq.(7) with E=32 keV</t>
  </si>
  <si>
    <t xml:space="preserve"> Dotted line line = eq.(7) with E=26 keV</t>
  </si>
  <si>
    <t xml:space="preserve"> Dash-dotted line line = absorption term from eq.(7) with E=32 keV</t>
  </si>
  <si>
    <t>Params</t>
  </si>
  <si>
    <t>X</t>
  </si>
  <si>
    <t>C(E=32keV)</t>
  </si>
  <si>
    <t>C(E=26keV)</t>
  </si>
  <si>
    <t>C(E=42keV)</t>
  </si>
  <si>
    <r>
      <t>C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(E=32keV)</t>
    </r>
  </si>
  <si>
    <t>All length units are in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</si>
</sst>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1"/>
      <charset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6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8" fillId="2" borderId="0" xfId="0" applyFont="1" applyFill="1"/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xG(x,sigma)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Sheet1!$E$2:$E$102</c:f>
              <c:numCache>
                <c:formatCode>0.00E+00</c:formatCode>
                <c:ptCount val="101"/>
                <c:pt idx="0">
                  <c:v>8.7632669768783089E-2</c:v>
                </c:pt>
                <c:pt idx="1">
                  <c:v>8.7632669768785712E-2</c:v>
                </c:pt>
                <c:pt idx="2">
                  <c:v>8.7632669768794969E-2</c:v>
                </c:pt>
                <c:pt idx="3">
                  <c:v>8.7632669768826651E-2</c:v>
                </c:pt>
                <c:pt idx="4">
                  <c:v>8.7632669768932081E-2</c:v>
                </c:pt>
                <c:pt idx="5">
                  <c:v>8.7632669769273253E-2</c:v>
                </c:pt>
                <c:pt idx="6">
                  <c:v>8.7632669770346505E-2</c:v>
                </c:pt>
                <c:pt idx="7">
                  <c:v>8.7632669773628755E-2</c:v>
                </c:pt>
                <c:pt idx="8">
                  <c:v>8.7632669783386741E-2</c:v>
                </c:pt>
                <c:pt idx="9">
                  <c:v>8.7632669811585795E-2</c:v>
                </c:pt>
                <c:pt idx="10">
                  <c:v>8.7632669890793644E-2</c:v>
                </c:pt>
                <c:pt idx="11">
                  <c:v>8.7632670107030158E-2</c:v>
                </c:pt>
                <c:pt idx="12">
                  <c:v>8.7632670680727623E-2</c:v>
                </c:pt>
                <c:pt idx="13">
                  <c:v>8.7632672159810771E-2</c:v>
                </c:pt>
                <c:pt idx="14">
                  <c:v>8.7632675865058685E-2</c:v>
                </c:pt>
                <c:pt idx="15">
                  <c:v>8.7632684883101539E-2</c:v>
                </c:pt>
                <c:pt idx="16">
                  <c:v>8.7632706205128613E-2</c:v>
                </c:pt>
                <c:pt idx="17">
                  <c:v>8.7632755173042365E-2</c:v>
                </c:pt>
                <c:pt idx="18">
                  <c:v>8.7632864392878873E-2</c:v>
                </c:pt>
                <c:pt idx="19">
                  <c:v>8.7633100947474812E-2</c:v>
                </c:pt>
                <c:pt idx="20">
                  <c:v>8.7633598371196275E-2</c:v>
                </c:pt>
                <c:pt idx="21">
                  <c:v>8.7634613691119259E-2</c:v>
                </c:pt>
                <c:pt idx="22">
                  <c:v>8.7636624939991845E-2</c:v>
                </c:pt>
                <c:pt idx="23">
                  <c:v>8.7640490454555922E-2</c:v>
                </c:pt>
                <c:pt idx="24">
                  <c:v>8.764769660986664E-2</c:v>
                </c:pt>
                <c:pt idx="25">
                  <c:v>8.7660722616075951E-2</c:v>
                </c:pt>
                <c:pt idx="26">
                  <c:v>8.7683545057817405E-2</c:v>
                </c:pt>
                <c:pt idx="27">
                  <c:v>8.7722284747222698E-2</c:v>
                </c:pt>
                <c:pt idx="28">
                  <c:v>8.7785957241195395E-2</c:v>
                </c:pt>
                <c:pt idx="29">
                  <c:v>8.7887220649175507E-2</c:v>
                </c:pt>
                <c:pt idx="30">
                  <c:v>8.8042920026477803E-2</c:v>
                </c:pt>
                <c:pt idx="31">
                  <c:v>8.8274116797627394E-2</c:v>
                </c:pt>
                <c:pt idx="32">
                  <c:v>8.8605189639979931E-2</c:v>
                </c:pt>
                <c:pt idx="33">
                  <c:v>8.9061544175555438E-2</c:v>
                </c:pt>
                <c:pt idx="34">
                  <c:v>8.9665534642517655E-2</c:v>
                </c:pt>
                <c:pt idx="35">
                  <c:v>9.0430452159939639E-2</c:v>
                </c:pt>
                <c:pt idx="36">
                  <c:v>9.1352928015736634E-2</c:v>
                </c:pt>
                <c:pt idx="37">
                  <c:v>9.2404838218535082E-2</c:v>
                </c:pt>
                <c:pt idx="38">
                  <c:v>9.3526665893041733E-2</c:v>
                </c:pt>
                <c:pt idx="39">
                  <c:v>9.4625002182099419E-2</c:v>
                </c:pt>
                <c:pt idx="40">
                  <c:v>9.557699825781206E-2</c:v>
                </c:pt>
                <c:pt idx="41">
                  <c:v>9.6243634129424355E-2</c:v>
                </c:pt>
                <c:pt idx="42">
                  <c:v>9.6491407030977E-2</c:v>
                </c:pt>
                <c:pt idx="43">
                  <c:v>9.6218841461215662E-2</c:v>
                </c:pt>
                <c:pt idx="44">
                  <c:v>9.53812526297102E-2</c:v>
                </c:pt>
                <c:pt idx="45">
                  <c:v>9.400607613235383E-2</c:v>
                </c:pt>
                <c:pt idx="46">
                  <c:v>9.2192982240408575E-2</c:v>
                </c:pt>
                <c:pt idx="47">
                  <c:v>9.0097671093509427E-2</c:v>
                </c:pt>
                <c:pt idx="48">
                  <c:v>8.7903787764509439E-2</c:v>
                </c:pt>
                <c:pt idx="49">
                  <c:v>8.579119432502065E-2</c:v>
                </c:pt>
                <c:pt idx="50">
                  <c:v>8.3909172904984286E-2</c:v>
                </c:pt>
                <c:pt idx="51">
                  <c:v>8.2360216607648459E-2</c:v>
                </c:pt>
                <c:pt idx="52">
                  <c:v>8.1195712766921016E-2</c:v>
                </c:pt>
                <c:pt idx="53">
                  <c:v>8.0421165801319319E-2</c:v>
                </c:pt>
                <c:pt idx="54">
                  <c:v>8.0006875589581042E-2</c:v>
                </c:pt>
                <c:pt idx="55">
                  <c:v>7.9900162868210181E-2</c:v>
                </c:pt>
                <c:pt idx="56">
                  <c:v>8.003650150284107E-2</c:v>
                </c:pt>
                <c:pt idx="57">
                  <c:v>8.0348360680600625E-2</c:v>
                </c:pt>
                <c:pt idx="58">
                  <c:v>8.0771602693064187E-2</c:v>
                </c:pt>
                <c:pt idx="59">
                  <c:v>8.1249774537052705E-2</c:v>
                </c:pt>
                <c:pt idx="60">
                  <c:v>8.1736708756543236E-2</c:v>
                </c:pt>
                <c:pt idx="61">
                  <c:v>8.2197739886360671E-2</c:v>
                </c:pt>
                <c:pt idx="62">
                  <c:v>8.2609734576551852E-2</c:v>
                </c:pt>
                <c:pt idx="63">
                  <c:v>8.2960112654357127E-2</c:v>
                </c:pt>
                <c:pt idx="64">
                  <c:v>8.3245095099485314E-2</c:v>
                </c:pt>
                <c:pt idx="65">
                  <c:v>8.3467493320739175E-2</c:v>
                </c:pt>
                <c:pt idx="66">
                  <c:v>8.3634390612289305E-2</c:v>
                </c:pt>
                <c:pt idx="67">
                  <c:v>8.3755031699956545E-2</c:v>
                </c:pt>
                <c:pt idx="68">
                  <c:v>8.3839139613821168E-2</c:v>
                </c:pt>
                <c:pt idx="69">
                  <c:v>8.3895755501454825E-2</c:v>
                </c:pt>
                <c:pt idx="70">
                  <c:v>8.3932584482674544E-2</c:v>
                </c:pt>
                <c:pt idx="71">
                  <c:v>8.3955754389101037E-2</c:v>
                </c:pt>
                <c:pt idx="72">
                  <c:v>8.3969861215871425E-2</c:v>
                </c:pt>
                <c:pt idx="73">
                  <c:v>8.3978177965888592E-2</c:v>
                </c:pt>
                <c:pt idx="74">
                  <c:v>8.3982928179876348E-2</c:v>
                </c:pt>
                <c:pt idx="75">
                  <c:v>8.3985557816198458E-2</c:v>
                </c:pt>
                <c:pt idx="76">
                  <c:v>8.3986969263891945E-2</c:v>
                </c:pt>
                <c:pt idx="77">
                  <c:v>8.3987704054083262E-2</c:v>
                </c:pt>
                <c:pt idx="78">
                  <c:v>8.3988075175963003E-2</c:v>
                </c:pt>
                <c:pt idx="79">
                  <c:v>8.3988257076717782E-2</c:v>
                </c:pt>
                <c:pt idx="80">
                  <c:v>8.3988343616217861E-2</c:v>
                </c:pt>
                <c:pt idx="81">
                  <c:v>8.3988383586977827E-2</c:v>
                </c:pt>
                <c:pt idx="82">
                  <c:v>8.3988401513471381E-2</c:v>
                </c:pt>
                <c:pt idx="83">
                  <c:v>8.3988409321508847E-2</c:v>
                </c:pt>
                <c:pt idx="84">
                  <c:v>8.3988412624776035E-2</c:v>
                </c:pt>
                <c:pt idx="85">
                  <c:v>8.3988413982327828E-2</c:v>
                </c:pt>
                <c:pt idx="86">
                  <c:v>8.3988414524366561E-2</c:v>
                </c:pt>
                <c:pt idx="87">
                  <c:v>8.3988414734652961E-2</c:v>
                </c:pt>
                <c:pt idx="88">
                  <c:v>8.3988414813928755E-2</c:v>
                </c:pt>
                <c:pt idx="89">
                  <c:v>8.3988414842972758E-2</c:v>
                </c:pt>
                <c:pt idx="90">
                  <c:v>8.3988414853314514E-2</c:v>
                </c:pt>
                <c:pt idx="91">
                  <c:v>8.3988414856893692E-2</c:v>
                </c:pt>
                <c:pt idx="92">
                  <c:v>8.3988414858097785E-2</c:v>
                </c:pt>
                <c:pt idx="93">
                  <c:v>8.3988414858491553E-2</c:v>
                </c:pt>
                <c:pt idx="94">
                  <c:v>8.3988414858616731E-2</c:v>
                </c:pt>
                <c:pt idx="95">
                  <c:v>8.3988414858655436E-2</c:v>
                </c:pt>
                <c:pt idx="96">
                  <c:v>8.3988414858667065E-2</c:v>
                </c:pt>
                <c:pt idx="97">
                  <c:v>8.3988414858670465E-2</c:v>
                </c:pt>
                <c:pt idx="98">
                  <c:v>8.3988414858671423E-2</c:v>
                </c:pt>
                <c:pt idx="99">
                  <c:v>8.3988414858671687E-2</c:v>
                </c:pt>
                <c:pt idx="100">
                  <c:v>8.3988414858671756E-2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E-4182-8A04-4E7D9BC70143}"/>
            </c:ext>
          </c:extLst>
        </c:ser>
        <c:ser>
          <c:idx val="1"/>
          <c:order val="1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Sheet1!$F$2:$F$102</c:f>
              <c:numCache>
                <c:formatCode>0.00E+00</c:formatCode>
                <c:ptCount val="101"/>
                <c:pt idx="0">
                  <c:v>8.7632669768782964E-2</c:v>
                </c:pt>
                <c:pt idx="1">
                  <c:v>8.7632669768785032E-2</c:v>
                </c:pt>
                <c:pt idx="2">
                  <c:v>8.7632669768792304E-2</c:v>
                </c:pt>
                <c:pt idx="3">
                  <c:v>8.7632669768817201E-2</c:v>
                </c:pt>
                <c:pt idx="4">
                  <c:v>8.7632669768900093E-2</c:v>
                </c:pt>
                <c:pt idx="5">
                  <c:v>8.7632669769168253E-2</c:v>
                </c:pt>
                <c:pt idx="6">
                  <c:v>8.7632669770011856E-2</c:v>
                </c:pt>
                <c:pt idx="7">
                  <c:v>8.7632669772591765E-2</c:v>
                </c:pt>
                <c:pt idx="8">
                  <c:v>8.7632669780261602E-2</c:v>
                </c:pt>
                <c:pt idx="9">
                  <c:v>8.7632669802425955E-2</c:v>
                </c:pt>
                <c:pt idx="10">
                  <c:v>8.7632669864682211E-2</c:v>
                </c:pt>
                <c:pt idx="11">
                  <c:v>8.7632670034638593E-2</c:v>
                </c:pt>
                <c:pt idx="12">
                  <c:v>8.7632670485543115E-2</c:v>
                </c:pt>
                <c:pt idx="13">
                  <c:v>8.7632671648026822E-2</c:v>
                </c:pt>
                <c:pt idx="14">
                  <c:v>8.7632674560108204E-2</c:v>
                </c:pt>
                <c:pt idx="15">
                  <c:v>8.7632681647553806E-2</c:v>
                </c:pt>
                <c:pt idx="16">
                  <c:v>8.7632698404555148E-2</c:v>
                </c:pt>
                <c:pt idx="17">
                  <c:v>8.7632736887547774E-2</c:v>
                </c:pt>
                <c:pt idx="18">
                  <c:v>8.7632822719126258E-2</c:v>
                </c:pt>
                <c:pt idx="19">
                  <c:v>8.7633008612570631E-2</c:v>
                </c:pt>
                <c:pt idx="20">
                  <c:v>8.7633399493844827E-2</c:v>
                </c:pt>
                <c:pt idx="21">
                  <c:v>8.7634197314603993E-2</c:v>
                </c:pt>
                <c:pt idx="22">
                  <c:v>8.7635777654074432E-2</c:v>
                </c:pt>
                <c:pt idx="23">
                  <c:v>8.7638814843039287E-2</c:v>
                </c:pt>
                <c:pt idx="24">
                  <c:v>8.7644476524430137E-2</c:v>
                </c:pt>
                <c:pt idx="25">
                  <c:v>8.765471009743267E-2</c:v>
                </c:pt>
                <c:pt idx="26">
                  <c:v>8.7672638789356883E-2</c:v>
                </c:pt>
                <c:pt idx="27">
                  <c:v>8.7703069256882135E-2</c:v>
                </c:pt>
                <c:pt idx="28">
                  <c:v>8.7753080177484677E-2</c:v>
                </c:pt>
                <c:pt idx="29">
                  <c:v>8.7832608022744424E-2</c:v>
                </c:pt>
                <c:pt idx="30">
                  <c:v>8.7954872042532634E-2</c:v>
                </c:pt>
                <c:pt idx="31">
                  <c:v>8.8136393384709188E-2</c:v>
                </c:pt>
                <c:pt idx="32">
                  <c:v>8.8396283188347524E-2</c:v>
                </c:pt>
                <c:pt idx="33">
                  <c:v>8.8754436109196033E-2</c:v>
                </c:pt>
                <c:pt idx="34">
                  <c:v>8.9228317797538426E-2</c:v>
                </c:pt>
                <c:pt idx="35">
                  <c:v>8.9828232929546947E-2</c:v>
                </c:pt>
                <c:pt idx="36">
                  <c:v>9.0551349060540909E-2</c:v>
                </c:pt>
                <c:pt idx="37">
                  <c:v>9.1375331995124848E-2</c:v>
                </c:pt>
                <c:pt idx="38">
                  <c:v>9.2253132774248015E-2</c:v>
                </c:pt>
                <c:pt idx="39">
                  <c:v>9.3111035416240995E-2</c:v>
                </c:pt>
                <c:pt idx="40">
                  <c:v>9.3852177518552182E-2</c:v>
                </c:pt>
                <c:pt idx="41">
                  <c:v>9.4367010033567511E-2</c:v>
                </c:pt>
                <c:pt idx="42">
                  <c:v>9.4550381665781391E-2</c:v>
                </c:pt>
                <c:pt idx="43">
                  <c:v>9.4322415069005683E-2</c:v>
                </c:pt>
                <c:pt idx="44">
                  <c:v>9.3648005315619579E-2</c:v>
                </c:pt>
                <c:pt idx="45">
                  <c:v>9.2548890971833303E-2</c:v>
                </c:pt>
                <c:pt idx="46">
                  <c:v>9.1103747253199474E-2</c:v>
                </c:pt>
                <c:pt idx="47">
                  <c:v>8.9435430941873117E-2</c:v>
                </c:pt>
                <c:pt idx="48">
                  <c:v>8.7688867810363419E-2</c:v>
                </c:pt>
                <c:pt idx="49">
                  <c:v>8.600606290605145E-2</c:v>
                </c:pt>
                <c:pt idx="50">
                  <c:v>8.450498147261401E-2</c:v>
                </c:pt>
                <c:pt idx="51">
                  <c:v>8.3266755767391717E-2</c:v>
                </c:pt>
                <c:pt idx="52">
                  <c:v>8.2332250307617122E-2</c:v>
                </c:pt>
                <c:pt idx="53">
                  <c:v>8.1706140472784308E-2</c:v>
                </c:pt>
                <c:pt idx="54">
                  <c:v>8.136529532952827E-2</c:v>
                </c:pt>
                <c:pt idx="55">
                  <c:v>8.1268390920096398E-2</c:v>
                </c:pt>
                <c:pt idx="56">
                  <c:v>8.1364675559074714E-2</c:v>
                </c:pt>
                <c:pt idx="57">
                  <c:v>8.1600942412476424E-2</c:v>
                </c:pt>
                <c:pt idx="58">
                  <c:v>8.1926584256670112E-2</c:v>
                </c:pt>
                <c:pt idx="59">
                  <c:v>8.229699301608151E-2</c:v>
                </c:pt>
                <c:pt idx="60">
                  <c:v>8.2675628087951814E-2</c:v>
                </c:pt>
                <c:pt idx="61">
                  <c:v>8.3034992516369893E-2</c:v>
                </c:pt>
                <c:pt idx="62">
                  <c:v>8.3356671729671178E-2</c:v>
                </c:pt>
                <c:pt idx="63">
                  <c:v>8.3630573899966573E-2</c:v>
                </c:pt>
                <c:pt idx="64">
                  <c:v>8.3853557751514013E-2</c:v>
                </c:pt>
                <c:pt idx="65">
                  <c:v>8.40276957397047E-2</c:v>
                </c:pt>
                <c:pt idx="66">
                  <c:v>8.4158449470063595E-2</c:v>
                </c:pt>
                <c:pt idx="67">
                  <c:v>8.4253006801648489E-2</c:v>
                </c:pt>
                <c:pt idx="68">
                  <c:v>8.4318953978648942E-2</c:v>
                </c:pt>
                <c:pt idx="69">
                  <c:v>8.4363358739755617E-2</c:v>
                </c:pt>
                <c:pt idx="70">
                  <c:v>8.4392251650050196E-2</c:v>
                </c:pt>
                <c:pt idx="71">
                  <c:v>8.4410432709577973E-2</c:v>
                </c:pt>
                <c:pt idx="72">
                  <c:v>8.4421504143976284E-2</c:v>
                </c:pt>
                <c:pt idx="73">
                  <c:v>8.4428032393616126E-2</c:v>
                </c:pt>
                <c:pt idx="74">
                  <c:v>8.443176159402474E-2</c:v>
                </c:pt>
                <c:pt idx="75">
                  <c:v>8.4433826261626321E-2</c:v>
                </c:pt>
                <c:pt idx="76">
                  <c:v>8.4434934580802923E-2</c:v>
                </c:pt>
                <c:pt idx="77">
                  <c:v>8.4435511617869927E-2</c:v>
                </c:pt>
                <c:pt idx="78">
                  <c:v>8.4435803087105799E-2</c:v>
                </c:pt>
                <c:pt idx="79">
                  <c:v>8.4435945957624325E-2</c:v>
                </c:pt>
                <c:pt idx="80">
                  <c:v>8.4436013932927406E-2</c:v>
                </c:pt>
                <c:pt idx="81">
                  <c:v>8.4436045331143017E-2</c:v>
                </c:pt>
                <c:pt idx="82">
                  <c:v>8.4436059413690229E-2</c:v>
                </c:pt>
                <c:pt idx="83">
                  <c:v>8.4436065547762507E-2</c:v>
                </c:pt>
                <c:pt idx="84">
                  <c:v>8.4436068142957094E-2</c:v>
                </c:pt>
                <c:pt idx="85">
                  <c:v>8.4436069209553655E-2</c:v>
                </c:pt>
                <c:pt idx="86">
                  <c:v>8.4436069635436484E-2</c:v>
                </c:pt>
                <c:pt idx="87">
                  <c:v>8.4436069800665273E-2</c:v>
                </c:pt>
                <c:pt idx="88">
                  <c:v>8.4436069862956764E-2</c:v>
                </c:pt>
                <c:pt idx="89">
                  <c:v>8.4436069885778925E-2</c:v>
                </c:pt>
                <c:pt idx="90">
                  <c:v>8.443606989390548E-2</c:v>
                </c:pt>
                <c:pt idx="91">
                  <c:v>8.4436069896718077E-2</c:v>
                </c:pt>
                <c:pt idx="92">
                  <c:v>8.4436069897664293E-2</c:v>
                </c:pt>
                <c:pt idx="93">
                  <c:v>8.4436069897973753E-2</c:v>
                </c:pt>
                <c:pt idx="94">
                  <c:v>8.4436069898072119E-2</c:v>
                </c:pt>
                <c:pt idx="95">
                  <c:v>8.4436069898102539E-2</c:v>
                </c:pt>
                <c:pt idx="96">
                  <c:v>8.4436069898111671E-2</c:v>
                </c:pt>
                <c:pt idx="97">
                  <c:v>8.4436069898114335E-2</c:v>
                </c:pt>
                <c:pt idx="98">
                  <c:v>8.4436069898115113E-2</c:v>
                </c:pt>
                <c:pt idx="99">
                  <c:v>8.4436069898115307E-2</c:v>
                </c:pt>
                <c:pt idx="100">
                  <c:v>8.4436069898115362E-2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E-4182-8A04-4E7D9BC70143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Sheet1!$G$2:$G$102</c:f>
              <c:numCache>
                <c:formatCode>0.00E+00</c:formatCode>
                <c:ptCount val="101"/>
                <c:pt idx="0">
                  <c:v>8.7632669768783034E-2</c:v>
                </c:pt>
                <c:pt idx="1">
                  <c:v>8.7632669768785365E-2</c:v>
                </c:pt>
                <c:pt idx="2">
                  <c:v>8.7632669768793608E-2</c:v>
                </c:pt>
                <c:pt idx="3">
                  <c:v>8.7632669768821864E-2</c:v>
                </c:pt>
                <c:pt idx="4">
                  <c:v>8.7632669768915816E-2</c:v>
                </c:pt>
                <c:pt idx="5">
                  <c:v>8.7632669769219851E-2</c:v>
                </c:pt>
                <c:pt idx="6">
                  <c:v>8.7632669770176225E-2</c:v>
                </c:pt>
                <c:pt idx="7">
                  <c:v>8.7632669773101135E-2</c:v>
                </c:pt>
                <c:pt idx="8">
                  <c:v>8.7632669781796818E-2</c:v>
                </c:pt>
                <c:pt idx="9">
                  <c:v>8.7632669806926133E-2</c:v>
                </c:pt>
                <c:pt idx="10">
                  <c:v>8.7632669877511948E-2</c:v>
                </c:pt>
                <c:pt idx="11">
                  <c:v>8.7632670070211888E-2</c:v>
                </c:pt>
                <c:pt idx="12">
                  <c:v>8.7632670581468702E-2</c:v>
                </c:pt>
                <c:pt idx="13">
                  <c:v>8.7632671899581738E-2</c:v>
                </c:pt>
                <c:pt idx="14">
                  <c:v>8.7632675201616272E-2</c:v>
                </c:pt>
                <c:pt idx="15">
                  <c:v>8.7632683238381748E-2</c:v>
                </c:pt>
                <c:pt idx="16">
                  <c:v>8.7632702240525218E-2</c:v>
                </c:pt>
                <c:pt idx="17">
                  <c:v>8.7632745881185276E-2</c:v>
                </c:pt>
                <c:pt idx="18">
                  <c:v>8.7632843220304013E-2</c:v>
                </c:pt>
                <c:pt idx="19">
                  <c:v>8.7633054046275777E-2</c:v>
                </c:pt>
                <c:pt idx="20">
                  <c:v>8.7633497375944974E-2</c:v>
                </c:pt>
                <c:pt idx="21">
                  <c:v>8.7634402299022501E-2</c:v>
                </c:pt>
                <c:pt idx="22">
                  <c:v>8.763619490164648E-2</c:v>
                </c:pt>
                <c:pt idx="23">
                  <c:v>8.7639640273995012E-2</c:v>
                </c:pt>
                <c:pt idx="24">
                  <c:v>8.7646063371128374E-2</c:v>
                </c:pt>
                <c:pt idx="25">
                  <c:v>8.7657674269350949E-2</c:v>
                </c:pt>
                <c:pt idx="26">
                  <c:v>8.7678018078716113E-2</c:v>
                </c:pt>
                <c:pt idx="27">
                  <c:v>8.7712551874468747E-2</c:v>
                </c:pt>
                <c:pt idx="28">
                  <c:v>8.7769314302113571E-2</c:v>
                </c:pt>
                <c:pt idx="29">
                  <c:v>8.7859593181674106E-2</c:v>
                </c:pt>
                <c:pt idx="30">
                  <c:v>8.7998412385639102E-2</c:v>
                </c:pt>
                <c:pt idx="31">
                  <c:v>8.8204560467190357E-2</c:v>
                </c:pt>
                <c:pt idx="32">
                  <c:v>8.8499792548458939E-2</c:v>
                </c:pt>
                <c:pt idx="33">
                  <c:v>8.8906793119247568E-2</c:v>
                </c:pt>
                <c:pt idx="34">
                  <c:v>8.9445545859167419E-2</c:v>
                </c:pt>
                <c:pt idx="35">
                  <c:v>9.0127980396278035E-2</c:v>
                </c:pt>
                <c:pt idx="36">
                  <c:v>9.0951205655669165E-2</c:v>
                </c:pt>
                <c:pt idx="37">
                  <c:v>9.1890296637054808E-2</c:v>
                </c:pt>
                <c:pt idx="38">
                  <c:v>9.2892376860497228E-2</c:v>
                </c:pt>
                <c:pt idx="39">
                  <c:v>9.3874384034491082E-2</c:v>
                </c:pt>
                <c:pt idx="40">
                  <c:v>9.4727024521347319E-2</c:v>
                </c:pt>
                <c:pt idx="41">
                  <c:v>9.5326579261950484E-2</c:v>
                </c:pt>
                <c:pt idx="42">
                  <c:v>9.5554208606984409E-2</c:v>
                </c:pt>
                <c:pt idx="43">
                  <c:v>9.5319552746438357E-2</c:v>
                </c:pt>
                <c:pt idx="44">
                  <c:v>9.4582778698519804E-2</c:v>
                </c:pt>
                <c:pt idx="45">
                  <c:v>9.3368228095172617E-2</c:v>
                </c:pt>
                <c:pt idx="46">
                  <c:v>9.1764517285167074E-2</c:v>
                </c:pt>
                <c:pt idx="47">
                  <c:v>8.9910107880323525E-2</c:v>
                </c:pt>
                <c:pt idx="48">
                  <c:v>8.7968302401934567E-2</c:v>
                </c:pt>
                <c:pt idx="49">
                  <c:v>8.6099001766052785E-2</c:v>
                </c:pt>
                <c:pt idx="50">
                  <c:v>8.4434859917961486E-2</c:v>
                </c:pt>
                <c:pt idx="51">
                  <c:v>8.3066871154829192E-2</c:v>
                </c:pt>
                <c:pt idx="52">
                  <c:v>8.2040548216758574E-2</c:v>
                </c:pt>
                <c:pt idx="53">
                  <c:v>8.1360592025586986E-2</c:v>
                </c:pt>
                <c:pt idx="54">
                  <c:v>8.1000413128881399E-2</c:v>
                </c:pt>
                <c:pt idx="55">
                  <c:v>8.0913023003040735E-2</c:v>
                </c:pt>
                <c:pt idx="56">
                  <c:v>8.1040944623175182E-2</c:v>
                </c:pt>
                <c:pt idx="57">
                  <c:v>8.1324078120076776E-2</c:v>
                </c:pt>
                <c:pt idx="58">
                  <c:v>8.1705386315915451E-2</c:v>
                </c:pt>
                <c:pt idx="59">
                  <c:v>8.213470346218224E-2</c:v>
                </c:pt>
                <c:pt idx="60">
                  <c:v>8.2571038806919628E-2</c:v>
                </c:pt>
                <c:pt idx="61">
                  <c:v>8.2983648947527744E-2</c:v>
                </c:pt>
                <c:pt idx="62">
                  <c:v>8.3352055988552137E-2</c:v>
                </c:pt>
                <c:pt idx="63">
                  <c:v>8.3665169571332076E-2</c:v>
                </c:pt>
                <c:pt idx="64">
                  <c:v>8.3919722831012927E-2</c:v>
                </c:pt>
                <c:pt idx="65">
                  <c:v>8.4118301959031694E-2</c:v>
                </c:pt>
                <c:pt idx="66">
                  <c:v>8.4267281421349899E-2</c:v>
                </c:pt>
                <c:pt idx="67">
                  <c:v>8.4374945690551983E-2</c:v>
                </c:pt>
                <c:pt idx="68">
                  <c:v>8.4449992267633084E-2</c:v>
                </c:pt>
                <c:pt idx="69">
                  <c:v>8.4500500736996914E-2</c:v>
                </c:pt>
                <c:pt idx="70">
                  <c:v>8.4533352489555735E-2</c:v>
                </c:pt>
                <c:pt idx="71">
                  <c:v>8.4554017939344611E-2</c:v>
                </c:pt>
                <c:pt idx="72">
                  <c:v>8.4566598752739891E-2</c:v>
                </c:pt>
                <c:pt idx="73">
                  <c:v>8.4574015228355448E-2</c:v>
                </c:pt>
                <c:pt idx="74">
                  <c:v>8.4578250939553734E-2</c:v>
                </c:pt>
                <c:pt idx="75">
                  <c:v>8.4580595610998927E-2</c:v>
                </c:pt>
                <c:pt idx="76">
                  <c:v>8.4581854036429205E-2</c:v>
                </c:pt>
                <c:pt idx="77">
                  <c:v>8.4582509132784728E-2</c:v>
                </c:pt>
                <c:pt idx="78">
                  <c:v>8.4582839989424924E-2</c:v>
                </c:pt>
                <c:pt idx="79">
                  <c:v>8.4583002148496372E-2</c:v>
                </c:pt>
                <c:pt idx="80">
                  <c:v>8.4583079293231472E-2</c:v>
                </c:pt>
                <c:pt idx="81">
                  <c:v>8.4583114923652725E-2</c:v>
                </c:pt>
                <c:pt idx="82">
                  <c:v>8.4583130903102793E-2</c:v>
                </c:pt>
                <c:pt idx="83">
                  <c:v>8.458313786291341E-2</c:v>
                </c:pt>
                <c:pt idx="84">
                  <c:v>8.4583140807262369E-2</c:v>
                </c:pt>
                <c:pt idx="85">
                  <c:v>8.4583142017283314E-2</c:v>
                </c:pt>
                <c:pt idx="86">
                  <c:v>8.4583142500407188E-2</c:v>
                </c:pt>
                <c:pt idx="87">
                  <c:v>8.4583142687834012E-2</c:v>
                </c:pt>
                <c:pt idx="88">
                  <c:v>8.4583142758490826E-2</c:v>
                </c:pt>
                <c:pt idx="89">
                  <c:v>8.458314278437673E-2</c:v>
                </c:pt>
                <c:pt idx="90">
                  <c:v>8.458314279359383E-2</c:v>
                </c:pt>
                <c:pt idx="91">
                  <c:v>8.4583142796783778E-2</c:v>
                </c:pt>
                <c:pt idx="92">
                  <c:v>8.4583142797856892E-2</c:v>
                </c:pt>
                <c:pt idx="93">
                  <c:v>8.4583142798207833E-2</c:v>
                </c:pt>
                <c:pt idx="94">
                  <c:v>8.4583142798319411E-2</c:v>
                </c:pt>
                <c:pt idx="95">
                  <c:v>8.4583142798353883E-2</c:v>
                </c:pt>
                <c:pt idx="96">
                  <c:v>8.4583142798364236E-2</c:v>
                </c:pt>
                <c:pt idx="97">
                  <c:v>8.4583142798367289E-2</c:v>
                </c:pt>
                <c:pt idx="98">
                  <c:v>8.4583142798368122E-2</c:v>
                </c:pt>
                <c:pt idx="99">
                  <c:v>8.4583142798368371E-2</c:v>
                </c:pt>
                <c:pt idx="100">
                  <c:v>8.4583142798368427E-2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E-4182-8A04-4E7D9BC70143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Sheet1!$H$2:$H$102</c:f>
              <c:numCache>
                <c:formatCode>0.00E+00</c:formatCode>
                <c:ptCount val="101"/>
                <c:pt idx="0">
                  <c:v>8.763266976878209E-2</c:v>
                </c:pt>
                <c:pt idx="1">
                  <c:v>8.763266976878209E-2</c:v>
                </c:pt>
                <c:pt idx="2">
                  <c:v>8.7632669768782076E-2</c:v>
                </c:pt>
                <c:pt idx="3">
                  <c:v>8.7632669768782021E-2</c:v>
                </c:pt>
                <c:pt idx="4">
                  <c:v>8.7632669768781868E-2</c:v>
                </c:pt>
                <c:pt idx="5">
                  <c:v>8.7632669768781327E-2</c:v>
                </c:pt>
                <c:pt idx="6">
                  <c:v>8.7632669768779536E-2</c:v>
                </c:pt>
                <c:pt idx="7">
                  <c:v>8.7632669768773805E-2</c:v>
                </c:pt>
                <c:pt idx="8">
                  <c:v>8.7632669768755903E-2</c:v>
                </c:pt>
                <c:pt idx="9">
                  <c:v>8.7632669768701529E-2</c:v>
                </c:pt>
                <c:pt idx="10">
                  <c:v>8.7632669768540783E-2</c:v>
                </c:pt>
                <c:pt idx="11">
                  <c:v>8.7632669768078167E-2</c:v>
                </c:pt>
                <c:pt idx="12">
                  <c:v>8.763266976678255E-2</c:v>
                </c:pt>
                <c:pt idx="13">
                  <c:v>8.7632669763250945E-2</c:v>
                </c:pt>
                <c:pt idx="14">
                  <c:v>8.7632669753881884E-2</c:v>
                </c:pt>
                <c:pt idx="15">
                  <c:v>8.7632669729691151E-2</c:v>
                </c:pt>
                <c:pt idx="16">
                  <c:v>8.7632669668901306E-2</c:v>
                </c:pt>
                <c:pt idx="17">
                  <c:v>8.763266952022479E-2</c:v>
                </c:pt>
                <c:pt idx="18">
                  <c:v>8.7632669166322799E-2</c:v>
                </c:pt>
                <c:pt idx="19">
                  <c:v>8.7632668346437709E-2</c:v>
                </c:pt>
                <c:pt idx="20">
                  <c:v>8.7632666497797509E-2</c:v>
                </c:pt>
                <c:pt idx="21">
                  <c:v>8.7632662441019304E-2</c:v>
                </c:pt>
                <c:pt idx="22">
                  <c:v>8.7632653776596264E-2</c:v>
                </c:pt>
                <c:pt idx="23">
                  <c:v>8.7632635766021108E-2</c:v>
                </c:pt>
                <c:pt idx="24">
                  <c:v>8.7632599328814093E-2</c:v>
                </c:pt>
                <c:pt idx="25">
                  <c:v>8.7632527583733494E-2</c:v>
                </c:pt>
                <c:pt idx="26">
                  <c:v>8.7632390094511167E-2</c:v>
                </c:pt>
                <c:pt idx="27">
                  <c:v>8.7632133661163902E-2</c:v>
                </c:pt>
                <c:pt idx="28">
                  <c:v>8.7631668172237401E-2</c:v>
                </c:pt>
                <c:pt idx="29">
                  <c:v>8.7630845791998535E-2</c:v>
                </c:pt>
                <c:pt idx="30">
                  <c:v>8.7629431746025402E-2</c:v>
                </c:pt>
                <c:pt idx="31">
                  <c:v>8.7627065387707342E-2</c:v>
                </c:pt>
                <c:pt idx="32">
                  <c:v>8.7623211301591633E-2</c:v>
                </c:pt>
                <c:pt idx="33">
                  <c:v>8.7617102119683016E-2</c:v>
                </c:pt>
                <c:pt idx="34">
                  <c:v>8.7607677562879738E-2</c:v>
                </c:pt>
                <c:pt idx="35">
                  <c:v>8.7593527806695007E-2</c:v>
                </c:pt>
                <c:pt idx="36">
                  <c:v>8.7572853108383669E-2</c:v>
                </c:pt>
                <c:pt idx="37">
                  <c:v>8.7543454843159882E-2</c:v>
                </c:pt>
                <c:pt idx="38">
                  <c:v>8.7502774490012286E-2</c:v>
                </c:pt>
                <c:pt idx="39">
                  <c:v>8.744799539755739E-2</c:v>
                </c:pt>
                <c:pt idx="40">
                  <c:v>8.7376216336650367E-2</c:v>
                </c:pt>
                <c:pt idx="41">
                  <c:v>8.7284695632787887E-2</c:v>
                </c:pt>
                <c:pt idx="42">
                  <c:v>8.7171150944062664E-2</c:v>
                </c:pt>
                <c:pt idx="43">
                  <c:v>8.7034084730990349E-2</c:v>
                </c:pt>
                <c:pt idx="44">
                  <c:v>8.6873092509220873E-2</c:v>
                </c:pt>
                <c:pt idx="45">
                  <c:v>8.6689103882209614E-2</c:v>
                </c:pt>
                <c:pt idx="46">
                  <c:v>8.6484508277654665E-2</c:v>
                </c:pt>
                <c:pt idx="47">
                  <c:v>8.6263129622500226E-2</c:v>
                </c:pt>
                <c:pt idx="48">
                  <c:v>8.6030035655776063E-2</c:v>
                </c:pt>
                <c:pt idx="49">
                  <c:v>8.579119432502065E-2</c:v>
                </c:pt>
                <c:pt idx="50">
                  <c:v>8.5553016078743133E-2</c:v>
                </c:pt>
                <c:pt idx="51">
                  <c:v>8.532184092928731E-2</c:v>
                </c:pt>
                <c:pt idx="52">
                  <c:v>8.5103438411005233E-2</c:v>
                </c:pt>
                <c:pt idx="53">
                  <c:v>8.4902585147427101E-2</c:v>
                </c:pt>
                <c:pt idx="54">
                  <c:v>8.4722769860325148E-2</c:v>
                </c:pt>
                <c:pt idx="55">
                  <c:v>8.4566053017763557E-2</c:v>
                </c:pt>
                <c:pt idx="56">
                  <c:v>8.4433083009726656E-2</c:v>
                </c:pt>
                <c:pt idx="57">
                  <c:v>8.4323247854102307E-2</c:v>
                </c:pt>
                <c:pt idx="58">
                  <c:v>8.4234924929179097E-2</c:v>
                </c:pt>
                <c:pt idx="59">
                  <c:v>8.4165783220675625E-2</c:v>
                </c:pt>
                <c:pt idx="60">
                  <c:v>8.4113093174589038E-2</c:v>
                </c:pt>
                <c:pt idx="61">
                  <c:v>8.4074006867785073E-2</c:v>
                </c:pt>
                <c:pt idx="62">
                  <c:v>8.404578316757895E-2</c:v>
                </c:pt>
                <c:pt idx="63">
                  <c:v>8.4025945843351463E-2</c:v>
                </c:pt>
                <c:pt idx="64">
                  <c:v>8.401237458247629E-2</c:v>
                </c:pt>
                <c:pt idx="65">
                  <c:v>8.4003337769145606E-2</c:v>
                </c:pt>
                <c:pt idx="66">
                  <c:v>8.3997480968604515E-2</c:v>
                </c:pt>
                <c:pt idx="67">
                  <c:v>8.3993786521874794E-2</c:v>
                </c:pt>
                <c:pt idx="68">
                  <c:v>8.3991518341065677E-2</c:v>
                </c:pt>
                <c:pt idx="69">
                  <c:v>8.3990163020719114E-2</c:v>
                </c:pt>
                <c:pt idx="70">
                  <c:v>8.3989374814220627E-2</c:v>
                </c:pt>
                <c:pt idx="71">
                  <c:v>8.3988928675090085E-2</c:v>
                </c:pt>
                <c:pt idx="72">
                  <c:v>8.3988682903382947E-2</c:v>
                </c:pt>
                <c:pt idx="73">
                  <c:v>8.3988551131094574E-2</c:v>
                </c:pt>
                <c:pt idx="74">
                  <c:v>8.3988482369407522E-2</c:v>
                </c:pt>
                <c:pt idx="75">
                  <c:v>8.3988447447421066E-2</c:v>
                </c:pt>
                <c:pt idx="76">
                  <c:v>8.3988430185816185E-2</c:v>
                </c:pt>
                <c:pt idx="77">
                  <c:v>8.3988421881705924E-2</c:v>
                </c:pt>
                <c:pt idx="78">
                  <c:v>8.3988417993630715E-2</c:v>
                </c:pt>
                <c:pt idx="79">
                  <c:v>8.3988416221867188E-2</c:v>
                </c:pt>
                <c:pt idx="80">
                  <c:v>8.3988415436077463E-2</c:v>
                </c:pt>
                <c:pt idx="81">
                  <c:v>8.3988415096892685E-2</c:v>
                </c:pt>
                <c:pt idx="82">
                  <c:v>8.3988414954398974E-2</c:v>
                </c:pt>
                <c:pt idx="83">
                  <c:v>8.3988414896137106E-2</c:v>
                </c:pt>
                <c:pt idx="84">
                  <c:v>8.3988414872952361E-2</c:v>
                </c:pt>
                <c:pt idx="85">
                  <c:v>8.3988414863972918E-2</c:v>
                </c:pt>
                <c:pt idx="86">
                  <c:v>8.3988414860588168E-2</c:v>
                </c:pt>
                <c:pt idx="87">
                  <c:v>8.3988414859346439E-2</c:v>
                </c:pt>
                <c:pt idx="88">
                  <c:v>8.3988414858903071E-2</c:v>
                </c:pt>
                <c:pt idx="89">
                  <c:v>8.3988414858749E-2</c:v>
                </c:pt>
                <c:pt idx="90">
                  <c:v>8.3988414858696889E-2</c:v>
                </c:pt>
                <c:pt idx="91">
                  <c:v>8.3988414858679736E-2</c:v>
                </c:pt>
                <c:pt idx="92">
                  <c:v>8.398841485867424E-2</c:v>
                </c:pt>
                <c:pt idx="93">
                  <c:v>8.3988414858672519E-2</c:v>
                </c:pt>
                <c:pt idx="94">
                  <c:v>8.3988414858671992E-2</c:v>
                </c:pt>
                <c:pt idx="95">
                  <c:v>8.3988414858671839E-2</c:v>
                </c:pt>
                <c:pt idx="96">
                  <c:v>8.3988414858671798E-2</c:v>
                </c:pt>
                <c:pt idx="97">
                  <c:v>8.3988414858671798E-2</c:v>
                </c:pt>
                <c:pt idx="98">
                  <c:v>8.3988414858671784E-2</c:v>
                </c:pt>
                <c:pt idx="99">
                  <c:v>8.3988414858671784E-2</c:v>
                </c:pt>
                <c:pt idx="100">
                  <c:v>8.3988414858671784E-2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F-48A1-9CFF-70054BBF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Abso_26keV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-392</c:v>
                      </c:pt>
                      <c:pt idx="1">
                        <c:v>-384</c:v>
                      </c:pt>
                      <c:pt idx="2">
                        <c:v>-376</c:v>
                      </c:pt>
                      <c:pt idx="3">
                        <c:v>-368</c:v>
                      </c:pt>
                      <c:pt idx="4">
                        <c:v>-360</c:v>
                      </c:pt>
                      <c:pt idx="5">
                        <c:v>-352</c:v>
                      </c:pt>
                      <c:pt idx="6">
                        <c:v>-344</c:v>
                      </c:pt>
                      <c:pt idx="7">
                        <c:v>-336</c:v>
                      </c:pt>
                      <c:pt idx="8">
                        <c:v>-328</c:v>
                      </c:pt>
                      <c:pt idx="9">
                        <c:v>-320</c:v>
                      </c:pt>
                      <c:pt idx="10">
                        <c:v>-312</c:v>
                      </c:pt>
                      <c:pt idx="11">
                        <c:v>-304</c:v>
                      </c:pt>
                      <c:pt idx="12">
                        <c:v>-296</c:v>
                      </c:pt>
                      <c:pt idx="13">
                        <c:v>-288</c:v>
                      </c:pt>
                      <c:pt idx="14">
                        <c:v>-280</c:v>
                      </c:pt>
                      <c:pt idx="15">
                        <c:v>-272</c:v>
                      </c:pt>
                      <c:pt idx="16">
                        <c:v>-264</c:v>
                      </c:pt>
                      <c:pt idx="17">
                        <c:v>-256</c:v>
                      </c:pt>
                      <c:pt idx="18">
                        <c:v>-248</c:v>
                      </c:pt>
                      <c:pt idx="19">
                        <c:v>-240</c:v>
                      </c:pt>
                      <c:pt idx="20">
                        <c:v>-232</c:v>
                      </c:pt>
                      <c:pt idx="21">
                        <c:v>-224</c:v>
                      </c:pt>
                      <c:pt idx="22">
                        <c:v>-216</c:v>
                      </c:pt>
                      <c:pt idx="23">
                        <c:v>-208</c:v>
                      </c:pt>
                      <c:pt idx="24">
                        <c:v>-200</c:v>
                      </c:pt>
                      <c:pt idx="25">
                        <c:v>-192</c:v>
                      </c:pt>
                      <c:pt idx="26">
                        <c:v>-184</c:v>
                      </c:pt>
                      <c:pt idx="27">
                        <c:v>-176</c:v>
                      </c:pt>
                      <c:pt idx="28">
                        <c:v>-168</c:v>
                      </c:pt>
                      <c:pt idx="29">
                        <c:v>-160</c:v>
                      </c:pt>
                      <c:pt idx="30">
                        <c:v>-152</c:v>
                      </c:pt>
                      <c:pt idx="31">
                        <c:v>-144</c:v>
                      </c:pt>
                      <c:pt idx="32">
                        <c:v>-136</c:v>
                      </c:pt>
                      <c:pt idx="33">
                        <c:v>-128</c:v>
                      </c:pt>
                      <c:pt idx="34">
                        <c:v>-120</c:v>
                      </c:pt>
                      <c:pt idx="35">
                        <c:v>-112</c:v>
                      </c:pt>
                      <c:pt idx="36">
                        <c:v>-104</c:v>
                      </c:pt>
                      <c:pt idx="37">
                        <c:v>-96</c:v>
                      </c:pt>
                      <c:pt idx="38">
                        <c:v>-88</c:v>
                      </c:pt>
                      <c:pt idx="39">
                        <c:v>-80</c:v>
                      </c:pt>
                      <c:pt idx="40">
                        <c:v>-72</c:v>
                      </c:pt>
                      <c:pt idx="41">
                        <c:v>-64</c:v>
                      </c:pt>
                      <c:pt idx="42">
                        <c:v>-56</c:v>
                      </c:pt>
                      <c:pt idx="43">
                        <c:v>-48</c:v>
                      </c:pt>
                      <c:pt idx="44">
                        <c:v>-40</c:v>
                      </c:pt>
                      <c:pt idx="45">
                        <c:v>-32</c:v>
                      </c:pt>
                      <c:pt idx="46">
                        <c:v>-24</c:v>
                      </c:pt>
                      <c:pt idx="47">
                        <c:v>-16</c:v>
                      </c:pt>
                      <c:pt idx="48">
                        <c:v>-8</c:v>
                      </c:pt>
                      <c:pt idx="49">
                        <c:v>0</c:v>
                      </c:pt>
                      <c:pt idx="50">
                        <c:v>8</c:v>
                      </c:pt>
                      <c:pt idx="51">
                        <c:v>16</c:v>
                      </c:pt>
                      <c:pt idx="52">
                        <c:v>24</c:v>
                      </c:pt>
                      <c:pt idx="53">
                        <c:v>32</c:v>
                      </c:pt>
                      <c:pt idx="54">
                        <c:v>40</c:v>
                      </c:pt>
                      <c:pt idx="55">
                        <c:v>48</c:v>
                      </c:pt>
                      <c:pt idx="56">
                        <c:v>56</c:v>
                      </c:pt>
                      <c:pt idx="57">
                        <c:v>64</c:v>
                      </c:pt>
                      <c:pt idx="58">
                        <c:v>72</c:v>
                      </c:pt>
                      <c:pt idx="59">
                        <c:v>80</c:v>
                      </c:pt>
                      <c:pt idx="60">
                        <c:v>88</c:v>
                      </c:pt>
                      <c:pt idx="61">
                        <c:v>96</c:v>
                      </c:pt>
                      <c:pt idx="62">
                        <c:v>104</c:v>
                      </c:pt>
                      <c:pt idx="63">
                        <c:v>112</c:v>
                      </c:pt>
                      <c:pt idx="64">
                        <c:v>120</c:v>
                      </c:pt>
                      <c:pt idx="65">
                        <c:v>128</c:v>
                      </c:pt>
                      <c:pt idx="66">
                        <c:v>136</c:v>
                      </c:pt>
                      <c:pt idx="67">
                        <c:v>144</c:v>
                      </c:pt>
                      <c:pt idx="68">
                        <c:v>152</c:v>
                      </c:pt>
                      <c:pt idx="69">
                        <c:v>160</c:v>
                      </c:pt>
                      <c:pt idx="70">
                        <c:v>168</c:v>
                      </c:pt>
                      <c:pt idx="71">
                        <c:v>176</c:v>
                      </c:pt>
                      <c:pt idx="72">
                        <c:v>184</c:v>
                      </c:pt>
                      <c:pt idx="73">
                        <c:v>192</c:v>
                      </c:pt>
                      <c:pt idx="74">
                        <c:v>200</c:v>
                      </c:pt>
                      <c:pt idx="75">
                        <c:v>208</c:v>
                      </c:pt>
                      <c:pt idx="76">
                        <c:v>216</c:v>
                      </c:pt>
                      <c:pt idx="77">
                        <c:v>224</c:v>
                      </c:pt>
                      <c:pt idx="78">
                        <c:v>232</c:v>
                      </c:pt>
                      <c:pt idx="79">
                        <c:v>240</c:v>
                      </c:pt>
                      <c:pt idx="80">
                        <c:v>248</c:v>
                      </c:pt>
                      <c:pt idx="81">
                        <c:v>256</c:v>
                      </c:pt>
                      <c:pt idx="82">
                        <c:v>264</c:v>
                      </c:pt>
                      <c:pt idx="83">
                        <c:v>272</c:v>
                      </c:pt>
                      <c:pt idx="84">
                        <c:v>280</c:v>
                      </c:pt>
                      <c:pt idx="85">
                        <c:v>288</c:v>
                      </c:pt>
                      <c:pt idx="86">
                        <c:v>296</c:v>
                      </c:pt>
                      <c:pt idx="87">
                        <c:v>304</c:v>
                      </c:pt>
                      <c:pt idx="88">
                        <c:v>312</c:v>
                      </c:pt>
                      <c:pt idx="89">
                        <c:v>320</c:v>
                      </c:pt>
                      <c:pt idx="90">
                        <c:v>328</c:v>
                      </c:pt>
                      <c:pt idx="91">
                        <c:v>336</c:v>
                      </c:pt>
                      <c:pt idx="92">
                        <c:v>344</c:v>
                      </c:pt>
                      <c:pt idx="93">
                        <c:v>352</c:v>
                      </c:pt>
                      <c:pt idx="94">
                        <c:v>360</c:v>
                      </c:pt>
                      <c:pt idx="95">
                        <c:v>368</c:v>
                      </c:pt>
                      <c:pt idx="96">
                        <c:v>376</c:v>
                      </c:pt>
                      <c:pt idx="97">
                        <c:v>384</c:v>
                      </c:pt>
                      <c:pt idx="98">
                        <c:v>392</c:v>
                      </c:pt>
                      <c:pt idx="99">
                        <c:v>400</c:v>
                      </c:pt>
                      <c:pt idx="100">
                        <c:v>408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Sheet1!$Z$2:$Z$102</c15:sqref>
                        </c15:formulaRef>
                      </c:ext>
                    </c:extLst>
                    <c:numCache>
                      <c:formatCode>0.00E+00</c:formatCode>
                      <c:ptCount val="1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445-4668-9185-1DB6B773E75F}"/>
                  </c:ext>
                </c:extLst>
              </c15:ser>
            </c15:filteredScatterSeries>
          </c:ext>
        </c:extLst>
      </c:scatterChart>
      <c:valAx>
        <c:axId val="73086000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>
                    <a:solidFill>
                      <a:schemeClr val="tx1"/>
                    </a:solidFill>
                  </a:rPr>
                  <a:t>x</a:t>
                </a:r>
                <a:r>
                  <a:rPr lang="en-AU" sz="1800" b="0" baseline="0">
                    <a:solidFill>
                      <a:schemeClr val="tx1"/>
                    </a:solidFill>
                  </a:rPr>
                  <a:t> (microns)</a:t>
                </a:r>
                <a:endParaRPr lang="en-AU" sz="18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3802565067546586"/>
              <c:y val="0.86654467597196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</c:valAx>
      <c:valAx>
        <c:axId val="73088400"/>
        <c:scaling>
          <c:orientation val="minMax"/>
          <c:max val="9.7000000000000031E-2"/>
          <c:min val="7.900000000000001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1">
                    <a:solidFill>
                      <a:schemeClr val="tx1"/>
                    </a:solidFill>
                  </a:rPr>
                  <a:t>I</a:t>
                </a:r>
                <a:r>
                  <a:rPr lang="en-AU" sz="1800" b="0" i="0">
                    <a:solidFill>
                      <a:schemeClr val="tx1"/>
                    </a:solidFill>
                  </a:rPr>
                  <a:t>(</a:t>
                </a:r>
                <a:r>
                  <a:rPr lang="en-AU" sz="1800" b="0" i="1">
                    <a:solidFill>
                      <a:schemeClr val="tx1"/>
                    </a:solidFill>
                  </a:rPr>
                  <a:t>Mx,R</a:t>
                </a:r>
                <a:r>
                  <a:rPr lang="en-AU" sz="1800" b="0" i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1800" b="0" i="1" baseline="0">
                    <a:solidFill>
                      <a:schemeClr val="tx1"/>
                    </a:solidFill>
                  </a:rPr>
                  <a:t>,</a:t>
                </a:r>
                <a:r>
                  <a:rPr lang="en-AU" sz="1800" b="0" i="1" baseline="0">
                    <a:solidFill>
                      <a:schemeClr val="tx1"/>
                    </a:solidFill>
                    <a:sym typeface="Symbol" panose="05050102010706020507" pitchFamily="18" charset="2"/>
                  </a:rPr>
                  <a:t></a:t>
                </a:r>
                <a:r>
                  <a:rPr lang="en-AU" sz="1800" b="0" i="0" baseline="0">
                    <a:solidFill>
                      <a:schemeClr val="tx1"/>
                    </a:solidFill>
                    <a:sym typeface="Symbol" panose="05050102010706020507" pitchFamily="18" charset="2"/>
                  </a:rPr>
                  <a:t></a:t>
                </a:r>
                <a:endParaRPr lang="en-AU" sz="18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1132963492791283"/>
              <c:y val="2.32800989029417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9</xdr:row>
      <xdr:rowOff>66674</xdr:rowOff>
    </xdr:from>
    <xdr:to>
      <xdr:col>24</xdr:col>
      <xdr:colOff>19049</xdr:colOff>
      <xdr:row>42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Z103"/>
  <sheetViews>
    <sheetView tabSelected="1" workbookViewId="0"/>
  </sheetViews>
  <sheetFormatPr defaultRowHeight="15" x14ac:dyDescent="0.25"/>
  <cols>
    <col min="1" max="1" width="16" customWidth="1"/>
    <col min="2" max="2" width="12.5703125" customWidth="1"/>
    <col min="4" max="4" width="12" bestFit="1" customWidth="1"/>
    <col min="5" max="6" width="12.7109375" bestFit="1" customWidth="1"/>
    <col min="7" max="8" width="12" bestFit="1" customWidth="1"/>
  </cols>
  <sheetData>
    <row r="1" spans="1:26" ht="16.5" x14ac:dyDescent="0.3">
      <c r="B1" s="3" t="s">
        <v>25</v>
      </c>
      <c r="C1" s="3" t="s">
        <v>26</v>
      </c>
      <c r="D1" s="4"/>
      <c r="E1" s="3" t="s">
        <v>27</v>
      </c>
      <c r="F1" s="3" t="s">
        <v>28</v>
      </c>
      <c r="G1" s="3" t="s">
        <v>29</v>
      </c>
      <c r="H1" s="3" t="s">
        <v>30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0"/>
    </row>
    <row r="2" spans="1:26" x14ac:dyDescent="0.25">
      <c r="A2" s="5" t="s">
        <v>0</v>
      </c>
      <c r="B2">
        <v>8</v>
      </c>
      <c r="C2">
        <f>$B$2*(ROW()-51)</f>
        <v>-392</v>
      </c>
      <c r="D2" s="1"/>
      <c r="E2" s="1">
        <f>1/($B$7*$B$7)*$B$41*$B$41*(EXP($B$24*$B$21*(-0.5-0.5*ERF(C2/(SQRT(2)*$B$8))))-$B$23/$B$35*$B$25*$B$24*$B$21/(SQRT(2*PI())*$B$8)*EXP(-C2*C2/(2*$B$8*$B$8))*C2*EXP(-0.5-0.5*ERF(C2/(SQRT(2)*$B$8))))</f>
        <v>8.7632669768783089E-2</v>
      </c>
      <c r="F2" s="1">
        <f>0.0408976453568415+1/($B$7*$B$7)*$B$43*$B$43*(EXP($B$28*$B$21*(-0.5-0.5*ERF(C2/(SQRT(2)*$B$8))))-$B$27/$B$36*$B$29*$B$28*$B$21/(SQRT(2*PI())*$B$8)*EXP(-C2*C2/(2*$B$8*$B$8))*C2*EXP(-0.5-0.5*ERF(C2/(SQRT(2)*$B$8))))</f>
        <v>8.7632669768782964E-2</v>
      </c>
      <c r="G2" s="1">
        <f>-0.0444428490138792+1/($B$7*$B$7)*$B$45*$B$45*(EXP($B$32*$B$21*(-0.5-0.5*ERF(C2/(SQRT(2)*$B$8))))-$B$31/$B$37*$B$33*$B$32*$B$21/(SQRT(2*PI())*$B$8)*EXP(-C2*C2/(2*$B$8*$B$8))*C2*EXP(-0.5-0.5*ERF(C2/(SQRT(2)*$B$8))))</f>
        <v>8.7632669768783034E-2</v>
      </c>
      <c r="H2" s="1">
        <f>1/($B$7*$B$7)*$B$41*$B$41*EXP($B$24*$B$21*(-0.5-0.5*ERF(C2/(SQRT(2)*$B$8))))</f>
        <v>8.763266976878209E-2</v>
      </c>
      <c r="J2">
        <v>8.7632669768782367E-2</v>
      </c>
      <c r="Z2" s="1"/>
    </row>
    <row r="3" spans="1:26" x14ac:dyDescent="0.25">
      <c r="A3" s="6" t="s">
        <v>3</v>
      </c>
      <c r="B3">
        <v>37.5</v>
      </c>
      <c r="C3">
        <f>$B$2*(ROW()-51)</f>
        <v>-384</v>
      </c>
      <c r="D3" s="1"/>
      <c r="E3" s="1">
        <f>1/($B$7*$B$7)*$B$41*$B$41*(EXP($B$24*$B$21*(-0.5-0.5*ERF(C3/(SQRT(2)*$B$8))))-$B$23/$B$35*$B$25*$B$24*$B$21/(SQRT(2*PI())*$B$8)*EXP(-C3*C3/(2*$B$8*$B$8))*C3*EXP(-0.5-0.5*ERF(C3/(SQRT(2)*$B$8))))</f>
        <v>8.7632669768785712E-2</v>
      </c>
      <c r="F3" s="1">
        <f>0.0408976453568415+1/($B$7*$B$7)*$B$43*$B$43*(EXP($B$28*$B$21*(-0.5-0.5*ERF(C3/(SQRT(2)*$B$8))))-$B$27/$B$36*$B$29*$B$28*$B$21/(SQRT(2*PI())*$B$8)*EXP(-C3*C3/(2*$B$8*$B$8))*C3*EXP(-0.5-0.5*ERF(C3/(SQRT(2)*$B$8))))</f>
        <v>8.7632669768785032E-2</v>
      </c>
      <c r="G3" s="1">
        <f>-0.0444428490138792+1/($B$7*$B$7)*$B$45*$B$45*(EXP($B$32*$B$21*(-0.5-0.5*ERF(C3/(SQRT(2)*$B$8))))-$B$31/$B$37*$B$33*$B$32*$B$21/(SQRT(2*PI())*$B$8)*EXP(-C3*C3/(2*$B$8*$B$8))*C3*EXP(-0.5-0.5*ERF(C3/(SQRT(2)*$B$8))))</f>
        <v>8.7632669768785365E-2</v>
      </c>
      <c r="H3" s="1">
        <f>1/($B$7*$B$7)*$B$41*$B$41*EXP($B$24*$B$21*(-0.5-0.5*ERF(C3/(SQRT(2)*$B$8))))</f>
        <v>8.763266976878209E-2</v>
      </c>
      <c r="J3">
        <v>4.6735024411940898E-2</v>
      </c>
      <c r="K3">
        <v>0.13207551878266158</v>
      </c>
      <c r="Z3" s="1"/>
    </row>
    <row r="4" spans="1:26" x14ac:dyDescent="0.25">
      <c r="A4" s="6" t="s">
        <v>2</v>
      </c>
      <c r="B4">
        <v>400</v>
      </c>
      <c r="C4">
        <f>$B$2*(ROW()-51)</f>
        <v>-376</v>
      </c>
      <c r="D4" s="1"/>
      <c r="E4" s="1">
        <f>1/($B$7*$B$7)*$B$41*$B$41*(EXP($B$24*$B$21*(-0.5-0.5*ERF(C4/(SQRT(2)*$B$8))))-$B$23/$B$35*$B$25*$B$24*$B$21/(SQRT(2*PI())*$B$8)*EXP(-C4*C4/(2*$B$8*$B$8))*C4*EXP(-0.5-0.5*ERF(C4/(SQRT(2)*$B$8))))</f>
        <v>8.7632669768794969E-2</v>
      </c>
      <c r="F4" s="1">
        <f>0.0408976453568415+1/($B$7*$B$7)*$B$43*$B$43*(EXP($B$28*$B$21*(-0.5-0.5*ERF(C4/(SQRT(2)*$B$8))))-$B$27/$B$36*$B$29*$B$28*$B$21/(SQRT(2*PI())*$B$8)*EXP(-C4*C4/(2*$B$8*$B$8))*C4*EXP(-0.5-0.5*ERF(C4/(SQRT(2)*$B$8))))</f>
        <v>8.7632669768792304E-2</v>
      </c>
      <c r="G4" s="1">
        <f>-0.0444428490138792+1/($B$7*$B$7)*$B$45*$B$45*(EXP($B$32*$B$21*(-0.5-0.5*ERF(C4/(SQRT(2)*$B$8))))-$B$31/$B$37*$B$33*$B$32*$B$21/(SQRT(2*PI())*$B$8)*EXP(-C4*C4/(2*$B$8*$B$8))*C4*EXP(-0.5-0.5*ERF(C4/(SQRT(2)*$B$8))))</f>
        <v>8.7632669768793608E-2</v>
      </c>
      <c r="H4" s="1">
        <f>1/($B$7*$B$7)*$B$41*$B$41*EXP($B$24*$B$21*(-0.5-0.5*ERF(C4/(SQRT(2)*$B$8))))</f>
        <v>8.7632669768782076E-2</v>
      </c>
      <c r="J4">
        <f>J2-J3</f>
        <v>4.0897645356841469E-2</v>
      </c>
      <c r="K4">
        <f>J2-K3</f>
        <v>-4.444284901387921E-2</v>
      </c>
      <c r="O4" s="2" t="s">
        <v>21</v>
      </c>
      <c r="Z4" s="1"/>
    </row>
    <row r="5" spans="1:26" x14ac:dyDescent="0.25">
      <c r="A5" s="5"/>
      <c r="C5">
        <f>$B$2*(ROW()-51)</f>
        <v>-368</v>
      </c>
      <c r="D5" s="1"/>
      <c r="E5" s="1">
        <f>1/($B$7*$B$7)*$B$41*$B$41*(EXP($B$24*$B$21*(-0.5-0.5*ERF(C5/(SQRT(2)*$B$8))))-$B$23/$B$35*$B$25*$B$24*$B$21/(SQRT(2*PI())*$B$8)*EXP(-C5*C5/(2*$B$8*$B$8))*C5*EXP(-0.5-0.5*ERF(C5/(SQRT(2)*$B$8))))</f>
        <v>8.7632669768826651E-2</v>
      </c>
      <c r="F5" s="1">
        <f>0.0408976453568415+1/($B$7*$B$7)*$B$43*$B$43*(EXP($B$28*$B$21*(-0.5-0.5*ERF(C5/(SQRT(2)*$B$8))))-$B$27/$B$36*$B$29*$B$28*$B$21/(SQRT(2*PI())*$B$8)*EXP(-C5*C5/(2*$B$8*$B$8))*C5*EXP(-0.5-0.5*ERF(C5/(SQRT(2)*$B$8))))</f>
        <v>8.7632669768817201E-2</v>
      </c>
      <c r="G5" s="1">
        <f>-0.0444428490138792+1/($B$7*$B$7)*$B$45*$B$45*(EXP($B$32*$B$21*(-0.5-0.5*ERF(C5/(SQRT(2)*$B$8))))-$B$31/$B$37*$B$33*$B$32*$B$21/(SQRT(2*PI())*$B$8)*EXP(-C5*C5/(2*$B$8*$B$8))*C5*EXP(-0.5-0.5*ERF(C5/(SQRT(2)*$B$8))))</f>
        <v>8.7632669768821864E-2</v>
      </c>
      <c r="H5" s="1">
        <f>1/($B$7*$B$7)*$B$41*$B$41*EXP($B$24*$B$21*(-0.5-0.5*ERF(C5/(SQRT(2)*$B$8))))</f>
        <v>8.7632669768782021E-2</v>
      </c>
      <c r="J5">
        <v>4.0897645356841497E-2</v>
      </c>
      <c r="K5">
        <v>-4.444284901387921E-2</v>
      </c>
      <c r="O5" s="2" t="s">
        <v>22</v>
      </c>
      <c r="Z5" s="1"/>
    </row>
    <row r="6" spans="1:26" x14ac:dyDescent="0.25">
      <c r="A6" s="6"/>
      <c r="C6">
        <f>$B$2*(ROW()-51)</f>
        <v>-360</v>
      </c>
      <c r="D6" s="1"/>
      <c r="E6" s="1">
        <f>1/($B$7*$B$7)*$B$41*$B$41*(EXP($B$24*$B$21*(-0.5-0.5*ERF(C6/(SQRT(2)*$B$8))))-$B$23/$B$35*$B$25*$B$24*$B$21/(SQRT(2*PI())*$B$8)*EXP(-C6*C6/(2*$B$8*$B$8))*C6*EXP(-0.5-0.5*ERF(C6/(SQRT(2)*$B$8))))</f>
        <v>8.7632669768932081E-2</v>
      </c>
      <c r="F6" s="1">
        <f>0.0408976453568415+1/($B$7*$B$7)*$B$43*$B$43*(EXP($B$28*$B$21*(-0.5-0.5*ERF(C6/(SQRT(2)*$B$8))))-$B$27/$B$36*$B$29*$B$28*$B$21/(SQRT(2*PI())*$B$8)*EXP(-C6*C6/(2*$B$8*$B$8))*C6*EXP(-0.5-0.5*ERF(C6/(SQRT(2)*$B$8))))</f>
        <v>8.7632669768900093E-2</v>
      </c>
      <c r="G6" s="1">
        <f>-0.0444428490138792+1/($B$7*$B$7)*$B$45*$B$45*(EXP($B$32*$B$21*(-0.5-0.5*ERF(C6/(SQRT(2)*$B$8))))-$B$31/$B$37*$B$33*$B$32*$B$21/(SQRT(2*PI())*$B$8)*EXP(-C6*C6/(2*$B$8*$B$8))*C6*EXP(-0.5-0.5*ERF(C6/(SQRT(2)*$B$8))))</f>
        <v>8.7632669768915816E-2</v>
      </c>
      <c r="H6" s="1">
        <f>1/($B$7*$B$7)*$B$41*$B$41*EXP($B$24*$B$21*(-0.5-0.5*ERF(C6/(SQRT(2)*$B$8))))</f>
        <v>8.7632669768781868E-2</v>
      </c>
      <c r="O6" s="2" t="s">
        <v>23</v>
      </c>
      <c r="Z6" s="1"/>
    </row>
    <row r="7" spans="1:26" x14ac:dyDescent="0.25">
      <c r="A7" s="5" t="s">
        <v>1</v>
      </c>
      <c r="B7">
        <v>1.0940000000000001</v>
      </c>
      <c r="C7">
        <f>$B$2*(ROW()-51)</f>
        <v>-352</v>
      </c>
      <c r="D7" s="1"/>
      <c r="E7" s="1">
        <f>1/($B$7*$B$7)*$B$41*$B$41*(EXP($B$24*$B$21*(-0.5-0.5*ERF(C7/(SQRT(2)*$B$8))))-$B$23/$B$35*$B$25*$B$24*$B$21/(SQRT(2*PI())*$B$8)*EXP(-C7*C7/(2*$B$8*$B$8))*C7*EXP(-0.5-0.5*ERF(C7/(SQRT(2)*$B$8))))</f>
        <v>8.7632669769273253E-2</v>
      </c>
      <c r="F7" s="1">
        <f>0.0408976453568415+1/($B$7*$B$7)*$B$43*$B$43*(EXP($B$28*$B$21*(-0.5-0.5*ERF(C7/(SQRT(2)*$B$8))))-$B$27/$B$36*$B$29*$B$28*$B$21/(SQRT(2*PI())*$B$8)*EXP(-C7*C7/(2*$B$8*$B$8))*C7*EXP(-0.5-0.5*ERF(C7/(SQRT(2)*$B$8))))</f>
        <v>8.7632669769168253E-2</v>
      </c>
      <c r="G7" s="1">
        <f>-0.0444428490138792+1/($B$7*$B$7)*$B$45*$B$45*(EXP($B$32*$B$21*(-0.5-0.5*ERF(C7/(SQRT(2)*$B$8))))-$B$31/$B$37*$B$33*$B$32*$B$21/(SQRT(2*PI())*$B$8)*EXP(-C7*C7/(2*$B$8*$B$8))*C7*EXP(-0.5-0.5*ERF(C7/(SQRT(2)*$B$8))))</f>
        <v>8.7632669769219851E-2</v>
      </c>
      <c r="H7" s="1">
        <f>1/($B$7*$B$7)*$B$41*$B$41*EXP($B$24*$B$21*(-0.5-0.5*ERF(C7/(SQRT(2)*$B$8))))</f>
        <v>8.7632669768781327E-2</v>
      </c>
      <c r="O7" s="2" t="s">
        <v>24</v>
      </c>
      <c r="Z7" s="1"/>
    </row>
    <row r="8" spans="1:26" x14ac:dyDescent="0.25">
      <c r="A8" s="6" t="s">
        <v>4</v>
      </c>
      <c r="B8">
        <f>SQRT($B$3*$B$3/(B7*B7)+$B$4*$B$4*(B7-1)*(B7-1)/(B7*B7))</f>
        <v>48.540919876390042</v>
      </c>
      <c r="C8">
        <f>$B$2*(ROW()-51)</f>
        <v>-344</v>
      </c>
      <c r="D8" s="1"/>
      <c r="E8" s="1">
        <f>1/($B$7*$B$7)*$B$41*$B$41*(EXP($B$24*$B$21*(-0.5-0.5*ERF(C8/(SQRT(2)*$B$8))))-$B$23/$B$35*$B$25*$B$24*$B$21/(SQRT(2*PI())*$B$8)*EXP(-C8*C8/(2*$B$8*$B$8))*C8*EXP(-0.5-0.5*ERF(C8/(SQRT(2)*$B$8))))</f>
        <v>8.7632669770346505E-2</v>
      </c>
      <c r="F8" s="1">
        <f>0.0408976453568415+1/($B$7*$B$7)*$B$43*$B$43*(EXP($B$28*$B$21*(-0.5-0.5*ERF(C8/(SQRT(2)*$B$8))))-$B$27/$B$36*$B$29*$B$28*$B$21/(SQRT(2*PI())*$B$8)*EXP(-C8*C8/(2*$B$8*$B$8))*C8*EXP(-0.5-0.5*ERF(C8/(SQRT(2)*$B$8))))</f>
        <v>8.7632669770011856E-2</v>
      </c>
      <c r="G8" s="1">
        <f>-0.0444428490138792+1/($B$7*$B$7)*$B$45*$B$45*(EXP($B$32*$B$21*(-0.5-0.5*ERF(C8/(SQRT(2)*$B$8))))-$B$31/$B$37*$B$33*$B$32*$B$21/(SQRT(2*PI())*$B$8)*EXP(-C8*C8/(2*$B$8*$B$8))*C8*EXP(-0.5-0.5*ERF(C8/(SQRT(2)*$B$8))))</f>
        <v>8.7632669770176225E-2</v>
      </c>
      <c r="H8" s="1">
        <f>1/($B$7*$B$7)*$B$41*$B$41*EXP($B$24*$B$21*(-0.5-0.5*ERF(C8/(SQRT(2)*$B$8))))</f>
        <v>8.7632669768779536E-2</v>
      </c>
      <c r="Z8" s="1"/>
    </row>
    <row r="9" spans="1:26" x14ac:dyDescent="0.25">
      <c r="A9" s="5"/>
      <c r="C9">
        <f>$B$2*(ROW()-51)</f>
        <v>-336</v>
      </c>
      <c r="D9" s="1"/>
      <c r="E9" s="1">
        <f>1/($B$7*$B$7)*$B$41*$B$41*(EXP($B$24*$B$21*(-0.5-0.5*ERF(C9/(SQRT(2)*$B$8))))-$B$23/$B$35*$B$25*$B$24*$B$21/(SQRT(2*PI())*$B$8)*EXP(-C9*C9/(2*$B$8*$B$8))*C9*EXP(-0.5-0.5*ERF(C9/(SQRT(2)*$B$8))))</f>
        <v>8.7632669773628755E-2</v>
      </c>
      <c r="F9" s="1">
        <f>0.0408976453568415+1/($B$7*$B$7)*$B$43*$B$43*(EXP($B$28*$B$21*(-0.5-0.5*ERF(C9/(SQRT(2)*$B$8))))-$B$27/$B$36*$B$29*$B$28*$B$21/(SQRT(2*PI())*$B$8)*EXP(-C9*C9/(2*$B$8*$B$8))*C9*EXP(-0.5-0.5*ERF(C9/(SQRT(2)*$B$8))))</f>
        <v>8.7632669772591765E-2</v>
      </c>
      <c r="G9" s="1">
        <f>-0.0444428490138792+1/($B$7*$B$7)*$B$45*$B$45*(EXP($B$32*$B$21*(-0.5-0.5*ERF(C9/(SQRT(2)*$B$8))))-$B$31/$B$37*$B$33*$B$32*$B$21/(SQRT(2*PI())*$B$8)*EXP(-C9*C9/(2*$B$8*$B$8))*C9*EXP(-0.5-0.5*ERF(C9/(SQRT(2)*$B$8))))</f>
        <v>8.7632669773101135E-2</v>
      </c>
      <c r="H9" s="1">
        <f>1/($B$7*$B$7)*$B$41*$B$41*EXP($B$24*$B$21*(-0.5-0.5*ERF(C9/(SQRT(2)*$B$8))))</f>
        <v>8.7632669768773805E-2</v>
      </c>
      <c r="Z9" s="1"/>
    </row>
    <row r="10" spans="1:26" x14ac:dyDescent="0.25">
      <c r="A10" s="6"/>
      <c r="C10">
        <f>$B$2*(ROW()-51)</f>
        <v>-328</v>
      </c>
      <c r="D10" s="1"/>
      <c r="E10" s="1">
        <f>1/($B$7*$B$7)*$B$41*$B$41*(EXP($B$24*$B$21*(-0.5-0.5*ERF(C10/(SQRT(2)*$B$8))))-$B$23/$B$35*$B$25*$B$24*$B$21/(SQRT(2*PI())*$B$8)*EXP(-C10*C10/(2*$B$8*$B$8))*C10*EXP(-0.5-0.5*ERF(C10/(SQRT(2)*$B$8))))</f>
        <v>8.7632669783386741E-2</v>
      </c>
      <c r="F10" s="1">
        <f>0.0408976453568415+1/($B$7*$B$7)*$B$43*$B$43*(EXP($B$28*$B$21*(-0.5-0.5*ERF(C10/(SQRT(2)*$B$8))))-$B$27/$B$36*$B$29*$B$28*$B$21/(SQRT(2*PI())*$B$8)*EXP(-C10*C10/(2*$B$8*$B$8))*C10*EXP(-0.5-0.5*ERF(C10/(SQRT(2)*$B$8))))</f>
        <v>8.7632669780261602E-2</v>
      </c>
      <c r="G10" s="1">
        <f>-0.0444428490138792+1/($B$7*$B$7)*$B$45*$B$45*(EXP($B$32*$B$21*(-0.5-0.5*ERF(C10/(SQRT(2)*$B$8))))-$B$31/$B$37*$B$33*$B$32*$B$21/(SQRT(2*PI())*$B$8)*EXP(-C10*C10/(2*$B$8*$B$8))*C10*EXP(-0.5-0.5*ERF(C10/(SQRT(2)*$B$8))))</f>
        <v>8.7632669781796818E-2</v>
      </c>
      <c r="H10" s="1">
        <f>1/($B$7*$B$7)*$B$41*$B$41*EXP($B$24*$B$21*(-0.5-0.5*ERF(C10/(SQRT(2)*$B$8))))</f>
        <v>8.7632669768755903E-2</v>
      </c>
      <c r="Z10" s="1"/>
    </row>
    <row r="11" spans="1:26" x14ac:dyDescent="0.25">
      <c r="A11" s="6"/>
      <c r="C11">
        <f>$B$2*(ROW()-51)</f>
        <v>-320</v>
      </c>
      <c r="D11" s="1"/>
      <c r="E11" s="1">
        <f>1/($B$7*$B$7)*$B$41*$B$41*(EXP($B$24*$B$21*(-0.5-0.5*ERF(C11/(SQRT(2)*$B$8))))-$B$23/$B$35*$B$25*$B$24*$B$21/(SQRT(2*PI())*$B$8)*EXP(-C11*C11/(2*$B$8*$B$8))*C11*EXP(-0.5-0.5*ERF(C11/(SQRT(2)*$B$8))))</f>
        <v>8.7632669811585795E-2</v>
      </c>
      <c r="F11" s="1">
        <f>0.0408976453568415+1/($B$7*$B$7)*$B$43*$B$43*(EXP($B$28*$B$21*(-0.5-0.5*ERF(C11/(SQRT(2)*$B$8))))-$B$27/$B$36*$B$29*$B$28*$B$21/(SQRT(2*PI())*$B$8)*EXP(-C11*C11/(2*$B$8*$B$8))*C11*EXP(-0.5-0.5*ERF(C11/(SQRT(2)*$B$8))))</f>
        <v>8.7632669802425955E-2</v>
      </c>
      <c r="G11" s="1">
        <f>-0.0444428490138792+1/($B$7*$B$7)*$B$45*$B$45*(EXP($B$32*$B$21*(-0.5-0.5*ERF(C11/(SQRT(2)*$B$8))))-$B$31/$B$37*$B$33*$B$32*$B$21/(SQRT(2*PI())*$B$8)*EXP(-C11*C11/(2*$B$8*$B$8))*C11*EXP(-0.5-0.5*ERF(C11/(SQRT(2)*$B$8))))</f>
        <v>8.7632669806926133E-2</v>
      </c>
      <c r="H11" s="1">
        <f>1/($B$7*$B$7)*$B$41*$B$41*EXP($B$24*$B$21*(-0.5-0.5*ERF(C11/(SQRT(2)*$B$8))))</f>
        <v>8.7632669768701529E-2</v>
      </c>
      <c r="Z11" s="1"/>
    </row>
    <row r="12" spans="1:26" x14ac:dyDescent="0.25">
      <c r="A12" s="6"/>
      <c r="C12">
        <f>$B$2*(ROW()-51)</f>
        <v>-312</v>
      </c>
      <c r="D12" s="1"/>
      <c r="E12" s="1">
        <f>1/($B$7*$B$7)*$B$41*$B$41*(EXP($B$24*$B$21*(-0.5-0.5*ERF(C12/(SQRT(2)*$B$8))))-$B$23/$B$35*$B$25*$B$24*$B$21/(SQRT(2*PI())*$B$8)*EXP(-C12*C12/(2*$B$8*$B$8))*C12*EXP(-0.5-0.5*ERF(C12/(SQRT(2)*$B$8))))</f>
        <v>8.7632669890793644E-2</v>
      </c>
      <c r="F12" s="1">
        <f>0.0408976453568415+1/($B$7*$B$7)*$B$43*$B$43*(EXP($B$28*$B$21*(-0.5-0.5*ERF(C12/(SQRT(2)*$B$8))))-$B$27/$B$36*$B$29*$B$28*$B$21/(SQRT(2*PI())*$B$8)*EXP(-C12*C12/(2*$B$8*$B$8))*C12*EXP(-0.5-0.5*ERF(C12/(SQRT(2)*$B$8))))</f>
        <v>8.7632669864682211E-2</v>
      </c>
      <c r="G12" s="1">
        <f>-0.0444428490138792+1/($B$7*$B$7)*$B$45*$B$45*(EXP($B$32*$B$21*(-0.5-0.5*ERF(C12/(SQRT(2)*$B$8))))-$B$31/$B$37*$B$33*$B$32*$B$21/(SQRT(2*PI())*$B$8)*EXP(-C12*C12/(2*$B$8*$B$8))*C12*EXP(-0.5-0.5*ERF(C12/(SQRT(2)*$B$8))))</f>
        <v>8.7632669877511948E-2</v>
      </c>
      <c r="H12" s="1">
        <f>1/($B$7*$B$7)*$B$41*$B$41*EXP($B$24*$B$21*(-0.5-0.5*ERF(C12/(SQRT(2)*$B$8))))</f>
        <v>8.7632669768540783E-2</v>
      </c>
      <c r="Z12" s="1"/>
    </row>
    <row r="13" spans="1:26" x14ac:dyDescent="0.25">
      <c r="A13" s="7" t="s">
        <v>7</v>
      </c>
      <c r="B13" s="1">
        <v>140000000</v>
      </c>
      <c r="C13">
        <f>$B$2*(ROW()-51)</f>
        <v>-304</v>
      </c>
      <c r="D13" s="1"/>
      <c r="E13" s="1">
        <f>1/($B$7*$B$7)*$B$41*$B$41*(EXP($B$24*$B$21*(-0.5-0.5*ERF(C13/(SQRT(2)*$B$8))))-$B$23/$B$35*$B$25*$B$24*$B$21/(SQRT(2*PI())*$B$8)*EXP(-C13*C13/(2*$B$8*$B$8))*C13*EXP(-0.5-0.5*ERF(C13/(SQRT(2)*$B$8))))</f>
        <v>8.7632670107030158E-2</v>
      </c>
      <c r="F13" s="1">
        <f>0.0408976453568415+1/($B$7*$B$7)*$B$43*$B$43*(EXP($B$28*$B$21*(-0.5-0.5*ERF(C13/(SQRT(2)*$B$8))))-$B$27/$B$36*$B$29*$B$28*$B$21/(SQRT(2*PI())*$B$8)*EXP(-C13*C13/(2*$B$8*$B$8))*C13*EXP(-0.5-0.5*ERF(C13/(SQRT(2)*$B$8))))</f>
        <v>8.7632670034638593E-2</v>
      </c>
      <c r="G13" s="1">
        <f>-0.0444428490138792+1/($B$7*$B$7)*$B$45*$B$45*(EXP($B$32*$B$21*(-0.5-0.5*ERF(C13/(SQRT(2)*$B$8))))-$B$31/$B$37*$B$33*$B$32*$B$21/(SQRT(2*PI())*$B$8)*EXP(-C13*C13/(2*$B$8*$B$8))*C13*EXP(-0.5-0.5*ERF(C13/(SQRT(2)*$B$8))))</f>
        <v>8.7632670070211888E-2</v>
      </c>
      <c r="H13" s="1">
        <f>1/($B$7*$B$7)*$B$41*$B$41*EXP($B$24*$B$21*(-0.5-0.5*ERF(C13/(SQRT(2)*$B$8))))</f>
        <v>8.7632669768078167E-2</v>
      </c>
      <c r="Z13" s="1"/>
    </row>
    <row r="14" spans="1:26" x14ac:dyDescent="0.25">
      <c r="A14" s="7"/>
      <c r="B14" s="1"/>
      <c r="C14">
        <f>$B$2*(ROW()-51)</f>
        <v>-296</v>
      </c>
      <c r="D14" s="1"/>
      <c r="E14" s="1">
        <f>1/($B$7*$B$7)*$B$41*$B$41*(EXP($B$24*$B$21*(-0.5-0.5*ERF(C14/(SQRT(2)*$B$8))))-$B$23/$B$35*$B$25*$B$24*$B$21/(SQRT(2*PI())*$B$8)*EXP(-C14*C14/(2*$B$8*$B$8))*C14*EXP(-0.5-0.5*ERF(C14/(SQRT(2)*$B$8))))</f>
        <v>8.7632670680727623E-2</v>
      </c>
      <c r="F14" s="1">
        <f>0.0408976453568415+1/($B$7*$B$7)*$B$43*$B$43*(EXP($B$28*$B$21*(-0.5-0.5*ERF(C14/(SQRT(2)*$B$8))))-$B$27/$B$36*$B$29*$B$28*$B$21/(SQRT(2*PI())*$B$8)*EXP(-C14*C14/(2*$B$8*$B$8))*C14*EXP(-0.5-0.5*ERF(C14/(SQRT(2)*$B$8))))</f>
        <v>8.7632670485543115E-2</v>
      </c>
      <c r="G14" s="1">
        <f>-0.0444428490138792+1/($B$7*$B$7)*$B$45*$B$45*(EXP($B$32*$B$21*(-0.5-0.5*ERF(C14/(SQRT(2)*$B$8))))-$B$31/$B$37*$B$33*$B$32*$B$21/(SQRT(2*PI())*$B$8)*EXP(-C14*C14/(2*$B$8*$B$8))*C14*EXP(-0.5-0.5*ERF(C14/(SQRT(2)*$B$8))))</f>
        <v>8.7632670581468702E-2</v>
      </c>
      <c r="H14" s="1">
        <f>1/($B$7*$B$7)*$B$41*$B$41*EXP($B$24*$B$21*(-0.5-0.5*ERF(C14/(SQRT(2)*$B$8))))</f>
        <v>8.763266976678255E-2</v>
      </c>
      <c r="Z14" s="1"/>
    </row>
    <row r="15" spans="1:26" x14ac:dyDescent="0.25">
      <c r="A15" s="7"/>
      <c r="B15" s="1"/>
      <c r="C15">
        <f>$B$2*(ROW()-51)</f>
        <v>-288</v>
      </c>
      <c r="D15" s="1"/>
      <c r="E15" s="1">
        <f>1/($B$7*$B$7)*$B$41*$B$41*(EXP($B$24*$B$21*(-0.5-0.5*ERF(C15/(SQRT(2)*$B$8))))-$B$23/$B$35*$B$25*$B$24*$B$21/(SQRT(2*PI())*$B$8)*EXP(-C15*C15/(2*$B$8*$B$8))*C15*EXP(-0.5-0.5*ERF(C15/(SQRT(2)*$B$8))))</f>
        <v>8.7632672159810771E-2</v>
      </c>
      <c r="F15" s="1">
        <f>0.0408976453568415+1/($B$7*$B$7)*$B$43*$B$43*(EXP($B$28*$B$21*(-0.5-0.5*ERF(C15/(SQRT(2)*$B$8))))-$B$27/$B$36*$B$29*$B$28*$B$21/(SQRT(2*PI())*$B$8)*EXP(-C15*C15/(2*$B$8*$B$8))*C15*EXP(-0.5-0.5*ERF(C15/(SQRT(2)*$B$8))))</f>
        <v>8.7632671648026822E-2</v>
      </c>
      <c r="G15" s="1">
        <f>-0.0444428490138792+1/($B$7*$B$7)*$B$45*$B$45*(EXP($B$32*$B$21*(-0.5-0.5*ERF(C15/(SQRT(2)*$B$8))))-$B$31/$B$37*$B$33*$B$32*$B$21/(SQRT(2*PI())*$B$8)*EXP(-C15*C15/(2*$B$8*$B$8))*C15*EXP(-0.5-0.5*ERF(C15/(SQRT(2)*$B$8))))</f>
        <v>8.7632671899581738E-2</v>
      </c>
      <c r="H15" s="1">
        <f>1/($B$7*$B$7)*$B$41*$B$41*EXP($B$24*$B$21*(-0.5-0.5*ERF(C15/(SQRT(2)*$B$8))))</f>
        <v>8.7632669763250945E-2</v>
      </c>
      <c r="Z15" s="1"/>
    </row>
    <row r="16" spans="1:26" x14ac:dyDescent="0.25">
      <c r="A16" s="7" t="s">
        <v>6</v>
      </c>
      <c r="B16" s="1">
        <f>B13*(B7-1)/(B7*B7)</f>
        <v>10995658.553051554</v>
      </c>
      <c r="C16">
        <f>$B$2*(ROW()-51)</f>
        <v>-280</v>
      </c>
      <c r="D16" s="1"/>
      <c r="E16" s="1">
        <f>1/($B$7*$B$7)*$B$41*$B$41*(EXP($B$24*$B$21*(-0.5-0.5*ERF(C16/(SQRT(2)*$B$8))))-$B$23/$B$35*$B$25*$B$24*$B$21/(SQRT(2*PI())*$B$8)*EXP(-C16*C16/(2*$B$8*$B$8))*C16*EXP(-0.5-0.5*ERF(C16/(SQRT(2)*$B$8))))</f>
        <v>8.7632675865058685E-2</v>
      </c>
      <c r="F16" s="1">
        <f>0.0408976453568415+1/($B$7*$B$7)*$B$43*$B$43*(EXP($B$28*$B$21*(-0.5-0.5*ERF(C16/(SQRT(2)*$B$8))))-$B$27/$B$36*$B$29*$B$28*$B$21/(SQRT(2*PI())*$B$8)*EXP(-C16*C16/(2*$B$8*$B$8))*C16*EXP(-0.5-0.5*ERF(C16/(SQRT(2)*$B$8))))</f>
        <v>8.7632674560108204E-2</v>
      </c>
      <c r="G16" s="1">
        <f>-0.0444428490138792+1/($B$7*$B$7)*$B$45*$B$45*(EXP($B$32*$B$21*(-0.5-0.5*ERF(C16/(SQRT(2)*$B$8))))-$B$31/$B$37*$B$33*$B$32*$B$21/(SQRT(2*PI())*$B$8)*EXP(-C16*C16/(2*$B$8*$B$8))*C16*EXP(-0.5-0.5*ERF(C16/(SQRT(2)*$B$8))))</f>
        <v>8.7632675201616272E-2</v>
      </c>
      <c r="H16" s="1">
        <f>1/($B$7*$B$7)*$B$41*$B$41*EXP($B$24*$B$21*(-0.5-0.5*ERF(C16/(SQRT(2)*$B$8))))</f>
        <v>8.7632669753881884E-2</v>
      </c>
      <c r="Z16" s="1"/>
    </row>
    <row r="17" spans="1:26" x14ac:dyDescent="0.25">
      <c r="A17" s="5"/>
      <c r="C17">
        <f>$B$2*(ROW()-51)</f>
        <v>-272</v>
      </c>
      <c r="D17" s="1"/>
      <c r="E17" s="1">
        <f>1/($B$7*$B$7)*$B$41*$B$41*(EXP($B$24*$B$21*(-0.5-0.5*ERF(C17/(SQRT(2)*$B$8))))-$B$23/$B$35*$B$25*$B$24*$B$21/(SQRT(2*PI())*$B$8)*EXP(-C17*C17/(2*$B$8*$B$8))*C17*EXP(-0.5-0.5*ERF(C17/(SQRT(2)*$B$8))))</f>
        <v>8.7632684883101539E-2</v>
      </c>
      <c r="F17" s="1">
        <f>0.0408976453568415+1/($B$7*$B$7)*$B$43*$B$43*(EXP($B$28*$B$21*(-0.5-0.5*ERF(C17/(SQRT(2)*$B$8))))-$B$27/$B$36*$B$29*$B$28*$B$21/(SQRT(2*PI())*$B$8)*EXP(-C17*C17/(2*$B$8*$B$8))*C17*EXP(-0.5-0.5*ERF(C17/(SQRT(2)*$B$8))))</f>
        <v>8.7632681647553806E-2</v>
      </c>
      <c r="G17" s="1">
        <f>-0.0444428490138792+1/($B$7*$B$7)*$B$45*$B$45*(EXP($B$32*$B$21*(-0.5-0.5*ERF(C17/(SQRT(2)*$B$8))))-$B$31/$B$37*$B$33*$B$32*$B$21/(SQRT(2*PI())*$B$8)*EXP(-C17*C17/(2*$B$8*$B$8))*C17*EXP(-0.5-0.5*ERF(C17/(SQRT(2)*$B$8))))</f>
        <v>8.7632683238381748E-2</v>
      </c>
      <c r="H17" s="1">
        <f>1/($B$7*$B$7)*$B$41*$B$41*EXP($B$24*$B$21*(-0.5-0.5*ERF(C17/(SQRT(2)*$B$8))))</f>
        <v>8.7632669729691151E-2</v>
      </c>
      <c r="Z17" s="1"/>
    </row>
    <row r="18" spans="1:26" x14ac:dyDescent="0.25">
      <c r="A18" s="7"/>
      <c r="B18" s="1"/>
      <c r="C18">
        <f>$B$2*(ROW()-51)</f>
        <v>-264</v>
      </c>
      <c r="D18" s="1"/>
      <c r="E18" s="1">
        <f>1/($B$7*$B$7)*$B$41*$B$41*(EXP($B$24*$B$21*(-0.5-0.5*ERF(C18/(SQRT(2)*$B$8))))-$B$23/$B$35*$B$25*$B$24*$B$21/(SQRT(2*PI())*$B$8)*EXP(-C18*C18/(2*$B$8*$B$8))*C18*EXP(-0.5-0.5*ERF(C18/(SQRT(2)*$B$8))))</f>
        <v>8.7632706205128613E-2</v>
      </c>
      <c r="F18" s="1">
        <f>0.0408976453568415+1/($B$7*$B$7)*$B$43*$B$43*(EXP($B$28*$B$21*(-0.5-0.5*ERF(C18/(SQRT(2)*$B$8))))-$B$27/$B$36*$B$29*$B$28*$B$21/(SQRT(2*PI())*$B$8)*EXP(-C18*C18/(2*$B$8*$B$8))*C18*EXP(-0.5-0.5*ERF(C18/(SQRT(2)*$B$8))))</f>
        <v>8.7632698404555148E-2</v>
      </c>
      <c r="G18" s="1">
        <f>-0.0444428490138792+1/($B$7*$B$7)*$B$45*$B$45*(EXP($B$32*$B$21*(-0.5-0.5*ERF(C18/(SQRT(2)*$B$8))))-$B$31/$B$37*$B$33*$B$32*$B$21/(SQRT(2*PI())*$B$8)*EXP(-C18*C18/(2*$B$8*$B$8))*C18*EXP(-0.5-0.5*ERF(C18/(SQRT(2)*$B$8))))</f>
        <v>8.7632702240525218E-2</v>
      </c>
      <c r="H18" s="1">
        <f>1/($B$7*$B$7)*$B$41*$B$41*EXP($B$24*$B$21*(-0.5-0.5*ERF(C18/(SQRT(2)*$B$8))))</f>
        <v>8.7632669668901306E-2</v>
      </c>
      <c r="Z18" s="1"/>
    </row>
    <row r="19" spans="1:26" x14ac:dyDescent="0.25">
      <c r="A19" s="7"/>
      <c r="B19" s="1"/>
      <c r="C19">
        <f>$B$2*(ROW()-51)</f>
        <v>-256</v>
      </c>
      <c r="D19" s="1"/>
      <c r="E19" s="1">
        <f>1/($B$7*$B$7)*$B$41*$B$41*(EXP($B$24*$B$21*(-0.5-0.5*ERF(C19/(SQRT(2)*$B$8))))-$B$23/$B$35*$B$25*$B$24*$B$21/(SQRT(2*PI())*$B$8)*EXP(-C19*C19/(2*$B$8*$B$8))*C19*EXP(-0.5-0.5*ERF(C19/(SQRT(2)*$B$8))))</f>
        <v>8.7632755173042365E-2</v>
      </c>
      <c r="F19" s="1">
        <f>0.0408976453568415+1/($B$7*$B$7)*$B$43*$B$43*(EXP($B$28*$B$21*(-0.5-0.5*ERF(C19/(SQRT(2)*$B$8))))-$B$27/$B$36*$B$29*$B$28*$B$21/(SQRT(2*PI())*$B$8)*EXP(-C19*C19/(2*$B$8*$B$8))*C19*EXP(-0.5-0.5*ERF(C19/(SQRT(2)*$B$8))))</f>
        <v>8.7632736887547774E-2</v>
      </c>
      <c r="G19" s="1">
        <f>-0.0444428490138792+1/($B$7*$B$7)*$B$45*$B$45*(EXP($B$32*$B$21*(-0.5-0.5*ERF(C19/(SQRT(2)*$B$8))))-$B$31/$B$37*$B$33*$B$32*$B$21/(SQRT(2*PI())*$B$8)*EXP(-C19*C19/(2*$B$8*$B$8))*C19*EXP(-0.5-0.5*ERF(C19/(SQRT(2)*$B$8))))</f>
        <v>8.7632745881185276E-2</v>
      </c>
      <c r="H19" s="1">
        <f>1/($B$7*$B$7)*$B$41*$B$41*EXP($B$24*$B$21*(-0.5-0.5*ERF(C19/(SQRT(2)*$B$8))))</f>
        <v>8.763266952022479E-2</v>
      </c>
      <c r="Z19" s="1"/>
    </row>
    <row r="20" spans="1:26" x14ac:dyDescent="0.25">
      <c r="A20" s="7" t="s">
        <v>19</v>
      </c>
      <c r="B20" s="1">
        <v>86000</v>
      </c>
      <c r="C20">
        <f>$B$2*(ROW()-51)</f>
        <v>-248</v>
      </c>
      <c r="D20" s="1"/>
      <c r="E20" s="1">
        <f>1/($B$7*$B$7)*$B$41*$B$41*(EXP($B$24*$B$21*(-0.5-0.5*ERF(C20/(SQRT(2)*$B$8))))-$B$23/$B$35*$B$25*$B$24*$B$21/(SQRT(2*PI())*$B$8)*EXP(-C20*C20/(2*$B$8*$B$8))*C20*EXP(-0.5-0.5*ERF(C20/(SQRT(2)*$B$8))))</f>
        <v>8.7632864392878873E-2</v>
      </c>
      <c r="F20" s="1">
        <f>0.0408976453568415+1/($B$7*$B$7)*$B$43*$B$43*(EXP($B$28*$B$21*(-0.5-0.5*ERF(C20/(SQRT(2)*$B$8))))-$B$27/$B$36*$B$29*$B$28*$B$21/(SQRT(2*PI())*$B$8)*EXP(-C20*C20/(2*$B$8*$B$8))*C20*EXP(-0.5-0.5*ERF(C20/(SQRT(2)*$B$8))))</f>
        <v>8.7632822719126258E-2</v>
      </c>
      <c r="G20" s="1">
        <f>-0.0444428490138792+1/($B$7*$B$7)*$B$45*$B$45*(EXP($B$32*$B$21*(-0.5-0.5*ERF(C20/(SQRT(2)*$B$8))))-$B$31/$B$37*$B$33*$B$32*$B$21/(SQRT(2*PI())*$B$8)*EXP(-C20*C20/(2*$B$8*$B$8))*C20*EXP(-0.5-0.5*ERF(C20/(SQRT(2)*$B$8))))</f>
        <v>8.7632843220304013E-2</v>
      </c>
      <c r="H20" s="1">
        <f>1/($B$7*$B$7)*$B$41*$B$41*EXP($B$24*$B$21*(-0.5-0.5*ERF(C20/(SQRT(2)*$B$8))))</f>
        <v>8.7632669166322799E-2</v>
      </c>
      <c r="Z20" s="1"/>
    </row>
    <row r="21" spans="1:26" x14ac:dyDescent="0.25">
      <c r="A21" s="7" t="s">
        <v>13</v>
      </c>
      <c r="B21" s="1">
        <v>5000</v>
      </c>
      <c r="C21">
        <f>$B$2*(ROW()-51)</f>
        <v>-240</v>
      </c>
      <c r="D21" s="1"/>
      <c r="E21" s="1">
        <f>1/($B$7*$B$7)*$B$41*$B$41*(EXP($B$24*$B$21*(-0.5-0.5*ERF(C21/(SQRT(2)*$B$8))))-$B$23/$B$35*$B$25*$B$24*$B$21/(SQRT(2*PI())*$B$8)*EXP(-C21*C21/(2*$B$8*$B$8))*C21*EXP(-0.5-0.5*ERF(C21/(SQRT(2)*$B$8))))</f>
        <v>8.7633100947474812E-2</v>
      </c>
      <c r="F21" s="1">
        <f>0.0408976453568415+1/($B$7*$B$7)*$B$43*$B$43*(EXP($B$28*$B$21*(-0.5-0.5*ERF(C21/(SQRT(2)*$B$8))))-$B$27/$B$36*$B$29*$B$28*$B$21/(SQRT(2*PI())*$B$8)*EXP(-C21*C21/(2*$B$8*$B$8))*C21*EXP(-0.5-0.5*ERF(C21/(SQRT(2)*$B$8))))</f>
        <v>8.7633008612570631E-2</v>
      </c>
      <c r="G21" s="1">
        <f>-0.0444428490138792+1/($B$7*$B$7)*$B$45*$B$45*(EXP($B$32*$B$21*(-0.5-0.5*ERF(C21/(SQRT(2)*$B$8))))-$B$31/$B$37*$B$33*$B$32*$B$21/(SQRT(2*PI())*$B$8)*EXP(-C21*C21/(2*$B$8*$B$8))*C21*EXP(-0.5-0.5*ERF(C21/(SQRT(2)*$B$8))))</f>
        <v>8.7633054046275777E-2</v>
      </c>
      <c r="H21" s="1">
        <f>1/($B$7*$B$7)*$B$41*$B$41*EXP($B$24*$B$21*(-0.5-0.5*ERF(C21/(SQRT(2)*$B$8))))</f>
        <v>8.7632668346437709E-2</v>
      </c>
      <c r="Z21" s="1"/>
    </row>
    <row r="22" spans="1:26" x14ac:dyDescent="0.25">
      <c r="A22" s="6" t="s">
        <v>9</v>
      </c>
      <c r="B22" s="1">
        <v>3.875E-5</v>
      </c>
      <c r="C22">
        <f>$B$2*(ROW()-51)</f>
        <v>-232</v>
      </c>
      <c r="D22" s="1"/>
      <c r="E22" s="1">
        <f>1/($B$7*$B$7)*$B$41*$B$41*(EXP($B$24*$B$21*(-0.5-0.5*ERF(C22/(SQRT(2)*$B$8))))-$B$23/$B$35*$B$25*$B$24*$B$21/(SQRT(2*PI())*$B$8)*EXP(-C22*C22/(2*$B$8*$B$8))*C22*EXP(-0.5-0.5*ERF(C22/(SQRT(2)*$B$8))))</f>
        <v>8.7633598371196275E-2</v>
      </c>
      <c r="F22" s="1">
        <f>0.0408976453568415+1/($B$7*$B$7)*$B$43*$B$43*(EXP($B$28*$B$21*(-0.5-0.5*ERF(C22/(SQRT(2)*$B$8))))-$B$27/$B$36*$B$29*$B$28*$B$21/(SQRT(2*PI())*$B$8)*EXP(-C22*C22/(2*$B$8*$B$8))*C22*EXP(-0.5-0.5*ERF(C22/(SQRT(2)*$B$8))))</f>
        <v>8.7633399493844827E-2</v>
      </c>
      <c r="G22" s="1">
        <f>-0.0444428490138792+1/($B$7*$B$7)*$B$45*$B$45*(EXP($B$32*$B$21*(-0.5-0.5*ERF(C22/(SQRT(2)*$B$8))))-$B$31/$B$37*$B$33*$B$32*$B$21/(SQRT(2*PI())*$B$8)*EXP(-C22*C22/(2*$B$8*$B$8))*C22*EXP(-0.5-0.5*ERF(C22/(SQRT(2)*$B$8))))</f>
        <v>8.7633497375944974E-2</v>
      </c>
      <c r="H22" s="1">
        <f>1/($B$7*$B$7)*$B$41*$B$41*EXP($B$24*$B$21*(-0.5-0.5*ERF(C22/(SQRT(2)*$B$8))))</f>
        <v>8.7632666497797509E-2</v>
      </c>
      <c r="Z22" s="1"/>
    </row>
    <row r="23" spans="1:26" x14ac:dyDescent="0.25">
      <c r="A23" s="6" t="s">
        <v>10</v>
      </c>
      <c r="B23">
        <v>869</v>
      </c>
      <c r="C23">
        <f>$B$2*(ROW()-51)</f>
        <v>-224</v>
      </c>
      <c r="D23" s="1"/>
      <c r="E23" s="1">
        <f>1/($B$7*$B$7)*$B$41*$B$41*(EXP($B$24*$B$21*(-0.5-0.5*ERF(C23/(SQRT(2)*$B$8))))-$B$23/$B$35*$B$25*$B$24*$B$21/(SQRT(2*PI())*$B$8)*EXP(-C23*C23/(2*$B$8*$B$8))*C23*EXP(-0.5-0.5*ERF(C23/(SQRT(2)*$B$8))))</f>
        <v>8.7634613691119259E-2</v>
      </c>
      <c r="F23" s="1">
        <f>0.0408976453568415+1/($B$7*$B$7)*$B$43*$B$43*(EXP($B$28*$B$21*(-0.5-0.5*ERF(C23/(SQRT(2)*$B$8))))-$B$27/$B$36*$B$29*$B$28*$B$21/(SQRT(2*PI())*$B$8)*EXP(-C23*C23/(2*$B$8*$B$8))*C23*EXP(-0.5-0.5*ERF(C23/(SQRT(2)*$B$8))))</f>
        <v>8.7634197314603993E-2</v>
      </c>
      <c r="G23" s="1">
        <f>-0.0444428490138792+1/($B$7*$B$7)*$B$45*$B$45*(EXP($B$32*$B$21*(-0.5-0.5*ERF(C23/(SQRT(2)*$B$8))))-$B$31/$B$37*$B$33*$B$32*$B$21/(SQRT(2*PI())*$B$8)*EXP(-C23*C23/(2*$B$8*$B$8))*C23*EXP(-0.5-0.5*ERF(C23/(SQRT(2)*$B$8))))</f>
        <v>8.7634402299022501E-2</v>
      </c>
      <c r="H23" s="1">
        <f>1/($B$7*$B$7)*$B$41*$B$41*EXP($B$24*$B$21*(-0.5-0.5*ERF(C23/(SQRT(2)*$B$8))))</f>
        <v>8.7632662441019304E-2</v>
      </c>
      <c r="Z23" s="1"/>
    </row>
    <row r="24" spans="1:26" x14ac:dyDescent="0.25">
      <c r="A24" s="6" t="s">
        <v>14</v>
      </c>
      <c r="B24" s="1">
        <v>8.4950000000000008E-6</v>
      </c>
      <c r="C24">
        <f>$B$2*(ROW()-51)</f>
        <v>-216</v>
      </c>
      <c r="D24" s="1"/>
      <c r="E24" s="1">
        <f>1/($B$7*$B$7)*$B$41*$B$41*(EXP($B$24*$B$21*(-0.5-0.5*ERF(C24/(SQRT(2)*$B$8))))-$B$23/$B$35*$B$25*$B$24*$B$21/(SQRT(2*PI())*$B$8)*EXP(-C24*C24/(2*$B$8*$B$8))*C24*EXP(-0.5-0.5*ERF(C24/(SQRT(2)*$B$8))))</f>
        <v>8.7636624939991845E-2</v>
      </c>
      <c r="F24" s="1">
        <f>0.0408976453568415+1/($B$7*$B$7)*$B$43*$B$43*(EXP($B$28*$B$21*(-0.5-0.5*ERF(C24/(SQRT(2)*$B$8))))-$B$27/$B$36*$B$29*$B$28*$B$21/(SQRT(2*PI())*$B$8)*EXP(-C24*C24/(2*$B$8*$B$8))*C24*EXP(-0.5-0.5*ERF(C24/(SQRT(2)*$B$8))))</f>
        <v>8.7635777654074432E-2</v>
      </c>
      <c r="G24" s="1">
        <f>-0.0444428490138792+1/($B$7*$B$7)*$B$45*$B$45*(EXP($B$32*$B$21*(-0.5-0.5*ERF(C24/(SQRT(2)*$B$8))))-$B$31/$B$37*$B$33*$B$32*$B$21/(SQRT(2*PI())*$B$8)*EXP(-C24*C24/(2*$B$8*$B$8))*C24*EXP(-0.5-0.5*ERF(C24/(SQRT(2)*$B$8))))</f>
        <v>8.763619490164648E-2</v>
      </c>
      <c r="H24" s="1">
        <f>1/($B$7*$B$7)*$B$41*$B$41*EXP($B$24*$B$21*(-0.5-0.5*ERF(C24/(SQRT(2)*$B$8))))</f>
        <v>8.7632653776596264E-2</v>
      </c>
      <c r="Z24" s="1"/>
    </row>
    <row r="25" spans="1:26" x14ac:dyDescent="0.25">
      <c r="A25" s="8" t="s">
        <v>8</v>
      </c>
      <c r="B25">
        <f>EXP(-$B$21*B24)</f>
        <v>0.95841442558208445</v>
      </c>
      <c r="C25">
        <f>$B$2*(ROW()-51)</f>
        <v>-208</v>
      </c>
      <c r="D25" s="1"/>
      <c r="E25" s="1">
        <f>1/($B$7*$B$7)*$B$41*$B$41*(EXP($B$24*$B$21*(-0.5-0.5*ERF(C25/(SQRT(2)*$B$8))))-$B$23/$B$35*$B$25*$B$24*$B$21/(SQRT(2*PI())*$B$8)*EXP(-C25*C25/(2*$B$8*$B$8))*C25*EXP(-0.5-0.5*ERF(C25/(SQRT(2)*$B$8))))</f>
        <v>8.7640490454555922E-2</v>
      </c>
      <c r="F25" s="1">
        <f>0.0408976453568415+1/($B$7*$B$7)*$B$43*$B$43*(EXP($B$28*$B$21*(-0.5-0.5*ERF(C25/(SQRT(2)*$B$8))))-$B$27/$B$36*$B$29*$B$28*$B$21/(SQRT(2*PI())*$B$8)*EXP(-C25*C25/(2*$B$8*$B$8))*C25*EXP(-0.5-0.5*ERF(C25/(SQRT(2)*$B$8))))</f>
        <v>8.7638814843039287E-2</v>
      </c>
      <c r="G25" s="1">
        <f>-0.0444428490138792+1/($B$7*$B$7)*$B$45*$B$45*(EXP($B$32*$B$21*(-0.5-0.5*ERF(C25/(SQRT(2)*$B$8))))-$B$31/$B$37*$B$33*$B$32*$B$21/(SQRT(2*PI())*$B$8)*EXP(-C25*C25/(2*$B$8*$B$8))*C25*EXP(-0.5-0.5*ERF(C25/(SQRT(2)*$B$8))))</f>
        <v>8.7639640273995012E-2</v>
      </c>
      <c r="H25" s="1">
        <f>1/($B$7*$B$7)*$B$41*$B$41*EXP($B$24*$B$21*(-0.5-0.5*ERF(C25/(SQRT(2)*$B$8))))</f>
        <v>8.7632635766021108E-2</v>
      </c>
      <c r="Z25" s="1"/>
    </row>
    <row r="26" spans="1:26" x14ac:dyDescent="0.25">
      <c r="A26" s="6" t="s">
        <v>12</v>
      </c>
      <c r="B26" s="1">
        <v>4.7689999999999999E-5</v>
      </c>
      <c r="C26">
        <f>$B$2*(ROW()-51)</f>
        <v>-200</v>
      </c>
      <c r="D26" s="1"/>
      <c r="E26" s="1">
        <f>1/($B$7*$B$7)*$B$41*$B$41*(EXP($B$24*$B$21*(-0.5-0.5*ERF(C26/(SQRT(2)*$B$8))))-$B$23/$B$35*$B$25*$B$24*$B$21/(SQRT(2*PI())*$B$8)*EXP(-C26*C26/(2*$B$8*$B$8))*C26*EXP(-0.5-0.5*ERF(C26/(SQRT(2)*$B$8))))</f>
        <v>8.764769660986664E-2</v>
      </c>
      <c r="F26" s="1">
        <f>0.0408976453568415+1/($B$7*$B$7)*$B$43*$B$43*(EXP($B$28*$B$21*(-0.5-0.5*ERF(C26/(SQRT(2)*$B$8))))-$B$27/$B$36*$B$29*$B$28*$B$21/(SQRT(2*PI())*$B$8)*EXP(-C26*C26/(2*$B$8*$B$8))*C26*EXP(-0.5-0.5*ERF(C26/(SQRT(2)*$B$8))))</f>
        <v>8.7644476524430137E-2</v>
      </c>
      <c r="G26" s="1">
        <f>-0.0444428490138792+1/($B$7*$B$7)*$B$45*$B$45*(EXP($B$32*$B$21*(-0.5-0.5*ERF(C26/(SQRT(2)*$B$8))))-$B$31/$B$37*$B$33*$B$32*$B$21/(SQRT(2*PI())*$B$8)*EXP(-C26*C26/(2*$B$8*$B$8))*C26*EXP(-0.5-0.5*ERF(C26/(SQRT(2)*$B$8))))</f>
        <v>8.7646063371128374E-2</v>
      </c>
      <c r="H26" s="1">
        <f>1/($B$7*$B$7)*$B$41*$B$41*EXP($B$24*$B$21*(-0.5-0.5*ERF(C26/(SQRT(2)*$B$8))))</f>
        <v>8.7632599328814093E-2</v>
      </c>
      <c r="Z26" s="1"/>
    </row>
    <row r="27" spans="1:26" x14ac:dyDescent="0.25">
      <c r="A27" s="6" t="s">
        <v>10</v>
      </c>
      <c r="B27">
        <v>642</v>
      </c>
      <c r="C27">
        <f>$B$2*(ROW()-51)</f>
        <v>-192</v>
      </c>
      <c r="D27" s="1"/>
      <c r="E27" s="1">
        <f>1/($B$7*$B$7)*$B$41*$B$41*(EXP($B$24*$B$21*(-0.5-0.5*ERF(C27/(SQRT(2)*$B$8))))-$B$23/$B$35*$B$25*$B$24*$B$21/(SQRT(2*PI())*$B$8)*EXP(-C27*C27/(2*$B$8*$B$8))*C27*EXP(-0.5-0.5*ERF(C27/(SQRT(2)*$B$8))))</f>
        <v>8.7660722616075951E-2</v>
      </c>
      <c r="F27" s="1">
        <f>0.0408976453568415+1/($B$7*$B$7)*$B$43*$B$43*(EXP($B$28*$B$21*(-0.5-0.5*ERF(C27/(SQRT(2)*$B$8))))-$B$27/$B$36*$B$29*$B$28*$B$21/(SQRT(2*PI())*$B$8)*EXP(-C27*C27/(2*$B$8*$B$8))*C27*EXP(-0.5-0.5*ERF(C27/(SQRT(2)*$B$8))))</f>
        <v>8.765471009743267E-2</v>
      </c>
      <c r="G27" s="1">
        <f>-0.0444428490138792+1/($B$7*$B$7)*$B$45*$B$45*(EXP($B$32*$B$21*(-0.5-0.5*ERF(C27/(SQRT(2)*$B$8))))-$B$31/$B$37*$B$33*$B$32*$B$21/(SQRT(2*PI())*$B$8)*EXP(-C27*C27/(2*$B$8*$B$8))*C27*EXP(-0.5-0.5*ERF(C27/(SQRT(2)*$B$8))))</f>
        <v>8.7657674269350949E-2</v>
      </c>
      <c r="H27" s="1">
        <f>1/($B$7*$B$7)*$B$41*$B$41*EXP($B$24*$B$21*(-0.5-0.5*ERF(C27/(SQRT(2)*$B$8))))</f>
        <v>8.7632527583733494E-2</v>
      </c>
      <c r="Z27" s="1"/>
    </row>
    <row r="28" spans="1:26" x14ac:dyDescent="0.25">
      <c r="A28" s="6" t="s">
        <v>14</v>
      </c>
      <c r="B28" s="1">
        <v>1.417E-5</v>
      </c>
      <c r="C28">
        <f>$B$2*(ROW()-51)</f>
        <v>-184</v>
      </c>
      <c r="D28" s="1"/>
      <c r="E28" s="1">
        <f>1/($B$7*$B$7)*$B$41*$B$41*(EXP($B$24*$B$21*(-0.5-0.5*ERF(C28/(SQRT(2)*$B$8))))-$B$23/$B$35*$B$25*$B$24*$B$21/(SQRT(2*PI())*$B$8)*EXP(-C28*C28/(2*$B$8*$B$8))*C28*EXP(-0.5-0.5*ERF(C28/(SQRT(2)*$B$8))))</f>
        <v>8.7683545057817405E-2</v>
      </c>
      <c r="F28" s="1">
        <f>0.0408976453568415+1/($B$7*$B$7)*$B$43*$B$43*(EXP($B$28*$B$21*(-0.5-0.5*ERF(C28/(SQRT(2)*$B$8))))-$B$27/$B$36*$B$29*$B$28*$B$21/(SQRT(2*PI())*$B$8)*EXP(-C28*C28/(2*$B$8*$B$8))*C28*EXP(-0.5-0.5*ERF(C28/(SQRT(2)*$B$8))))</f>
        <v>8.7672638789356883E-2</v>
      </c>
      <c r="G28" s="1">
        <f>-0.0444428490138792+1/($B$7*$B$7)*$B$45*$B$45*(EXP($B$32*$B$21*(-0.5-0.5*ERF(C28/(SQRT(2)*$B$8))))-$B$31/$B$37*$B$33*$B$32*$B$21/(SQRT(2*PI())*$B$8)*EXP(-C28*C28/(2*$B$8*$B$8))*C28*EXP(-0.5-0.5*ERF(C28/(SQRT(2)*$B$8))))</f>
        <v>8.7678018078716113E-2</v>
      </c>
      <c r="H28" s="1">
        <f>1/($B$7*$B$7)*$B$41*$B$41*EXP($B$24*$B$21*(-0.5-0.5*ERF(C28/(SQRT(2)*$B$8))))</f>
        <v>8.7632390094511167E-2</v>
      </c>
      <c r="Z28" s="1"/>
    </row>
    <row r="29" spans="1:26" x14ac:dyDescent="0.25">
      <c r="A29" s="8" t="s">
        <v>8</v>
      </c>
      <c r="B29">
        <f>EXP(-$B$21*B28)</f>
        <v>0.93160162189088147</v>
      </c>
      <c r="C29">
        <f>$B$2*(ROW()-51)</f>
        <v>-176</v>
      </c>
      <c r="D29" s="1"/>
      <c r="E29" s="1">
        <f>1/($B$7*$B$7)*$B$41*$B$41*(EXP($B$24*$B$21*(-0.5-0.5*ERF(C29/(SQRT(2)*$B$8))))-$B$23/$B$35*$B$25*$B$24*$B$21/(SQRT(2*PI())*$B$8)*EXP(-C29*C29/(2*$B$8*$B$8))*C29*EXP(-0.5-0.5*ERF(C29/(SQRT(2)*$B$8))))</f>
        <v>8.7722284747222698E-2</v>
      </c>
      <c r="F29" s="1">
        <f>0.0408976453568415+1/($B$7*$B$7)*$B$43*$B$43*(EXP($B$28*$B$21*(-0.5-0.5*ERF(C29/(SQRT(2)*$B$8))))-$B$27/$B$36*$B$29*$B$28*$B$21/(SQRT(2*PI())*$B$8)*EXP(-C29*C29/(2*$B$8*$B$8))*C29*EXP(-0.5-0.5*ERF(C29/(SQRT(2)*$B$8))))</f>
        <v>8.7703069256882135E-2</v>
      </c>
      <c r="G29" s="1">
        <f>-0.0444428490138792+1/($B$7*$B$7)*$B$45*$B$45*(EXP($B$32*$B$21*(-0.5-0.5*ERF(C29/(SQRT(2)*$B$8))))-$B$31/$B$37*$B$33*$B$32*$B$21/(SQRT(2*PI())*$B$8)*EXP(-C29*C29/(2*$B$8*$B$8))*C29*EXP(-0.5-0.5*ERF(C29/(SQRT(2)*$B$8))))</f>
        <v>8.7712551874468747E-2</v>
      </c>
      <c r="H29" s="1">
        <f>1/($B$7*$B$7)*$B$41*$B$41*EXP($B$24*$B$21*(-0.5-0.5*ERF(C29/(SQRT(2)*$B$8))))</f>
        <v>8.7632133661163902E-2</v>
      </c>
      <c r="Z29" s="1"/>
    </row>
    <row r="30" spans="1:26" x14ac:dyDescent="0.25">
      <c r="A30" s="6" t="s">
        <v>11</v>
      </c>
      <c r="B30" s="1">
        <v>2.9519999999999999E-5</v>
      </c>
      <c r="C30">
        <f>$B$2*(ROW()-51)</f>
        <v>-168</v>
      </c>
      <c r="D30" s="1"/>
      <c r="E30" s="1">
        <f>1/($B$7*$B$7)*$B$41*$B$41*(EXP($B$24*$B$21*(-0.5-0.5*ERF(C30/(SQRT(2)*$B$8))))-$B$23/$B$35*$B$25*$B$24*$B$21/(SQRT(2*PI())*$B$8)*EXP(-C30*C30/(2*$B$8*$B$8))*C30*EXP(-0.5-0.5*ERF(C30/(SQRT(2)*$B$8))))</f>
        <v>8.7785957241195395E-2</v>
      </c>
      <c r="F30" s="1">
        <f>0.0408976453568415+1/($B$7*$B$7)*$B$43*$B$43*(EXP($B$28*$B$21*(-0.5-0.5*ERF(C30/(SQRT(2)*$B$8))))-$B$27/$B$36*$B$29*$B$28*$B$21/(SQRT(2*PI())*$B$8)*EXP(-C30*C30/(2*$B$8*$B$8))*C30*EXP(-0.5-0.5*ERF(C30/(SQRT(2)*$B$8))))</f>
        <v>8.7753080177484677E-2</v>
      </c>
      <c r="G30" s="1">
        <f>-0.0444428490138792+1/($B$7*$B$7)*$B$45*$B$45*(EXP($B$32*$B$21*(-0.5-0.5*ERF(C30/(SQRT(2)*$B$8))))-$B$31/$B$37*$B$33*$B$32*$B$21/(SQRT(2*PI())*$B$8)*EXP(-C30*C30/(2*$B$8*$B$8))*C30*EXP(-0.5-0.5*ERF(C30/(SQRT(2)*$B$8))))</f>
        <v>8.7769314302113571E-2</v>
      </c>
      <c r="H30" s="1">
        <f>1/($B$7*$B$7)*$B$41*$B$41*EXP($B$24*$B$21*(-0.5-0.5*ERF(C30/(SQRT(2)*$B$8))))</f>
        <v>8.7631668172237401E-2</v>
      </c>
      <c r="Z30" s="1"/>
    </row>
    <row r="31" spans="1:26" x14ac:dyDescent="0.25">
      <c r="A31" s="6" t="s">
        <v>10</v>
      </c>
      <c r="B31">
        <v>1203</v>
      </c>
      <c r="C31">
        <f>$B$2*(ROW()-51)</f>
        <v>-160</v>
      </c>
      <c r="D31" s="1"/>
      <c r="E31" s="1">
        <f>1/($B$7*$B$7)*$B$41*$B$41*(EXP($B$24*$B$21*(-0.5-0.5*ERF(C31/(SQRT(2)*$B$8))))-$B$23/$B$35*$B$25*$B$24*$B$21/(SQRT(2*PI())*$B$8)*EXP(-C31*C31/(2*$B$8*$B$8))*C31*EXP(-0.5-0.5*ERF(C31/(SQRT(2)*$B$8))))</f>
        <v>8.7887220649175507E-2</v>
      </c>
      <c r="F31" s="1">
        <f>0.0408976453568415+1/($B$7*$B$7)*$B$43*$B$43*(EXP($B$28*$B$21*(-0.5-0.5*ERF(C31/(SQRT(2)*$B$8))))-$B$27/$B$36*$B$29*$B$28*$B$21/(SQRT(2*PI())*$B$8)*EXP(-C31*C31/(2*$B$8*$B$8))*C31*EXP(-0.5-0.5*ERF(C31/(SQRT(2)*$B$8))))</f>
        <v>8.7832608022744424E-2</v>
      </c>
      <c r="G31" s="1">
        <f>-0.0444428490138792+1/($B$7*$B$7)*$B$45*$B$45*(EXP($B$32*$B$21*(-0.5-0.5*ERF(C31/(SQRT(2)*$B$8))))-$B$31/$B$37*$B$33*$B$32*$B$21/(SQRT(2*PI())*$B$8)*EXP(-C31*C31/(2*$B$8*$B$8))*C31*EXP(-0.5-0.5*ERF(C31/(SQRT(2)*$B$8))))</f>
        <v>8.7859593181674106E-2</v>
      </c>
      <c r="H31" s="1">
        <f>1/($B$7*$B$7)*$B$41*$B$41*EXP($B$24*$B$21*(-0.5-0.5*ERF(C31/(SQRT(2)*$B$8))))</f>
        <v>8.7630845791998535E-2</v>
      </c>
      <c r="Z31" s="1"/>
    </row>
    <row r="32" spans="1:26" x14ac:dyDescent="0.25">
      <c r="A32" s="6" t="s">
        <v>14</v>
      </c>
      <c r="B32" s="1">
        <v>4.6720000000000003E-6</v>
      </c>
      <c r="C32">
        <f>$B$2*(ROW()-51)</f>
        <v>-152</v>
      </c>
      <c r="D32" s="1"/>
      <c r="E32" s="1">
        <f>1/($B$7*$B$7)*$B$41*$B$41*(EXP($B$24*$B$21*(-0.5-0.5*ERF(C32/(SQRT(2)*$B$8))))-$B$23/$B$35*$B$25*$B$24*$B$21/(SQRT(2*PI())*$B$8)*EXP(-C32*C32/(2*$B$8*$B$8))*C32*EXP(-0.5-0.5*ERF(C32/(SQRT(2)*$B$8))))</f>
        <v>8.8042920026477803E-2</v>
      </c>
      <c r="F32" s="1">
        <f>0.0408976453568415+1/($B$7*$B$7)*$B$43*$B$43*(EXP($B$28*$B$21*(-0.5-0.5*ERF(C32/(SQRT(2)*$B$8))))-$B$27/$B$36*$B$29*$B$28*$B$21/(SQRT(2*PI())*$B$8)*EXP(-C32*C32/(2*$B$8*$B$8))*C32*EXP(-0.5-0.5*ERF(C32/(SQRT(2)*$B$8))))</f>
        <v>8.7954872042532634E-2</v>
      </c>
      <c r="G32" s="1">
        <f>-0.0444428490138792+1/($B$7*$B$7)*$B$45*$B$45*(EXP($B$32*$B$21*(-0.5-0.5*ERF(C32/(SQRT(2)*$B$8))))-$B$31/$B$37*$B$33*$B$32*$B$21/(SQRT(2*PI())*$B$8)*EXP(-C32*C32/(2*$B$8*$B$8))*C32*EXP(-0.5-0.5*ERF(C32/(SQRT(2)*$B$8))))</f>
        <v>8.7998412385639102E-2</v>
      </c>
      <c r="H32" s="1">
        <f>1/($B$7*$B$7)*$B$41*$B$41*EXP($B$24*$B$21*(-0.5-0.5*ERF(C32/(SQRT(2)*$B$8))))</f>
        <v>8.7629431746025402E-2</v>
      </c>
      <c r="Z32" s="1"/>
    </row>
    <row r="33" spans="1:26" x14ac:dyDescent="0.25">
      <c r="A33" s="8" t="s">
        <v>8</v>
      </c>
      <c r="B33">
        <f>EXP(-$B$21*B32)</f>
        <v>0.97691073259812911</v>
      </c>
      <c r="C33">
        <f>$B$2*(ROW()-51)</f>
        <v>-144</v>
      </c>
      <c r="D33" s="1"/>
      <c r="E33" s="1">
        <f>1/($B$7*$B$7)*$B$41*$B$41*(EXP($B$24*$B$21*(-0.5-0.5*ERF(C33/(SQRT(2)*$B$8))))-$B$23/$B$35*$B$25*$B$24*$B$21/(SQRT(2*PI())*$B$8)*EXP(-C33*C33/(2*$B$8*$B$8))*C33*EXP(-0.5-0.5*ERF(C33/(SQRT(2)*$B$8))))</f>
        <v>8.8274116797627394E-2</v>
      </c>
      <c r="F33" s="1">
        <f>0.0408976453568415+1/($B$7*$B$7)*$B$43*$B$43*(EXP($B$28*$B$21*(-0.5-0.5*ERF(C33/(SQRT(2)*$B$8))))-$B$27/$B$36*$B$29*$B$28*$B$21/(SQRT(2*PI())*$B$8)*EXP(-C33*C33/(2*$B$8*$B$8))*C33*EXP(-0.5-0.5*ERF(C33/(SQRT(2)*$B$8))))</f>
        <v>8.8136393384709188E-2</v>
      </c>
      <c r="G33" s="1">
        <f>-0.0444428490138792+1/($B$7*$B$7)*$B$45*$B$45*(EXP($B$32*$B$21*(-0.5-0.5*ERF(C33/(SQRT(2)*$B$8))))-$B$31/$B$37*$B$33*$B$32*$B$21/(SQRT(2*PI())*$B$8)*EXP(-C33*C33/(2*$B$8*$B$8))*C33*EXP(-0.5-0.5*ERF(C33/(SQRT(2)*$B$8))))</f>
        <v>8.8204560467190357E-2</v>
      </c>
      <c r="H33" s="1">
        <f>1/($B$7*$B$7)*$B$41*$B$41*EXP($B$24*$B$21*(-0.5-0.5*ERF(C33/(SQRT(2)*$B$8))))</f>
        <v>8.7627065387707342E-2</v>
      </c>
      <c r="Z33" s="1"/>
    </row>
    <row r="34" spans="1:26" x14ac:dyDescent="0.25">
      <c r="A34" s="5"/>
      <c r="C34">
        <f>$B$2*(ROW()-51)</f>
        <v>-136</v>
      </c>
      <c r="D34" s="1"/>
      <c r="E34" s="1">
        <f>1/($B$7*$B$7)*$B$41*$B$41*(EXP($B$24*$B$21*(-0.5-0.5*ERF(C34/(SQRT(2)*$B$8))))-$B$23/$B$35*$B$25*$B$24*$B$21/(SQRT(2*PI())*$B$8)*EXP(-C34*C34/(2*$B$8*$B$8))*C34*EXP(-0.5-0.5*ERF(C34/(SQRT(2)*$B$8))))</f>
        <v>8.8605189639979931E-2</v>
      </c>
      <c r="F34" s="1">
        <f>0.0408976453568415+1/($B$7*$B$7)*$B$43*$B$43*(EXP($B$28*$B$21*(-0.5-0.5*ERF(C34/(SQRT(2)*$B$8))))-$B$27/$B$36*$B$29*$B$28*$B$21/(SQRT(2*PI())*$B$8)*EXP(-C34*C34/(2*$B$8*$B$8))*C34*EXP(-0.5-0.5*ERF(C34/(SQRT(2)*$B$8))))</f>
        <v>8.8396283188347524E-2</v>
      </c>
      <c r="G34" s="1">
        <f>-0.0444428490138792+1/($B$7*$B$7)*$B$45*$B$45*(EXP($B$32*$B$21*(-0.5-0.5*ERF(C34/(SQRT(2)*$B$8))))-$B$31/$B$37*$B$33*$B$32*$B$21/(SQRT(2*PI())*$B$8)*EXP(-C34*C34/(2*$B$8*$B$8))*C34*EXP(-0.5-0.5*ERF(C34/(SQRT(2)*$B$8))))</f>
        <v>8.8499792548458939E-2</v>
      </c>
      <c r="H34" s="1">
        <f>1/($B$7*$B$7)*$B$41*$B$41*EXP($B$24*$B$21*(-0.5-0.5*ERF(C34/(SQRT(2)*$B$8))))</f>
        <v>8.7623211301591633E-2</v>
      </c>
      <c r="Z34" s="1"/>
    </row>
    <row r="35" spans="1:26" x14ac:dyDescent="0.25">
      <c r="A35" s="7" t="s">
        <v>5</v>
      </c>
      <c r="B35" s="1">
        <f>4*PI()*$B$8*$B$8/($B$16*B22)</f>
        <v>69.491696825569178</v>
      </c>
      <c r="C35">
        <f>$B$2*(ROW()-51)</f>
        <v>-128</v>
      </c>
      <c r="D35" s="1"/>
      <c r="E35" s="1">
        <f>1/($B$7*$B$7)*$B$41*$B$41*(EXP($B$24*$B$21*(-0.5-0.5*ERF(C35/(SQRT(2)*$B$8))))-$B$23/$B$35*$B$25*$B$24*$B$21/(SQRT(2*PI())*$B$8)*EXP(-C35*C35/(2*$B$8*$B$8))*C35*EXP(-0.5-0.5*ERF(C35/(SQRT(2)*$B$8))))</f>
        <v>8.9061544175555438E-2</v>
      </c>
      <c r="F35" s="1">
        <f>0.0408976453568415+1/($B$7*$B$7)*$B$43*$B$43*(EXP($B$28*$B$21*(-0.5-0.5*ERF(C35/(SQRT(2)*$B$8))))-$B$27/$B$36*$B$29*$B$28*$B$21/(SQRT(2*PI())*$B$8)*EXP(-C35*C35/(2*$B$8*$B$8))*C35*EXP(-0.5-0.5*ERF(C35/(SQRT(2)*$B$8))))</f>
        <v>8.8754436109196033E-2</v>
      </c>
      <c r="G35" s="1">
        <f>-0.0444428490138792+1/($B$7*$B$7)*$B$45*$B$45*(EXP($B$32*$B$21*(-0.5-0.5*ERF(C35/(SQRT(2)*$B$8))))-$B$31/$B$37*$B$33*$B$32*$B$21/(SQRT(2*PI())*$B$8)*EXP(-C35*C35/(2*$B$8*$B$8))*C35*EXP(-0.5-0.5*ERF(C35/(SQRT(2)*$B$8))))</f>
        <v>8.8906793119247568E-2</v>
      </c>
      <c r="H35" s="1">
        <f>1/($B$7*$B$7)*$B$41*$B$41*EXP($B$24*$B$21*(-0.5-0.5*ERF(C35/(SQRT(2)*$B$8))))</f>
        <v>8.7617102119683016E-2</v>
      </c>
      <c r="Z35" s="1"/>
    </row>
    <row r="36" spans="1:26" x14ac:dyDescent="0.25">
      <c r="A36" s="7" t="s">
        <v>5</v>
      </c>
      <c r="B36" s="1">
        <f>4*PI()*$B$8*$B$8/($B$16*B26)</f>
        <v>56.464735835412164</v>
      </c>
      <c r="C36">
        <f>$B$2*(ROW()-51)</f>
        <v>-120</v>
      </c>
      <c r="D36" s="1"/>
      <c r="E36" s="1">
        <f>1/($B$7*$B$7)*$B$41*$B$41*(EXP($B$24*$B$21*(-0.5-0.5*ERF(C36/(SQRT(2)*$B$8))))-$B$23/$B$35*$B$25*$B$24*$B$21/(SQRT(2*PI())*$B$8)*EXP(-C36*C36/(2*$B$8*$B$8))*C36*EXP(-0.5-0.5*ERF(C36/(SQRT(2)*$B$8))))</f>
        <v>8.9665534642517655E-2</v>
      </c>
      <c r="F36" s="1">
        <f>0.0408976453568415+1/($B$7*$B$7)*$B$43*$B$43*(EXP($B$28*$B$21*(-0.5-0.5*ERF(C36/(SQRT(2)*$B$8))))-$B$27/$B$36*$B$29*$B$28*$B$21/(SQRT(2*PI())*$B$8)*EXP(-C36*C36/(2*$B$8*$B$8))*C36*EXP(-0.5-0.5*ERF(C36/(SQRT(2)*$B$8))))</f>
        <v>8.9228317797538426E-2</v>
      </c>
      <c r="G36" s="1">
        <f>-0.0444428490138792+1/($B$7*$B$7)*$B$45*$B$45*(EXP($B$32*$B$21*(-0.5-0.5*ERF(C36/(SQRT(2)*$B$8))))-$B$31/$B$37*$B$33*$B$32*$B$21/(SQRT(2*PI())*$B$8)*EXP(-C36*C36/(2*$B$8*$B$8))*C36*EXP(-0.5-0.5*ERF(C36/(SQRT(2)*$B$8))))</f>
        <v>8.9445545859167419E-2</v>
      </c>
      <c r="H36" s="1">
        <f>1/($B$7*$B$7)*$B$41*$B$41*EXP($B$24*$B$21*(-0.5-0.5*ERF(C36/(SQRT(2)*$B$8))))</f>
        <v>8.7607677562879738E-2</v>
      </c>
      <c r="Z36" s="1"/>
    </row>
    <row r="37" spans="1:26" x14ac:dyDescent="0.25">
      <c r="A37" s="7" t="s">
        <v>5</v>
      </c>
      <c r="B37" s="1">
        <f>4*PI()*$B$8*$B$8/($B$16*B30)</f>
        <v>91.219622357412135</v>
      </c>
      <c r="C37">
        <f>$B$2*(ROW()-51)</f>
        <v>-112</v>
      </c>
      <c r="D37" s="1"/>
      <c r="E37" s="1">
        <f>1/($B$7*$B$7)*$B$41*$B$41*(EXP($B$24*$B$21*(-0.5-0.5*ERF(C37/(SQRT(2)*$B$8))))-$B$23/$B$35*$B$25*$B$24*$B$21/(SQRT(2*PI())*$B$8)*EXP(-C37*C37/(2*$B$8*$B$8))*C37*EXP(-0.5-0.5*ERF(C37/(SQRT(2)*$B$8))))</f>
        <v>9.0430452159939639E-2</v>
      </c>
      <c r="F37" s="1">
        <f>0.0408976453568415+1/($B$7*$B$7)*$B$43*$B$43*(EXP($B$28*$B$21*(-0.5-0.5*ERF(C37/(SQRT(2)*$B$8))))-$B$27/$B$36*$B$29*$B$28*$B$21/(SQRT(2*PI())*$B$8)*EXP(-C37*C37/(2*$B$8*$B$8))*C37*EXP(-0.5-0.5*ERF(C37/(SQRT(2)*$B$8))))</f>
        <v>8.9828232929546947E-2</v>
      </c>
      <c r="G37" s="1">
        <f>-0.0444428490138792+1/($B$7*$B$7)*$B$45*$B$45*(EXP($B$32*$B$21*(-0.5-0.5*ERF(C37/(SQRT(2)*$B$8))))-$B$31/$B$37*$B$33*$B$32*$B$21/(SQRT(2*PI())*$B$8)*EXP(-C37*C37/(2*$B$8*$B$8))*C37*EXP(-0.5-0.5*ERF(C37/(SQRT(2)*$B$8))))</f>
        <v>9.0127980396278035E-2</v>
      </c>
      <c r="H37" s="1">
        <f>1/($B$7*$B$7)*$B$41*$B$41*EXP($B$24*$B$21*(-0.5-0.5*ERF(C37/(SQRT(2)*$B$8))))</f>
        <v>8.7593527806695007E-2</v>
      </c>
      <c r="Z37" s="1"/>
    </row>
    <row r="38" spans="1:26" x14ac:dyDescent="0.25">
      <c r="A38" s="5"/>
      <c r="C38">
        <f>$B$2*(ROW()-51)</f>
        <v>-104</v>
      </c>
      <c r="D38" s="1"/>
      <c r="E38" s="1">
        <f>1/($B$7*$B$7)*$B$41*$B$41*(EXP($B$24*$B$21*(-0.5-0.5*ERF(C38/(SQRT(2)*$B$8))))-$B$23/$B$35*$B$25*$B$24*$B$21/(SQRT(2*PI())*$B$8)*EXP(-C38*C38/(2*$B$8*$B$8))*C38*EXP(-0.5-0.5*ERF(C38/(SQRT(2)*$B$8))))</f>
        <v>9.1352928015736634E-2</v>
      </c>
      <c r="F38" s="1">
        <f>0.0408976453568415+1/($B$7*$B$7)*$B$43*$B$43*(EXP($B$28*$B$21*(-0.5-0.5*ERF(C38/(SQRT(2)*$B$8))))-$B$27/$B$36*$B$29*$B$28*$B$21/(SQRT(2*PI())*$B$8)*EXP(-C38*C38/(2*$B$8*$B$8))*C38*EXP(-0.5-0.5*ERF(C38/(SQRT(2)*$B$8))))</f>
        <v>9.0551349060540909E-2</v>
      </c>
      <c r="G38" s="1">
        <f>-0.0444428490138792+1/($B$7*$B$7)*$B$45*$B$45*(EXP($B$32*$B$21*(-0.5-0.5*ERF(C38/(SQRT(2)*$B$8))))-$B$31/$B$37*$B$33*$B$32*$B$21/(SQRT(2*PI())*$B$8)*EXP(-C38*C38/(2*$B$8*$B$8))*C38*EXP(-0.5-0.5*ERF(C38/(SQRT(2)*$B$8))))</f>
        <v>9.0951205655669165E-2</v>
      </c>
      <c r="H38" s="1">
        <f>1/($B$7*$B$7)*$B$41*$B$41*EXP($B$24*$B$21*(-0.5-0.5*ERF(C38/(SQRT(2)*$B$8))))</f>
        <v>8.7572853108383669E-2</v>
      </c>
      <c r="Z38" s="1"/>
    </row>
    <row r="39" spans="1:26" x14ac:dyDescent="0.25">
      <c r="A39" s="5"/>
      <c r="C39">
        <f>$B$2*(ROW()-51)</f>
        <v>-96</v>
      </c>
      <c r="D39" s="1"/>
      <c r="E39" s="1">
        <f>1/($B$7*$B$7)*$B$41*$B$41*(EXP($B$24*$B$21*(-0.5-0.5*ERF(C39/(SQRT(2)*$B$8))))-$B$23/$B$35*$B$25*$B$24*$B$21/(SQRT(2*PI())*$B$8)*EXP(-C39*C39/(2*$B$8*$B$8))*C39*EXP(-0.5-0.5*ERF(C39/(SQRT(2)*$B$8))))</f>
        <v>9.2404838218535082E-2</v>
      </c>
      <c r="F39" s="1">
        <f>0.0408976453568415+1/($B$7*$B$7)*$B$43*$B$43*(EXP($B$28*$B$21*(-0.5-0.5*ERF(C39/(SQRT(2)*$B$8))))-$B$27/$B$36*$B$29*$B$28*$B$21/(SQRT(2*PI())*$B$8)*EXP(-C39*C39/(2*$B$8*$B$8))*C39*EXP(-0.5-0.5*ERF(C39/(SQRT(2)*$B$8))))</f>
        <v>9.1375331995124848E-2</v>
      </c>
      <c r="G39" s="1">
        <f>-0.0444428490138792+1/($B$7*$B$7)*$B$45*$B$45*(EXP($B$32*$B$21*(-0.5-0.5*ERF(C39/(SQRT(2)*$B$8))))-$B$31/$B$37*$B$33*$B$32*$B$21/(SQRT(2*PI())*$B$8)*EXP(-C39*C39/(2*$B$8*$B$8))*C39*EXP(-0.5-0.5*ERF(C39/(SQRT(2)*$B$8))))</f>
        <v>9.1890296637054808E-2</v>
      </c>
      <c r="H39" s="1">
        <f>1/($B$7*$B$7)*$B$41*$B$41*EXP($B$24*$B$21*(-0.5-0.5*ERF(C39/(SQRT(2)*$B$8))))</f>
        <v>8.7543454843159882E-2</v>
      </c>
      <c r="Z39" s="1"/>
    </row>
    <row r="40" spans="1:26" x14ac:dyDescent="0.25">
      <c r="A40" s="6" t="s">
        <v>16</v>
      </c>
      <c r="B40" s="1">
        <v>2.622E-5</v>
      </c>
      <c r="C40">
        <f>$B$2*(ROW()-51)</f>
        <v>-88</v>
      </c>
      <c r="D40" s="1"/>
      <c r="E40" s="1">
        <f>1/($B$7*$B$7)*$B$41*$B$41*(EXP($B$24*$B$21*(-0.5-0.5*ERF(C40/(SQRT(2)*$B$8))))-$B$23/$B$35*$B$25*$B$24*$B$21/(SQRT(2*PI())*$B$8)*EXP(-C40*C40/(2*$B$8*$B$8))*C40*EXP(-0.5-0.5*ERF(C40/(SQRT(2)*$B$8))))</f>
        <v>9.3526665893041733E-2</v>
      </c>
      <c r="F40" s="1">
        <f>0.0408976453568415+1/($B$7*$B$7)*$B$43*$B$43*(EXP($B$28*$B$21*(-0.5-0.5*ERF(C40/(SQRT(2)*$B$8))))-$B$27/$B$36*$B$29*$B$28*$B$21/(SQRT(2*PI())*$B$8)*EXP(-C40*C40/(2*$B$8*$B$8))*C40*EXP(-0.5-0.5*ERF(C40/(SQRT(2)*$B$8))))</f>
        <v>9.2253132774248015E-2</v>
      </c>
      <c r="G40" s="1">
        <f>-0.0444428490138792+1/($B$7*$B$7)*$B$45*$B$45*(EXP($B$32*$B$21*(-0.5-0.5*ERF(C40/(SQRT(2)*$B$8))))-$B$31/$B$37*$B$33*$B$32*$B$21/(SQRT(2*PI())*$B$8)*EXP(-C40*C40/(2*$B$8*$B$8))*C40*EXP(-0.5-0.5*ERF(C40/(SQRT(2)*$B$8))))</f>
        <v>9.2892376860497228E-2</v>
      </c>
      <c r="H40" s="1">
        <f>1/($B$7*$B$7)*$B$41*$B$41*EXP($B$24*$B$21*(-0.5-0.5*ERF(C40/(SQRT(2)*$B$8))))</f>
        <v>8.7502774490012286E-2</v>
      </c>
      <c r="Z40" s="1"/>
    </row>
    <row r="41" spans="1:26" x14ac:dyDescent="0.25">
      <c r="A41" s="8" t="s">
        <v>15</v>
      </c>
      <c r="B41">
        <f>EXP(-$B$20*B40/2)</f>
        <v>0.32385480381706566</v>
      </c>
      <c r="C41">
        <f>$B$2*(ROW()-51)</f>
        <v>-80</v>
      </c>
      <c r="D41" s="1"/>
      <c r="E41" s="1">
        <f>1/($B$7*$B$7)*$B$41*$B$41*(EXP($B$24*$B$21*(-0.5-0.5*ERF(C41/(SQRT(2)*$B$8))))-$B$23/$B$35*$B$25*$B$24*$B$21/(SQRT(2*PI())*$B$8)*EXP(-C41*C41/(2*$B$8*$B$8))*C41*EXP(-0.5-0.5*ERF(C41/(SQRT(2)*$B$8))))</f>
        <v>9.4625002182099419E-2</v>
      </c>
      <c r="F41" s="1">
        <f>0.0408976453568415+1/($B$7*$B$7)*$B$43*$B$43*(EXP($B$28*$B$21*(-0.5-0.5*ERF(C41/(SQRT(2)*$B$8))))-$B$27/$B$36*$B$29*$B$28*$B$21/(SQRT(2*PI())*$B$8)*EXP(-C41*C41/(2*$B$8*$B$8))*C41*EXP(-0.5-0.5*ERF(C41/(SQRT(2)*$B$8))))</f>
        <v>9.3111035416240995E-2</v>
      </c>
      <c r="G41" s="1">
        <f>-0.0444428490138792+1/($B$7*$B$7)*$B$45*$B$45*(EXP($B$32*$B$21*(-0.5-0.5*ERF(C41/(SQRT(2)*$B$8))))-$B$31/$B$37*$B$33*$B$32*$B$21/(SQRT(2*PI())*$B$8)*EXP(-C41*C41/(2*$B$8*$B$8))*C41*EXP(-0.5-0.5*ERF(C41/(SQRT(2)*$B$8))))</f>
        <v>9.3874384034491082E-2</v>
      </c>
      <c r="H41" s="1">
        <f>1/($B$7*$B$7)*$B$41*$B$41*EXP($B$24*$B$21*(-0.5-0.5*ERF(C41/(SQRT(2)*$B$8))))</f>
        <v>8.744799539755739E-2</v>
      </c>
      <c r="Z41" s="1"/>
    </row>
    <row r="42" spans="1:26" x14ac:dyDescent="0.25">
      <c r="A42" s="6" t="s">
        <v>17</v>
      </c>
      <c r="B42" s="1">
        <v>3.3529999999999999E-5</v>
      </c>
      <c r="C42">
        <f>$B$2*(ROW()-51)</f>
        <v>-72</v>
      </c>
      <c r="D42" s="1"/>
      <c r="E42" s="1">
        <f>1/($B$7*$B$7)*$B$41*$B$41*(EXP($B$24*$B$21*(-0.5-0.5*ERF(C42/(SQRT(2)*$B$8))))-$B$23/$B$35*$B$25*$B$24*$B$21/(SQRT(2*PI())*$B$8)*EXP(-C42*C42/(2*$B$8*$B$8))*C42*EXP(-0.5-0.5*ERF(C42/(SQRT(2)*$B$8))))</f>
        <v>9.557699825781206E-2</v>
      </c>
      <c r="F42" s="1">
        <f>0.0408976453568415+1/($B$7*$B$7)*$B$43*$B$43*(EXP($B$28*$B$21*(-0.5-0.5*ERF(C42/(SQRT(2)*$B$8))))-$B$27/$B$36*$B$29*$B$28*$B$21/(SQRT(2*PI())*$B$8)*EXP(-C42*C42/(2*$B$8*$B$8))*C42*EXP(-0.5-0.5*ERF(C42/(SQRT(2)*$B$8))))</f>
        <v>9.3852177518552182E-2</v>
      </c>
      <c r="G42" s="1">
        <f>-0.0444428490138792+1/($B$7*$B$7)*$B$45*$B$45*(EXP($B$32*$B$21*(-0.5-0.5*ERF(C42/(SQRT(2)*$B$8))))-$B$31/$B$37*$B$33*$B$32*$B$21/(SQRT(2*PI())*$B$8)*EXP(-C42*C42/(2*$B$8*$B$8))*C42*EXP(-0.5-0.5*ERF(C42/(SQRT(2)*$B$8))))</f>
        <v>9.4727024521347319E-2</v>
      </c>
      <c r="H42" s="1">
        <f>1/($B$7*$B$7)*$B$41*$B$41*EXP($B$24*$B$21*(-0.5-0.5*ERF(C42/(SQRT(2)*$B$8))))</f>
        <v>8.7376216336650367E-2</v>
      </c>
      <c r="Z42" s="1"/>
    </row>
    <row r="43" spans="1:26" x14ac:dyDescent="0.25">
      <c r="A43" s="8" t="s">
        <v>15</v>
      </c>
      <c r="B43">
        <f>EXP(-$B$20*B42/2)</f>
        <v>0.23650403733782105</v>
      </c>
      <c r="C43">
        <f>$B$2*(ROW()-51)</f>
        <v>-64</v>
      </c>
      <c r="D43" s="1"/>
      <c r="E43" s="1">
        <f>1/($B$7*$B$7)*$B$41*$B$41*(EXP($B$24*$B$21*(-0.5-0.5*ERF(C43/(SQRT(2)*$B$8))))-$B$23/$B$35*$B$25*$B$24*$B$21/(SQRT(2*PI())*$B$8)*EXP(-C43*C43/(2*$B$8*$B$8))*C43*EXP(-0.5-0.5*ERF(C43/(SQRT(2)*$B$8))))</f>
        <v>9.6243634129424355E-2</v>
      </c>
      <c r="F43" s="1">
        <f>0.0408976453568415+1/($B$7*$B$7)*$B$43*$B$43*(EXP($B$28*$B$21*(-0.5-0.5*ERF(C43/(SQRT(2)*$B$8))))-$B$27/$B$36*$B$29*$B$28*$B$21/(SQRT(2*PI())*$B$8)*EXP(-C43*C43/(2*$B$8*$B$8))*C43*EXP(-0.5-0.5*ERF(C43/(SQRT(2)*$B$8))))</f>
        <v>9.4367010033567511E-2</v>
      </c>
      <c r="G43" s="1">
        <f>-0.0444428490138792+1/($B$7*$B$7)*$B$45*$B$45*(EXP($B$32*$B$21*(-0.5-0.5*ERF(C43/(SQRT(2)*$B$8))))-$B$31/$B$37*$B$33*$B$32*$B$21/(SQRT(2*PI())*$B$8)*EXP(-C43*C43/(2*$B$8*$B$8))*C43*EXP(-0.5-0.5*ERF(C43/(SQRT(2)*$B$8))))</f>
        <v>9.5326579261950484E-2</v>
      </c>
      <c r="H43" s="1">
        <f>1/($B$7*$B$7)*$B$41*$B$41*EXP($B$24*$B$21*(-0.5-0.5*ERF(C43/(SQRT(2)*$B$8))))</f>
        <v>8.7284695632787887E-2</v>
      </c>
      <c r="Z43" s="1"/>
    </row>
    <row r="44" spans="1:26" x14ac:dyDescent="0.25">
      <c r="A44" s="6" t="s">
        <v>18</v>
      </c>
      <c r="B44" s="1">
        <v>2.145E-5</v>
      </c>
      <c r="C44">
        <f>$B$2*(ROW()-51)</f>
        <v>-56</v>
      </c>
      <c r="D44" s="1"/>
      <c r="E44" s="1">
        <f>1/($B$7*$B$7)*$B$41*$B$41*(EXP($B$24*$B$21*(-0.5-0.5*ERF(C44/(SQRT(2)*$B$8))))-$B$23/$B$35*$B$25*$B$24*$B$21/(SQRT(2*PI())*$B$8)*EXP(-C44*C44/(2*$B$8*$B$8))*C44*EXP(-0.5-0.5*ERF(C44/(SQRT(2)*$B$8))))</f>
        <v>9.6491407030977E-2</v>
      </c>
      <c r="F44" s="1">
        <f>0.0408976453568415+1/($B$7*$B$7)*$B$43*$B$43*(EXP($B$28*$B$21*(-0.5-0.5*ERF(C44/(SQRT(2)*$B$8))))-$B$27/$B$36*$B$29*$B$28*$B$21/(SQRT(2*PI())*$B$8)*EXP(-C44*C44/(2*$B$8*$B$8))*C44*EXP(-0.5-0.5*ERF(C44/(SQRT(2)*$B$8))))</f>
        <v>9.4550381665781391E-2</v>
      </c>
      <c r="G44" s="1">
        <f>-0.0444428490138792+1/($B$7*$B$7)*$B$45*$B$45*(EXP($B$32*$B$21*(-0.5-0.5*ERF(C44/(SQRT(2)*$B$8))))-$B$31/$B$37*$B$33*$B$32*$B$21/(SQRT(2*PI())*$B$8)*EXP(-C44*C44/(2*$B$8*$B$8))*C44*EXP(-0.5-0.5*ERF(C44/(SQRT(2)*$B$8))))</f>
        <v>9.5554208606984409E-2</v>
      </c>
      <c r="H44" s="1">
        <f>1/($B$7*$B$7)*$B$41*$B$41*EXP($B$24*$B$21*(-0.5-0.5*ERF(C44/(SQRT(2)*$B$8))))</f>
        <v>8.7171150944062664E-2</v>
      </c>
      <c r="Z44" s="1"/>
    </row>
    <row r="45" spans="1:26" x14ac:dyDescent="0.25">
      <c r="A45" s="8" t="s">
        <v>15</v>
      </c>
      <c r="B45">
        <f>EXP(-$B$20*B44/2)</f>
        <v>0.39758362088718557</v>
      </c>
      <c r="C45">
        <f>$B$2*(ROW()-51)</f>
        <v>-48</v>
      </c>
      <c r="D45" s="1"/>
      <c r="E45" s="1">
        <f>1/($B$7*$B$7)*$B$41*$B$41*(EXP($B$24*$B$21*(-0.5-0.5*ERF(C45/(SQRT(2)*$B$8))))-$B$23/$B$35*$B$25*$B$24*$B$21/(SQRT(2*PI())*$B$8)*EXP(-C45*C45/(2*$B$8*$B$8))*C45*EXP(-0.5-0.5*ERF(C45/(SQRT(2)*$B$8))))</f>
        <v>9.6218841461215662E-2</v>
      </c>
      <c r="F45" s="1">
        <f>0.0408976453568415+1/($B$7*$B$7)*$B$43*$B$43*(EXP($B$28*$B$21*(-0.5-0.5*ERF(C45/(SQRT(2)*$B$8))))-$B$27/$B$36*$B$29*$B$28*$B$21/(SQRT(2*PI())*$B$8)*EXP(-C45*C45/(2*$B$8*$B$8))*C45*EXP(-0.5-0.5*ERF(C45/(SQRT(2)*$B$8))))</f>
        <v>9.4322415069005683E-2</v>
      </c>
      <c r="G45" s="1">
        <f>-0.0444428490138792+1/($B$7*$B$7)*$B$45*$B$45*(EXP($B$32*$B$21*(-0.5-0.5*ERF(C45/(SQRT(2)*$B$8))))-$B$31/$B$37*$B$33*$B$32*$B$21/(SQRT(2*PI())*$B$8)*EXP(-C45*C45/(2*$B$8*$B$8))*C45*EXP(-0.5-0.5*ERF(C45/(SQRT(2)*$B$8))))</f>
        <v>9.5319552746438357E-2</v>
      </c>
      <c r="H45" s="1">
        <f>1/($B$7*$B$7)*$B$41*$B$41*EXP($B$24*$B$21*(-0.5-0.5*ERF(C45/(SQRT(2)*$B$8))))</f>
        <v>8.7034084730990349E-2</v>
      </c>
      <c r="Z45" s="1"/>
    </row>
    <row r="46" spans="1:26" x14ac:dyDescent="0.25">
      <c r="C46">
        <f>$B$2*(ROW()-51)</f>
        <v>-40</v>
      </c>
      <c r="D46" s="1"/>
      <c r="E46" s="1">
        <f>1/($B$7*$B$7)*$B$41*$B$41*(EXP($B$24*$B$21*(-0.5-0.5*ERF(C46/(SQRT(2)*$B$8))))-$B$23/$B$35*$B$25*$B$24*$B$21/(SQRT(2*PI())*$B$8)*EXP(-C46*C46/(2*$B$8*$B$8))*C46*EXP(-0.5-0.5*ERF(C46/(SQRT(2)*$B$8))))</f>
        <v>9.53812526297102E-2</v>
      </c>
      <c r="F46" s="1">
        <f>0.0408976453568415+1/($B$7*$B$7)*$B$43*$B$43*(EXP($B$28*$B$21*(-0.5-0.5*ERF(C46/(SQRT(2)*$B$8))))-$B$27/$B$36*$B$29*$B$28*$B$21/(SQRT(2*PI())*$B$8)*EXP(-C46*C46/(2*$B$8*$B$8))*C46*EXP(-0.5-0.5*ERF(C46/(SQRT(2)*$B$8))))</f>
        <v>9.3648005315619579E-2</v>
      </c>
      <c r="G46" s="1">
        <f>-0.0444428490138792+1/($B$7*$B$7)*$B$45*$B$45*(EXP($B$32*$B$21*(-0.5-0.5*ERF(C46/(SQRT(2)*$B$8))))-$B$31/$B$37*$B$33*$B$32*$B$21/(SQRT(2*PI())*$B$8)*EXP(-C46*C46/(2*$B$8*$B$8))*C46*EXP(-0.5-0.5*ERF(C46/(SQRT(2)*$B$8))))</f>
        <v>9.4582778698519804E-2</v>
      </c>
      <c r="H46" s="1">
        <f>1/($B$7*$B$7)*$B$41*$B$41*EXP($B$24*$B$21*(-0.5-0.5*ERF(C46/(SQRT(2)*$B$8))))</f>
        <v>8.6873092509220873E-2</v>
      </c>
      <c r="Z46" s="1"/>
    </row>
    <row r="47" spans="1:26" x14ac:dyDescent="0.25">
      <c r="C47">
        <f>$B$2*(ROW()-51)</f>
        <v>-32</v>
      </c>
      <c r="D47" s="1"/>
      <c r="E47" s="1">
        <f>1/($B$7*$B$7)*$B$41*$B$41*(EXP($B$24*$B$21*(-0.5-0.5*ERF(C47/(SQRT(2)*$B$8))))-$B$23/$B$35*$B$25*$B$24*$B$21/(SQRT(2*PI())*$B$8)*EXP(-C47*C47/(2*$B$8*$B$8))*C47*EXP(-0.5-0.5*ERF(C47/(SQRT(2)*$B$8))))</f>
        <v>9.400607613235383E-2</v>
      </c>
      <c r="F47" s="1">
        <f>0.0408976453568415+1/($B$7*$B$7)*$B$43*$B$43*(EXP($B$28*$B$21*(-0.5-0.5*ERF(C47/(SQRT(2)*$B$8))))-$B$27/$B$36*$B$29*$B$28*$B$21/(SQRT(2*PI())*$B$8)*EXP(-C47*C47/(2*$B$8*$B$8))*C47*EXP(-0.5-0.5*ERF(C47/(SQRT(2)*$B$8))))</f>
        <v>9.2548890971833303E-2</v>
      </c>
      <c r="G47" s="1">
        <f>-0.0444428490138792+1/($B$7*$B$7)*$B$45*$B$45*(EXP($B$32*$B$21*(-0.5-0.5*ERF(C47/(SQRT(2)*$B$8))))-$B$31/$B$37*$B$33*$B$32*$B$21/(SQRT(2*PI())*$B$8)*EXP(-C47*C47/(2*$B$8*$B$8))*C47*EXP(-0.5-0.5*ERF(C47/(SQRT(2)*$B$8))))</f>
        <v>9.3368228095172617E-2</v>
      </c>
      <c r="H47" s="1">
        <f>1/($B$7*$B$7)*$B$41*$B$41*EXP($B$24*$B$21*(-0.5-0.5*ERF(C47/(SQRT(2)*$B$8))))</f>
        <v>8.6689103882209614E-2</v>
      </c>
      <c r="Z47" s="1"/>
    </row>
    <row r="48" spans="1:26" x14ac:dyDescent="0.25">
      <c r="C48">
        <f>$B$2*(ROW()-51)</f>
        <v>-24</v>
      </c>
      <c r="D48" s="1"/>
      <c r="E48" s="1">
        <f>1/($B$7*$B$7)*$B$41*$B$41*(EXP($B$24*$B$21*(-0.5-0.5*ERF(C48/(SQRT(2)*$B$8))))-$B$23/$B$35*$B$25*$B$24*$B$21/(SQRT(2*PI())*$B$8)*EXP(-C48*C48/(2*$B$8*$B$8))*C48*EXP(-0.5-0.5*ERF(C48/(SQRT(2)*$B$8))))</f>
        <v>9.2192982240408575E-2</v>
      </c>
      <c r="F48" s="1">
        <f>0.0408976453568415+1/($B$7*$B$7)*$B$43*$B$43*(EXP($B$28*$B$21*(-0.5-0.5*ERF(C48/(SQRT(2)*$B$8))))-$B$27/$B$36*$B$29*$B$28*$B$21/(SQRT(2*PI())*$B$8)*EXP(-C48*C48/(2*$B$8*$B$8))*C48*EXP(-0.5-0.5*ERF(C48/(SQRT(2)*$B$8))))</f>
        <v>9.1103747253199474E-2</v>
      </c>
      <c r="G48" s="1">
        <f>-0.0444428490138792+1/($B$7*$B$7)*$B$45*$B$45*(EXP($B$32*$B$21*(-0.5-0.5*ERF(C48/(SQRT(2)*$B$8))))-$B$31/$B$37*$B$33*$B$32*$B$21/(SQRT(2*PI())*$B$8)*EXP(-C48*C48/(2*$B$8*$B$8))*C48*EXP(-0.5-0.5*ERF(C48/(SQRT(2)*$B$8))))</f>
        <v>9.1764517285167074E-2</v>
      </c>
      <c r="H48" s="1">
        <f>1/($B$7*$B$7)*$B$41*$B$41*EXP($B$24*$B$21*(-0.5-0.5*ERF(C48/(SQRT(2)*$B$8))))</f>
        <v>8.6484508277654665E-2</v>
      </c>
      <c r="Z48" s="1"/>
    </row>
    <row r="49" spans="1:26" x14ac:dyDescent="0.25">
      <c r="A49" s="9" t="s">
        <v>31</v>
      </c>
      <c r="B49" s="5"/>
      <c r="C49">
        <f>$B$2*(ROW()-51)</f>
        <v>-16</v>
      </c>
      <c r="D49" s="1"/>
      <c r="E49" s="1">
        <f>1/($B$7*$B$7)*$B$41*$B$41*(EXP($B$24*$B$21*(-0.5-0.5*ERF(C49/(SQRT(2)*$B$8))))-$B$23/$B$35*$B$25*$B$24*$B$21/(SQRT(2*PI())*$B$8)*EXP(-C49*C49/(2*$B$8*$B$8))*C49*EXP(-0.5-0.5*ERF(C49/(SQRT(2)*$B$8))))</f>
        <v>9.0097671093509427E-2</v>
      </c>
      <c r="F49" s="1">
        <f>0.0408976453568415+1/($B$7*$B$7)*$B$43*$B$43*(EXP($B$28*$B$21*(-0.5-0.5*ERF(C49/(SQRT(2)*$B$8))))-$B$27/$B$36*$B$29*$B$28*$B$21/(SQRT(2*PI())*$B$8)*EXP(-C49*C49/(2*$B$8*$B$8))*C49*EXP(-0.5-0.5*ERF(C49/(SQRT(2)*$B$8))))</f>
        <v>8.9435430941873117E-2</v>
      </c>
      <c r="G49" s="1">
        <f>-0.0444428490138792+1/($B$7*$B$7)*$B$45*$B$45*(EXP($B$32*$B$21*(-0.5-0.5*ERF(C49/(SQRT(2)*$B$8))))-$B$31/$B$37*$B$33*$B$32*$B$21/(SQRT(2*PI())*$B$8)*EXP(-C49*C49/(2*$B$8*$B$8))*C49*EXP(-0.5-0.5*ERF(C49/(SQRT(2)*$B$8))))</f>
        <v>8.9910107880323525E-2</v>
      </c>
      <c r="H49" s="1">
        <f>1/($B$7*$B$7)*$B$41*$B$41*EXP($B$24*$B$21*(-0.5-0.5*ERF(C49/(SQRT(2)*$B$8))))</f>
        <v>8.6263129622500226E-2</v>
      </c>
      <c r="Z49" s="1"/>
    </row>
    <row r="50" spans="1:26" x14ac:dyDescent="0.25">
      <c r="C50">
        <f>$B$2*(ROW()-51)</f>
        <v>-8</v>
      </c>
      <c r="D50" s="1"/>
      <c r="E50" s="1">
        <f>1/($B$7*$B$7)*$B$41*$B$41*(EXP($B$24*$B$21*(-0.5-0.5*ERF(C50/(SQRT(2)*$B$8))))-$B$23/$B$35*$B$25*$B$24*$B$21/(SQRT(2*PI())*$B$8)*EXP(-C50*C50/(2*$B$8*$B$8))*C50*EXP(-0.5-0.5*ERF(C50/(SQRT(2)*$B$8))))</f>
        <v>8.7903787764509439E-2</v>
      </c>
      <c r="F50" s="1">
        <f>0.0408976453568415+1/($B$7*$B$7)*$B$43*$B$43*(EXP($B$28*$B$21*(-0.5-0.5*ERF(C50/(SQRT(2)*$B$8))))-$B$27/$B$36*$B$29*$B$28*$B$21/(SQRT(2*PI())*$B$8)*EXP(-C50*C50/(2*$B$8*$B$8))*C50*EXP(-0.5-0.5*ERF(C50/(SQRT(2)*$B$8))))</f>
        <v>8.7688867810363419E-2</v>
      </c>
      <c r="G50" s="1">
        <f>-0.0444428490138792+1/($B$7*$B$7)*$B$45*$B$45*(EXP($B$32*$B$21*(-0.5-0.5*ERF(C50/(SQRT(2)*$B$8))))-$B$31/$B$37*$B$33*$B$32*$B$21/(SQRT(2*PI())*$B$8)*EXP(-C50*C50/(2*$B$8*$B$8))*C50*EXP(-0.5-0.5*ERF(C50/(SQRT(2)*$B$8))))</f>
        <v>8.7968302401934567E-2</v>
      </c>
      <c r="H50" s="1">
        <f>1/($B$7*$B$7)*$B$41*$B$41*EXP($B$24*$B$21*(-0.5-0.5*ERF(C50/(SQRT(2)*$B$8))))</f>
        <v>8.6030035655776063E-2</v>
      </c>
      <c r="N50" t="s">
        <v>20</v>
      </c>
      <c r="Z50" s="1"/>
    </row>
    <row r="51" spans="1:26" x14ac:dyDescent="0.25">
      <c r="C51">
        <f>$B$2*(ROW()-51)</f>
        <v>0</v>
      </c>
      <c r="D51" s="1"/>
      <c r="E51" s="1">
        <f>1/($B$7*$B$7)*$B$41*$B$41*(EXP($B$24*$B$21*(-0.5-0.5*ERF(C51/(SQRT(2)*$B$8))))-$B$23/$B$35*$B$25*$B$24*$B$21/(SQRT(2*PI())*$B$8)*EXP(-C51*C51/(2*$B$8*$B$8))*C51*EXP(-0.5-0.5*ERF(C51/(SQRT(2)*$B$8))))</f>
        <v>8.579119432502065E-2</v>
      </c>
      <c r="F51" s="1">
        <f>0.0408976453568415+1/($B$7*$B$7)*$B$43*$B$43*(EXP($B$28*$B$21*(-0.5-0.5*ERF(C51/(SQRT(2)*$B$8))))-$B$27/$B$36*$B$29*$B$28*$B$21/(SQRT(2*PI())*$B$8)*EXP(-C51*C51/(2*$B$8*$B$8))*C51*EXP(-0.5-0.5*ERF(C51/(SQRT(2)*$B$8))))</f>
        <v>8.600606290605145E-2</v>
      </c>
      <c r="G51" s="1">
        <f>-0.0444428490138792+1/($B$7*$B$7)*$B$45*$B$45*(EXP($B$32*$B$21*(-0.5-0.5*ERF(C51/(SQRT(2)*$B$8))))-$B$31/$B$37*$B$33*$B$32*$B$21/(SQRT(2*PI())*$B$8)*EXP(-C51*C51/(2*$B$8*$B$8))*C51*EXP(-0.5-0.5*ERF(C51/(SQRT(2)*$B$8))))</f>
        <v>8.6099001766052785E-2</v>
      </c>
      <c r="H51" s="1">
        <f>1/($B$7*$B$7)*$B$41*$B$41*EXP($B$24*$B$21*(-0.5-0.5*ERF(C51/(SQRT(2)*$B$8))))</f>
        <v>8.579119432502065E-2</v>
      </c>
      <c r="Z51" s="1"/>
    </row>
    <row r="52" spans="1:26" x14ac:dyDescent="0.25">
      <c r="C52">
        <f>$B$2*(ROW()-51)</f>
        <v>8</v>
      </c>
      <c r="D52" s="1"/>
      <c r="E52" s="1">
        <f>1/($B$7*$B$7)*$B$41*$B$41*(EXP($B$24*$B$21*(-0.5-0.5*ERF(C52/(SQRT(2)*$B$8))))-$B$23/$B$35*$B$25*$B$24*$B$21/(SQRT(2*PI())*$B$8)*EXP(-C52*C52/(2*$B$8*$B$8))*C52*EXP(-0.5-0.5*ERF(C52/(SQRT(2)*$B$8))))</f>
        <v>8.3909172904984286E-2</v>
      </c>
      <c r="F52" s="1">
        <f>0.0408976453568415+1/($B$7*$B$7)*$B$43*$B$43*(EXP($B$28*$B$21*(-0.5-0.5*ERF(C52/(SQRT(2)*$B$8))))-$B$27/$B$36*$B$29*$B$28*$B$21/(SQRT(2*PI())*$B$8)*EXP(-C52*C52/(2*$B$8*$B$8))*C52*EXP(-0.5-0.5*ERF(C52/(SQRT(2)*$B$8))))</f>
        <v>8.450498147261401E-2</v>
      </c>
      <c r="G52" s="1">
        <f>-0.0444428490138792+1/($B$7*$B$7)*$B$45*$B$45*(EXP($B$32*$B$21*(-0.5-0.5*ERF(C52/(SQRT(2)*$B$8))))-$B$31/$B$37*$B$33*$B$32*$B$21/(SQRT(2*PI())*$B$8)*EXP(-C52*C52/(2*$B$8*$B$8))*C52*EXP(-0.5-0.5*ERF(C52/(SQRT(2)*$B$8))))</f>
        <v>8.4434859917961486E-2</v>
      </c>
      <c r="H52" s="1">
        <f>1/($B$7*$B$7)*$B$41*$B$41*EXP($B$24*$B$21*(-0.5-0.5*ERF(C52/(SQRT(2)*$B$8))))</f>
        <v>8.5553016078743133E-2</v>
      </c>
      <c r="Z52" s="1"/>
    </row>
    <row r="53" spans="1:26" x14ac:dyDescent="0.25">
      <c r="C53">
        <f>$B$2*(ROW()-51)</f>
        <v>16</v>
      </c>
      <c r="D53" s="1"/>
      <c r="E53" s="1">
        <f>1/($B$7*$B$7)*$B$41*$B$41*(EXP($B$24*$B$21*(-0.5-0.5*ERF(C53/(SQRT(2)*$B$8))))-$B$23/$B$35*$B$25*$B$24*$B$21/(SQRT(2*PI())*$B$8)*EXP(-C53*C53/(2*$B$8*$B$8))*C53*EXP(-0.5-0.5*ERF(C53/(SQRT(2)*$B$8))))</f>
        <v>8.2360216607648459E-2</v>
      </c>
      <c r="F53" s="1">
        <f>0.0408976453568415+1/($B$7*$B$7)*$B$43*$B$43*(EXP($B$28*$B$21*(-0.5-0.5*ERF(C53/(SQRT(2)*$B$8))))-$B$27/$B$36*$B$29*$B$28*$B$21/(SQRT(2*PI())*$B$8)*EXP(-C53*C53/(2*$B$8*$B$8))*C53*EXP(-0.5-0.5*ERF(C53/(SQRT(2)*$B$8))))</f>
        <v>8.3266755767391717E-2</v>
      </c>
      <c r="G53" s="1">
        <f>-0.0444428490138792+1/($B$7*$B$7)*$B$45*$B$45*(EXP($B$32*$B$21*(-0.5-0.5*ERF(C53/(SQRT(2)*$B$8))))-$B$31/$B$37*$B$33*$B$32*$B$21/(SQRT(2*PI())*$B$8)*EXP(-C53*C53/(2*$B$8*$B$8))*C53*EXP(-0.5-0.5*ERF(C53/(SQRT(2)*$B$8))))</f>
        <v>8.3066871154829192E-2</v>
      </c>
      <c r="H53" s="1">
        <f>1/($B$7*$B$7)*$B$41*$B$41*EXP($B$24*$B$21*(-0.5-0.5*ERF(C53/(SQRT(2)*$B$8))))</f>
        <v>8.532184092928731E-2</v>
      </c>
      <c r="Z53" s="1"/>
    </row>
    <row r="54" spans="1:26" x14ac:dyDescent="0.25">
      <c r="C54">
        <f>$B$2*(ROW()-51)</f>
        <v>24</v>
      </c>
      <c r="D54" s="1"/>
      <c r="E54" s="1">
        <f>1/($B$7*$B$7)*$B$41*$B$41*(EXP($B$24*$B$21*(-0.5-0.5*ERF(C54/(SQRT(2)*$B$8))))-$B$23/$B$35*$B$25*$B$24*$B$21/(SQRT(2*PI())*$B$8)*EXP(-C54*C54/(2*$B$8*$B$8))*C54*EXP(-0.5-0.5*ERF(C54/(SQRT(2)*$B$8))))</f>
        <v>8.1195712766921016E-2</v>
      </c>
      <c r="F54" s="1">
        <f>0.0408976453568415+1/($B$7*$B$7)*$B$43*$B$43*(EXP($B$28*$B$21*(-0.5-0.5*ERF(C54/(SQRT(2)*$B$8))))-$B$27/$B$36*$B$29*$B$28*$B$21/(SQRT(2*PI())*$B$8)*EXP(-C54*C54/(2*$B$8*$B$8))*C54*EXP(-0.5-0.5*ERF(C54/(SQRT(2)*$B$8))))</f>
        <v>8.2332250307617122E-2</v>
      </c>
      <c r="G54" s="1">
        <f>-0.0444428490138792+1/($B$7*$B$7)*$B$45*$B$45*(EXP($B$32*$B$21*(-0.5-0.5*ERF(C54/(SQRT(2)*$B$8))))-$B$31/$B$37*$B$33*$B$32*$B$21/(SQRT(2*PI())*$B$8)*EXP(-C54*C54/(2*$B$8*$B$8))*C54*EXP(-0.5-0.5*ERF(C54/(SQRT(2)*$B$8))))</f>
        <v>8.2040548216758574E-2</v>
      </c>
      <c r="H54" s="1">
        <f>1/($B$7*$B$7)*$B$41*$B$41*EXP($B$24*$B$21*(-0.5-0.5*ERF(C54/(SQRT(2)*$B$8))))</f>
        <v>8.5103438411005233E-2</v>
      </c>
      <c r="Z54" s="1"/>
    </row>
    <row r="55" spans="1:26" x14ac:dyDescent="0.25">
      <c r="C55">
        <f>$B$2*(ROW()-51)</f>
        <v>32</v>
      </c>
      <c r="D55" s="1"/>
      <c r="E55" s="1">
        <f>1/($B$7*$B$7)*$B$41*$B$41*(EXP($B$24*$B$21*(-0.5-0.5*ERF(C55/(SQRT(2)*$B$8))))-$B$23/$B$35*$B$25*$B$24*$B$21/(SQRT(2*PI())*$B$8)*EXP(-C55*C55/(2*$B$8*$B$8))*C55*EXP(-0.5-0.5*ERF(C55/(SQRT(2)*$B$8))))</f>
        <v>8.0421165801319319E-2</v>
      </c>
      <c r="F55" s="1">
        <f>0.0408976453568415+1/($B$7*$B$7)*$B$43*$B$43*(EXP($B$28*$B$21*(-0.5-0.5*ERF(C55/(SQRT(2)*$B$8))))-$B$27/$B$36*$B$29*$B$28*$B$21/(SQRT(2*PI())*$B$8)*EXP(-C55*C55/(2*$B$8*$B$8))*C55*EXP(-0.5-0.5*ERF(C55/(SQRT(2)*$B$8))))</f>
        <v>8.1706140472784308E-2</v>
      </c>
      <c r="G55" s="1">
        <f>-0.0444428490138792+1/($B$7*$B$7)*$B$45*$B$45*(EXP($B$32*$B$21*(-0.5-0.5*ERF(C55/(SQRT(2)*$B$8))))-$B$31/$B$37*$B$33*$B$32*$B$21/(SQRT(2*PI())*$B$8)*EXP(-C55*C55/(2*$B$8*$B$8))*C55*EXP(-0.5-0.5*ERF(C55/(SQRT(2)*$B$8))))</f>
        <v>8.1360592025586986E-2</v>
      </c>
      <c r="H55" s="1">
        <f>1/($B$7*$B$7)*$B$41*$B$41*EXP($B$24*$B$21*(-0.5-0.5*ERF(C55/(SQRT(2)*$B$8))))</f>
        <v>8.4902585147427101E-2</v>
      </c>
      <c r="Z55" s="1"/>
    </row>
    <row r="56" spans="1:26" x14ac:dyDescent="0.25">
      <c r="C56">
        <f>$B$2*(ROW()-51)</f>
        <v>40</v>
      </c>
      <c r="D56" s="1"/>
      <c r="E56" s="1">
        <f>1/($B$7*$B$7)*$B$41*$B$41*(EXP($B$24*$B$21*(-0.5-0.5*ERF(C56/(SQRT(2)*$B$8))))-$B$23/$B$35*$B$25*$B$24*$B$21/(SQRT(2*PI())*$B$8)*EXP(-C56*C56/(2*$B$8*$B$8))*C56*EXP(-0.5-0.5*ERF(C56/(SQRT(2)*$B$8))))</f>
        <v>8.0006875589581042E-2</v>
      </c>
      <c r="F56" s="1">
        <f>0.0408976453568415+1/($B$7*$B$7)*$B$43*$B$43*(EXP($B$28*$B$21*(-0.5-0.5*ERF(C56/(SQRT(2)*$B$8))))-$B$27/$B$36*$B$29*$B$28*$B$21/(SQRT(2*PI())*$B$8)*EXP(-C56*C56/(2*$B$8*$B$8))*C56*EXP(-0.5-0.5*ERF(C56/(SQRT(2)*$B$8))))</f>
        <v>8.136529532952827E-2</v>
      </c>
      <c r="G56" s="1">
        <f>-0.0444428490138792+1/($B$7*$B$7)*$B$45*$B$45*(EXP($B$32*$B$21*(-0.5-0.5*ERF(C56/(SQRT(2)*$B$8))))-$B$31/$B$37*$B$33*$B$32*$B$21/(SQRT(2*PI())*$B$8)*EXP(-C56*C56/(2*$B$8*$B$8))*C56*EXP(-0.5-0.5*ERF(C56/(SQRT(2)*$B$8))))</f>
        <v>8.1000413128881399E-2</v>
      </c>
      <c r="H56" s="1">
        <f>1/($B$7*$B$7)*$B$41*$B$41*EXP($B$24*$B$21*(-0.5-0.5*ERF(C56/(SQRT(2)*$B$8))))</f>
        <v>8.4722769860325148E-2</v>
      </c>
      <c r="Z56" s="1"/>
    </row>
    <row r="57" spans="1:26" x14ac:dyDescent="0.25">
      <c r="C57">
        <f>$B$2*(ROW()-51)</f>
        <v>48</v>
      </c>
      <c r="D57" s="1"/>
      <c r="E57" s="1">
        <f>1/($B$7*$B$7)*$B$41*$B$41*(EXP($B$24*$B$21*(-0.5-0.5*ERF(C57/(SQRT(2)*$B$8))))-$B$23/$B$35*$B$25*$B$24*$B$21/(SQRT(2*PI())*$B$8)*EXP(-C57*C57/(2*$B$8*$B$8))*C57*EXP(-0.5-0.5*ERF(C57/(SQRT(2)*$B$8))))</f>
        <v>7.9900162868210181E-2</v>
      </c>
      <c r="F57" s="1">
        <f>0.0408976453568415+1/($B$7*$B$7)*$B$43*$B$43*(EXP($B$28*$B$21*(-0.5-0.5*ERF(C57/(SQRT(2)*$B$8))))-$B$27/$B$36*$B$29*$B$28*$B$21/(SQRT(2*PI())*$B$8)*EXP(-C57*C57/(2*$B$8*$B$8))*C57*EXP(-0.5-0.5*ERF(C57/(SQRT(2)*$B$8))))</f>
        <v>8.1268390920096398E-2</v>
      </c>
      <c r="G57" s="1">
        <f>-0.0444428490138792+1/($B$7*$B$7)*$B$45*$B$45*(EXP($B$32*$B$21*(-0.5-0.5*ERF(C57/(SQRT(2)*$B$8))))-$B$31/$B$37*$B$33*$B$32*$B$21/(SQRT(2*PI())*$B$8)*EXP(-C57*C57/(2*$B$8*$B$8))*C57*EXP(-0.5-0.5*ERF(C57/(SQRT(2)*$B$8))))</f>
        <v>8.0913023003040735E-2</v>
      </c>
      <c r="H57" s="1">
        <f>1/($B$7*$B$7)*$B$41*$B$41*EXP($B$24*$B$21*(-0.5-0.5*ERF(C57/(SQRT(2)*$B$8))))</f>
        <v>8.4566053017763557E-2</v>
      </c>
      <c r="Z57" s="1"/>
    </row>
    <row r="58" spans="1:26" x14ac:dyDescent="0.25">
      <c r="C58">
        <f>$B$2*(ROW()-51)</f>
        <v>56</v>
      </c>
      <c r="D58" s="1"/>
      <c r="E58" s="1">
        <f>1/($B$7*$B$7)*$B$41*$B$41*(EXP($B$24*$B$21*(-0.5-0.5*ERF(C58/(SQRT(2)*$B$8))))-$B$23/$B$35*$B$25*$B$24*$B$21/(SQRT(2*PI())*$B$8)*EXP(-C58*C58/(2*$B$8*$B$8))*C58*EXP(-0.5-0.5*ERF(C58/(SQRT(2)*$B$8))))</f>
        <v>8.003650150284107E-2</v>
      </c>
      <c r="F58" s="1">
        <f>0.0408976453568415+1/($B$7*$B$7)*$B$43*$B$43*(EXP($B$28*$B$21*(-0.5-0.5*ERF(C58/(SQRT(2)*$B$8))))-$B$27/$B$36*$B$29*$B$28*$B$21/(SQRT(2*PI())*$B$8)*EXP(-C58*C58/(2*$B$8*$B$8))*C58*EXP(-0.5-0.5*ERF(C58/(SQRT(2)*$B$8))))</f>
        <v>8.1364675559074714E-2</v>
      </c>
      <c r="G58" s="1">
        <f>-0.0444428490138792+1/($B$7*$B$7)*$B$45*$B$45*(EXP($B$32*$B$21*(-0.5-0.5*ERF(C58/(SQRT(2)*$B$8))))-$B$31/$B$37*$B$33*$B$32*$B$21/(SQRT(2*PI())*$B$8)*EXP(-C58*C58/(2*$B$8*$B$8))*C58*EXP(-0.5-0.5*ERF(C58/(SQRT(2)*$B$8))))</f>
        <v>8.1040944623175182E-2</v>
      </c>
      <c r="H58" s="1">
        <f>1/($B$7*$B$7)*$B$41*$B$41*EXP($B$24*$B$21*(-0.5-0.5*ERF(C58/(SQRT(2)*$B$8))))</f>
        <v>8.4433083009726656E-2</v>
      </c>
      <c r="Z58" s="1"/>
    </row>
    <row r="59" spans="1:26" x14ac:dyDescent="0.25">
      <c r="C59">
        <f>$B$2*(ROW()-51)</f>
        <v>64</v>
      </c>
      <c r="D59" s="1"/>
      <c r="E59" s="1">
        <f>1/($B$7*$B$7)*$B$41*$B$41*(EXP($B$24*$B$21*(-0.5-0.5*ERF(C59/(SQRT(2)*$B$8))))-$B$23/$B$35*$B$25*$B$24*$B$21/(SQRT(2*PI())*$B$8)*EXP(-C59*C59/(2*$B$8*$B$8))*C59*EXP(-0.5-0.5*ERF(C59/(SQRT(2)*$B$8))))</f>
        <v>8.0348360680600625E-2</v>
      </c>
      <c r="F59" s="1">
        <f>0.0408976453568415+1/($B$7*$B$7)*$B$43*$B$43*(EXP($B$28*$B$21*(-0.5-0.5*ERF(C59/(SQRT(2)*$B$8))))-$B$27/$B$36*$B$29*$B$28*$B$21/(SQRT(2*PI())*$B$8)*EXP(-C59*C59/(2*$B$8*$B$8))*C59*EXP(-0.5-0.5*ERF(C59/(SQRT(2)*$B$8))))</f>
        <v>8.1600942412476424E-2</v>
      </c>
      <c r="G59" s="1">
        <f>-0.0444428490138792+1/($B$7*$B$7)*$B$45*$B$45*(EXP($B$32*$B$21*(-0.5-0.5*ERF(C59/(SQRT(2)*$B$8))))-$B$31/$B$37*$B$33*$B$32*$B$21/(SQRT(2*PI())*$B$8)*EXP(-C59*C59/(2*$B$8*$B$8))*C59*EXP(-0.5-0.5*ERF(C59/(SQRT(2)*$B$8))))</f>
        <v>8.1324078120076776E-2</v>
      </c>
      <c r="H59" s="1">
        <f>1/($B$7*$B$7)*$B$41*$B$41*EXP($B$24*$B$21*(-0.5-0.5*ERF(C59/(SQRT(2)*$B$8))))</f>
        <v>8.4323247854102307E-2</v>
      </c>
      <c r="Z59" s="1"/>
    </row>
    <row r="60" spans="1:26" x14ac:dyDescent="0.25">
      <c r="C60">
        <f>$B$2*(ROW()-51)</f>
        <v>72</v>
      </c>
      <c r="D60" s="1"/>
      <c r="E60" s="1">
        <f>1/($B$7*$B$7)*$B$41*$B$41*(EXP($B$24*$B$21*(-0.5-0.5*ERF(C60/(SQRT(2)*$B$8))))-$B$23/$B$35*$B$25*$B$24*$B$21/(SQRT(2*PI())*$B$8)*EXP(-C60*C60/(2*$B$8*$B$8))*C60*EXP(-0.5-0.5*ERF(C60/(SQRT(2)*$B$8))))</f>
        <v>8.0771602693064187E-2</v>
      </c>
      <c r="F60" s="1">
        <f>0.0408976453568415+1/($B$7*$B$7)*$B$43*$B$43*(EXP($B$28*$B$21*(-0.5-0.5*ERF(C60/(SQRT(2)*$B$8))))-$B$27/$B$36*$B$29*$B$28*$B$21/(SQRT(2*PI())*$B$8)*EXP(-C60*C60/(2*$B$8*$B$8))*C60*EXP(-0.5-0.5*ERF(C60/(SQRT(2)*$B$8))))</f>
        <v>8.1926584256670112E-2</v>
      </c>
      <c r="G60" s="1">
        <f>-0.0444428490138792+1/($B$7*$B$7)*$B$45*$B$45*(EXP($B$32*$B$21*(-0.5-0.5*ERF(C60/(SQRT(2)*$B$8))))-$B$31/$B$37*$B$33*$B$32*$B$21/(SQRT(2*PI())*$B$8)*EXP(-C60*C60/(2*$B$8*$B$8))*C60*EXP(-0.5-0.5*ERF(C60/(SQRT(2)*$B$8))))</f>
        <v>8.1705386315915451E-2</v>
      </c>
      <c r="H60" s="1">
        <f>1/($B$7*$B$7)*$B$41*$B$41*EXP($B$24*$B$21*(-0.5-0.5*ERF(C60/(SQRT(2)*$B$8))))</f>
        <v>8.4234924929179097E-2</v>
      </c>
      <c r="Z60" s="1"/>
    </row>
    <row r="61" spans="1:26" x14ac:dyDescent="0.25">
      <c r="C61">
        <f>$B$2*(ROW()-51)</f>
        <v>80</v>
      </c>
      <c r="D61" s="1"/>
      <c r="E61" s="1">
        <f>1/($B$7*$B$7)*$B$41*$B$41*(EXP($B$24*$B$21*(-0.5-0.5*ERF(C61/(SQRT(2)*$B$8))))-$B$23/$B$35*$B$25*$B$24*$B$21/(SQRT(2*PI())*$B$8)*EXP(-C61*C61/(2*$B$8*$B$8))*C61*EXP(-0.5-0.5*ERF(C61/(SQRT(2)*$B$8))))</f>
        <v>8.1249774537052705E-2</v>
      </c>
      <c r="F61" s="1">
        <f>0.0408976453568415+1/($B$7*$B$7)*$B$43*$B$43*(EXP($B$28*$B$21*(-0.5-0.5*ERF(C61/(SQRT(2)*$B$8))))-$B$27/$B$36*$B$29*$B$28*$B$21/(SQRT(2*PI())*$B$8)*EXP(-C61*C61/(2*$B$8*$B$8))*C61*EXP(-0.5-0.5*ERF(C61/(SQRT(2)*$B$8))))</f>
        <v>8.229699301608151E-2</v>
      </c>
      <c r="G61" s="1">
        <f>-0.0444428490138792+1/($B$7*$B$7)*$B$45*$B$45*(EXP($B$32*$B$21*(-0.5-0.5*ERF(C61/(SQRT(2)*$B$8))))-$B$31/$B$37*$B$33*$B$32*$B$21/(SQRT(2*PI())*$B$8)*EXP(-C61*C61/(2*$B$8*$B$8))*C61*EXP(-0.5-0.5*ERF(C61/(SQRT(2)*$B$8))))</f>
        <v>8.213470346218224E-2</v>
      </c>
      <c r="H61" s="1">
        <f>1/($B$7*$B$7)*$B$41*$B$41*EXP($B$24*$B$21*(-0.5-0.5*ERF(C61/(SQRT(2)*$B$8))))</f>
        <v>8.4165783220675625E-2</v>
      </c>
      <c r="Z61" s="1"/>
    </row>
    <row r="62" spans="1:26" x14ac:dyDescent="0.25">
      <c r="C62">
        <f>$B$2*(ROW()-51)</f>
        <v>88</v>
      </c>
      <c r="D62" s="1"/>
      <c r="E62" s="1">
        <f>1/($B$7*$B$7)*$B$41*$B$41*(EXP($B$24*$B$21*(-0.5-0.5*ERF(C62/(SQRT(2)*$B$8))))-$B$23/$B$35*$B$25*$B$24*$B$21/(SQRT(2*PI())*$B$8)*EXP(-C62*C62/(2*$B$8*$B$8))*C62*EXP(-0.5-0.5*ERF(C62/(SQRT(2)*$B$8))))</f>
        <v>8.1736708756543236E-2</v>
      </c>
      <c r="F62" s="1">
        <f>0.0408976453568415+1/($B$7*$B$7)*$B$43*$B$43*(EXP($B$28*$B$21*(-0.5-0.5*ERF(C62/(SQRT(2)*$B$8))))-$B$27/$B$36*$B$29*$B$28*$B$21/(SQRT(2*PI())*$B$8)*EXP(-C62*C62/(2*$B$8*$B$8))*C62*EXP(-0.5-0.5*ERF(C62/(SQRT(2)*$B$8))))</f>
        <v>8.2675628087951814E-2</v>
      </c>
      <c r="G62" s="1">
        <f>-0.0444428490138792+1/($B$7*$B$7)*$B$45*$B$45*(EXP($B$32*$B$21*(-0.5-0.5*ERF(C62/(SQRT(2)*$B$8))))-$B$31/$B$37*$B$33*$B$32*$B$21/(SQRT(2*PI())*$B$8)*EXP(-C62*C62/(2*$B$8*$B$8))*C62*EXP(-0.5-0.5*ERF(C62/(SQRT(2)*$B$8))))</f>
        <v>8.2571038806919628E-2</v>
      </c>
      <c r="H62" s="1">
        <f>1/($B$7*$B$7)*$B$41*$B$41*EXP($B$24*$B$21*(-0.5-0.5*ERF(C62/(SQRT(2)*$B$8))))</f>
        <v>8.4113093174589038E-2</v>
      </c>
      <c r="Z62" s="1"/>
    </row>
    <row r="63" spans="1:26" x14ac:dyDescent="0.25">
      <c r="C63">
        <f>$B$2*(ROW()-51)</f>
        <v>96</v>
      </c>
      <c r="D63" s="1"/>
      <c r="E63" s="1">
        <f>1/($B$7*$B$7)*$B$41*$B$41*(EXP($B$24*$B$21*(-0.5-0.5*ERF(C63/(SQRT(2)*$B$8))))-$B$23/$B$35*$B$25*$B$24*$B$21/(SQRT(2*PI())*$B$8)*EXP(-C63*C63/(2*$B$8*$B$8))*C63*EXP(-0.5-0.5*ERF(C63/(SQRT(2)*$B$8))))</f>
        <v>8.2197739886360671E-2</v>
      </c>
      <c r="F63" s="1">
        <f>0.0408976453568415+1/($B$7*$B$7)*$B$43*$B$43*(EXP($B$28*$B$21*(-0.5-0.5*ERF(C63/(SQRT(2)*$B$8))))-$B$27/$B$36*$B$29*$B$28*$B$21/(SQRT(2*PI())*$B$8)*EXP(-C63*C63/(2*$B$8*$B$8))*C63*EXP(-0.5-0.5*ERF(C63/(SQRT(2)*$B$8))))</f>
        <v>8.3034992516369893E-2</v>
      </c>
      <c r="G63" s="1">
        <f>-0.0444428490138792+1/($B$7*$B$7)*$B$45*$B$45*(EXP($B$32*$B$21*(-0.5-0.5*ERF(C63/(SQRT(2)*$B$8))))-$B$31/$B$37*$B$33*$B$32*$B$21/(SQRT(2*PI())*$B$8)*EXP(-C63*C63/(2*$B$8*$B$8))*C63*EXP(-0.5-0.5*ERF(C63/(SQRT(2)*$B$8))))</f>
        <v>8.2983648947527744E-2</v>
      </c>
      <c r="H63" s="1">
        <f>1/($B$7*$B$7)*$B$41*$B$41*EXP($B$24*$B$21*(-0.5-0.5*ERF(C63/(SQRT(2)*$B$8))))</f>
        <v>8.4074006867785073E-2</v>
      </c>
      <c r="Z63" s="1"/>
    </row>
    <row r="64" spans="1:26" x14ac:dyDescent="0.25">
      <c r="C64">
        <f>$B$2*(ROW()-51)</f>
        <v>104</v>
      </c>
      <c r="D64" s="1"/>
      <c r="E64" s="1">
        <f>1/($B$7*$B$7)*$B$41*$B$41*(EXP($B$24*$B$21*(-0.5-0.5*ERF(C64/(SQRT(2)*$B$8))))-$B$23/$B$35*$B$25*$B$24*$B$21/(SQRT(2*PI())*$B$8)*EXP(-C64*C64/(2*$B$8*$B$8))*C64*EXP(-0.5-0.5*ERF(C64/(SQRT(2)*$B$8))))</f>
        <v>8.2609734576551852E-2</v>
      </c>
      <c r="F64" s="1">
        <f>0.0408976453568415+1/($B$7*$B$7)*$B$43*$B$43*(EXP($B$28*$B$21*(-0.5-0.5*ERF(C64/(SQRT(2)*$B$8))))-$B$27/$B$36*$B$29*$B$28*$B$21/(SQRT(2*PI())*$B$8)*EXP(-C64*C64/(2*$B$8*$B$8))*C64*EXP(-0.5-0.5*ERF(C64/(SQRT(2)*$B$8))))</f>
        <v>8.3356671729671178E-2</v>
      </c>
      <c r="G64" s="1">
        <f>-0.0444428490138792+1/($B$7*$B$7)*$B$45*$B$45*(EXP($B$32*$B$21*(-0.5-0.5*ERF(C64/(SQRT(2)*$B$8))))-$B$31/$B$37*$B$33*$B$32*$B$21/(SQRT(2*PI())*$B$8)*EXP(-C64*C64/(2*$B$8*$B$8))*C64*EXP(-0.5-0.5*ERF(C64/(SQRT(2)*$B$8))))</f>
        <v>8.3352055988552137E-2</v>
      </c>
      <c r="H64" s="1">
        <f>1/($B$7*$B$7)*$B$41*$B$41*EXP($B$24*$B$21*(-0.5-0.5*ERF(C64/(SQRT(2)*$B$8))))</f>
        <v>8.404578316757895E-2</v>
      </c>
      <c r="Z64" s="1"/>
    </row>
    <row r="65" spans="3:26" x14ac:dyDescent="0.25">
      <c r="C65">
        <f>$B$2*(ROW()-51)</f>
        <v>112</v>
      </c>
      <c r="D65" s="1"/>
      <c r="E65" s="1">
        <f>1/($B$7*$B$7)*$B$41*$B$41*(EXP($B$24*$B$21*(-0.5-0.5*ERF(C65/(SQRT(2)*$B$8))))-$B$23/$B$35*$B$25*$B$24*$B$21/(SQRT(2*PI())*$B$8)*EXP(-C65*C65/(2*$B$8*$B$8))*C65*EXP(-0.5-0.5*ERF(C65/(SQRT(2)*$B$8))))</f>
        <v>8.2960112654357127E-2</v>
      </c>
      <c r="F65" s="1">
        <f>0.0408976453568415+1/($B$7*$B$7)*$B$43*$B$43*(EXP($B$28*$B$21*(-0.5-0.5*ERF(C65/(SQRT(2)*$B$8))))-$B$27/$B$36*$B$29*$B$28*$B$21/(SQRT(2*PI())*$B$8)*EXP(-C65*C65/(2*$B$8*$B$8))*C65*EXP(-0.5-0.5*ERF(C65/(SQRT(2)*$B$8))))</f>
        <v>8.3630573899966573E-2</v>
      </c>
      <c r="G65" s="1">
        <f>-0.0444428490138792+1/($B$7*$B$7)*$B$45*$B$45*(EXP($B$32*$B$21*(-0.5-0.5*ERF(C65/(SQRT(2)*$B$8))))-$B$31/$B$37*$B$33*$B$32*$B$21/(SQRT(2*PI())*$B$8)*EXP(-C65*C65/(2*$B$8*$B$8))*C65*EXP(-0.5-0.5*ERF(C65/(SQRT(2)*$B$8))))</f>
        <v>8.3665169571332076E-2</v>
      </c>
      <c r="H65" s="1">
        <f>1/($B$7*$B$7)*$B$41*$B$41*EXP($B$24*$B$21*(-0.5-0.5*ERF(C65/(SQRT(2)*$B$8))))</f>
        <v>8.4025945843351463E-2</v>
      </c>
      <c r="Z65" s="1"/>
    </row>
    <row r="66" spans="3:26" x14ac:dyDescent="0.25">
      <c r="C66">
        <f>$B$2*(ROW()-51)</f>
        <v>120</v>
      </c>
      <c r="D66" s="1"/>
      <c r="E66" s="1">
        <f>1/($B$7*$B$7)*$B$41*$B$41*(EXP($B$24*$B$21*(-0.5-0.5*ERF(C66/(SQRT(2)*$B$8))))-$B$23/$B$35*$B$25*$B$24*$B$21/(SQRT(2*PI())*$B$8)*EXP(-C66*C66/(2*$B$8*$B$8))*C66*EXP(-0.5-0.5*ERF(C66/(SQRT(2)*$B$8))))</f>
        <v>8.3245095099485314E-2</v>
      </c>
      <c r="F66" s="1">
        <f>0.0408976453568415+1/($B$7*$B$7)*$B$43*$B$43*(EXP($B$28*$B$21*(-0.5-0.5*ERF(C66/(SQRT(2)*$B$8))))-$B$27/$B$36*$B$29*$B$28*$B$21/(SQRT(2*PI())*$B$8)*EXP(-C66*C66/(2*$B$8*$B$8))*C66*EXP(-0.5-0.5*ERF(C66/(SQRT(2)*$B$8))))</f>
        <v>8.3853557751514013E-2</v>
      </c>
      <c r="G66" s="1">
        <f>-0.0444428490138792+1/($B$7*$B$7)*$B$45*$B$45*(EXP($B$32*$B$21*(-0.5-0.5*ERF(C66/(SQRT(2)*$B$8))))-$B$31/$B$37*$B$33*$B$32*$B$21/(SQRT(2*PI())*$B$8)*EXP(-C66*C66/(2*$B$8*$B$8))*C66*EXP(-0.5-0.5*ERF(C66/(SQRT(2)*$B$8))))</f>
        <v>8.3919722831012927E-2</v>
      </c>
      <c r="H66" s="1">
        <f>1/($B$7*$B$7)*$B$41*$B$41*EXP($B$24*$B$21*(-0.5-0.5*ERF(C66/(SQRT(2)*$B$8))))</f>
        <v>8.401237458247629E-2</v>
      </c>
      <c r="Z66" s="1"/>
    </row>
    <row r="67" spans="3:26" x14ac:dyDescent="0.25">
      <c r="C67">
        <f>$B$2*(ROW()-51)</f>
        <v>128</v>
      </c>
      <c r="D67" s="1"/>
      <c r="E67" s="1">
        <f>1/($B$7*$B$7)*$B$41*$B$41*(EXP($B$24*$B$21*(-0.5-0.5*ERF(C67/(SQRT(2)*$B$8))))-$B$23/$B$35*$B$25*$B$24*$B$21/(SQRT(2*PI())*$B$8)*EXP(-C67*C67/(2*$B$8*$B$8))*C67*EXP(-0.5-0.5*ERF(C67/(SQRT(2)*$B$8))))</f>
        <v>8.3467493320739175E-2</v>
      </c>
      <c r="F67" s="1">
        <f>0.0408976453568415+1/($B$7*$B$7)*$B$43*$B$43*(EXP($B$28*$B$21*(-0.5-0.5*ERF(C67/(SQRT(2)*$B$8))))-$B$27/$B$36*$B$29*$B$28*$B$21/(SQRT(2*PI())*$B$8)*EXP(-C67*C67/(2*$B$8*$B$8))*C67*EXP(-0.5-0.5*ERF(C67/(SQRT(2)*$B$8))))</f>
        <v>8.40276957397047E-2</v>
      </c>
      <c r="G67" s="1">
        <f>-0.0444428490138792+1/($B$7*$B$7)*$B$45*$B$45*(EXP($B$32*$B$21*(-0.5-0.5*ERF(C67/(SQRT(2)*$B$8))))-$B$31/$B$37*$B$33*$B$32*$B$21/(SQRT(2*PI())*$B$8)*EXP(-C67*C67/(2*$B$8*$B$8))*C67*EXP(-0.5-0.5*ERF(C67/(SQRT(2)*$B$8))))</f>
        <v>8.4118301959031694E-2</v>
      </c>
      <c r="H67" s="1">
        <f>1/($B$7*$B$7)*$B$41*$B$41*EXP($B$24*$B$21*(-0.5-0.5*ERF(C67/(SQRT(2)*$B$8))))</f>
        <v>8.4003337769145606E-2</v>
      </c>
      <c r="Z67" s="1"/>
    </row>
    <row r="68" spans="3:26" x14ac:dyDescent="0.25">
      <c r="C68">
        <f>$B$2*(ROW()-51)</f>
        <v>136</v>
      </c>
      <c r="D68" s="1"/>
      <c r="E68" s="1">
        <f>1/($B$7*$B$7)*$B$41*$B$41*(EXP($B$24*$B$21*(-0.5-0.5*ERF(C68/(SQRT(2)*$B$8))))-$B$23/$B$35*$B$25*$B$24*$B$21/(SQRT(2*PI())*$B$8)*EXP(-C68*C68/(2*$B$8*$B$8))*C68*EXP(-0.5-0.5*ERF(C68/(SQRT(2)*$B$8))))</f>
        <v>8.3634390612289305E-2</v>
      </c>
      <c r="F68" s="1">
        <f>0.0408976453568415+1/($B$7*$B$7)*$B$43*$B$43*(EXP($B$28*$B$21*(-0.5-0.5*ERF(C68/(SQRT(2)*$B$8))))-$B$27/$B$36*$B$29*$B$28*$B$21/(SQRT(2*PI())*$B$8)*EXP(-C68*C68/(2*$B$8*$B$8))*C68*EXP(-0.5-0.5*ERF(C68/(SQRT(2)*$B$8))))</f>
        <v>8.4158449470063595E-2</v>
      </c>
      <c r="G68" s="1">
        <f>-0.0444428490138792+1/($B$7*$B$7)*$B$45*$B$45*(EXP($B$32*$B$21*(-0.5-0.5*ERF(C68/(SQRT(2)*$B$8))))-$B$31/$B$37*$B$33*$B$32*$B$21/(SQRT(2*PI())*$B$8)*EXP(-C68*C68/(2*$B$8*$B$8))*C68*EXP(-0.5-0.5*ERF(C68/(SQRT(2)*$B$8))))</f>
        <v>8.4267281421349899E-2</v>
      </c>
      <c r="H68" s="1">
        <f>1/($B$7*$B$7)*$B$41*$B$41*EXP($B$24*$B$21*(-0.5-0.5*ERF(C68/(SQRT(2)*$B$8))))</f>
        <v>8.3997480968604515E-2</v>
      </c>
      <c r="Z68" s="1"/>
    </row>
    <row r="69" spans="3:26" x14ac:dyDescent="0.25">
      <c r="C69">
        <f>$B$2*(ROW()-51)</f>
        <v>144</v>
      </c>
      <c r="D69" s="1"/>
      <c r="E69" s="1">
        <f>1/($B$7*$B$7)*$B$41*$B$41*(EXP($B$24*$B$21*(-0.5-0.5*ERF(C69/(SQRT(2)*$B$8))))-$B$23/$B$35*$B$25*$B$24*$B$21/(SQRT(2*PI())*$B$8)*EXP(-C69*C69/(2*$B$8*$B$8))*C69*EXP(-0.5-0.5*ERF(C69/(SQRT(2)*$B$8))))</f>
        <v>8.3755031699956545E-2</v>
      </c>
      <c r="F69" s="1">
        <f>0.0408976453568415+1/($B$7*$B$7)*$B$43*$B$43*(EXP($B$28*$B$21*(-0.5-0.5*ERF(C69/(SQRT(2)*$B$8))))-$B$27/$B$36*$B$29*$B$28*$B$21/(SQRT(2*PI())*$B$8)*EXP(-C69*C69/(2*$B$8*$B$8))*C69*EXP(-0.5-0.5*ERF(C69/(SQRT(2)*$B$8))))</f>
        <v>8.4253006801648489E-2</v>
      </c>
      <c r="G69" s="1">
        <f>-0.0444428490138792+1/($B$7*$B$7)*$B$45*$B$45*(EXP($B$32*$B$21*(-0.5-0.5*ERF(C69/(SQRT(2)*$B$8))))-$B$31/$B$37*$B$33*$B$32*$B$21/(SQRT(2*PI())*$B$8)*EXP(-C69*C69/(2*$B$8*$B$8))*C69*EXP(-0.5-0.5*ERF(C69/(SQRT(2)*$B$8))))</f>
        <v>8.4374945690551983E-2</v>
      </c>
      <c r="H69" s="1">
        <f>1/($B$7*$B$7)*$B$41*$B$41*EXP($B$24*$B$21*(-0.5-0.5*ERF(C69/(SQRT(2)*$B$8))))</f>
        <v>8.3993786521874794E-2</v>
      </c>
      <c r="Z69" s="1"/>
    </row>
    <row r="70" spans="3:26" x14ac:dyDescent="0.25">
      <c r="C70">
        <f>$B$2*(ROW()-51)</f>
        <v>152</v>
      </c>
      <c r="D70" s="1"/>
      <c r="E70" s="1">
        <f>1/($B$7*$B$7)*$B$41*$B$41*(EXP($B$24*$B$21*(-0.5-0.5*ERF(C70/(SQRT(2)*$B$8))))-$B$23/$B$35*$B$25*$B$24*$B$21/(SQRT(2*PI())*$B$8)*EXP(-C70*C70/(2*$B$8*$B$8))*C70*EXP(-0.5-0.5*ERF(C70/(SQRT(2)*$B$8))))</f>
        <v>8.3839139613821168E-2</v>
      </c>
      <c r="F70" s="1">
        <f>0.0408976453568415+1/($B$7*$B$7)*$B$43*$B$43*(EXP($B$28*$B$21*(-0.5-0.5*ERF(C70/(SQRT(2)*$B$8))))-$B$27/$B$36*$B$29*$B$28*$B$21/(SQRT(2*PI())*$B$8)*EXP(-C70*C70/(2*$B$8*$B$8))*C70*EXP(-0.5-0.5*ERF(C70/(SQRT(2)*$B$8))))</f>
        <v>8.4318953978648942E-2</v>
      </c>
      <c r="G70" s="1">
        <f>-0.0444428490138792+1/($B$7*$B$7)*$B$45*$B$45*(EXP($B$32*$B$21*(-0.5-0.5*ERF(C70/(SQRT(2)*$B$8))))-$B$31/$B$37*$B$33*$B$32*$B$21/(SQRT(2*PI())*$B$8)*EXP(-C70*C70/(2*$B$8*$B$8))*C70*EXP(-0.5-0.5*ERF(C70/(SQRT(2)*$B$8))))</f>
        <v>8.4449992267633084E-2</v>
      </c>
      <c r="H70" s="1">
        <f>1/($B$7*$B$7)*$B$41*$B$41*EXP($B$24*$B$21*(-0.5-0.5*ERF(C70/(SQRT(2)*$B$8))))</f>
        <v>8.3991518341065677E-2</v>
      </c>
      <c r="Z70" s="1"/>
    </row>
    <row r="71" spans="3:26" x14ac:dyDescent="0.25">
      <c r="C71">
        <f>$B$2*(ROW()-51)</f>
        <v>160</v>
      </c>
      <c r="D71" s="1"/>
      <c r="E71" s="1">
        <f>1/($B$7*$B$7)*$B$41*$B$41*(EXP($B$24*$B$21*(-0.5-0.5*ERF(C71/(SQRT(2)*$B$8))))-$B$23/$B$35*$B$25*$B$24*$B$21/(SQRT(2*PI())*$B$8)*EXP(-C71*C71/(2*$B$8*$B$8))*C71*EXP(-0.5-0.5*ERF(C71/(SQRT(2)*$B$8))))</f>
        <v>8.3895755501454825E-2</v>
      </c>
      <c r="F71" s="1">
        <f>0.0408976453568415+1/($B$7*$B$7)*$B$43*$B$43*(EXP($B$28*$B$21*(-0.5-0.5*ERF(C71/(SQRT(2)*$B$8))))-$B$27/$B$36*$B$29*$B$28*$B$21/(SQRT(2*PI())*$B$8)*EXP(-C71*C71/(2*$B$8*$B$8))*C71*EXP(-0.5-0.5*ERF(C71/(SQRT(2)*$B$8))))</f>
        <v>8.4363358739755617E-2</v>
      </c>
      <c r="G71" s="1">
        <f>-0.0444428490138792+1/($B$7*$B$7)*$B$45*$B$45*(EXP($B$32*$B$21*(-0.5-0.5*ERF(C71/(SQRT(2)*$B$8))))-$B$31/$B$37*$B$33*$B$32*$B$21/(SQRT(2*PI())*$B$8)*EXP(-C71*C71/(2*$B$8*$B$8))*C71*EXP(-0.5-0.5*ERF(C71/(SQRT(2)*$B$8))))</f>
        <v>8.4500500736996914E-2</v>
      </c>
      <c r="H71" s="1">
        <f>1/($B$7*$B$7)*$B$41*$B$41*EXP($B$24*$B$21*(-0.5-0.5*ERF(C71/(SQRT(2)*$B$8))))</f>
        <v>8.3990163020719114E-2</v>
      </c>
      <c r="Z71" s="1"/>
    </row>
    <row r="72" spans="3:26" x14ac:dyDescent="0.25">
      <c r="C72">
        <f>$B$2*(ROW()-51)</f>
        <v>168</v>
      </c>
      <c r="D72" s="1"/>
      <c r="E72" s="1">
        <f>1/($B$7*$B$7)*$B$41*$B$41*(EXP($B$24*$B$21*(-0.5-0.5*ERF(C72/(SQRT(2)*$B$8))))-$B$23/$B$35*$B$25*$B$24*$B$21/(SQRT(2*PI())*$B$8)*EXP(-C72*C72/(2*$B$8*$B$8))*C72*EXP(-0.5-0.5*ERF(C72/(SQRT(2)*$B$8))))</f>
        <v>8.3932584482674544E-2</v>
      </c>
      <c r="F72" s="1">
        <f>0.0408976453568415+1/($B$7*$B$7)*$B$43*$B$43*(EXP($B$28*$B$21*(-0.5-0.5*ERF(C72/(SQRT(2)*$B$8))))-$B$27/$B$36*$B$29*$B$28*$B$21/(SQRT(2*PI())*$B$8)*EXP(-C72*C72/(2*$B$8*$B$8))*C72*EXP(-0.5-0.5*ERF(C72/(SQRT(2)*$B$8))))</f>
        <v>8.4392251650050196E-2</v>
      </c>
      <c r="G72" s="1">
        <f>-0.0444428490138792+1/($B$7*$B$7)*$B$45*$B$45*(EXP($B$32*$B$21*(-0.5-0.5*ERF(C72/(SQRT(2)*$B$8))))-$B$31/$B$37*$B$33*$B$32*$B$21/(SQRT(2*PI())*$B$8)*EXP(-C72*C72/(2*$B$8*$B$8))*C72*EXP(-0.5-0.5*ERF(C72/(SQRT(2)*$B$8))))</f>
        <v>8.4533352489555735E-2</v>
      </c>
      <c r="H72" s="1">
        <f>1/($B$7*$B$7)*$B$41*$B$41*EXP($B$24*$B$21*(-0.5-0.5*ERF(C72/(SQRT(2)*$B$8))))</f>
        <v>8.3989374814220627E-2</v>
      </c>
      <c r="Z72" s="1"/>
    </row>
    <row r="73" spans="3:26" x14ac:dyDescent="0.25">
      <c r="C73">
        <f>$B$2*(ROW()-51)</f>
        <v>176</v>
      </c>
      <c r="D73" s="1"/>
      <c r="E73" s="1">
        <f>1/($B$7*$B$7)*$B$41*$B$41*(EXP($B$24*$B$21*(-0.5-0.5*ERF(C73/(SQRT(2)*$B$8))))-$B$23/$B$35*$B$25*$B$24*$B$21/(SQRT(2*PI())*$B$8)*EXP(-C73*C73/(2*$B$8*$B$8))*C73*EXP(-0.5-0.5*ERF(C73/(SQRT(2)*$B$8))))</f>
        <v>8.3955754389101037E-2</v>
      </c>
      <c r="F73" s="1">
        <f>0.0408976453568415+1/($B$7*$B$7)*$B$43*$B$43*(EXP($B$28*$B$21*(-0.5-0.5*ERF(C73/(SQRT(2)*$B$8))))-$B$27/$B$36*$B$29*$B$28*$B$21/(SQRT(2*PI())*$B$8)*EXP(-C73*C73/(2*$B$8*$B$8))*C73*EXP(-0.5-0.5*ERF(C73/(SQRT(2)*$B$8))))</f>
        <v>8.4410432709577973E-2</v>
      </c>
      <c r="G73" s="1">
        <f>-0.0444428490138792+1/($B$7*$B$7)*$B$45*$B$45*(EXP($B$32*$B$21*(-0.5-0.5*ERF(C73/(SQRT(2)*$B$8))))-$B$31/$B$37*$B$33*$B$32*$B$21/(SQRT(2*PI())*$B$8)*EXP(-C73*C73/(2*$B$8*$B$8))*C73*EXP(-0.5-0.5*ERF(C73/(SQRT(2)*$B$8))))</f>
        <v>8.4554017939344611E-2</v>
      </c>
      <c r="H73" s="1">
        <f>1/($B$7*$B$7)*$B$41*$B$41*EXP($B$24*$B$21*(-0.5-0.5*ERF(C73/(SQRT(2)*$B$8))))</f>
        <v>8.3988928675090085E-2</v>
      </c>
      <c r="Z73" s="1"/>
    </row>
    <row r="74" spans="3:26" x14ac:dyDescent="0.25">
      <c r="C74">
        <f>$B$2*(ROW()-51)</f>
        <v>184</v>
      </c>
      <c r="D74" s="1"/>
      <c r="E74" s="1">
        <f>1/($B$7*$B$7)*$B$41*$B$41*(EXP($B$24*$B$21*(-0.5-0.5*ERF(C74/(SQRT(2)*$B$8))))-$B$23/$B$35*$B$25*$B$24*$B$21/(SQRT(2*PI())*$B$8)*EXP(-C74*C74/(2*$B$8*$B$8))*C74*EXP(-0.5-0.5*ERF(C74/(SQRT(2)*$B$8))))</f>
        <v>8.3969861215871425E-2</v>
      </c>
      <c r="F74" s="1">
        <f>0.0408976453568415+1/($B$7*$B$7)*$B$43*$B$43*(EXP($B$28*$B$21*(-0.5-0.5*ERF(C74/(SQRT(2)*$B$8))))-$B$27/$B$36*$B$29*$B$28*$B$21/(SQRT(2*PI())*$B$8)*EXP(-C74*C74/(2*$B$8*$B$8))*C74*EXP(-0.5-0.5*ERF(C74/(SQRT(2)*$B$8))))</f>
        <v>8.4421504143976284E-2</v>
      </c>
      <c r="G74" s="1">
        <f>-0.0444428490138792+1/($B$7*$B$7)*$B$45*$B$45*(EXP($B$32*$B$21*(-0.5-0.5*ERF(C74/(SQRT(2)*$B$8))))-$B$31/$B$37*$B$33*$B$32*$B$21/(SQRT(2*PI())*$B$8)*EXP(-C74*C74/(2*$B$8*$B$8))*C74*EXP(-0.5-0.5*ERF(C74/(SQRT(2)*$B$8))))</f>
        <v>8.4566598752739891E-2</v>
      </c>
      <c r="H74" s="1">
        <f>1/($B$7*$B$7)*$B$41*$B$41*EXP($B$24*$B$21*(-0.5-0.5*ERF(C74/(SQRT(2)*$B$8))))</f>
        <v>8.3988682903382947E-2</v>
      </c>
      <c r="Z74" s="1"/>
    </row>
    <row r="75" spans="3:26" x14ac:dyDescent="0.25">
      <c r="C75">
        <f>$B$2*(ROW()-51)</f>
        <v>192</v>
      </c>
      <c r="D75" s="1"/>
      <c r="E75" s="1">
        <f>1/($B$7*$B$7)*$B$41*$B$41*(EXP($B$24*$B$21*(-0.5-0.5*ERF(C75/(SQRT(2)*$B$8))))-$B$23/$B$35*$B$25*$B$24*$B$21/(SQRT(2*PI())*$B$8)*EXP(-C75*C75/(2*$B$8*$B$8))*C75*EXP(-0.5-0.5*ERF(C75/(SQRT(2)*$B$8))))</f>
        <v>8.3978177965888592E-2</v>
      </c>
      <c r="F75" s="1">
        <f>0.0408976453568415+1/($B$7*$B$7)*$B$43*$B$43*(EXP($B$28*$B$21*(-0.5-0.5*ERF(C75/(SQRT(2)*$B$8))))-$B$27/$B$36*$B$29*$B$28*$B$21/(SQRT(2*PI())*$B$8)*EXP(-C75*C75/(2*$B$8*$B$8))*C75*EXP(-0.5-0.5*ERF(C75/(SQRT(2)*$B$8))))</f>
        <v>8.4428032393616126E-2</v>
      </c>
      <c r="G75" s="1">
        <f>-0.0444428490138792+1/($B$7*$B$7)*$B$45*$B$45*(EXP($B$32*$B$21*(-0.5-0.5*ERF(C75/(SQRT(2)*$B$8))))-$B$31/$B$37*$B$33*$B$32*$B$21/(SQRT(2*PI())*$B$8)*EXP(-C75*C75/(2*$B$8*$B$8))*C75*EXP(-0.5-0.5*ERF(C75/(SQRT(2)*$B$8))))</f>
        <v>8.4574015228355448E-2</v>
      </c>
      <c r="H75" s="1">
        <f>1/($B$7*$B$7)*$B$41*$B$41*EXP($B$24*$B$21*(-0.5-0.5*ERF(C75/(SQRT(2)*$B$8))))</f>
        <v>8.3988551131094574E-2</v>
      </c>
      <c r="Z75" s="1"/>
    </row>
    <row r="76" spans="3:26" x14ac:dyDescent="0.25">
      <c r="C76">
        <f>$B$2*(ROW()-51)</f>
        <v>200</v>
      </c>
      <c r="D76" s="1"/>
      <c r="E76" s="1">
        <f>1/($B$7*$B$7)*$B$41*$B$41*(EXP($B$24*$B$21*(-0.5-0.5*ERF(C76/(SQRT(2)*$B$8))))-$B$23/$B$35*$B$25*$B$24*$B$21/(SQRT(2*PI())*$B$8)*EXP(-C76*C76/(2*$B$8*$B$8))*C76*EXP(-0.5-0.5*ERF(C76/(SQRT(2)*$B$8))))</f>
        <v>8.3982928179876348E-2</v>
      </c>
      <c r="F76" s="1">
        <f>0.0408976453568415+1/($B$7*$B$7)*$B$43*$B$43*(EXP($B$28*$B$21*(-0.5-0.5*ERF(C76/(SQRT(2)*$B$8))))-$B$27/$B$36*$B$29*$B$28*$B$21/(SQRT(2*PI())*$B$8)*EXP(-C76*C76/(2*$B$8*$B$8))*C76*EXP(-0.5-0.5*ERF(C76/(SQRT(2)*$B$8))))</f>
        <v>8.443176159402474E-2</v>
      </c>
      <c r="G76" s="1">
        <f>-0.0444428490138792+1/($B$7*$B$7)*$B$45*$B$45*(EXP($B$32*$B$21*(-0.5-0.5*ERF(C76/(SQRT(2)*$B$8))))-$B$31/$B$37*$B$33*$B$32*$B$21/(SQRT(2*PI())*$B$8)*EXP(-C76*C76/(2*$B$8*$B$8))*C76*EXP(-0.5-0.5*ERF(C76/(SQRT(2)*$B$8))))</f>
        <v>8.4578250939553734E-2</v>
      </c>
      <c r="H76" s="1">
        <f>1/($B$7*$B$7)*$B$41*$B$41*EXP($B$24*$B$21*(-0.5-0.5*ERF(C76/(SQRT(2)*$B$8))))</f>
        <v>8.3988482369407522E-2</v>
      </c>
      <c r="Z76" s="1"/>
    </row>
    <row r="77" spans="3:26" x14ac:dyDescent="0.25">
      <c r="C77">
        <f>$B$2*(ROW()-51)</f>
        <v>208</v>
      </c>
      <c r="D77" s="1"/>
      <c r="E77" s="1">
        <f>1/($B$7*$B$7)*$B$41*$B$41*(EXP($B$24*$B$21*(-0.5-0.5*ERF(C77/(SQRT(2)*$B$8))))-$B$23/$B$35*$B$25*$B$24*$B$21/(SQRT(2*PI())*$B$8)*EXP(-C77*C77/(2*$B$8*$B$8))*C77*EXP(-0.5-0.5*ERF(C77/(SQRT(2)*$B$8))))</f>
        <v>8.3985557816198458E-2</v>
      </c>
      <c r="F77" s="1">
        <f>0.0408976453568415+1/($B$7*$B$7)*$B$43*$B$43*(EXP($B$28*$B$21*(-0.5-0.5*ERF(C77/(SQRT(2)*$B$8))))-$B$27/$B$36*$B$29*$B$28*$B$21/(SQRT(2*PI())*$B$8)*EXP(-C77*C77/(2*$B$8*$B$8))*C77*EXP(-0.5-0.5*ERF(C77/(SQRT(2)*$B$8))))</f>
        <v>8.4433826261626321E-2</v>
      </c>
      <c r="G77" s="1">
        <f>-0.0444428490138792+1/($B$7*$B$7)*$B$45*$B$45*(EXP($B$32*$B$21*(-0.5-0.5*ERF(C77/(SQRT(2)*$B$8))))-$B$31/$B$37*$B$33*$B$32*$B$21/(SQRT(2*PI())*$B$8)*EXP(-C77*C77/(2*$B$8*$B$8))*C77*EXP(-0.5-0.5*ERF(C77/(SQRT(2)*$B$8))))</f>
        <v>8.4580595610998927E-2</v>
      </c>
      <c r="H77" s="1">
        <f>1/($B$7*$B$7)*$B$41*$B$41*EXP($B$24*$B$21*(-0.5-0.5*ERF(C77/(SQRT(2)*$B$8))))</f>
        <v>8.3988447447421066E-2</v>
      </c>
      <c r="Z77" s="1"/>
    </row>
    <row r="78" spans="3:26" x14ac:dyDescent="0.25">
      <c r="C78">
        <f>$B$2*(ROW()-51)</f>
        <v>216</v>
      </c>
      <c r="D78" s="1"/>
      <c r="E78" s="1">
        <f>1/($B$7*$B$7)*$B$41*$B$41*(EXP($B$24*$B$21*(-0.5-0.5*ERF(C78/(SQRT(2)*$B$8))))-$B$23/$B$35*$B$25*$B$24*$B$21/(SQRT(2*PI())*$B$8)*EXP(-C78*C78/(2*$B$8*$B$8))*C78*EXP(-0.5-0.5*ERF(C78/(SQRT(2)*$B$8))))</f>
        <v>8.3986969263891945E-2</v>
      </c>
      <c r="F78" s="1">
        <f>0.0408976453568415+1/($B$7*$B$7)*$B$43*$B$43*(EXP($B$28*$B$21*(-0.5-0.5*ERF(C78/(SQRT(2)*$B$8))))-$B$27/$B$36*$B$29*$B$28*$B$21/(SQRT(2*PI())*$B$8)*EXP(-C78*C78/(2*$B$8*$B$8))*C78*EXP(-0.5-0.5*ERF(C78/(SQRT(2)*$B$8))))</f>
        <v>8.4434934580802923E-2</v>
      </c>
      <c r="G78" s="1">
        <f>-0.0444428490138792+1/($B$7*$B$7)*$B$45*$B$45*(EXP($B$32*$B$21*(-0.5-0.5*ERF(C78/(SQRT(2)*$B$8))))-$B$31/$B$37*$B$33*$B$32*$B$21/(SQRT(2*PI())*$B$8)*EXP(-C78*C78/(2*$B$8*$B$8))*C78*EXP(-0.5-0.5*ERF(C78/(SQRT(2)*$B$8))))</f>
        <v>8.4581854036429205E-2</v>
      </c>
      <c r="H78" s="1">
        <f>1/($B$7*$B$7)*$B$41*$B$41*EXP($B$24*$B$21*(-0.5-0.5*ERF(C78/(SQRT(2)*$B$8))))</f>
        <v>8.3988430185816185E-2</v>
      </c>
      <c r="Z78" s="1"/>
    </row>
    <row r="79" spans="3:26" x14ac:dyDescent="0.25">
      <c r="C79">
        <f>$B$2*(ROW()-51)</f>
        <v>224</v>
      </c>
      <c r="D79" s="1"/>
      <c r="E79" s="1">
        <f>1/($B$7*$B$7)*$B$41*$B$41*(EXP($B$24*$B$21*(-0.5-0.5*ERF(C79/(SQRT(2)*$B$8))))-$B$23/$B$35*$B$25*$B$24*$B$21/(SQRT(2*PI())*$B$8)*EXP(-C79*C79/(2*$B$8*$B$8))*C79*EXP(-0.5-0.5*ERF(C79/(SQRT(2)*$B$8))))</f>
        <v>8.3987704054083262E-2</v>
      </c>
      <c r="F79" s="1">
        <f>0.0408976453568415+1/($B$7*$B$7)*$B$43*$B$43*(EXP($B$28*$B$21*(-0.5-0.5*ERF(C79/(SQRT(2)*$B$8))))-$B$27/$B$36*$B$29*$B$28*$B$21/(SQRT(2*PI())*$B$8)*EXP(-C79*C79/(2*$B$8*$B$8))*C79*EXP(-0.5-0.5*ERF(C79/(SQRT(2)*$B$8))))</f>
        <v>8.4435511617869927E-2</v>
      </c>
      <c r="G79" s="1">
        <f>-0.0444428490138792+1/($B$7*$B$7)*$B$45*$B$45*(EXP($B$32*$B$21*(-0.5-0.5*ERF(C79/(SQRT(2)*$B$8))))-$B$31/$B$37*$B$33*$B$32*$B$21/(SQRT(2*PI())*$B$8)*EXP(-C79*C79/(2*$B$8*$B$8))*C79*EXP(-0.5-0.5*ERF(C79/(SQRT(2)*$B$8))))</f>
        <v>8.4582509132784728E-2</v>
      </c>
      <c r="H79" s="1">
        <f>1/($B$7*$B$7)*$B$41*$B$41*EXP($B$24*$B$21*(-0.5-0.5*ERF(C79/(SQRT(2)*$B$8))))</f>
        <v>8.3988421881705924E-2</v>
      </c>
      <c r="Z79" s="1"/>
    </row>
    <row r="80" spans="3:26" x14ac:dyDescent="0.25">
      <c r="C80">
        <f>$B$2*(ROW()-51)</f>
        <v>232</v>
      </c>
      <c r="D80" s="1"/>
      <c r="E80" s="1">
        <f>1/($B$7*$B$7)*$B$41*$B$41*(EXP($B$24*$B$21*(-0.5-0.5*ERF(C80/(SQRT(2)*$B$8))))-$B$23/$B$35*$B$25*$B$24*$B$21/(SQRT(2*PI())*$B$8)*EXP(-C80*C80/(2*$B$8*$B$8))*C80*EXP(-0.5-0.5*ERF(C80/(SQRT(2)*$B$8))))</f>
        <v>8.3988075175963003E-2</v>
      </c>
      <c r="F80" s="1">
        <f>0.0408976453568415+1/($B$7*$B$7)*$B$43*$B$43*(EXP($B$28*$B$21*(-0.5-0.5*ERF(C80/(SQRT(2)*$B$8))))-$B$27/$B$36*$B$29*$B$28*$B$21/(SQRT(2*PI())*$B$8)*EXP(-C80*C80/(2*$B$8*$B$8))*C80*EXP(-0.5-0.5*ERF(C80/(SQRT(2)*$B$8))))</f>
        <v>8.4435803087105799E-2</v>
      </c>
      <c r="G80" s="1">
        <f>-0.0444428490138792+1/($B$7*$B$7)*$B$45*$B$45*(EXP($B$32*$B$21*(-0.5-0.5*ERF(C80/(SQRT(2)*$B$8))))-$B$31/$B$37*$B$33*$B$32*$B$21/(SQRT(2*PI())*$B$8)*EXP(-C80*C80/(2*$B$8*$B$8))*C80*EXP(-0.5-0.5*ERF(C80/(SQRT(2)*$B$8))))</f>
        <v>8.4582839989424924E-2</v>
      </c>
      <c r="H80" s="1">
        <f>1/($B$7*$B$7)*$B$41*$B$41*EXP($B$24*$B$21*(-0.5-0.5*ERF(C80/(SQRT(2)*$B$8))))</f>
        <v>8.3988417993630715E-2</v>
      </c>
      <c r="Z80" s="1"/>
    </row>
    <row r="81" spans="3:26" x14ac:dyDescent="0.25">
      <c r="C81">
        <f>$B$2*(ROW()-51)</f>
        <v>240</v>
      </c>
      <c r="D81" s="1"/>
      <c r="E81" s="1">
        <f>1/($B$7*$B$7)*$B$41*$B$41*(EXP($B$24*$B$21*(-0.5-0.5*ERF(C81/(SQRT(2)*$B$8))))-$B$23/$B$35*$B$25*$B$24*$B$21/(SQRT(2*PI())*$B$8)*EXP(-C81*C81/(2*$B$8*$B$8))*C81*EXP(-0.5-0.5*ERF(C81/(SQRT(2)*$B$8))))</f>
        <v>8.3988257076717782E-2</v>
      </c>
      <c r="F81" s="1">
        <f>0.0408976453568415+1/($B$7*$B$7)*$B$43*$B$43*(EXP($B$28*$B$21*(-0.5-0.5*ERF(C81/(SQRT(2)*$B$8))))-$B$27/$B$36*$B$29*$B$28*$B$21/(SQRT(2*PI())*$B$8)*EXP(-C81*C81/(2*$B$8*$B$8))*C81*EXP(-0.5-0.5*ERF(C81/(SQRT(2)*$B$8))))</f>
        <v>8.4435945957624325E-2</v>
      </c>
      <c r="G81" s="1">
        <f>-0.0444428490138792+1/($B$7*$B$7)*$B$45*$B$45*(EXP($B$32*$B$21*(-0.5-0.5*ERF(C81/(SQRT(2)*$B$8))))-$B$31/$B$37*$B$33*$B$32*$B$21/(SQRT(2*PI())*$B$8)*EXP(-C81*C81/(2*$B$8*$B$8))*C81*EXP(-0.5-0.5*ERF(C81/(SQRT(2)*$B$8))))</f>
        <v>8.4583002148496372E-2</v>
      </c>
      <c r="H81" s="1">
        <f>1/($B$7*$B$7)*$B$41*$B$41*EXP($B$24*$B$21*(-0.5-0.5*ERF(C81/(SQRT(2)*$B$8))))</f>
        <v>8.3988416221867188E-2</v>
      </c>
      <c r="Z81" s="1"/>
    </row>
    <row r="82" spans="3:26" x14ac:dyDescent="0.25">
      <c r="C82">
        <f>$B$2*(ROW()-51)</f>
        <v>248</v>
      </c>
      <c r="D82" s="1"/>
      <c r="E82" s="1">
        <f>1/($B$7*$B$7)*$B$41*$B$41*(EXP($B$24*$B$21*(-0.5-0.5*ERF(C82/(SQRT(2)*$B$8))))-$B$23/$B$35*$B$25*$B$24*$B$21/(SQRT(2*PI())*$B$8)*EXP(-C82*C82/(2*$B$8*$B$8))*C82*EXP(-0.5-0.5*ERF(C82/(SQRT(2)*$B$8))))</f>
        <v>8.3988343616217861E-2</v>
      </c>
      <c r="F82" s="1">
        <f>0.0408976453568415+1/($B$7*$B$7)*$B$43*$B$43*(EXP($B$28*$B$21*(-0.5-0.5*ERF(C82/(SQRT(2)*$B$8))))-$B$27/$B$36*$B$29*$B$28*$B$21/(SQRT(2*PI())*$B$8)*EXP(-C82*C82/(2*$B$8*$B$8))*C82*EXP(-0.5-0.5*ERF(C82/(SQRT(2)*$B$8))))</f>
        <v>8.4436013932927406E-2</v>
      </c>
      <c r="G82" s="1">
        <f>-0.0444428490138792+1/($B$7*$B$7)*$B$45*$B$45*(EXP($B$32*$B$21*(-0.5-0.5*ERF(C82/(SQRT(2)*$B$8))))-$B$31/$B$37*$B$33*$B$32*$B$21/(SQRT(2*PI())*$B$8)*EXP(-C82*C82/(2*$B$8*$B$8))*C82*EXP(-0.5-0.5*ERF(C82/(SQRT(2)*$B$8))))</f>
        <v>8.4583079293231472E-2</v>
      </c>
      <c r="H82" s="1">
        <f>1/($B$7*$B$7)*$B$41*$B$41*EXP($B$24*$B$21*(-0.5-0.5*ERF(C82/(SQRT(2)*$B$8))))</f>
        <v>8.3988415436077463E-2</v>
      </c>
      <c r="Z82" s="1"/>
    </row>
    <row r="83" spans="3:26" x14ac:dyDescent="0.25">
      <c r="C83">
        <f>$B$2*(ROW()-51)</f>
        <v>256</v>
      </c>
      <c r="D83" s="1"/>
      <c r="E83" s="1">
        <f>1/($B$7*$B$7)*$B$41*$B$41*(EXP($B$24*$B$21*(-0.5-0.5*ERF(C83/(SQRT(2)*$B$8))))-$B$23/$B$35*$B$25*$B$24*$B$21/(SQRT(2*PI())*$B$8)*EXP(-C83*C83/(2*$B$8*$B$8))*C83*EXP(-0.5-0.5*ERF(C83/(SQRT(2)*$B$8))))</f>
        <v>8.3988383586977827E-2</v>
      </c>
      <c r="F83" s="1">
        <f>0.0408976453568415+1/($B$7*$B$7)*$B$43*$B$43*(EXP($B$28*$B$21*(-0.5-0.5*ERF(C83/(SQRT(2)*$B$8))))-$B$27/$B$36*$B$29*$B$28*$B$21/(SQRT(2*PI())*$B$8)*EXP(-C83*C83/(2*$B$8*$B$8))*C83*EXP(-0.5-0.5*ERF(C83/(SQRT(2)*$B$8))))</f>
        <v>8.4436045331143017E-2</v>
      </c>
      <c r="G83" s="1">
        <f>-0.0444428490138792+1/($B$7*$B$7)*$B$45*$B$45*(EXP($B$32*$B$21*(-0.5-0.5*ERF(C83/(SQRT(2)*$B$8))))-$B$31/$B$37*$B$33*$B$32*$B$21/(SQRT(2*PI())*$B$8)*EXP(-C83*C83/(2*$B$8*$B$8))*C83*EXP(-0.5-0.5*ERF(C83/(SQRT(2)*$B$8))))</f>
        <v>8.4583114923652725E-2</v>
      </c>
      <c r="H83" s="1">
        <f>1/($B$7*$B$7)*$B$41*$B$41*EXP($B$24*$B$21*(-0.5-0.5*ERF(C83/(SQRT(2)*$B$8))))</f>
        <v>8.3988415096892685E-2</v>
      </c>
      <c r="Z83" s="1"/>
    </row>
    <row r="84" spans="3:26" x14ac:dyDescent="0.25">
      <c r="C84">
        <f>$B$2*(ROW()-51)</f>
        <v>264</v>
      </c>
      <c r="D84" s="1"/>
      <c r="E84" s="1">
        <f>1/($B$7*$B$7)*$B$41*$B$41*(EXP($B$24*$B$21*(-0.5-0.5*ERF(C84/(SQRT(2)*$B$8))))-$B$23/$B$35*$B$25*$B$24*$B$21/(SQRT(2*PI())*$B$8)*EXP(-C84*C84/(2*$B$8*$B$8))*C84*EXP(-0.5-0.5*ERF(C84/(SQRT(2)*$B$8))))</f>
        <v>8.3988401513471381E-2</v>
      </c>
      <c r="F84" s="1">
        <f>0.0408976453568415+1/($B$7*$B$7)*$B$43*$B$43*(EXP($B$28*$B$21*(-0.5-0.5*ERF(C84/(SQRT(2)*$B$8))))-$B$27/$B$36*$B$29*$B$28*$B$21/(SQRT(2*PI())*$B$8)*EXP(-C84*C84/(2*$B$8*$B$8))*C84*EXP(-0.5-0.5*ERF(C84/(SQRT(2)*$B$8))))</f>
        <v>8.4436059413690229E-2</v>
      </c>
      <c r="G84" s="1">
        <f>-0.0444428490138792+1/($B$7*$B$7)*$B$45*$B$45*(EXP($B$32*$B$21*(-0.5-0.5*ERF(C84/(SQRT(2)*$B$8))))-$B$31/$B$37*$B$33*$B$32*$B$21/(SQRT(2*PI())*$B$8)*EXP(-C84*C84/(2*$B$8*$B$8))*C84*EXP(-0.5-0.5*ERF(C84/(SQRT(2)*$B$8))))</f>
        <v>8.4583130903102793E-2</v>
      </c>
      <c r="H84" s="1">
        <f>1/($B$7*$B$7)*$B$41*$B$41*EXP($B$24*$B$21*(-0.5-0.5*ERF(C84/(SQRT(2)*$B$8))))</f>
        <v>8.3988414954398974E-2</v>
      </c>
      <c r="Z84" s="1"/>
    </row>
    <row r="85" spans="3:26" x14ac:dyDescent="0.25">
      <c r="C85">
        <f>$B$2*(ROW()-51)</f>
        <v>272</v>
      </c>
      <c r="D85" s="1"/>
      <c r="E85" s="1">
        <f>1/($B$7*$B$7)*$B$41*$B$41*(EXP($B$24*$B$21*(-0.5-0.5*ERF(C85/(SQRT(2)*$B$8))))-$B$23/$B$35*$B$25*$B$24*$B$21/(SQRT(2*PI())*$B$8)*EXP(-C85*C85/(2*$B$8*$B$8))*C85*EXP(-0.5-0.5*ERF(C85/(SQRT(2)*$B$8))))</f>
        <v>8.3988409321508847E-2</v>
      </c>
      <c r="F85" s="1">
        <f>0.0408976453568415+1/($B$7*$B$7)*$B$43*$B$43*(EXP($B$28*$B$21*(-0.5-0.5*ERF(C85/(SQRT(2)*$B$8))))-$B$27/$B$36*$B$29*$B$28*$B$21/(SQRT(2*PI())*$B$8)*EXP(-C85*C85/(2*$B$8*$B$8))*C85*EXP(-0.5-0.5*ERF(C85/(SQRT(2)*$B$8))))</f>
        <v>8.4436065547762507E-2</v>
      </c>
      <c r="G85" s="1">
        <f>-0.0444428490138792+1/($B$7*$B$7)*$B$45*$B$45*(EXP($B$32*$B$21*(-0.5-0.5*ERF(C85/(SQRT(2)*$B$8))))-$B$31/$B$37*$B$33*$B$32*$B$21/(SQRT(2*PI())*$B$8)*EXP(-C85*C85/(2*$B$8*$B$8))*C85*EXP(-0.5-0.5*ERF(C85/(SQRT(2)*$B$8))))</f>
        <v>8.458313786291341E-2</v>
      </c>
      <c r="H85" s="1">
        <f>1/($B$7*$B$7)*$B$41*$B$41*EXP($B$24*$B$21*(-0.5-0.5*ERF(C85/(SQRT(2)*$B$8))))</f>
        <v>8.3988414896137106E-2</v>
      </c>
      <c r="Z85" s="1"/>
    </row>
    <row r="86" spans="3:26" x14ac:dyDescent="0.25">
      <c r="C86">
        <f>$B$2*(ROW()-51)</f>
        <v>280</v>
      </c>
      <c r="D86" s="1"/>
      <c r="E86" s="1">
        <f>1/($B$7*$B$7)*$B$41*$B$41*(EXP($B$24*$B$21*(-0.5-0.5*ERF(C86/(SQRT(2)*$B$8))))-$B$23/$B$35*$B$25*$B$24*$B$21/(SQRT(2*PI())*$B$8)*EXP(-C86*C86/(2*$B$8*$B$8))*C86*EXP(-0.5-0.5*ERF(C86/(SQRT(2)*$B$8))))</f>
        <v>8.3988412624776035E-2</v>
      </c>
      <c r="F86" s="1">
        <f>0.0408976453568415+1/($B$7*$B$7)*$B$43*$B$43*(EXP($B$28*$B$21*(-0.5-0.5*ERF(C86/(SQRT(2)*$B$8))))-$B$27/$B$36*$B$29*$B$28*$B$21/(SQRT(2*PI())*$B$8)*EXP(-C86*C86/(2*$B$8*$B$8))*C86*EXP(-0.5-0.5*ERF(C86/(SQRT(2)*$B$8))))</f>
        <v>8.4436068142957094E-2</v>
      </c>
      <c r="G86" s="1">
        <f>-0.0444428490138792+1/($B$7*$B$7)*$B$45*$B$45*(EXP($B$32*$B$21*(-0.5-0.5*ERF(C86/(SQRT(2)*$B$8))))-$B$31/$B$37*$B$33*$B$32*$B$21/(SQRT(2*PI())*$B$8)*EXP(-C86*C86/(2*$B$8*$B$8))*C86*EXP(-0.5-0.5*ERF(C86/(SQRT(2)*$B$8))))</f>
        <v>8.4583140807262369E-2</v>
      </c>
      <c r="H86" s="1">
        <f>1/($B$7*$B$7)*$B$41*$B$41*EXP($B$24*$B$21*(-0.5-0.5*ERF(C86/(SQRT(2)*$B$8))))</f>
        <v>8.3988414872952361E-2</v>
      </c>
      <c r="Z86" s="1"/>
    </row>
    <row r="87" spans="3:26" x14ac:dyDescent="0.25">
      <c r="C87">
        <f>$B$2*(ROW()-51)</f>
        <v>288</v>
      </c>
      <c r="D87" s="1"/>
      <c r="E87" s="1">
        <f>1/($B$7*$B$7)*$B$41*$B$41*(EXP($B$24*$B$21*(-0.5-0.5*ERF(C87/(SQRT(2)*$B$8))))-$B$23/$B$35*$B$25*$B$24*$B$21/(SQRT(2*PI())*$B$8)*EXP(-C87*C87/(2*$B$8*$B$8))*C87*EXP(-0.5-0.5*ERF(C87/(SQRT(2)*$B$8))))</f>
        <v>8.3988413982327828E-2</v>
      </c>
      <c r="F87" s="1">
        <f>0.0408976453568415+1/($B$7*$B$7)*$B$43*$B$43*(EXP($B$28*$B$21*(-0.5-0.5*ERF(C87/(SQRT(2)*$B$8))))-$B$27/$B$36*$B$29*$B$28*$B$21/(SQRT(2*PI())*$B$8)*EXP(-C87*C87/(2*$B$8*$B$8))*C87*EXP(-0.5-0.5*ERF(C87/(SQRT(2)*$B$8))))</f>
        <v>8.4436069209553655E-2</v>
      </c>
      <c r="G87" s="1">
        <f>-0.0444428490138792+1/($B$7*$B$7)*$B$45*$B$45*(EXP($B$32*$B$21*(-0.5-0.5*ERF(C87/(SQRT(2)*$B$8))))-$B$31/$B$37*$B$33*$B$32*$B$21/(SQRT(2*PI())*$B$8)*EXP(-C87*C87/(2*$B$8*$B$8))*C87*EXP(-0.5-0.5*ERF(C87/(SQRT(2)*$B$8))))</f>
        <v>8.4583142017283314E-2</v>
      </c>
      <c r="H87" s="1">
        <f>1/($B$7*$B$7)*$B$41*$B$41*EXP($B$24*$B$21*(-0.5-0.5*ERF(C87/(SQRT(2)*$B$8))))</f>
        <v>8.3988414863972918E-2</v>
      </c>
      <c r="Z87" s="1"/>
    </row>
    <row r="88" spans="3:26" x14ac:dyDescent="0.25">
      <c r="C88">
        <f>$B$2*(ROW()-51)</f>
        <v>296</v>
      </c>
      <c r="D88" s="1"/>
      <c r="E88" s="1">
        <f>1/($B$7*$B$7)*$B$41*$B$41*(EXP($B$24*$B$21*(-0.5-0.5*ERF(C88/(SQRT(2)*$B$8))))-$B$23/$B$35*$B$25*$B$24*$B$21/(SQRT(2*PI())*$B$8)*EXP(-C88*C88/(2*$B$8*$B$8))*C88*EXP(-0.5-0.5*ERF(C88/(SQRT(2)*$B$8))))</f>
        <v>8.3988414524366561E-2</v>
      </c>
      <c r="F88" s="1">
        <f>0.0408976453568415+1/($B$7*$B$7)*$B$43*$B$43*(EXP($B$28*$B$21*(-0.5-0.5*ERF(C88/(SQRT(2)*$B$8))))-$B$27/$B$36*$B$29*$B$28*$B$21/(SQRT(2*PI())*$B$8)*EXP(-C88*C88/(2*$B$8*$B$8))*C88*EXP(-0.5-0.5*ERF(C88/(SQRT(2)*$B$8))))</f>
        <v>8.4436069635436484E-2</v>
      </c>
      <c r="G88" s="1">
        <f>-0.0444428490138792+1/($B$7*$B$7)*$B$45*$B$45*(EXP($B$32*$B$21*(-0.5-0.5*ERF(C88/(SQRT(2)*$B$8))))-$B$31/$B$37*$B$33*$B$32*$B$21/(SQRT(2*PI())*$B$8)*EXP(-C88*C88/(2*$B$8*$B$8))*C88*EXP(-0.5-0.5*ERF(C88/(SQRT(2)*$B$8))))</f>
        <v>8.4583142500407188E-2</v>
      </c>
      <c r="H88" s="1">
        <f>1/($B$7*$B$7)*$B$41*$B$41*EXP($B$24*$B$21*(-0.5-0.5*ERF(C88/(SQRT(2)*$B$8))))</f>
        <v>8.3988414860588168E-2</v>
      </c>
      <c r="Z88" s="1"/>
    </row>
    <row r="89" spans="3:26" x14ac:dyDescent="0.25">
      <c r="C89">
        <f>$B$2*(ROW()-51)</f>
        <v>304</v>
      </c>
      <c r="D89" s="1"/>
      <c r="E89" s="1">
        <f>1/($B$7*$B$7)*$B$41*$B$41*(EXP($B$24*$B$21*(-0.5-0.5*ERF(C89/(SQRT(2)*$B$8))))-$B$23/$B$35*$B$25*$B$24*$B$21/(SQRT(2*PI())*$B$8)*EXP(-C89*C89/(2*$B$8*$B$8))*C89*EXP(-0.5-0.5*ERF(C89/(SQRT(2)*$B$8))))</f>
        <v>8.3988414734652961E-2</v>
      </c>
      <c r="F89" s="1">
        <f>0.0408976453568415+1/($B$7*$B$7)*$B$43*$B$43*(EXP($B$28*$B$21*(-0.5-0.5*ERF(C89/(SQRT(2)*$B$8))))-$B$27/$B$36*$B$29*$B$28*$B$21/(SQRT(2*PI())*$B$8)*EXP(-C89*C89/(2*$B$8*$B$8))*C89*EXP(-0.5-0.5*ERF(C89/(SQRT(2)*$B$8))))</f>
        <v>8.4436069800665273E-2</v>
      </c>
      <c r="G89" s="1">
        <f>-0.0444428490138792+1/($B$7*$B$7)*$B$45*$B$45*(EXP($B$32*$B$21*(-0.5-0.5*ERF(C89/(SQRT(2)*$B$8))))-$B$31/$B$37*$B$33*$B$32*$B$21/(SQRT(2*PI())*$B$8)*EXP(-C89*C89/(2*$B$8*$B$8))*C89*EXP(-0.5-0.5*ERF(C89/(SQRT(2)*$B$8))))</f>
        <v>8.4583142687834012E-2</v>
      </c>
      <c r="H89" s="1">
        <f>1/($B$7*$B$7)*$B$41*$B$41*EXP($B$24*$B$21*(-0.5-0.5*ERF(C89/(SQRT(2)*$B$8))))</f>
        <v>8.3988414859346439E-2</v>
      </c>
      <c r="Z89" s="1"/>
    </row>
    <row r="90" spans="3:26" x14ac:dyDescent="0.25">
      <c r="C90">
        <f>$B$2*(ROW()-51)</f>
        <v>312</v>
      </c>
      <c r="D90" s="1"/>
      <c r="E90" s="1">
        <f>1/($B$7*$B$7)*$B$41*$B$41*(EXP($B$24*$B$21*(-0.5-0.5*ERF(C90/(SQRT(2)*$B$8))))-$B$23/$B$35*$B$25*$B$24*$B$21/(SQRT(2*PI())*$B$8)*EXP(-C90*C90/(2*$B$8*$B$8))*C90*EXP(-0.5-0.5*ERF(C90/(SQRT(2)*$B$8))))</f>
        <v>8.3988414813928755E-2</v>
      </c>
      <c r="F90" s="1">
        <f>0.0408976453568415+1/($B$7*$B$7)*$B$43*$B$43*(EXP($B$28*$B$21*(-0.5-0.5*ERF(C90/(SQRT(2)*$B$8))))-$B$27/$B$36*$B$29*$B$28*$B$21/(SQRT(2*PI())*$B$8)*EXP(-C90*C90/(2*$B$8*$B$8))*C90*EXP(-0.5-0.5*ERF(C90/(SQRT(2)*$B$8))))</f>
        <v>8.4436069862956764E-2</v>
      </c>
      <c r="G90" s="1">
        <f>-0.0444428490138792+1/($B$7*$B$7)*$B$45*$B$45*(EXP($B$32*$B$21*(-0.5-0.5*ERF(C90/(SQRT(2)*$B$8))))-$B$31/$B$37*$B$33*$B$32*$B$21/(SQRT(2*PI())*$B$8)*EXP(-C90*C90/(2*$B$8*$B$8))*C90*EXP(-0.5-0.5*ERF(C90/(SQRT(2)*$B$8))))</f>
        <v>8.4583142758490826E-2</v>
      </c>
      <c r="H90" s="1">
        <f>1/($B$7*$B$7)*$B$41*$B$41*EXP($B$24*$B$21*(-0.5-0.5*ERF(C90/(SQRT(2)*$B$8))))</f>
        <v>8.3988414858903071E-2</v>
      </c>
      <c r="Z90" s="1"/>
    </row>
    <row r="91" spans="3:26" x14ac:dyDescent="0.25">
      <c r="C91">
        <f>$B$2*(ROW()-51)</f>
        <v>320</v>
      </c>
      <c r="D91" s="1"/>
      <c r="E91" s="1">
        <f>1/($B$7*$B$7)*$B$41*$B$41*(EXP($B$24*$B$21*(-0.5-0.5*ERF(C91/(SQRT(2)*$B$8))))-$B$23/$B$35*$B$25*$B$24*$B$21/(SQRT(2*PI())*$B$8)*EXP(-C91*C91/(2*$B$8*$B$8))*C91*EXP(-0.5-0.5*ERF(C91/(SQRT(2)*$B$8))))</f>
        <v>8.3988414842972758E-2</v>
      </c>
      <c r="F91" s="1">
        <f>0.0408976453568415+1/($B$7*$B$7)*$B$43*$B$43*(EXP($B$28*$B$21*(-0.5-0.5*ERF(C91/(SQRT(2)*$B$8))))-$B$27/$B$36*$B$29*$B$28*$B$21/(SQRT(2*PI())*$B$8)*EXP(-C91*C91/(2*$B$8*$B$8))*C91*EXP(-0.5-0.5*ERF(C91/(SQRT(2)*$B$8))))</f>
        <v>8.4436069885778925E-2</v>
      </c>
      <c r="G91" s="1">
        <f>-0.0444428490138792+1/($B$7*$B$7)*$B$45*$B$45*(EXP($B$32*$B$21*(-0.5-0.5*ERF(C91/(SQRT(2)*$B$8))))-$B$31/$B$37*$B$33*$B$32*$B$21/(SQRT(2*PI())*$B$8)*EXP(-C91*C91/(2*$B$8*$B$8))*C91*EXP(-0.5-0.5*ERF(C91/(SQRT(2)*$B$8))))</f>
        <v>8.458314278437673E-2</v>
      </c>
      <c r="H91" s="1">
        <f>1/($B$7*$B$7)*$B$41*$B$41*EXP($B$24*$B$21*(-0.5-0.5*ERF(C91/(SQRT(2)*$B$8))))</f>
        <v>8.3988414858749E-2</v>
      </c>
      <c r="Z91" s="1"/>
    </row>
    <row r="92" spans="3:26" x14ac:dyDescent="0.25">
      <c r="C92">
        <f>$B$2*(ROW()-51)</f>
        <v>328</v>
      </c>
      <c r="D92" s="1"/>
      <c r="E92" s="1">
        <f>1/($B$7*$B$7)*$B$41*$B$41*(EXP($B$24*$B$21*(-0.5-0.5*ERF(C92/(SQRT(2)*$B$8))))-$B$23/$B$35*$B$25*$B$24*$B$21/(SQRT(2*PI())*$B$8)*EXP(-C92*C92/(2*$B$8*$B$8))*C92*EXP(-0.5-0.5*ERF(C92/(SQRT(2)*$B$8))))</f>
        <v>8.3988414853314514E-2</v>
      </c>
      <c r="F92" s="1">
        <f>0.0408976453568415+1/($B$7*$B$7)*$B$43*$B$43*(EXP($B$28*$B$21*(-0.5-0.5*ERF(C92/(SQRT(2)*$B$8))))-$B$27/$B$36*$B$29*$B$28*$B$21/(SQRT(2*PI())*$B$8)*EXP(-C92*C92/(2*$B$8*$B$8))*C92*EXP(-0.5-0.5*ERF(C92/(SQRT(2)*$B$8))))</f>
        <v>8.443606989390548E-2</v>
      </c>
      <c r="G92" s="1">
        <f>-0.0444428490138792+1/($B$7*$B$7)*$B$45*$B$45*(EXP($B$32*$B$21*(-0.5-0.5*ERF(C92/(SQRT(2)*$B$8))))-$B$31/$B$37*$B$33*$B$32*$B$21/(SQRT(2*PI())*$B$8)*EXP(-C92*C92/(2*$B$8*$B$8))*C92*EXP(-0.5-0.5*ERF(C92/(SQRT(2)*$B$8))))</f>
        <v>8.458314279359383E-2</v>
      </c>
      <c r="H92" s="1">
        <f>1/($B$7*$B$7)*$B$41*$B$41*EXP($B$24*$B$21*(-0.5-0.5*ERF(C92/(SQRT(2)*$B$8))))</f>
        <v>8.3988414858696889E-2</v>
      </c>
      <c r="Z92" s="1"/>
    </row>
    <row r="93" spans="3:26" x14ac:dyDescent="0.25">
      <c r="C93">
        <f>$B$2*(ROW()-51)</f>
        <v>336</v>
      </c>
      <c r="D93" s="1"/>
      <c r="E93" s="1">
        <f>1/($B$7*$B$7)*$B$41*$B$41*(EXP($B$24*$B$21*(-0.5-0.5*ERF(C93/(SQRT(2)*$B$8))))-$B$23/$B$35*$B$25*$B$24*$B$21/(SQRT(2*PI())*$B$8)*EXP(-C93*C93/(2*$B$8*$B$8))*C93*EXP(-0.5-0.5*ERF(C93/(SQRT(2)*$B$8))))</f>
        <v>8.3988414856893692E-2</v>
      </c>
      <c r="F93" s="1">
        <f>0.0408976453568415+1/($B$7*$B$7)*$B$43*$B$43*(EXP($B$28*$B$21*(-0.5-0.5*ERF(C93/(SQRT(2)*$B$8))))-$B$27/$B$36*$B$29*$B$28*$B$21/(SQRT(2*PI())*$B$8)*EXP(-C93*C93/(2*$B$8*$B$8))*C93*EXP(-0.5-0.5*ERF(C93/(SQRT(2)*$B$8))))</f>
        <v>8.4436069896718077E-2</v>
      </c>
      <c r="G93" s="1">
        <f>-0.0444428490138792+1/($B$7*$B$7)*$B$45*$B$45*(EXP($B$32*$B$21*(-0.5-0.5*ERF(C93/(SQRT(2)*$B$8))))-$B$31/$B$37*$B$33*$B$32*$B$21/(SQRT(2*PI())*$B$8)*EXP(-C93*C93/(2*$B$8*$B$8))*C93*EXP(-0.5-0.5*ERF(C93/(SQRT(2)*$B$8))))</f>
        <v>8.4583142796783778E-2</v>
      </c>
      <c r="H93" s="1">
        <f>1/($B$7*$B$7)*$B$41*$B$41*EXP($B$24*$B$21*(-0.5-0.5*ERF(C93/(SQRT(2)*$B$8))))</f>
        <v>8.3988414858679736E-2</v>
      </c>
      <c r="Z93" s="1"/>
    </row>
    <row r="94" spans="3:26" x14ac:dyDescent="0.25">
      <c r="C94">
        <f>$B$2*(ROW()-51)</f>
        <v>344</v>
      </c>
      <c r="D94" s="1"/>
      <c r="E94" s="1">
        <f>1/($B$7*$B$7)*$B$41*$B$41*(EXP($B$24*$B$21*(-0.5-0.5*ERF(C94/(SQRT(2)*$B$8))))-$B$23/$B$35*$B$25*$B$24*$B$21/(SQRT(2*PI())*$B$8)*EXP(-C94*C94/(2*$B$8*$B$8))*C94*EXP(-0.5-0.5*ERF(C94/(SQRT(2)*$B$8))))</f>
        <v>8.3988414858097785E-2</v>
      </c>
      <c r="F94" s="1">
        <f>0.0408976453568415+1/($B$7*$B$7)*$B$43*$B$43*(EXP($B$28*$B$21*(-0.5-0.5*ERF(C94/(SQRT(2)*$B$8))))-$B$27/$B$36*$B$29*$B$28*$B$21/(SQRT(2*PI())*$B$8)*EXP(-C94*C94/(2*$B$8*$B$8))*C94*EXP(-0.5-0.5*ERF(C94/(SQRT(2)*$B$8))))</f>
        <v>8.4436069897664293E-2</v>
      </c>
      <c r="G94" s="1">
        <f>-0.0444428490138792+1/($B$7*$B$7)*$B$45*$B$45*(EXP($B$32*$B$21*(-0.5-0.5*ERF(C94/(SQRT(2)*$B$8))))-$B$31/$B$37*$B$33*$B$32*$B$21/(SQRT(2*PI())*$B$8)*EXP(-C94*C94/(2*$B$8*$B$8))*C94*EXP(-0.5-0.5*ERF(C94/(SQRT(2)*$B$8))))</f>
        <v>8.4583142797856892E-2</v>
      </c>
      <c r="H94" s="1">
        <f>1/($B$7*$B$7)*$B$41*$B$41*EXP($B$24*$B$21*(-0.5-0.5*ERF(C94/(SQRT(2)*$B$8))))</f>
        <v>8.398841485867424E-2</v>
      </c>
      <c r="Z94" s="1"/>
    </row>
    <row r="95" spans="3:26" x14ac:dyDescent="0.25">
      <c r="C95">
        <f>$B$2*(ROW()-51)</f>
        <v>352</v>
      </c>
      <c r="D95" s="1"/>
      <c r="E95" s="1">
        <f>1/($B$7*$B$7)*$B$41*$B$41*(EXP($B$24*$B$21*(-0.5-0.5*ERF(C95/(SQRT(2)*$B$8))))-$B$23/$B$35*$B$25*$B$24*$B$21/(SQRT(2*PI())*$B$8)*EXP(-C95*C95/(2*$B$8*$B$8))*C95*EXP(-0.5-0.5*ERF(C95/(SQRT(2)*$B$8))))</f>
        <v>8.3988414858491553E-2</v>
      </c>
      <c r="F95" s="1">
        <f>0.0408976453568415+1/($B$7*$B$7)*$B$43*$B$43*(EXP($B$28*$B$21*(-0.5-0.5*ERF(C95/(SQRT(2)*$B$8))))-$B$27/$B$36*$B$29*$B$28*$B$21/(SQRT(2*PI())*$B$8)*EXP(-C95*C95/(2*$B$8*$B$8))*C95*EXP(-0.5-0.5*ERF(C95/(SQRT(2)*$B$8))))</f>
        <v>8.4436069897973753E-2</v>
      </c>
      <c r="G95" s="1">
        <f>-0.0444428490138792+1/($B$7*$B$7)*$B$45*$B$45*(EXP($B$32*$B$21*(-0.5-0.5*ERF(C95/(SQRT(2)*$B$8))))-$B$31/$B$37*$B$33*$B$32*$B$21/(SQRT(2*PI())*$B$8)*EXP(-C95*C95/(2*$B$8*$B$8))*C95*EXP(-0.5-0.5*ERF(C95/(SQRT(2)*$B$8))))</f>
        <v>8.4583142798207833E-2</v>
      </c>
      <c r="H95" s="1">
        <f>1/($B$7*$B$7)*$B$41*$B$41*EXP($B$24*$B$21*(-0.5-0.5*ERF(C95/(SQRT(2)*$B$8))))</f>
        <v>8.3988414858672519E-2</v>
      </c>
      <c r="Z95" s="1"/>
    </row>
    <row r="96" spans="3:26" x14ac:dyDescent="0.25">
      <c r="C96">
        <f>$B$2*(ROW()-51)</f>
        <v>360</v>
      </c>
      <c r="D96" s="1"/>
      <c r="E96" s="1">
        <f>1/($B$7*$B$7)*$B$41*$B$41*(EXP($B$24*$B$21*(-0.5-0.5*ERF(C96/(SQRT(2)*$B$8))))-$B$23/$B$35*$B$25*$B$24*$B$21/(SQRT(2*PI())*$B$8)*EXP(-C96*C96/(2*$B$8*$B$8))*C96*EXP(-0.5-0.5*ERF(C96/(SQRT(2)*$B$8))))</f>
        <v>8.3988414858616731E-2</v>
      </c>
      <c r="F96" s="1">
        <f>0.0408976453568415+1/($B$7*$B$7)*$B$43*$B$43*(EXP($B$28*$B$21*(-0.5-0.5*ERF(C96/(SQRT(2)*$B$8))))-$B$27/$B$36*$B$29*$B$28*$B$21/(SQRT(2*PI())*$B$8)*EXP(-C96*C96/(2*$B$8*$B$8))*C96*EXP(-0.5-0.5*ERF(C96/(SQRT(2)*$B$8))))</f>
        <v>8.4436069898072119E-2</v>
      </c>
      <c r="G96" s="1">
        <f>-0.0444428490138792+1/($B$7*$B$7)*$B$45*$B$45*(EXP($B$32*$B$21*(-0.5-0.5*ERF(C96/(SQRT(2)*$B$8))))-$B$31/$B$37*$B$33*$B$32*$B$21/(SQRT(2*PI())*$B$8)*EXP(-C96*C96/(2*$B$8*$B$8))*C96*EXP(-0.5-0.5*ERF(C96/(SQRT(2)*$B$8))))</f>
        <v>8.4583142798319411E-2</v>
      </c>
      <c r="H96" s="1">
        <f>1/($B$7*$B$7)*$B$41*$B$41*EXP($B$24*$B$21*(-0.5-0.5*ERF(C96/(SQRT(2)*$B$8))))</f>
        <v>8.3988414858671992E-2</v>
      </c>
      <c r="Z96" s="1"/>
    </row>
    <row r="97" spans="3:26" x14ac:dyDescent="0.25">
      <c r="C97">
        <f>$B$2*(ROW()-51)</f>
        <v>368</v>
      </c>
      <c r="D97" s="1"/>
      <c r="E97" s="1">
        <f>1/($B$7*$B$7)*$B$41*$B$41*(EXP($B$24*$B$21*(-0.5-0.5*ERF(C97/(SQRT(2)*$B$8))))-$B$23/$B$35*$B$25*$B$24*$B$21/(SQRT(2*PI())*$B$8)*EXP(-C97*C97/(2*$B$8*$B$8))*C97*EXP(-0.5-0.5*ERF(C97/(SQRT(2)*$B$8))))</f>
        <v>8.3988414858655436E-2</v>
      </c>
      <c r="F97" s="1">
        <f>0.0408976453568415+1/($B$7*$B$7)*$B$43*$B$43*(EXP($B$28*$B$21*(-0.5-0.5*ERF(C97/(SQRT(2)*$B$8))))-$B$27/$B$36*$B$29*$B$28*$B$21/(SQRT(2*PI())*$B$8)*EXP(-C97*C97/(2*$B$8*$B$8))*C97*EXP(-0.5-0.5*ERF(C97/(SQRT(2)*$B$8))))</f>
        <v>8.4436069898102539E-2</v>
      </c>
      <c r="G97" s="1">
        <f>-0.0444428490138792+1/($B$7*$B$7)*$B$45*$B$45*(EXP($B$32*$B$21*(-0.5-0.5*ERF(C97/(SQRT(2)*$B$8))))-$B$31/$B$37*$B$33*$B$32*$B$21/(SQRT(2*PI())*$B$8)*EXP(-C97*C97/(2*$B$8*$B$8))*C97*EXP(-0.5-0.5*ERF(C97/(SQRT(2)*$B$8))))</f>
        <v>8.4583142798353883E-2</v>
      </c>
      <c r="H97" s="1">
        <f>1/($B$7*$B$7)*$B$41*$B$41*EXP($B$24*$B$21*(-0.5-0.5*ERF(C97/(SQRT(2)*$B$8))))</f>
        <v>8.3988414858671839E-2</v>
      </c>
      <c r="Z97" s="1"/>
    </row>
    <row r="98" spans="3:26" x14ac:dyDescent="0.25">
      <c r="C98">
        <f>$B$2*(ROW()-51)</f>
        <v>376</v>
      </c>
      <c r="D98" s="1"/>
      <c r="E98" s="1">
        <f>1/($B$7*$B$7)*$B$41*$B$41*(EXP($B$24*$B$21*(-0.5-0.5*ERF(C98/(SQRT(2)*$B$8))))-$B$23/$B$35*$B$25*$B$24*$B$21/(SQRT(2*PI())*$B$8)*EXP(-C98*C98/(2*$B$8*$B$8))*C98*EXP(-0.5-0.5*ERF(C98/(SQRT(2)*$B$8))))</f>
        <v>8.3988414858667065E-2</v>
      </c>
      <c r="F98" s="1">
        <f>0.0408976453568415+1/($B$7*$B$7)*$B$43*$B$43*(EXP($B$28*$B$21*(-0.5-0.5*ERF(C98/(SQRT(2)*$B$8))))-$B$27/$B$36*$B$29*$B$28*$B$21/(SQRT(2*PI())*$B$8)*EXP(-C98*C98/(2*$B$8*$B$8))*C98*EXP(-0.5-0.5*ERF(C98/(SQRT(2)*$B$8))))</f>
        <v>8.4436069898111671E-2</v>
      </c>
      <c r="G98" s="1">
        <f>-0.0444428490138792+1/($B$7*$B$7)*$B$45*$B$45*(EXP($B$32*$B$21*(-0.5-0.5*ERF(C98/(SQRT(2)*$B$8))))-$B$31/$B$37*$B$33*$B$32*$B$21/(SQRT(2*PI())*$B$8)*EXP(-C98*C98/(2*$B$8*$B$8))*C98*EXP(-0.5-0.5*ERF(C98/(SQRT(2)*$B$8))))</f>
        <v>8.4583142798364236E-2</v>
      </c>
      <c r="H98" s="1">
        <f>1/($B$7*$B$7)*$B$41*$B$41*EXP($B$24*$B$21*(-0.5-0.5*ERF(C98/(SQRT(2)*$B$8))))</f>
        <v>8.3988414858671798E-2</v>
      </c>
      <c r="Z98" s="1"/>
    </row>
    <row r="99" spans="3:26" x14ac:dyDescent="0.25">
      <c r="C99">
        <f>$B$2*(ROW()-51)</f>
        <v>384</v>
      </c>
      <c r="D99" s="1"/>
      <c r="E99" s="1">
        <f>1/($B$7*$B$7)*$B$41*$B$41*(EXP($B$24*$B$21*(-0.5-0.5*ERF(C99/(SQRT(2)*$B$8))))-$B$23/$B$35*$B$25*$B$24*$B$21/(SQRT(2*PI())*$B$8)*EXP(-C99*C99/(2*$B$8*$B$8))*C99*EXP(-0.5-0.5*ERF(C99/(SQRT(2)*$B$8))))</f>
        <v>8.3988414858670465E-2</v>
      </c>
      <c r="F99" s="1">
        <f>0.0408976453568415+1/($B$7*$B$7)*$B$43*$B$43*(EXP($B$28*$B$21*(-0.5-0.5*ERF(C99/(SQRT(2)*$B$8))))-$B$27/$B$36*$B$29*$B$28*$B$21/(SQRT(2*PI())*$B$8)*EXP(-C99*C99/(2*$B$8*$B$8))*C99*EXP(-0.5-0.5*ERF(C99/(SQRT(2)*$B$8))))</f>
        <v>8.4436069898114335E-2</v>
      </c>
      <c r="G99" s="1">
        <f>-0.0444428490138792+1/($B$7*$B$7)*$B$45*$B$45*(EXP($B$32*$B$21*(-0.5-0.5*ERF(C99/(SQRT(2)*$B$8))))-$B$31/$B$37*$B$33*$B$32*$B$21/(SQRT(2*PI())*$B$8)*EXP(-C99*C99/(2*$B$8*$B$8))*C99*EXP(-0.5-0.5*ERF(C99/(SQRT(2)*$B$8))))</f>
        <v>8.4583142798367289E-2</v>
      </c>
      <c r="H99" s="1">
        <f>1/($B$7*$B$7)*$B$41*$B$41*EXP($B$24*$B$21*(-0.5-0.5*ERF(C99/(SQRT(2)*$B$8))))</f>
        <v>8.3988414858671798E-2</v>
      </c>
      <c r="Z99" s="1"/>
    </row>
    <row r="100" spans="3:26" x14ac:dyDescent="0.25">
      <c r="C100">
        <f>$B$2*(ROW()-51)</f>
        <v>392</v>
      </c>
      <c r="D100" s="1"/>
      <c r="E100" s="1">
        <f>1/($B$7*$B$7)*$B$41*$B$41*(EXP($B$24*$B$21*(-0.5-0.5*ERF(C100/(SQRT(2)*$B$8))))-$B$23/$B$35*$B$25*$B$24*$B$21/(SQRT(2*PI())*$B$8)*EXP(-C100*C100/(2*$B$8*$B$8))*C100*EXP(-0.5-0.5*ERF(C100/(SQRT(2)*$B$8))))</f>
        <v>8.3988414858671423E-2</v>
      </c>
      <c r="F100" s="1">
        <f>0.0408976453568415+1/($B$7*$B$7)*$B$43*$B$43*(EXP($B$28*$B$21*(-0.5-0.5*ERF(C100/(SQRT(2)*$B$8))))-$B$27/$B$36*$B$29*$B$28*$B$21/(SQRT(2*PI())*$B$8)*EXP(-C100*C100/(2*$B$8*$B$8))*C100*EXP(-0.5-0.5*ERF(C100/(SQRT(2)*$B$8))))</f>
        <v>8.4436069898115113E-2</v>
      </c>
      <c r="G100" s="1">
        <f>-0.0444428490138792+1/($B$7*$B$7)*$B$45*$B$45*(EXP($B$32*$B$21*(-0.5-0.5*ERF(C100/(SQRT(2)*$B$8))))-$B$31/$B$37*$B$33*$B$32*$B$21/(SQRT(2*PI())*$B$8)*EXP(-C100*C100/(2*$B$8*$B$8))*C100*EXP(-0.5-0.5*ERF(C100/(SQRT(2)*$B$8))))</f>
        <v>8.4583142798368122E-2</v>
      </c>
      <c r="H100" s="1">
        <f>1/($B$7*$B$7)*$B$41*$B$41*EXP($B$24*$B$21*(-0.5-0.5*ERF(C100/(SQRT(2)*$B$8))))</f>
        <v>8.3988414858671784E-2</v>
      </c>
      <c r="Z100" s="1"/>
    </row>
    <row r="101" spans="3:26" x14ac:dyDescent="0.25">
      <c r="C101">
        <f>$B$2*(ROW()-51)</f>
        <v>400</v>
      </c>
      <c r="D101" s="1"/>
      <c r="E101" s="1">
        <f>1/($B$7*$B$7)*$B$41*$B$41*(EXP($B$24*$B$21*(-0.5-0.5*ERF(C101/(SQRT(2)*$B$8))))-$B$23/$B$35*$B$25*$B$24*$B$21/(SQRT(2*PI())*$B$8)*EXP(-C101*C101/(2*$B$8*$B$8))*C101*EXP(-0.5-0.5*ERF(C101/(SQRT(2)*$B$8))))</f>
        <v>8.3988414858671687E-2</v>
      </c>
      <c r="F101" s="1">
        <f>0.0408976453568415+1/($B$7*$B$7)*$B$43*$B$43*(EXP($B$28*$B$21*(-0.5-0.5*ERF(C101/(SQRT(2)*$B$8))))-$B$27/$B$36*$B$29*$B$28*$B$21/(SQRT(2*PI())*$B$8)*EXP(-C101*C101/(2*$B$8*$B$8))*C101*EXP(-0.5-0.5*ERF(C101/(SQRT(2)*$B$8))))</f>
        <v>8.4436069898115307E-2</v>
      </c>
      <c r="G101" s="1">
        <f>-0.0444428490138792+1/($B$7*$B$7)*$B$45*$B$45*(EXP($B$32*$B$21*(-0.5-0.5*ERF(C101/(SQRT(2)*$B$8))))-$B$31/$B$37*$B$33*$B$32*$B$21/(SQRT(2*PI())*$B$8)*EXP(-C101*C101/(2*$B$8*$B$8))*C101*EXP(-0.5-0.5*ERF(C101/(SQRT(2)*$B$8))))</f>
        <v>8.4583142798368371E-2</v>
      </c>
      <c r="H101" s="1">
        <f>1/($B$7*$B$7)*$B$41*$B$41*EXP($B$24*$B$21*(-0.5-0.5*ERF(C101/(SQRT(2)*$B$8))))</f>
        <v>8.3988414858671784E-2</v>
      </c>
      <c r="Z101" s="1"/>
    </row>
    <row r="102" spans="3:26" x14ac:dyDescent="0.25">
      <c r="C102">
        <f>$B$2*(ROW()-51)</f>
        <v>408</v>
      </c>
      <c r="D102" s="1"/>
      <c r="E102" s="1">
        <f>1/($B$7*$B$7)*$B$41*$B$41*(EXP($B$24*$B$21*(-0.5-0.5*ERF(C102/(SQRT(2)*$B$8))))-$B$23/$B$35*$B$25*$B$24*$B$21/(SQRT(2*PI())*$B$8)*EXP(-C102*C102/(2*$B$8*$B$8))*C102*EXP(-0.5-0.5*ERF(C102/(SQRT(2)*$B$8))))</f>
        <v>8.3988414858671756E-2</v>
      </c>
      <c r="F102" s="1">
        <f>0.0408976453568415+1/($B$7*$B$7)*$B$43*$B$43*(EXP($B$28*$B$21*(-0.5-0.5*ERF(C102/(SQRT(2)*$B$8))))-$B$27/$B$36*$B$29*$B$28*$B$21/(SQRT(2*PI())*$B$8)*EXP(-C102*C102/(2*$B$8*$B$8))*C102*EXP(-0.5-0.5*ERF(C102/(SQRT(2)*$B$8))))</f>
        <v>8.4436069898115362E-2</v>
      </c>
      <c r="G102" s="1">
        <f>-0.0444428490138792+1/($B$7*$B$7)*$B$45*$B$45*(EXP($B$32*$B$21*(-0.5-0.5*ERF(C102/(SQRT(2)*$B$8))))-$B$31/$B$37*$B$33*$B$32*$B$21/(SQRT(2*PI())*$B$8)*EXP(-C102*C102/(2*$B$8*$B$8))*C102*EXP(-0.5-0.5*ERF(C102/(SQRT(2)*$B$8))))</f>
        <v>8.4583142798368427E-2</v>
      </c>
      <c r="H102" s="1">
        <f>1/($B$7*$B$7)*$B$41*$B$41*EXP($B$24*$B$21*(-0.5-0.5*ERF(C102/(SQRT(2)*$B$8))))</f>
        <v>8.3988414858671784E-2</v>
      </c>
      <c r="Z102" s="1"/>
    </row>
    <row r="103" spans="3:26" x14ac:dyDescent="0.25">
      <c r="D103" s="1"/>
      <c r="E103" s="1"/>
      <c r="F103" s="1"/>
      <c r="G103" s="1"/>
      <c r="H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2025-09-25T04:37:57Z</dcterms:modified>
</cp:coreProperties>
</file>