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TEG-NAS\TEG_Home\H_drive_copy\My Papers\PBI Optimization 2025\Figures\"/>
    </mc:Choice>
  </mc:AlternateContent>
  <xr:revisionPtr revIDLastSave="0" documentId="13_ncr:1_{85D7D103-F046-41A6-A570-FCECDE7776C7}" xr6:coauthVersionLast="47" xr6:coauthVersionMax="47" xr10:uidLastSave="{00000000-0000-0000-0000-000000000000}"/>
  <bookViews>
    <workbookView xWindow="480" yWindow="1965" windowWidth="29295" windowHeight="30690" xr2:uid="{3222188A-DE0C-4728-A84D-656DCA81D6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K4" i="1"/>
  <c r="J4" i="1"/>
  <c r="B16" i="1"/>
  <c r="B25" i="1"/>
  <c r="B18" i="1"/>
  <c r="B14" i="1"/>
  <c r="B10" i="1"/>
  <c r="B8" i="1"/>
  <c r="B6" i="1"/>
  <c r="C102" i="1"/>
  <c r="C101" i="1"/>
  <c r="H101" i="1" s="1"/>
  <c r="X101" i="1" s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H33" i="1" l="1"/>
  <c r="X33" i="1" s="1"/>
  <c r="H34" i="1"/>
  <c r="X34" i="1" s="1"/>
  <c r="H35" i="1"/>
  <c r="X35" i="1" s="1"/>
  <c r="H56" i="1"/>
  <c r="X56" i="1" s="1"/>
  <c r="H57" i="1"/>
  <c r="X57" i="1" s="1"/>
  <c r="H58" i="1"/>
  <c r="X58" i="1" s="1"/>
  <c r="H59" i="1"/>
  <c r="X59" i="1" s="1"/>
  <c r="H60" i="1"/>
  <c r="X60" i="1" s="1"/>
  <c r="H2" i="1"/>
  <c r="X2" i="1" s="1"/>
  <c r="H50" i="1"/>
  <c r="X50" i="1" s="1"/>
  <c r="H98" i="1"/>
  <c r="X98" i="1" s="1"/>
  <c r="H100" i="1"/>
  <c r="X100" i="1" s="1"/>
  <c r="F49" i="1"/>
  <c r="H49" i="1"/>
  <c r="X49" i="1" s="1"/>
  <c r="F73" i="1"/>
  <c r="F97" i="1"/>
  <c r="H97" i="1"/>
  <c r="X97" i="1" s="1"/>
  <c r="H22" i="1"/>
  <c r="X22" i="1" s="1"/>
  <c r="H46" i="1"/>
  <c r="X46" i="1" s="1"/>
  <c r="H94" i="1"/>
  <c r="X94" i="1" s="1"/>
  <c r="H47" i="1"/>
  <c r="X47" i="1" s="1"/>
  <c r="H95" i="1"/>
  <c r="X95" i="1" s="1"/>
  <c r="H48" i="1"/>
  <c r="X48" i="1" s="1"/>
  <c r="H96" i="1"/>
  <c r="X96" i="1" s="1"/>
  <c r="H70" i="1"/>
  <c r="X70" i="1" s="1"/>
  <c r="H71" i="1"/>
  <c r="X71" i="1" s="1"/>
  <c r="H6" i="1"/>
  <c r="X6" i="1" s="1"/>
  <c r="H55" i="1"/>
  <c r="X55" i="1" s="1"/>
  <c r="H79" i="1"/>
  <c r="X79" i="1" s="1"/>
  <c r="H8" i="1"/>
  <c r="X8" i="1" s="1"/>
  <c r="H91" i="1"/>
  <c r="X91" i="1" s="1"/>
  <c r="H43" i="1"/>
  <c r="X43" i="1" s="1"/>
  <c r="H90" i="1"/>
  <c r="X90" i="1" s="1"/>
  <c r="H18" i="1"/>
  <c r="X18" i="1" s="1"/>
  <c r="H89" i="1"/>
  <c r="X89" i="1" s="1"/>
  <c r="H41" i="1"/>
  <c r="X41" i="1" s="1"/>
  <c r="H17" i="1"/>
  <c r="X17" i="1" s="1"/>
  <c r="H88" i="1"/>
  <c r="X88" i="1" s="1"/>
  <c r="H40" i="1"/>
  <c r="X40" i="1" s="1"/>
  <c r="H63" i="1"/>
  <c r="X63" i="1" s="1"/>
  <c r="H86" i="1"/>
  <c r="X86" i="1" s="1"/>
  <c r="H14" i="1"/>
  <c r="X14" i="1" s="1"/>
  <c r="H67" i="1"/>
  <c r="X67" i="1" s="1"/>
  <c r="H19" i="1"/>
  <c r="X19" i="1" s="1"/>
  <c r="H66" i="1"/>
  <c r="X66" i="1" s="1"/>
  <c r="H42" i="1"/>
  <c r="X42" i="1" s="1"/>
  <c r="H65" i="1"/>
  <c r="X65" i="1" s="1"/>
  <c r="H64" i="1"/>
  <c r="X64" i="1" s="1"/>
  <c r="H16" i="1"/>
  <c r="X16" i="1" s="1"/>
  <c r="H15" i="1"/>
  <c r="X15" i="1" s="1"/>
  <c r="H62" i="1"/>
  <c r="X62" i="1" s="1"/>
  <c r="H85" i="1"/>
  <c r="X85" i="1" s="1"/>
  <c r="H39" i="1"/>
  <c r="X39" i="1" s="1"/>
  <c r="H37" i="1"/>
  <c r="X37" i="1" s="1"/>
  <c r="H38" i="1"/>
  <c r="X38" i="1" s="1"/>
  <c r="H13" i="1"/>
  <c r="X13" i="1" s="1"/>
  <c r="H87" i="1"/>
  <c r="X87" i="1" s="1"/>
  <c r="H61" i="1"/>
  <c r="X61" i="1" s="1"/>
  <c r="H84" i="1"/>
  <c r="X84" i="1" s="1"/>
  <c r="H83" i="1"/>
  <c r="X83" i="1" s="1"/>
  <c r="F66" i="1"/>
  <c r="F64" i="1"/>
  <c r="H36" i="1"/>
  <c r="X36" i="1" s="1"/>
  <c r="H12" i="1"/>
  <c r="X12" i="1" s="1"/>
  <c r="B19" i="1"/>
  <c r="G101" i="1" s="1"/>
  <c r="G86" i="1"/>
  <c r="G67" i="1"/>
  <c r="G85" i="1"/>
  <c r="G43" i="1"/>
  <c r="H23" i="1"/>
  <c r="X23" i="1" s="1"/>
  <c r="H26" i="1"/>
  <c r="X26" i="1" s="1"/>
  <c r="H102" i="1"/>
  <c r="X102" i="1" s="1"/>
  <c r="H31" i="1"/>
  <c r="X31" i="1" s="1"/>
  <c r="H3" i="1"/>
  <c r="X3" i="1" s="1"/>
  <c r="H51" i="1"/>
  <c r="X51" i="1" s="1"/>
  <c r="H4" i="1"/>
  <c r="X4" i="1" s="1"/>
  <c r="H52" i="1"/>
  <c r="X52" i="1" s="1"/>
  <c r="H5" i="1"/>
  <c r="X5" i="1" s="1"/>
  <c r="H53" i="1"/>
  <c r="X53" i="1" s="1"/>
  <c r="H72" i="1"/>
  <c r="X72" i="1" s="1"/>
  <c r="H54" i="1"/>
  <c r="X54" i="1" s="1"/>
  <c r="H78" i="1"/>
  <c r="X78" i="1" s="1"/>
  <c r="H73" i="1"/>
  <c r="X73" i="1" s="1"/>
  <c r="G7" i="1"/>
  <c r="H7" i="1"/>
  <c r="X7" i="1" s="1"/>
  <c r="F2" i="1"/>
  <c r="H74" i="1"/>
  <c r="X74" i="1" s="1"/>
  <c r="F32" i="1"/>
  <c r="H80" i="1"/>
  <c r="X80" i="1" s="1"/>
  <c r="H75" i="1"/>
  <c r="X75" i="1" s="1"/>
  <c r="H9" i="1"/>
  <c r="X9" i="1" s="1"/>
  <c r="H81" i="1"/>
  <c r="X81" i="1" s="1"/>
  <c r="H76" i="1"/>
  <c r="X76" i="1" s="1"/>
  <c r="H10" i="1"/>
  <c r="X10" i="1" s="1"/>
  <c r="H82" i="1"/>
  <c r="X82" i="1" s="1"/>
  <c r="B15" i="1"/>
  <c r="E16" i="1" s="1"/>
  <c r="H24" i="1"/>
  <c r="X24" i="1" s="1"/>
  <c r="H77" i="1"/>
  <c r="X77" i="1" s="1"/>
  <c r="H25" i="1"/>
  <c r="X25" i="1" s="1"/>
  <c r="H99" i="1"/>
  <c r="X99" i="1" s="1"/>
  <c r="H27" i="1"/>
  <c r="X27" i="1" s="1"/>
  <c r="H28" i="1"/>
  <c r="X28" i="1" s="1"/>
  <c r="F58" i="1"/>
  <c r="H29" i="1"/>
  <c r="X29" i="1" s="1"/>
  <c r="H30" i="1"/>
  <c r="X30" i="1" s="1"/>
  <c r="H32" i="1"/>
  <c r="X32" i="1" s="1"/>
  <c r="H11" i="1"/>
  <c r="X11" i="1" s="1"/>
  <c r="F50" i="1"/>
  <c r="F74" i="1"/>
  <c r="H20" i="1"/>
  <c r="X20" i="1" s="1"/>
  <c r="H44" i="1"/>
  <c r="X44" i="1" s="1"/>
  <c r="H68" i="1"/>
  <c r="X68" i="1" s="1"/>
  <c r="H92" i="1"/>
  <c r="X92" i="1" s="1"/>
  <c r="H21" i="1"/>
  <c r="X21" i="1" s="1"/>
  <c r="H45" i="1"/>
  <c r="X45" i="1" s="1"/>
  <c r="H69" i="1"/>
  <c r="X69" i="1" s="1"/>
  <c r="H93" i="1"/>
  <c r="X93" i="1" s="1"/>
  <c r="B17" i="1"/>
  <c r="F53" i="1" s="1"/>
  <c r="G45" i="1" l="1"/>
  <c r="G29" i="1"/>
  <c r="G24" i="1"/>
  <c r="G30" i="1"/>
  <c r="G3" i="1"/>
  <c r="F4" i="1"/>
  <c r="G41" i="1"/>
  <c r="F76" i="1"/>
  <c r="G59" i="1"/>
  <c r="G35" i="1"/>
  <c r="F28" i="1"/>
  <c r="F80" i="1"/>
  <c r="F98" i="1"/>
  <c r="G80" i="1"/>
  <c r="G42" i="1"/>
  <c r="F96" i="1"/>
  <c r="F55" i="1"/>
  <c r="F43" i="1"/>
  <c r="F72" i="1"/>
  <c r="F56" i="1"/>
  <c r="F60" i="1"/>
  <c r="F38" i="1"/>
  <c r="F25" i="1"/>
  <c r="F26" i="1"/>
  <c r="F59" i="1"/>
  <c r="F40" i="1"/>
  <c r="F57" i="1"/>
  <c r="F93" i="1"/>
  <c r="F69" i="1"/>
  <c r="F54" i="1"/>
  <c r="F45" i="1"/>
  <c r="F29" i="1"/>
  <c r="F24" i="1"/>
  <c r="F21" i="1"/>
  <c r="F44" i="1"/>
  <c r="F71" i="1"/>
  <c r="E86" i="1"/>
  <c r="F30" i="1"/>
  <c r="F23" i="1"/>
  <c r="F101" i="1"/>
  <c r="F94" i="1"/>
  <c r="F75" i="1"/>
  <c r="F81" i="1"/>
  <c r="F51" i="1"/>
  <c r="F65" i="1"/>
  <c r="F31" i="1"/>
  <c r="F34" i="1"/>
  <c r="F67" i="1"/>
  <c r="F3" i="1"/>
  <c r="F82" i="1"/>
  <c r="E38" i="1"/>
  <c r="F47" i="1"/>
  <c r="F92" i="1"/>
  <c r="F68" i="1"/>
  <c r="F52" i="1"/>
  <c r="F91" i="1"/>
  <c r="F99" i="1"/>
  <c r="F77" i="1"/>
  <c r="F79" i="1"/>
  <c r="E4" i="1"/>
  <c r="F33" i="1"/>
  <c r="F5" i="1"/>
  <c r="F27" i="1"/>
  <c r="F37" i="1"/>
  <c r="F102" i="1"/>
  <c r="E22" i="1"/>
  <c r="G10" i="1"/>
  <c r="F61" i="1"/>
  <c r="F100" i="1"/>
  <c r="F39" i="1"/>
  <c r="F22" i="1"/>
  <c r="F78" i="1"/>
  <c r="F95" i="1"/>
  <c r="F19" i="1"/>
  <c r="F20" i="1"/>
  <c r="F35" i="1"/>
  <c r="F70" i="1"/>
  <c r="E87" i="1"/>
  <c r="F8" i="1"/>
  <c r="G100" i="1"/>
  <c r="F6" i="1"/>
  <c r="G46" i="1"/>
  <c r="F42" i="1"/>
  <c r="F63" i="1"/>
  <c r="G6" i="1"/>
  <c r="G26" i="1"/>
  <c r="E3" i="1"/>
  <c r="E82" i="1"/>
  <c r="E52" i="1"/>
  <c r="E73" i="1"/>
  <c r="E95" i="1"/>
  <c r="G11" i="1"/>
  <c r="E56" i="1"/>
  <c r="G78" i="1"/>
  <c r="G68" i="1"/>
  <c r="E88" i="1"/>
  <c r="E59" i="1"/>
  <c r="E10" i="1"/>
  <c r="E54" i="1"/>
  <c r="G52" i="1"/>
  <c r="G97" i="1"/>
  <c r="G69" i="1"/>
  <c r="G76" i="1"/>
  <c r="G2" i="1"/>
  <c r="E11" i="1"/>
  <c r="G92" i="1"/>
  <c r="G96" i="1"/>
  <c r="G38" i="1"/>
  <c r="G71" i="1"/>
  <c r="E40" i="1"/>
  <c r="G98" i="1"/>
  <c r="E32" i="1"/>
  <c r="G54" i="1"/>
  <c r="G23" i="1"/>
  <c r="G39" i="1"/>
  <c r="E28" i="1"/>
  <c r="E97" i="1"/>
  <c r="E15" i="1"/>
  <c r="E60" i="1"/>
  <c r="E26" i="1"/>
  <c r="E36" i="1"/>
  <c r="E74" i="1"/>
  <c r="E2" i="1"/>
  <c r="G56" i="1"/>
  <c r="E64" i="1"/>
  <c r="G32" i="1"/>
  <c r="G4" i="1"/>
  <c r="G95" i="1"/>
  <c r="G84" i="1"/>
  <c r="G28" i="1"/>
  <c r="E43" i="1"/>
  <c r="E42" i="1"/>
  <c r="E41" i="1"/>
  <c r="E31" i="1"/>
  <c r="E44" i="1"/>
  <c r="E78" i="1"/>
  <c r="E6" i="1"/>
  <c r="E92" i="1"/>
  <c r="E90" i="1"/>
  <c r="E17" i="1"/>
  <c r="E89" i="1"/>
  <c r="E8" i="1"/>
  <c r="E7" i="1"/>
  <c r="E30" i="1"/>
  <c r="E91" i="1"/>
  <c r="E29" i="1"/>
  <c r="E79" i="1"/>
  <c r="E77" i="1"/>
  <c r="E5" i="1"/>
  <c r="E45" i="1"/>
  <c r="E63" i="1"/>
  <c r="G73" i="1"/>
  <c r="E72" i="1"/>
  <c r="E57" i="1"/>
  <c r="E24" i="1"/>
  <c r="E100" i="1"/>
  <c r="E80" i="1"/>
  <c r="G83" i="1"/>
  <c r="G99" i="1"/>
  <c r="G93" i="1"/>
  <c r="E27" i="1"/>
  <c r="E81" i="1"/>
  <c r="E46" i="1"/>
  <c r="E62" i="1"/>
  <c r="E39" i="1"/>
  <c r="E50" i="1"/>
  <c r="G91" i="1"/>
  <c r="G18" i="1"/>
  <c r="G17" i="1"/>
  <c r="G89" i="1"/>
  <c r="G15" i="1"/>
  <c r="G14" i="1"/>
  <c r="G66" i="1"/>
  <c r="G13" i="1"/>
  <c r="G65" i="1"/>
  <c r="G90" i="1"/>
  <c r="G16" i="1"/>
  <c r="G88" i="1"/>
  <c r="G87" i="1"/>
  <c r="G12" i="1"/>
  <c r="G50" i="1"/>
  <c r="G62" i="1"/>
  <c r="G61" i="1"/>
  <c r="G60" i="1"/>
  <c r="G64" i="1"/>
  <c r="G63" i="1"/>
  <c r="G49" i="1"/>
  <c r="G8" i="1"/>
  <c r="G81" i="1"/>
  <c r="E18" i="1"/>
  <c r="G44" i="1"/>
  <c r="G79" i="1"/>
  <c r="E14" i="1"/>
  <c r="G57" i="1"/>
  <c r="E65" i="1"/>
  <c r="E55" i="1"/>
  <c r="E85" i="1"/>
  <c r="G22" i="1"/>
  <c r="E67" i="1"/>
  <c r="G77" i="1"/>
  <c r="E94" i="1"/>
  <c r="E12" i="1"/>
  <c r="E21" i="1"/>
  <c r="E53" i="1"/>
  <c r="E98" i="1"/>
  <c r="E47" i="1"/>
  <c r="G31" i="1"/>
  <c r="G72" i="1"/>
  <c r="E70" i="1"/>
  <c r="E83" i="1"/>
  <c r="E9" i="1"/>
  <c r="G53" i="1"/>
  <c r="G36" i="1"/>
  <c r="E102" i="1"/>
  <c r="G48" i="1"/>
  <c r="G20" i="1"/>
  <c r="G47" i="1"/>
  <c r="G37" i="1"/>
  <c r="F36" i="1"/>
  <c r="G102" i="1"/>
  <c r="F46" i="1"/>
  <c r="E61" i="1"/>
  <c r="E13" i="1"/>
  <c r="E99" i="1"/>
  <c r="G75" i="1"/>
  <c r="G21" i="1"/>
  <c r="E23" i="1"/>
  <c r="E101" i="1"/>
  <c r="E71" i="1"/>
  <c r="E20" i="1"/>
  <c r="E51" i="1"/>
  <c r="E48" i="1"/>
  <c r="G27" i="1"/>
  <c r="G51" i="1"/>
  <c r="E58" i="1"/>
  <c r="E69" i="1"/>
  <c r="G25" i="1"/>
  <c r="E37" i="1"/>
  <c r="E33" i="1"/>
  <c r="E93" i="1"/>
  <c r="E34" i="1"/>
  <c r="G55" i="1"/>
  <c r="E96" i="1"/>
  <c r="E25" i="1"/>
  <c r="E84" i="1"/>
  <c r="G33" i="1"/>
  <c r="E19" i="1"/>
  <c r="G19" i="1"/>
  <c r="G70" i="1"/>
  <c r="G94" i="1"/>
  <c r="E49" i="1"/>
  <c r="E66" i="1"/>
  <c r="G74" i="1"/>
  <c r="G82" i="1"/>
  <c r="E35" i="1"/>
  <c r="G9" i="1"/>
  <c r="E68" i="1"/>
  <c r="F90" i="1"/>
  <c r="F89" i="1"/>
  <c r="F16" i="1"/>
  <c r="F41" i="1"/>
  <c r="F18" i="1"/>
  <c r="F17" i="1"/>
  <c r="F83" i="1"/>
  <c r="F10" i="1"/>
  <c r="F9" i="1"/>
  <c r="F11" i="1"/>
  <c r="F87" i="1"/>
  <c r="F14" i="1"/>
  <c r="F86" i="1"/>
  <c r="F13" i="1"/>
  <c r="F62" i="1"/>
  <c r="F85" i="1"/>
  <c r="F12" i="1"/>
  <c r="F88" i="1"/>
  <c r="F15" i="1"/>
  <c r="F84" i="1"/>
  <c r="G58" i="1"/>
  <c r="G34" i="1"/>
  <c r="E76" i="1"/>
  <c r="F7" i="1"/>
  <c r="G5" i="1"/>
  <c r="E75" i="1"/>
  <c r="G40" i="1"/>
  <c r="F48" i="1"/>
</calcChain>
</file>

<file path=xl/sharedStrings.xml><?xml version="1.0" encoding="utf-8"?>
<sst xmlns="http://schemas.openxmlformats.org/spreadsheetml/2006/main" count="38" uniqueCount="30">
  <si>
    <t>Step=</t>
  </si>
  <si>
    <t>M=</t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</si>
  <si>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src=</t>
    </r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</si>
  <si>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det=</t>
    </r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</si>
  <si>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sys=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</si>
  <si>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Aptos Narrow"/>
        <family val="2"/>
      </rPr>
      <t>=</t>
    </r>
  </si>
  <si>
    <t>NF=</t>
  </si>
  <si>
    <t>R'=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</si>
  <si>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Aptos Narrow"/>
        <family val="2"/>
      </rPr>
      <t>=</t>
    </r>
  </si>
  <si>
    <t>R=</t>
  </si>
  <si>
    <r>
      <rPr>
        <sz val="11"/>
        <color theme="1"/>
        <rFont val="Symbol"/>
        <family val="1"/>
        <charset val="2"/>
      </rPr>
      <t>l(32</t>
    </r>
    <r>
      <rPr>
        <sz val="11"/>
        <color theme="1"/>
        <rFont val="Arial"/>
        <family val="2"/>
      </rPr>
      <t>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</si>
  <si>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Arial"/>
        <family val="2"/>
      </rPr>
      <t>(gl/adi)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</si>
  <si>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mT)</t>
    </r>
    <r>
      <rPr>
        <sz val="11"/>
        <color theme="1"/>
        <rFont val="Aptos Narrow"/>
        <family val="2"/>
      </rPr>
      <t>=</t>
    </r>
  </si>
  <si>
    <t>Dashed line = eq.(7) with M=1.15</t>
  </si>
  <si>
    <t xml:space="preserve"> Dotted line line = eq.(7) with M=1.05</t>
  </si>
  <si>
    <t xml:space="preserve"> Dash-dotted line line = absorption term from eq.(7) with M=1.094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</si>
  <si>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(adip,32keV)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</si>
  <si>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L/2</t>
    </r>
    <r>
      <rPr>
        <sz val="11"/>
        <color theme="1"/>
        <rFont val="Symbol"/>
        <family val="1"/>
        <charset val="2"/>
      </rPr>
      <t>)</t>
    </r>
    <r>
      <rPr>
        <sz val="11"/>
        <color theme="1"/>
        <rFont val="Aptos Narrow"/>
        <family val="2"/>
      </rPr>
      <t>=</t>
    </r>
  </si>
  <si>
    <t>L(breast)=</t>
  </si>
  <si>
    <t>T(edge)=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</si>
  <si>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(edge)</t>
    </r>
    <r>
      <rPr>
        <sz val="11"/>
        <color theme="1"/>
        <rFont val="Aptos Narrow"/>
        <family val="2"/>
      </rPr>
      <t>=</t>
    </r>
  </si>
  <si>
    <t>X</t>
  </si>
  <si>
    <t>C(M=1.05)</t>
  </si>
  <si>
    <r>
      <t>C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(M=1.094)</t>
    </r>
  </si>
  <si>
    <t>Params</t>
  </si>
  <si>
    <t xml:space="preserve"> Solid line line = eq.(7) with M=1.094</t>
  </si>
  <si>
    <t>C(M=1.094)</t>
  </si>
  <si>
    <t>C(M=1.15)</t>
  </si>
  <si>
    <t>All length units are in microns</t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</si>
  <si>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(x)/max(</t>
    </r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</si>
</sst>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Aptos Narrow"/>
      <family val="2"/>
    </font>
    <font>
      <sz val="11"/>
      <color theme="1"/>
      <name val="Aptos Narrow"/>
      <family val="1"/>
      <charset val="2"/>
    </font>
    <font>
      <sz val="11"/>
      <color theme="1"/>
      <name val="Arial"/>
      <family val="2"/>
    </font>
    <font>
      <sz val="11"/>
      <color theme="1"/>
      <name val="Aptos Narrow"/>
      <family val="2"/>
      <charset val="2"/>
    </font>
    <font>
      <b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1"/>
      <charset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9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657456729845789E-2"/>
          <c:y val="2.6835144863949955E-2"/>
          <c:w val="0.94595349417148589"/>
          <c:h val="0.9494501448834497"/>
        </c:manualLayout>
      </c:layout>
      <c:scatterChart>
        <c:scatterStyle val="smoothMarker"/>
        <c:varyColors val="0"/>
        <c:ser>
          <c:idx val="0"/>
          <c:order val="0"/>
          <c:tx>
            <c:v>xG(x,sigma)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Sheet1!$C$2:$C$102</c:f>
              <c:numCache>
                <c:formatCode>General</c:formatCode>
                <c:ptCount val="101"/>
                <c:pt idx="0">
                  <c:v>-392</c:v>
                </c:pt>
                <c:pt idx="1">
                  <c:v>-384</c:v>
                </c:pt>
                <c:pt idx="2">
                  <c:v>-376</c:v>
                </c:pt>
                <c:pt idx="3">
                  <c:v>-368</c:v>
                </c:pt>
                <c:pt idx="4">
                  <c:v>-360</c:v>
                </c:pt>
                <c:pt idx="5">
                  <c:v>-352</c:v>
                </c:pt>
                <c:pt idx="6">
                  <c:v>-344</c:v>
                </c:pt>
                <c:pt idx="7">
                  <c:v>-336</c:v>
                </c:pt>
                <c:pt idx="8">
                  <c:v>-328</c:v>
                </c:pt>
                <c:pt idx="9">
                  <c:v>-320</c:v>
                </c:pt>
                <c:pt idx="10">
                  <c:v>-312</c:v>
                </c:pt>
                <c:pt idx="11">
                  <c:v>-304</c:v>
                </c:pt>
                <c:pt idx="12">
                  <c:v>-296</c:v>
                </c:pt>
                <c:pt idx="13">
                  <c:v>-288</c:v>
                </c:pt>
                <c:pt idx="14">
                  <c:v>-280</c:v>
                </c:pt>
                <c:pt idx="15">
                  <c:v>-272</c:v>
                </c:pt>
                <c:pt idx="16">
                  <c:v>-264</c:v>
                </c:pt>
                <c:pt idx="17">
                  <c:v>-256</c:v>
                </c:pt>
                <c:pt idx="18">
                  <c:v>-248</c:v>
                </c:pt>
                <c:pt idx="19">
                  <c:v>-240</c:v>
                </c:pt>
                <c:pt idx="20">
                  <c:v>-232</c:v>
                </c:pt>
                <c:pt idx="21">
                  <c:v>-224</c:v>
                </c:pt>
                <c:pt idx="22">
                  <c:v>-216</c:v>
                </c:pt>
                <c:pt idx="23">
                  <c:v>-208</c:v>
                </c:pt>
                <c:pt idx="24">
                  <c:v>-200</c:v>
                </c:pt>
                <c:pt idx="25">
                  <c:v>-192</c:v>
                </c:pt>
                <c:pt idx="26">
                  <c:v>-184</c:v>
                </c:pt>
                <c:pt idx="27">
                  <c:v>-176</c:v>
                </c:pt>
                <c:pt idx="28">
                  <c:v>-168</c:v>
                </c:pt>
                <c:pt idx="29">
                  <c:v>-160</c:v>
                </c:pt>
                <c:pt idx="30">
                  <c:v>-152</c:v>
                </c:pt>
                <c:pt idx="31">
                  <c:v>-144</c:v>
                </c:pt>
                <c:pt idx="32">
                  <c:v>-136</c:v>
                </c:pt>
                <c:pt idx="33">
                  <c:v>-128</c:v>
                </c:pt>
                <c:pt idx="34">
                  <c:v>-120</c:v>
                </c:pt>
                <c:pt idx="35">
                  <c:v>-112</c:v>
                </c:pt>
                <c:pt idx="36">
                  <c:v>-104</c:v>
                </c:pt>
                <c:pt idx="37">
                  <c:v>-96</c:v>
                </c:pt>
                <c:pt idx="38">
                  <c:v>-88</c:v>
                </c:pt>
                <c:pt idx="39">
                  <c:v>-80</c:v>
                </c:pt>
                <c:pt idx="40">
                  <c:v>-72</c:v>
                </c:pt>
                <c:pt idx="41">
                  <c:v>-64</c:v>
                </c:pt>
                <c:pt idx="42">
                  <c:v>-56</c:v>
                </c:pt>
                <c:pt idx="43">
                  <c:v>-48</c:v>
                </c:pt>
                <c:pt idx="44">
                  <c:v>-40</c:v>
                </c:pt>
                <c:pt idx="45">
                  <c:v>-32</c:v>
                </c:pt>
                <c:pt idx="46">
                  <c:v>-24</c:v>
                </c:pt>
                <c:pt idx="47">
                  <c:v>-16</c:v>
                </c:pt>
                <c:pt idx="48">
                  <c:v>-8</c:v>
                </c:pt>
                <c:pt idx="49">
                  <c:v>0</c:v>
                </c:pt>
                <c:pt idx="50">
                  <c:v>8</c:v>
                </c:pt>
                <c:pt idx="51">
                  <c:v>16</c:v>
                </c:pt>
                <c:pt idx="52">
                  <c:v>24</c:v>
                </c:pt>
                <c:pt idx="53">
                  <c:v>32</c:v>
                </c:pt>
                <c:pt idx="54">
                  <c:v>40</c:v>
                </c:pt>
                <c:pt idx="55">
                  <c:v>48</c:v>
                </c:pt>
                <c:pt idx="56">
                  <c:v>56</c:v>
                </c:pt>
                <c:pt idx="57">
                  <c:v>64</c:v>
                </c:pt>
                <c:pt idx="58">
                  <c:v>72</c:v>
                </c:pt>
                <c:pt idx="59">
                  <c:v>80</c:v>
                </c:pt>
                <c:pt idx="60">
                  <c:v>88</c:v>
                </c:pt>
                <c:pt idx="61">
                  <c:v>96</c:v>
                </c:pt>
                <c:pt idx="62">
                  <c:v>104</c:v>
                </c:pt>
                <c:pt idx="63">
                  <c:v>112</c:v>
                </c:pt>
                <c:pt idx="64">
                  <c:v>120</c:v>
                </c:pt>
                <c:pt idx="65">
                  <c:v>128</c:v>
                </c:pt>
                <c:pt idx="66">
                  <c:v>136</c:v>
                </c:pt>
                <c:pt idx="67">
                  <c:v>144</c:v>
                </c:pt>
                <c:pt idx="68">
                  <c:v>152</c:v>
                </c:pt>
                <c:pt idx="69">
                  <c:v>160</c:v>
                </c:pt>
                <c:pt idx="70">
                  <c:v>168</c:v>
                </c:pt>
                <c:pt idx="71">
                  <c:v>176</c:v>
                </c:pt>
                <c:pt idx="72">
                  <c:v>184</c:v>
                </c:pt>
                <c:pt idx="73">
                  <c:v>192</c:v>
                </c:pt>
                <c:pt idx="74">
                  <c:v>200</c:v>
                </c:pt>
                <c:pt idx="75">
                  <c:v>208</c:v>
                </c:pt>
                <c:pt idx="76">
                  <c:v>216</c:v>
                </c:pt>
                <c:pt idx="77">
                  <c:v>224</c:v>
                </c:pt>
                <c:pt idx="78">
                  <c:v>232</c:v>
                </c:pt>
                <c:pt idx="79">
                  <c:v>240</c:v>
                </c:pt>
                <c:pt idx="80">
                  <c:v>248</c:v>
                </c:pt>
                <c:pt idx="81">
                  <c:v>256</c:v>
                </c:pt>
                <c:pt idx="82">
                  <c:v>264</c:v>
                </c:pt>
                <c:pt idx="83">
                  <c:v>272</c:v>
                </c:pt>
                <c:pt idx="84">
                  <c:v>280</c:v>
                </c:pt>
                <c:pt idx="85">
                  <c:v>288</c:v>
                </c:pt>
                <c:pt idx="86">
                  <c:v>296</c:v>
                </c:pt>
                <c:pt idx="87">
                  <c:v>304</c:v>
                </c:pt>
                <c:pt idx="88">
                  <c:v>312</c:v>
                </c:pt>
                <c:pt idx="89">
                  <c:v>320</c:v>
                </c:pt>
                <c:pt idx="90">
                  <c:v>328</c:v>
                </c:pt>
                <c:pt idx="91">
                  <c:v>336</c:v>
                </c:pt>
                <c:pt idx="92">
                  <c:v>344</c:v>
                </c:pt>
                <c:pt idx="93">
                  <c:v>352</c:v>
                </c:pt>
                <c:pt idx="94">
                  <c:v>360</c:v>
                </c:pt>
                <c:pt idx="95">
                  <c:v>368</c:v>
                </c:pt>
                <c:pt idx="96">
                  <c:v>376</c:v>
                </c:pt>
                <c:pt idx="97">
                  <c:v>384</c:v>
                </c:pt>
                <c:pt idx="98">
                  <c:v>392</c:v>
                </c:pt>
                <c:pt idx="99">
                  <c:v>400</c:v>
                </c:pt>
                <c:pt idx="100">
                  <c:v>408</c:v>
                </c:pt>
              </c:numCache>
            </c:numRef>
          </c:xVal>
          <c:yVal>
            <c:numRef>
              <c:f>Sheet1!$E$2:$E$102</c:f>
              <c:numCache>
                <c:formatCode>0.00E+00</c:formatCode>
                <c:ptCount val="101"/>
                <c:pt idx="0">
                  <c:v>8.7632669855229092E-2</c:v>
                </c:pt>
                <c:pt idx="1">
                  <c:v>8.7632669855229092E-2</c:v>
                </c:pt>
                <c:pt idx="2">
                  <c:v>8.7632669855229092E-2</c:v>
                </c:pt>
                <c:pt idx="3">
                  <c:v>8.7632669855229092E-2</c:v>
                </c:pt>
                <c:pt idx="4">
                  <c:v>8.7632669855229092E-2</c:v>
                </c:pt>
                <c:pt idx="5">
                  <c:v>8.7632669855229092E-2</c:v>
                </c:pt>
                <c:pt idx="6">
                  <c:v>8.763266985522912E-2</c:v>
                </c:pt>
                <c:pt idx="7">
                  <c:v>8.7632669855229245E-2</c:v>
                </c:pt>
                <c:pt idx="8">
                  <c:v>8.7632669855229814E-2</c:v>
                </c:pt>
                <c:pt idx="9">
                  <c:v>8.7632669855232478E-2</c:v>
                </c:pt>
                <c:pt idx="10">
                  <c:v>8.7632669855244552E-2</c:v>
                </c:pt>
                <c:pt idx="11">
                  <c:v>8.7632669855296899E-2</c:v>
                </c:pt>
                <c:pt idx="12">
                  <c:v>8.7632669855514697E-2</c:v>
                </c:pt>
                <c:pt idx="13">
                  <c:v>8.7632669856385362E-2</c:v>
                </c:pt>
                <c:pt idx="14">
                  <c:v>8.7632669859727452E-2</c:v>
                </c:pt>
                <c:pt idx="15">
                  <c:v>8.7632669872045016E-2</c:v>
                </c:pt>
                <c:pt idx="16">
                  <c:v>8.7632669915629638E-2</c:v>
                </c:pt>
                <c:pt idx="17">
                  <c:v>8.7632670063673937E-2</c:v>
                </c:pt>
                <c:pt idx="18">
                  <c:v>8.7632670546336791E-2</c:v>
                </c:pt>
                <c:pt idx="19">
                  <c:v>8.763267205651265E-2</c:v>
                </c:pt>
                <c:pt idx="20">
                  <c:v>8.7632676590426686E-2</c:v>
                </c:pt>
                <c:pt idx="21">
                  <c:v>8.7632689649240703E-2</c:v>
                </c:pt>
                <c:pt idx="22">
                  <c:v>8.7632725726374136E-2</c:v>
                </c:pt>
                <c:pt idx="23">
                  <c:v>8.7632821304865341E-2</c:v>
                </c:pt>
                <c:pt idx="24">
                  <c:v>8.7633064064837118E-2</c:v>
                </c:pt>
                <c:pt idx="25">
                  <c:v>8.7633655021931017E-2</c:v>
                </c:pt>
                <c:pt idx="26">
                  <c:v>8.7635033344973273E-2</c:v>
                </c:pt>
                <c:pt idx="27">
                  <c:v>8.7638112228307169E-2</c:v>
                </c:pt>
                <c:pt idx="28">
                  <c:v>8.7644696147407455E-2</c:v>
                </c:pt>
                <c:pt idx="29">
                  <c:v>8.7658166828495768E-2</c:v>
                </c:pt>
                <c:pt idx="30">
                  <c:v>8.7684519499150654E-2</c:v>
                </c:pt>
                <c:pt idx="31">
                  <c:v>8.7733773392512579E-2</c:v>
                </c:pt>
                <c:pt idx="32">
                  <c:v>8.7821634748458277E-2</c:v>
                </c:pt>
                <c:pt idx="33">
                  <c:v>8.7971027480568814E-2</c:v>
                </c:pt>
                <c:pt idx="34">
                  <c:v>8.821273147979003E-2</c:v>
                </c:pt>
                <c:pt idx="35">
                  <c:v>8.8583958288642461E-2</c:v>
                </c:pt>
                <c:pt idx="36">
                  <c:v>8.9123433243861155E-2</c:v>
                </c:pt>
                <c:pt idx="37">
                  <c:v>8.9861745180690067E-2</c:v>
                </c:pt>
                <c:pt idx="38">
                  <c:v>9.0806739405344936E-2</c:v>
                </c:pt>
                <c:pt idx="39">
                  <c:v>9.192583721314608E-2</c:v>
                </c:pt>
                <c:pt idx="40">
                  <c:v>9.3130209481131113E-2</c:v>
                </c:pt>
                <c:pt idx="41">
                  <c:v>9.4268699145699478E-2</c:v>
                </c:pt>
                <c:pt idx="42">
                  <c:v>9.5140198234993673E-2</c:v>
                </c:pt>
                <c:pt idx="43">
                  <c:v>9.5529349452470352E-2</c:v>
                </c:pt>
                <c:pt idx="44">
                  <c:v>9.5261037795145734E-2</c:v>
                </c:pt>
                <c:pt idx="45">
                  <c:v>9.4257259631976092E-2</c:v>
                </c:pt>
                <c:pt idx="46">
                  <c:v>9.2572937123125254E-2</c:v>
                </c:pt>
                <c:pt idx="47">
                  <c:v>9.0392233573551098E-2</c:v>
                </c:pt>
                <c:pt idx="48">
                  <c:v>8.7983911641532353E-2</c:v>
                </c:pt>
                <c:pt idx="49">
                  <c:v>8.5633627583837094E-2</c:v>
                </c:pt>
                <c:pt idx="50">
                  <c:v>8.3580200048511258E-2</c:v>
                </c:pt>
                <c:pt idx="51">
                  <c:v>8.1976829058560408E-2</c:v>
                </c:pt>
                <c:pt idx="52">
                  <c:v>8.0883121693901369E-2</c:v>
                </c:pt>
                <c:pt idx="53">
                  <c:v>8.0280372010513371E-2</c:v>
                </c:pt>
                <c:pt idx="54">
                  <c:v>8.0097319035184536E-2</c:v>
                </c:pt>
                <c:pt idx="55">
                  <c:v>8.0235862156457019E-2</c:v>
                </c:pt>
                <c:pt idx="56">
                  <c:v>8.059142996672046E-2</c:v>
                </c:pt>
                <c:pt idx="57">
                  <c:v>8.1066988251031383E-2</c:v>
                </c:pt>
                <c:pt idx="58">
                  <c:v>8.1581652672389066E-2</c:v>
                </c:pt>
                <c:pt idx="59">
                  <c:v>8.2075091737709244E-2</c:v>
                </c:pt>
                <c:pt idx="60">
                  <c:v>8.2508511989766359E-2</c:v>
                </c:pt>
                <c:pt idx="61">
                  <c:v>8.2862810328006534E-2</c:v>
                </c:pt>
                <c:pt idx="62">
                  <c:v>8.3134635278935179E-2</c:v>
                </c:pt>
                <c:pt idx="63">
                  <c:v>8.3331373426654129E-2</c:v>
                </c:pt>
                <c:pt idx="64">
                  <c:v>8.3466160228995681E-2</c:v>
                </c:pt>
                <c:pt idx="65">
                  <c:v>8.3553787984262662E-2</c:v>
                </c:pt>
                <c:pt idx="66">
                  <c:v>8.3607951313572335E-2</c:v>
                </c:pt>
                <c:pt idx="67">
                  <c:v>8.3639830840758919E-2</c:v>
                </c:pt>
                <c:pt idx="68">
                  <c:v>8.365772115779653E-2</c:v>
                </c:pt>
                <c:pt idx="69">
                  <c:v>8.3667303892964923E-2</c:v>
                </c:pt>
                <c:pt idx="70">
                  <c:v>8.3672207523919614E-2</c:v>
                </c:pt>
                <c:pt idx="71">
                  <c:v>8.3674606540576305E-2</c:v>
                </c:pt>
                <c:pt idx="72">
                  <c:v>8.3675729374558652E-2</c:v>
                </c:pt>
                <c:pt idx="73">
                  <c:v>8.3676232414237495E-2</c:v>
                </c:pt>
                <c:pt idx="74">
                  <c:v>8.3676448236522719E-2</c:v>
                </c:pt>
                <c:pt idx="75">
                  <c:v>8.367653694640699E-2</c:v>
                </c:pt>
                <c:pt idx="76">
                  <c:v>8.3676571891010187E-2</c:v>
                </c:pt>
                <c:pt idx="77">
                  <c:v>8.3676585087294697E-2</c:v>
                </c:pt>
                <c:pt idx="78">
                  <c:v>8.3676589865902748E-2</c:v>
                </c:pt>
                <c:pt idx="79">
                  <c:v>8.3676591525605568E-2</c:v>
                </c:pt>
                <c:pt idx="80">
                  <c:v>8.3676592078609016E-2</c:v>
                </c:pt>
                <c:pt idx="81">
                  <c:v>8.3676592255405441E-2</c:v>
                </c:pt>
                <c:pt idx="82">
                  <c:v>8.367659230964776E-2</c:v>
                </c:pt>
                <c:pt idx="83">
                  <c:v>8.3676592325620761E-2</c:v>
                </c:pt>
                <c:pt idx="84">
                  <c:v>8.3676592330135927E-2</c:v>
                </c:pt>
                <c:pt idx="85">
                  <c:v>8.3676592331361266E-2</c:v>
                </c:pt>
                <c:pt idx="86">
                  <c:v>8.3676592331680538E-2</c:v>
                </c:pt>
                <c:pt idx="87">
                  <c:v>8.3676592331760433E-2</c:v>
                </c:pt>
                <c:pt idx="88">
                  <c:v>8.3676592331779626E-2</c:v>
                </c:pt>
                <c:pt idx="89">
                  <c:v>8.3676592331784067E-2</c:v>
                </c:pt>
                <c:pt idx="90">
                  <c:v>8.3676592331785038E-2</c:v>
                </c:pt>
                <c:pt idx="91">
                  <c:v>8.3676592331785246E-2</c:v>
                </c:pt>
                <c:pt idx="92">
                  <c:v>8.3676592331785288E-2</c:v>
                </c:pt>
                <c:pt idx="93">
                  <c:v>8.3676592331785302E-2</c:v>
                </c:pt>
                <c:pt idx="94">
                  <c:v>8.3676592331785302E-2</c:v>
                </c:pt>
                <c:pt idx="95">
                  <c:v>8.3676592331785302E-2</c:v>
                </c:pt>
                <c:pt idx="96">
                  <c:v>8.3676592331785302E-2</c:v>
                </c:pt>
                <c:pt idx="97">
                  <c:v>8.3676592331785302E-2</c:v>
                </c:pt>
                <c:pt idx="98">
                  <c:v>8.3676592331785302E-2</c:v>
                </c:pt>
                <c:pt idx="99">
                  <c:v>8.3676592331785302E-2</c:v>
                </c:pt>
                <c:pt idx="100">
                  <c:v>8.3676592331785302E-2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E-4182-8A04-4E7D9BC70143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Sheet1!$C$2:$C$102</c:f>
              <c:numCache>
                <c:formatCode>General</c:formatCode>
                <c:ptCount val="101"/>
                <c:pt idx="0">
                  <c:v>-392</c:v>
                </c:pt>
                <c:pt idx="1">
                  <c:v>-384</c:v>
                </c:pt>
                <c:pt idx="2">
                  <c:v>-376</c:v>
                </c:pt>
                <c:pt idx="3">
                  <c:v>-368</c:v>
                </c:pt>
                <c:pt idx="4">
                  <c:v>-360</c:v>
                </c:pt>
                <c:pt idx="5">
                  <c:v>-352</c:v>
                </c:pt>
                <c:pt idx="6">
                  <c:v>-344</c:v>
                </c:pt>
                <c:pt idx="7">
                  <c:v>-336</c:v>
                </c:pt>
                <c:pt idx="8">
                  <c:v>-328</c:v>
                </c:pt>
                <c:pt idx="9">
                  <c:v>-320</c:v>
                </c:pt>
                <c:pt idx="10">
                  <c:v>-312</c:v>
                </c:pt>
                <c:pt idx="11">
                  <c:v>-304</c:v>
                </c:pt>
                <c:pt idx="12">
                  <c:v>-296</c:v>
                </c:pt>
                <c:pt idx="13">
                  <c:v>-288</c:v>
                </c:pt>
                <c:pt idx="14">
                  <c:v>-280</c:v>
                </c:pt>
                <c:pt idx="15">
                  <c:v>-272</c:v>
                </c:pt>
                <c:pt idx="16">
                  <c:v>-264</c:v>
                </c:pt>
                <c:pt idx="17">
                  <c:v>-256</c:v>
                </c:pt>
                <c:pt idx="18">
                  <c:v>-248</c:v>
                </c:pt>
                <c:pt idx="19">
                  <c:v>-240</c:v>
                </c:pt>
                <c:pt idx="20">
                  <c:v>-232</c:v>
                </c:pt>
                <c:pt idx="21">
                  <c:v>-224</c:v>
                </c:pt>
                <c:pt idx="22">
                  <c:v>-216</c:v>
                </c:pt>
                <c:pt idx="23">
                  <c:v>-208</c:v>
                </c:pt>
                <c:pt idx="24">
                  <c:v>-200</c:v>
                </c:pt>
                <c:pt idx="25">
                  <c:v>-192</c:v>
                </c:pt>
                <c:pt idx="26">
                  <c:v>-184</c:v>
                </c:pt>
                <c:pt idx="27">
                  <c:v>-176</c:v>
                </c:pt>
                <c:pt idx="28">
                  <c:v>-168</c:v>
                </c:pt>
                <c:pt idx="29">
                  <c:v>-160</c:v>
                </c:pt>
                <c:pt idx="30">
                  <c:v>-152</c:v>
                </c:pt>
                <c:pt idx="31">
                  <c:v>-144</c:v>
                </c:pt>
                <c:pt idx="32">
                  <c:v>-136</c:v>
                </c:pt>
                <c:pt idx="33">
                  <c:v>-128</c:v>
                </c:pt>
                <c:pt idx="34">
                  <c:v>-120</c:v>
                </c:pt>
                <c:pt idx="35">
                  <c:v>-112</c:v>
                </c:pt>
                <c:pt idx="36">
                  <c:v>-104</c:v>
                </c:pt>
                <c:pt idx="37">
                  <c:v>-96</c:v>
                </c:pt>
                <c:pt idx="38">
                  <c:v>-88</c:v>
                </c:pt>
                <c:pt idx="39">
                  <c:v>-80</c:v>
                </c:pt>
                <c:pt idx="40">
                  <c:v>-72</c:v>
                </c:pt>
                <c:pt idx="41">
                  <c:v>-64</c:v>
                </c:pt>
                <c:pt idx="42">
                  <c:v>-56</c:v>
                </c:pt>
                <c:pt idx="43">
                  <c:v>-48</c:v>
                </c:pt>
                <c:pt idx="44">
                  <c:v>-40</c:v>
                </c:pt>
                <c:pt idx="45">
                  <c:v>-32</c:v>
                </c:pt>
                <c:pt idx="46">
                  <c:v>-24</c:v>
                </c:pt>
                <c:pt idx="47">
                  <c:v>-16</c:v>
                </c:pt>
                <c:pt idx="48">
                  <c:v>-8</c:v>
                </c:pt>
                <c:pt idx="49">
                  <c:v>0</c:v>
                </c:pt>
                <c:pt idx="50">
                  <c:v>8</c:v>
                </c:pt>
                <c:pt idx="51">
                  <c:v>16</c:v>
                </c:pt>
                <c:pt idx="52">
                  <c:v>24</c:v>
                </c:pt>
                <c:pt idx="53">
                  <c:v>32</c:v>
                </c:pt>
                <c:pt idx="54">
                  <c:v>40</c:v>
                </c:pt>
                <c:pt idx="55">
                  <c:v>48</c:v>
                </c:pt>
                <c:pt idx="56">
                  <c:v>56</c:v>
                </c:pt>
                <c:pt idx="57">
                  <c:v>64</c:v>
                </c:pt>
                <c:pt idx="58">
                  <c:v>72</c:v>
                </c:pt>
                <c:pt idx="59">
                  <c:v>80</c:v>
                </c:pt>
                <c:pt idx="60">
                  <c:v>88</c:v>
                </c:pt>
                <c:pt idx="61">
                  <c:v>96</c:v>
                </c:pt>
                <c:pt idx="62">
                  <c:v>104</c:v>
                </c:pt>
                <c:pt idx="63">
                  <c:v>112</c:v>
                </c:pt>
                <c:pt idx="64">
                  <c:v>120</c:v>
                </c:pt>
                <c:pt idx="65">
                  <c:v>128</c:v>
                </c:pt>
                <c:pt idx="66">
                  <c:v>136</c:v>
                </c:pt>
                <c:pt idx="67">
                  <c:v>144</c:v>
                </c:pt>
                <c:pt idx="68">
                  <c:v>152</c:v>
                </c:pt>
                <c:pt idx="69">
                  <c:v>160</c:v>
                </c:pt>
                <c:pt idx="70">
                  <c:v>168</c:v>
                </c:pt>
                <c:pt idx="71">
                  <c:v>176</c:v>
                </c:pt>
                <c:pt idx="72">
                  <c:v>184</c:v>
                </c:pt>
                <c:pt idx="73">
                  <c:v>192</c:v>
                </c:pt>
                <c:pt idx="74">
                  <c:v>200</c:v>
                </c:pt>
                <c:pt idx="75">
                  <c:v>208</c:v>
                </c:pt>
                <c:pt idx="76">
                  <c:v>216</c:v>
                </c:pt>
                <c:pt idx="77">
                  <c:v>224</c:v>
                </c:pt>
                <c:pt idx="78">
                  <c:v>232</c:v>
                </c:pt>
                <c:pt idx="79">
                  <c:v>240</c:v>
                </c:pt>
                <c:pt idx="80">
                  <c:v>248</c:v>
                </c:pt>
                <c:pt idx="81">
                  <c:v>256</c:v>
                </c:pt>
                <c:pt idx="82">
                  <c:v>264</c:v>
                </c:pt>
                <c:pt idx="83">
                  <c:v>272</c:v>
                </c:pt>
                <c:pt idx="84">
                  <c:v>280</c:v>
                </c:pt>
                <c:pt idx="85">
                  <c:v>288</c:v>
                </c:pt>
                <c:pt idx="86">
                  <c:v>296</c:v>
                </c:pt>
                <c:pt idx="87">
                  <c:v>304</c:v>
                </c:pt>
                <c:pt idx="88">
                  <c:v>312</c:v>
                </c:pt>
                <c:pt idx="89">
                  <c:v>320</c:v>
                </c:pt>
                <c:pt idx="90">
                  <c:v>328</c:v>
                </c:pt>
                <c:pt idx="91">
                  <c:v>336</c:v>
                </c:pt>
                <c:pt idx="92">
                  <c:v>344</c:v>
                </c:pt>
                <c:pt idx="93">
                  <c:v>352</c:v>
                </c:pt>
                <c:pt idx="94">
                  <c:v>360</c:v>
                </c:pt>
                <c:pt idx="95">
                  <c:v>368</c:v>
                </c:pt>
                <c:pt idx="96">
                  <c:v>376</c:v>
                </c:pt>
                <c:pt idx="97">
                  <c:v>384</c:v>
                </c:pt>
                <c:pt idx="98">
                  <c:v>392</c:v>
                </c:pt>
                <c:pt idx="99">
                  <c:v>400</c:v>
                </c:pt>
                <c:pt idx="100">
                  <c:v>408</c:v>
                </c:pt>
              </c:numCache>
            </c:numRef>
          </c:xVal>
          <c:yVal>
            <c:numRef>
              <c:f>Sheet1!$F$2:$F$102</c:f>
              <c:numCache>
                <c:formatCode>0.00E+00</c:formatCode>
                <c:ptCount val="101"/>
                <c:pt idx="0">
                  <c:v>8.7632669768783089E-2</c:v>
                </c:pt>
                <c:pt idx="1">
                  <c:v>8.7632669768785712E-2</c:v>
                </c:pt>
                <c:pt idx="2">
                  <c:v>8.7632669768794969E-2</c:v>
                </c:pt>
                <c:pt idx="3">
                  <c:v>8.7632669768826651E-2</c:v>
                </c:pt>
                <c:pt idx="4">
                  <c:v>8.7632669768932081E-2</c:v>
                </c:pt>
                <c:pt idx="5">
                  <c:v>8.7632669769273253E-2</c:v>
                </c:pt>
                <c:pt idx="6">
                  <c:v>8.7632669770346505E-2</c:v>
                </c:pt>
                <c:pt idx="7">
                  <c:v>8.7632669773628755E-2</c:v>
                </c:pt>
                <c:pt idx="8">
                  <c:v>8.7632669783386741E-2</c:v>
                </c:pt>
                <c:pt idx="9">
                  <c:v>8.7632669811585795E-2</c:v>
                </c:pt>
                <c:pt idx="10">
                  <c:v>8.7632669890793644E-2</c:v>
                </c:pt>
                <c:pt idx="11">
                  <c:v>8.7632670107030158E-2</c:v>
                </c:pt>
                <c:pt idx="12">
                  <c:v>8.7632670680727623E-2</c:v>
                </c:pt>
                <c:pt idx="13">
                  <c:v>8.7632672159810771E-2</c:v>
                </c:pt>
                <c:pt idx="14">
                  <c:v>8.7632675865058685E-2</c:v>
                </c:pt>
                <c:pt idx="15">
                  <c:v>8.7632684883101539E-2</c:v>
                </c:pt>
                <c:pt idx="16">
                  <c:v>8.7632706205128613E-2</c:v>
                </c:pt>
                <c:pt idx="17">
                  <c:v>8.7632755173042365E-2</c:v>
                </c:pt>
                <c:pt idx="18">
                  <c:v>8.7632864392878873E-2</c:v>
                </c:pt>
                <c:pt idx="19">
                  <c:v>8.7633100947474812E-2</c:v>
                </c:pt>
                <c:pt idx="20">
                  <c:v>8.7633598371196275E-2</c:v>
                </c:pt>
                <c:pt idx="21">
                  <c:v>8.7634613691119259E-2</c:v>
                </c:pt>
                <c:pt idx="22">
                  <c:v>8.7636624939991845E-2</c:v>
                </c:pt>
                <c:pt idx="23">
                  <c:v>8.7640490454555922E-2</c:v>
                </c:pt>
                <c:pt idx="24">
                  <c:v>8.764769660986664E-2</c:v>
                </c:pt>
                <c:pt idx="25">
                  <c:v>8.7660722616075951E-2</c:v>
                </c:pt>
                <c:pt idx="26">
                  <c:v>8.7683545057817405E-2</c:v>
                </c:pt>
                <c:pt idx="27">
                  <c:v>8.7722284747222698E-2</c:v>
                </c:pt>
                <c:pt idx="28">
                  <c:v>8.7785957241195395E-2</c:v>
                </c:pt>
                <c:pt idx="29">
                  <c:v>8.7887220649175507E-2</c:v>
                </c:pt>
                <c:pt idx="30">
                  <c:v>8.8042920026477803E-2</c:v>
                </c:pt>
                <c:pt idx="31">
                  <c:v>8.8274116797627394E-2</c:v>
                </c:pt>
                <c:pt idx="32">
                  <c:v>8.8605189639979931E-2</c:v>
                </c:pt>
                <c:pt idx="33">
                  <c:v>8.9061544175555438E-2</c:v>
                </c:pt>
                <c:pt idx="34">
                  <c:v>8.9665534642517655E-2</c:v>
                </c:pt>
                <c:pt idx="35">
                  <c:v>9.0430452159939639E-2</c:v>
                </c:pt>
                <c:pt idx="36">
                  <c:v>9.1352928015736634E-2</c:v>
                </c:pt>
                <c:pt idx="37">
                  <c:v>9.2404838218535082E-2</c:v>
                </c:pt>
                <c:pt idx="38">
                  <c:v>9.3526665893041733E-2</c:v>
                </c:pt>
                <c:pt idx="39">
                  <c:v>9.4625002182099419E-2</c:v>
                </c:pt>
                <c:pt idx="40">
                  <c:v>9.557699825781206E-2</c:v>
                </c:pt>
                <c:pt idx="41">
                  <c:v>9.6243634129424355E-2</c:v>
                </c:pt>
                <c:pt idx="42">
                  <c:v>9.6491407030977E-2</c:v>
                </c:pt>
                <c:pt idx="43">
                  <c:v>9.6218841461215662E-2</c:v>
                </c:pt>
                <c:pt idx="44">
                  <c:v>9.53812526297102E-2</c:v>
                </c:pt>
                <c:pt idx="45">
                  <c:v>9.400607613235383E-2</c:v>
                </c:pt>
                <c:pt idx="46">
                  <c:v>9.2192982240408575E-2</c:v>
                </c:pt>
                <c:pt idx="47">
                  <c:v>9.0097671093509427E-2</c:v>
                </c:pt>
                <c:pt idx="48">
                  <c:v>8.7903787764509439E-2</c:v>
                </c:pt>
                <c:pt idx="49">
                  <c:v>8.579119432502065E-2</c:v>
                </c:pt>
                <c:pt idx="50">
                  <c:v>8.3909172904984286E-2</c:v>
                </c:pt>
                <c:pt idx="51">
                  <c:v>8.2360216607648459E-2</c:v>
                </c:pt>
                <c:pt idx="52">
                  <c:v>8.1195712766921016E-2</c:v>
                </c:pt>
                <c:pt idx="53">
                  <c:v>8.0421165801319319E-2</c:v>
                </c:pt>
                <c:pt idx="54">
                  <c:v>8.0006875589581042E-2</c:v>
                </c:pt>
                <c:pt idx="55">
                  <c:v>7.9900162868210181E-2</c:v>
                </c:pt>
                <c:pt idx="56">
                  <c:v>8.003650150284107E-2</c:v>
                </c:pt>
                <c:pt idx="57">
                  <c:v>8.0348360680600625E-2</c:v>
                </c:pt>
                <c:pt idx="58">
                  <c:v>8.0771602693064187E-2</c:v>
                </c:pt>
                <c:pt idx="59">
                  <c:v>8.1249774537052705E-2</c:v>
                </c:pt>
                <c:pt idx="60">
                  <c:v>8.1736708756543236E-2</c:v>
                </c:pt>
                <c:pt idx="61">
                  <c:v>8.2197739886360671E-2</c:v>
                </c:pt>
                <c:pt idx="62">
                  <c:v>8.2609734576551852E-2</c:v>
                </c:pt>
                <c:pt idx="63">
                  <c:v>8.2960112654357127E-2</c:v>
                </c:pt>
                <c:pt idx="64">
                  <c:v>8.3245095099485314E-2</c:v>
                </c:pt>
                <c:pt idx="65">
                  <c:v>8.3467493320739175E-2</c:v>
                </c:pt>
                <c:pt idx="66">
                  <c:v>8.3634390612289305E-2</c:v>
                </c:pt>
                <c:pt idx="67">
                  <c:v>8.3755031699956545E-2</c:v>
                </c:pt>
                <c:pt idx="68">
                  <c:v>8.3839139613821168E-2</c:v>
                </c:pt>
                <c:pt idx="69">
                  <c:v>8.3895755501454825E-2</c:v>
                </c:pt>
                <c:pt idx="70">
                  <c:v>8.3932584482674544E-2</c:v>
                </c:pt>
                <c:pt idx="71">
                  <c:v>8.3955754389101037E-2</c:v>
                </c:pt>
                <c:pt idx="72">
                  <c:v>8.3969861215871425E-2</c:v>
                </c:pt>
                <c:pt idx="73">
                  <c:v>8.3978177965888592E-2</c:v>
                </c:pt>
                <c:pt idx="74">
                  <c:v>8.3982928179876348E-2</c:v>
                </c:pt>
                <c:pt idx="75">
                  <c:v>8.3985557816198458E-2</c:v>
                </c:pt>
                <c:pt idx="76">
                  <c:v>8.3986969263891945E-2</c:v>
                </c:pt>
                <c:pt idx="77">
                  <c:v>8.3987704054083262E-2</c:v>
                </c:pt>
                <c:pt idx="78">
                  <c:v>8.3988075175963003E-2</c:v>
                </c:pt>
                <c:pt idx="79">
                  <c:v>8.3988257076717782E-2</c:v>
                </c:pt>
                <c:pt idx="80">
                  <c:v>8.3988343616217861E-2</c:v>
                </c:pt>
                <c:pt idx="81">
                  <c:v>8.3988383586977827E-2</c:v>
                </c:pt>
                <c:pt idx="82">
                  <c:v>8.3988401513471381E-2</c:v>
                </c:pt>
                <c:pt idx="83">
                  <c:v>8.3988409321508847E-2</c:v>
                </c:pt>
                <c:pt idx="84">
                  <c:v>8.3988412624776035E-2</c:v>
                </c:pt>
                <c:pt idx="85">
                  <c:v>8.3988413982327828E-2</c:v>
                </c:pt>
                <c:pt idx="86">
                  <c:v>8.3988414524366561E-2</c:v>
                </c:pt>
                <c:pt idx="87">
                  <c:v>8.3988414734652961E-2</c:v>
                </c:pt>
                <c:pt idx="88">
                  <c:v>8.3988414813928755E-2</c:v>
                </c:pt>
                <c:pt idx="89">
                  <c:v>8.3988414842972758E-2</c:v>
                </c:pt>
                <c:pt idx="90">
                  <c:v>8.3988414853314514E-2</c:v>
                </c:pt>
                <c:pt idx="91">
                  <c:v>8.3988414856893692E-2</c:v>
                </c:pt>
                <c:pt idx="92">
                  <c:v>8.3988414858097785E-2</c:v>
                </c:pt>
                <c:pt idx="93">
                  <c:v>8.3988414858491553E-2</c:v>
                </c:pt>
                <c:pt idx="94">
                  <c:v>8.3988414858616731E-2</c:v>
                </c:pt>
                <c:pt idx="95">
                  <c:v>8.3988414858655436E-2</c:v>
                </c:pt>
                <c:pt idx="96">
                  <c:v>8.3988414858667065E-2</c:v>
                </c:pt>
                <c:pt idx="97">
                  <c:v>8.3988414858670465E-2</c:v>
                </c:pt>
                <c:pt idx="98">
                  <c:v>8.3988414858671423E-2</c:v>
                </c:pt>
                <c:pt idx="99">
                  <c:v>8.3988414858671687E-2</c:v>
                </c:pt>
                <c:pt idx="100">
                  <c:v>8.3988414858671756E-2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0E-4182-8A04-4E7D9BC70143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Sheet1!$C$2:$C$102</c:f>
              <c:numCache>
                <c:formatCode>General</c:formatCode>
                <c:ptCount val="101"/>
                <c:pt idx="0">
                  <c:v>-392</c:v>
                </c:pt>
                <c:pt idx="1">
                  <c:v>-384</c:v>
                </c:pt>
                <c:pt idx="2">
                  <c:v>-376</c:v>
                </c:pt>
                <c:pt idx="3">
                  <c:v>-368</c:v>
                </c:pt>
                <c:pt idx="4">
                  <c:v>-360</c:v>
                </c:pt>
                <c:pt idx="5">
                  <c:v>-352</c:v>
                </c:pt>
                <c:pt idx="6">
                  <c:v>-344</c:v>
                </c:pt>
                <c:pt idx="7">
                  <c:v>-336</c:v>
                </c:pt>
                <c:pt idx="8">
                  <c:v>-328</c:v>
                </c:pt>
                <c:pt idx="9">
                  <c:v>-320</c:v>
                </c:pt>
                <c:pt idx="10">
                  <c:v>-312</c:v>
                </c:pt>
                <c:pt idx="11">
                  <c:v>-304</c:v>
                </c:pt>
                <c:pt idx="12">
                  <c:v>-296</c:v>
                </c:pt>
                <c:pt idx="13">
                  <c:v>-288</c:v>
                </c:pt>
                <c:pt idx="14">
                  <c:v>-280</c:v>
                </c:pt>
                <c:pt idx="15">
                  <c:v>-272</c:v>
                </c:pt>
                <c:pt idx="16">
                  <c:v>-264</c:v>
                </c:pt>
                <c:pt idx="17">
                  <c:v>-256</c:v>
                </c:pt>
                <c:pt idx="18">
                  <c:v>-248</c:v>
                </c:pt>
                <c:pt idx="19">
                  <c:v>-240</c:v>
                </c:pt>
                <c:pt idx="20">
                  <c:v>-232</c:v>
                </c:pt>
                <c:pt idx="21">
                  <c:v>-224</c:v>
                </c:pt>
                <c:pt idx="22">
                  <c:v>-216</c:v>
                </c:pt>
                <c:pt idx="23">
                  <c:v>-208</c:v>
                </c:pt>
                <c:pt idx="24">
                  <c:v>-200</c:v>
                </c:pt>
                <c:pt idx="25">
                  <c:v>-192</c:v>
                </c:pt>
                <c:pt idx="26">
                  <c:v>-184</c:v>
                </c:pt>
                <c:pt idx="27">
                  <c:v>-176</c:v>
                </c:pt>
                <c:pt idx="28">
                  <c:v>-168</c:v>
                </c:pt>
                <c:pt idx="29">
                  <c:v>-160</c:v>
                </c:pt>
                <c:pt idx="30">
                  <c:v>-152</c:v>
                </c:pt>
                <c:pt idx="31">
                  <c:v>-144</c:v>
                </c:pt>
                <c:pt idx="32">
                  <c:v>-136</c:v>
                </c:pt>
                <c:pt idx="33">
                  <c:v>-128</c:v>
                </c:pt>
                <c:pt idx="34">
                  <c:v>-120</c:v>
                </c:pt>
                <c:pt idx="35">
                  <c:v>-112</c:v>
                </c:pt>
                <c:pt idx="36">
                  <c:v>-104</c:v>
                </c:pt>
                <c:pt idx="37">
                  <c:v>-96</c:v>
                </c:pt>
                <c:pt idx="38">
                  <c:v>-88</c:v>
                </c:pt>
                <c:pt idx="39">
                  <c:v>-80</c:v>
                </c:pt>
                <c:pt idx="40">
                  <c:v>-72</c:v>
                </c:pt>
                <c:pt idx="41">
                  <c:v>-64</c:v>
                </c:pt>
                <c:pt idx="42">
                  <c:v>-56</c:v>
                </c:pt>
                <c:pt idx="43">
                  <c:v>-48</c:v>
                </c:pt>
                <c:pt idx="44">
                  <c:v>-40</c:v>
                </c:pt>
                <c:pt idx="45">
                  <c:v>-32</c:v>
                </c:pt>
                <c:pt idx="46">
                  <c:v>-24</c:v>
                </c:pt>
                <c:pt idx="47">
                  <c:v>-16</c:v>
                </c:pt>
                <c:pt idx="48">
                  <c:v>-8</c:v>
                </c:pt>
                <c:pt idx="49">
                  <c:v>0</c:v>
                </c:pt>
                <c:pt idx="50">
                  <c:v>8</c:v>
                </c:pt>
                <c:pt idx="51">
                  <c:v>16</c:v>
                </c:pt>
                <c:pt idx="52">
                  <c:v>24</c:v>
                </c:pt>
                <c:pt idx="53">
                  <c:v>32</c:v>
                </c:pt>
                <c:pt idx="54">
                  <c:v>40</c:v>
                </c:pt>
                <c:pt idx="55">
                  <c:v>48</c:v>
                </c:pt>
                <c:pt idx="56">
                  <c:v>56</c:v>
                </c:pt>
                <c:pt idx="57">
                  <c:v>64</c:v>
                </c:pt>
                <c:pt idx="58">
                  <c:v>72</c:v>
                </c:pt>
                <c:pt idx="59">
                  <c:v>80</c:v>
                </c:pt>
                <c:pt idx="60">
                  <c:v>88</c:v>
                </c:pt>
                <c:pt idx="61">
                  <c:v>96</c:v>
                </c:pt>
                <c:pt idx="62">
                  <c:v>104</c:v>
                </c:pt>
                <c:pt idx="63">
                  <c:v>112</c:v>
                </c:pt>
                <c:pt idx="64">
                  <c:v>120</c:v>
                </c:pt>
                <c:pt idx="65">
                  <c:v>128</c:v>
                </c:pt>
                <c:pt idx="66">
                  <c:v>136</c:v>
                </c:pt>
                <c:pt idx="67">
                  <c:v>144</c:v>
                </c:pt>
                <c:pt idx="68">
                  <c:v>152</c:v>
                </c:pt>
                <c:pt idx="69">
                  <c:v>160</c:v>
                </c:pt>
                <c:pt idx="70">
                  <c:v>168</c:v>
                </c:pt>
                <c:pt idx="71">
                  <c:v>176</c:v>
                </c:pt>
                <c:pt idx="72">
                  <c:v>184</c:v>
                </c:pt>
                <c:pt idx="73">
                  <c:v>192</c:v>
                </c:pt>
                <c:pt idx="74">
                  <c:v>200</c:v>
                </c:pt>
                <c:pt idx="75">
                  <c:v>208</c:v>
                </c:pt>
                <c:pt idx="76">
                  <c:v>216</c:v>
                </c:pt>
                <c:pt idx="77">
                  <c:v>224</c:v>
                </c:pt>
                <c:pt idx="78">
                  <c:v>232</c:v>
                </c:pt>
                <c:pt idx="79">
                  <c:v>240</c:v>
                </c:pt>
                <c:pt idx="80">
                  <c:v>248</c:v>
                </c:pt>
                <c:pt idx="81">
                  <c:v>256</c:v>
                </c:pt>
                <c:pt idx="82">
                  <c:v>264</c:v>
                </c:pt>
                <c:pt idx="83">
                  <c:v>272</c:v>
                </c:pt>
                <c:pt idx="84">
                  <c:v>280</c:v>
                </c:pt>
                <c:pt idx="85">
                  <c:v>288</c:v>
                </c:pt>
                <c:pt idx="86">
                  <c:v>296</c:v>
                </c:pt>
                <c:pt idx="87">
                  <c:v>304</c:v>
                </c:pt>
                <c:pt idx="88">
                  <c:v>312</c:v>
                </c:pt>
                <c:pt idx="89">
                  <c:v>320</c:v>
                </c:pt>
                <c:pt idx="90">
                  <c:v>328</c:v>
                </c:pt>
                <c:pt idx="91">
                  <c:v>336</c:v>
                </c:pt>
                <c:pt idx="92">
                  <c:v>344</c:v>
                </c:pt>
                <c:pt idx="93">
                  <c:v>352</c:v>
                </c:pt>
                <c:pt idx="94">
                  <c:v>360</c:v>
                </c:pt>
                <c:pt idx="95">
                  <c:v>368</c:v>
                </c:pt>
                <c:pt idx="96">
                  <c:v>376</c:v>
                </c:pt>
                <c:pt idx="97">
                  <c:v>384</c:v>
                </c:pt>
                <c:pt idx="98">
                  <c:v>392</c:v>
                </c:pt>
                <c:pt idx="99">
                  <c:v>400</c:v>
                </c:pt>
                <c:pt idx="100">
                  <c:v>408</c:v>
                </c:pt>
              </c:numCache>
            </c:numRef>
          </c:xVal>
          <c:yVal>
            <c:numRef>
              <c:f>Sheet1!$G$2:$G$102</c:f>
              <c:numCache>
                <c:formatCode>0.00E+00</c:formatCode>
                <c:ptCount val="101"/>
                <c:pt idx="0">
                  <c:v>8.7632670315203345E-2</c:v>
                </c:pt>
                <c:pt idx="1">
                  <c:v>8.7632670487770375E-2</c:v>
                </c:pt>
                <c:pt idx="2">
                  <c:v>8.7632670859553549E-2</c:v>
                </c:pt>
                <c:pt idx="3">
                  <c:v>8.7632671646362237E-2</c:v>
                </c:pt>
                <c:pt idx="4">
                  <c:v>8.7632673281959145E-2</c:v>
                </c:pt>
                <c:pt idx="5">
                  <c:v>8.7632676621522562E-2</c:v>
                </c:pt>
                <c:pt idx="6">
                  <c:v>8.763268331861615E-2</c:v>
                </c:pt>
                <c:pt idx="7">
                  <c:v>8.763269650851388E-2</c:v>
                </c:pt>
                <c:pt idx="8">
                  <c:v>8.7632722019543474E-2</c:v>
                </c:pt>
                <c:pt idx="9">
                  <c:v>8.7632770472122049E-2</c:v>
                </c:pt>
                <c:pt idx="10">
                  <c:v>8.76328608321751E-2</c:v>
                </c:pt>
                <c:pt idx="11">
                  <c:v>8.7633026284249849E-2</c:v>
                </c:pt>
                <c:pt idx="12">
                  <c:v>8.7633323701662602E-2</c:v>
                </c:pt>
                <c:pt idx="13">
                  <c:v>8.7633848530429964E-2</c:v>
                </c:pt>
                <c:pt idx="14">
                  <c:v>8.7634757565023522E-2</c:v>
                </c:pt>
                <c:pt idx="15">
                  <c:v>8.7636302835147464E-2</c:v>
                </c:pt>
                <c:pt idx="16">
                  <c:v>8.763888054328689E-2</c:v>
                </c:pt>
                <c:pt idx="17">
                  <c:v>8.7643099509190733E-2</c:v>
                </c:pt>
                <c:pt idx="18">
                  <c:v>8.7649873601419626E-2</c:v>
                </c:pt>
                <c:pt idx="19">
                  <c:v>8.7660541764329275E-2</c:v>
                </c:pt>
                <c:pt idx="20">
                  <c:v>8.7677016976854885E-2</c:v>
                </c:pt>
                <c:pt idx="21">
                  <c:v>8.7701961253114372E-2</c:v>
                </c:pt>
                <c:pt idx="22">
                  <c:v>8.7738977113087827E-2</c:v>
                </c:pt>
                <c:pt idx="23">
                  <c:v>8.7792796527314865E-2</c:v>
                </c:pt>
                <c:pt idx="24">
                  <c:v>8.7869436315371433E-2</c:v>
                </c:pt>
                <c:pt idx="25">
                  <c:v>8.7976275178860752E-2</c:v>
                </c:pt>
                <c:pt idx="26">
                  <c:v>8.8121993736050203E-2</c:v>
                </c:pt>
                <c:pt idx="27">
                  <c:v>8.8316307990957188E-2</c:v>
                </c:pt>
                <c:pt idx="28">
                  <c:v>8.8569422710280024E-2</c:v>
                </c:pt>
                <c:pt idx="29">
                  <c:v>8.8891139331319979E-2</c:v>
                </c:pt>
                <c:pt idx="30">
                  <c:v>8.9289578924875573E-2</c:v>
                </c:pt>
                <c:pt idx="31">
                  <c:v>8.9769529466171255E-2</c:v>
                </c:pt>
                <c:pt idx="32">
                  <c:v>9.0330500943089143E-2</c:v>
                </c:pt>
                <c:pt idx="33">
                  <c:v>9.0964669425051353E-2</c:v>
                </c:pt>
                <c:pt idx="34">
                  <c:v>9.1655001816941764E-2</c:v>
                </c:pt>
                <c:pt idx="35">
                  <c:v>9.2373955451155454E-2</c:v>
                </c:pt>
                <c:pt idx="36">
                  <c:v>9.3083208201598613E-2</c:v>
                </c:pt>
                <c:pt idx="37">
                  <c:v>9.3734855054596722E-2</c:v>
                </c:pt>
                <c:pt idx="38">
                  <c:v>9.427436864245764E-2</c:v>
                </c:pt>
                <c:pt idx="39">
                  <c:v>9.4645347090924231E-2</c:v>
                </c:pt>
                <c:pt idx="40">
                  <c:v>9.4795685693501733E-2</c:v>
                </c:pt>
                <c:pt idx="41">
                  <c:v>9.4684385083196571E-2</c:v>
                </c:pt>
                <c:pt idx="42">
                  <c:v>9.4287869468931723E-2</c:v>
                </c:pt>
                <c:pt idx="43">
                  <c:v>9.3604568863417781E-2</c:v>
                </c:pt>
                <c:pt idx="44">
                  <c:v>9.2656712712585076E-2</c:v>
                </c:pt>
                <c:pt idx="45">
                  <c:v>9.1488788345148273E-2</c:v>
                </c:pt>
                <c:pt idx="46">
                  <c:v>9.01628192700685E-2</c:v>
                </c:pt>
                <c:pt idx="47">
                  <c:v>8.8751312192319867E-2</c:v>
                </c:pt>
                <c:pt idx="48">
                  <c:v>8.7329193803156416E-2</c:v>
                </c:pt>
                <c:pt idx="49">
                  <c:v>8.5966171796733784E-2</c:v>
                </c:pt>
                <c:pt idx="50">
                  <c:v>8.4720702590029354E-2</c:v>
                </c:pt>
                <c:pt idx="51">
                  <c:v>8.3636248103222899E-2</c:v>
                </c:pt>
                <c:pt idx="52">
                  <c:v>8.2739936928896446E-2</c:v>
                </c:pt>
                <c:pt idx="53">
                  <c:v>8.2043278890490942E-2</c:v>
                </c:pt>
                <c:pt idx="54">
                  <c:v>8.154431379647531E-2</c:v>
                </c:pt>
                <c:pt idx="55">
                  <c:v>8.1230517148238937E-2</c:v>
                </c:pt>
                <c:pt idx="56">
                  <c:v>8.108188548125625E-2</c:v>
                </c:pt>
                <c:pt idx="57">
                  <c:v>8.1073803126686772E-2</c:v>
                </c:pt>
                <c:pt idx="58">
                  <c:v>8.1179478616998993E-2</c:v>
                </c:pt>
                <c:pt idx="59">
                  <c:v>8.1371886363456533E-2</c:v>
                </c:pt>
                <c:pt idx="60">
                  <c:v>8.1625239911042619E-2</c:v>
                </c:pt>
                <c:pt idx="61">
                  <c:v>8.1916061328025327E-2</c:v>
                </c:pt>
                <c:pt idx="62">
                  <c:v>8.222391331822422E-2</c:v>
                </c:pt>
                <c:pt idx="63">
                  <c:v>8.2531845462327058E-2</c:v>
                </c:pt>
                <c:pt idx="64">
                  <c:v>8.2826589230703601E-2</c:v>
                </c:pt>
                <c:pt idx="65">
                  <c:v>8.3098527317237533E-2</c:v>
                </c:pt>
                <c:pt idx="66">
                  <c:v>8.3341463962649298E-2</c:v>
                </c:pt>
                <c:pt idx="67">
                  <c:v>8.3552231632094104E-2</c:v>
                </c:pt>
                <c:pt idx="68">
                  <c:v>8.3730180388201056E-2</c:v>
                </c:pt>
                <c:pt idx="69">
                  <c:v>8.3876604181595094E-2</c:v>
                </c:pt>
                <c:pt idx="70">
                  <c:v>8.3994159518655756E-2</c:v>
                </c:pt>
                <c:pt idx="71">
                  <c:v>8.4086325659266742E-2</c:v>
                </c:pt>
                <c:pt idx="72">
                  <c:v>8.4156943138443671E-2</c:v>
                </c:pt>
                <c:pt idx="73">
                  <c:v>8.4209851925499082E-2</c:v>
                </c:pt>
                <c:pt idx="74">
                  <c:v>8.4248635144521911E-2</c:v>
                </c:pt>
                <c:pt idx="75">
                  <c:v>8.4276461544713591E-2</c:v>
                </c:pt>
                <c:pt idx="76">
                  <c:v>8.4296011264593337E-2</c:v>
                </c:pt>
                <c:pt idx="77">
                  <c:v>8.4309465156897218E-2</c:v>
                </c:pt>
                <c:pt idx="78">
                  <c:v>8.4318537425956866E-2</c:v>
                </c:pt>
                <c:pt idx="79">
                  <c:v>8.4324533491738657E-2</c:v>
                </c:pt>
                <c:pt idx="80">
                  <c:v>8.4328418646113859E-2</c:v>
                </c:pt>
                <c:pt idx="81">
                  <c:v>8.4330887179664624E-2</c:v>
                </c:pt>
                <c:pt idx="82">
                  <c:v>8.4332425496935481E-2</c:v>
                </c:pt>
                <c:pt idx="83">
                  <c:v>8.4333365885178438E-2</c:v>
                </c:pt>
                <c:pt idx="84">
                  <c:v>8.4333929903454646E-2</c:v>
                </c:pt>
                <c:pt idx="85">
                  <c:v>8.4334261849258102E-2</c:v>
                </c:pt>
                <c:pt idx="86">
                  <c:v>8.4334453577609561E-2</c:v>
                </c:pt>
                <c:pt idx="87">
                  <c:v>8.433456227079833E-2</c:v>
                </c:pt>
                <c:pt idx="88">
                  <c:v>8.4334622757798294E-2</c:v>
                </c:pt>
                <c:pt idx="89">
                  <c:v>8.4334655802979067E-2</c:v>
                </c:pt>
                <c:pt idx="90">
                  <c:v>8.4334673527703519E-2</c:v>
                </c:pt>
                <c:pt idx="91">
                  <c:v>8.4334682862647239E-2</c:v>
                </c:pt>
                <c:pt idx="92">
                  <c:v>8.4334687690315199E-2</c:v>
                </c:pt>
                <c:pt idx="93">
                  <c:v>8.4334690142123719E-2</c:v>
                </c:pt>
                <c:pt idx="94">
                  <c:v>8.4334691365012107E-2</c:v>
                </c:pt>
                <c:pt idx="95">
                  <c:v>8.4334691964062999E-2</c:v>
                </c:pt>
                <c:pt idx="96">
                  <c:v>8.4334692252294147E-2</c:v>
                </c:pt>
                <c:pt idx="97">
                  <c:v>8.433469238851396E-2</c:v>
                </c:pt>
                <c:pt idx="98">
                  <c:v>8.4334692451752569E-2</c:v>
                </c:pt>
                <c:pt idx="99">
                  <c:v>8.433469248059193E-2</c:v>
                </c:pt>
                <c:pt idx="100">
                  <c:v>8.4334692493512123E-2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0E-4182-8A04-4E7D9BC70143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Sheet1!$C$2:$C$102</c:f>
              <c:numCache>
                <c:formatCode>General</c:formatCode>
                <c:ptCount val="101"/>
                <c:pt idx="0">
                  <c:v>-392</c:v>
                </c:pt>
                <c:pt idx="1">
                  <c:v>-384</c:v>
                </c:pt>
                <c:pt idx="2">
                  <c:v>-376</c:v>
                </c:pt>
                <c:pt idx="3">
                  <c:v>-368</c:v>
                </c:pt>
                <c:pt idx="4">
                  <c:v>-360</c:v>
                </c:pt>
                <c:pt idx="5">
                  <c:v>-352</c:v>
                </c:pt>
                <c:pt idx="6">
                  <c:v>-344</c:v>
                </c:pt>
                <c:pt idx="7">
                  <c:v>-336</c:v>
                </c:pt>
                <c:pt idx="8">
                  <c:v>-328</c:v>
                </c:pt>
                <c:pt idx="9">
                  <c:v>-320</c:v>
                </c:pt>
                <c:pt idx="10">
                  <c:v>-312</c:v>
                </c:pt>
                <c:pt idx="11">
                  <c:v>-304</c:v>
                </c:pt>
                <c:pt idx="12">
                  <c:v>-296</c:v>
                </c:pt>
                <c:pt idx="13">
                  <c:v>-288</c:v>
                </c:pt>
                <c:pt idx="14">
                  <c:v>-280</c:v>
                </c:pt>
                <c:pt idx="15">
                  <c:v>-272</c:v>
                </c:pt>
                <c:pt idx="16">
                  <c:v>-264</c:v>
                </c:pt>
                <c:pt idx="17">
                  <c:v>-256</c:v>
                </c:pt>
                <c:pt idx="18">
                  <c:v>-248</c:v>
                </c:pt>
                <c:pt idx="19">
                  <c:v>-240</c:v>
                </c:pt>
                <c:pt idx="20">
                  <c:v>-232</c:v>
                </c:pt>
                <c:pt idx="21">
                  <c:v>-224</c:v>
                </c:pt>
                <c:pt idx="22">
                  <c:v>-216</c:v>
                </c:pt>
                <c:pt idx="23">
                  <c:v>-208</c:v>
                </c:pt>
                <c:pt idx="24">
                  <c:v>-200</c:v>
                </c:pt>
                <c:pt idx="25">
                  <c:v>-192</c:v>
                </c:pt>
                <c:pt idx="26">
                  <c:v>-184</c:v>
                </c:pt>
                <c:pt idx="27">
                  <c:v>-176</c:v>
                </c:pt>
                <c:pt idx="28">
                  <c:v>-168</c:v>
                </c:pt>
                <c:pt idx="29">
                  <c:v>-160</c:v>
                </c:pt>
                <c:pt idx="30">
                  <c:v>-152</c:v>
                </c:pt>
                <c:pt idx="31">
                  <c:v>-144</c:v>
                </c:pt>
                <c:pt idx="32">
                  <c:v>-136</c:v>
                </c:pt>
                <c:pt idx="33">
                  <c:v>-128</c:v>
                </c:pt>
                <c:pt idx="34">
                  <c:v>-120</c:v>
                </c:pt>
                <c:pt idx="35">
                  <c:v>-112</c:v>
                </c:pt>
                <c:pt idx="36">
                  <c:v>-104</c:v>
                </c:pt>
                <c:pt idx="37">
                  <c:v>-96</c:v>
                </c:pt>
                <c:pt idx="38">
                  <c:v>-88</c:v>
                </c:pt>
                <c:pt idx="39">
                  <c:v>-80</c:v>
                </c:pt>
                <c:pt idx="40">
                  <c:v>-72</c:v>
                </c:pt>
                <c:pt idx="41">
                  <c:v>-64</c:v>
                </c:pt>
                <c:pt idx="42">
                  <c:v>-56</c:v>
                </c:pt>
                <c:pt idx="43">
                  <c:v>-48</c:v>
                </c:pt>
                <c:pt idx="44">
                  <c:v>-40</c:v>
                </c:pt>
                <c:pt idx="45">
                  <c:v>-32</c:v>
                </c:pt>
                <c:pt idx="46">
                  <c:v>-24</c:v>
                </c:pt>
                <c:pt idx="47">
                  <c:v>-16</c:v>
                </c:pt>
                <c:pt idx="48">
                  <c:v>-8</c:v>
                </c:pt>
                <c:pt idx="49">
                  <c:v>0</c:v>
                </c:pt>
                <c:pt idx="50">
                  <c:v>8</c:v>
                </c:pt>
                <c:pt idx="51">
                  <c:v>16</c:v>
                </c:pt>
                <c:pt idx="52">
                  <c:v>24</c:v>
                </c:pt>
                <c:pt idx="53">
                  <c:v>32</c:v>
                </c:pt>
                <c:pt idx="54">
                  <c:v>40</c:v>
                </c:pt>
                <c:pt idx="55">
                  <c:v>48</c:v>
                </c:pt>
                <c:pt idx="56">
                  <c:v>56</c:v>
                </c:pt>
                <c:pt idx="57">
                  <c:v>64</c:v>
                </c:pt>
                <c:pt idx="58">
                  <c:v>72</c:v>
                </c:pt>
                <c:pt idx="59">
                  <c:v>80</c:v>
                </c:pt>
                <c:pt idx="60">
                  <c:v>88</c:v>
                </c:pt>
                <c:pt idx="61">
                  <c:v>96</c:v>
                </c:pt>
                <c:pt idx="62">
                  <c:v>104</c:v>
                </c:pt>
                <c:pt idx="63">
                  <c:v>112</c:v>
                </c:pt>
                <c:pt idx="64">
                  <c:v>120</c:v>
                </c:pt>
                <c:pt idx="65">
                  <c:v>128</c:v>
                </c:pt>
                <c:pt idx="66">
                  <c:v>136</c:v>
                </c:pt>
                <c:pt idx="67">
                  <c:v>144</c:v>
                </c:pt>
                <c:pt idx="68">
                  <c:v>152</c:v>
                </c:pt>
                <c:pt idx="69">
                  <c:v>160</c:v>
                </c:pt>
                <c:pt idx="70">
                  <c:v>168</c:v>
                </c:pt>
                <c:pt idx="71">
                  <c:v>176</c:v>
                </c:pt>
                <c:pt idx="72">
                  <c:v>184</c:v>
                </c:pt>
                <c:pt idx="73">
                  <c:v>192</c:v>
                </c:pt>
                <c:pt idx="74">
                  <c:v>200</c:v>
                </c:pt>
                <c:pt idx="75">
                  <c:v>208</c:v>
                </c:pt>
                <c:pt idx="76">
                  <c:v>216</c:v>
                </c:pt>
                <c:pt idx="77">
                  <c:v>224</c:v>
                </c:pt>
                <c:pt idx="78">
                  <c:v>232</c:v>
                </c:pt>
                <c:pt idx="79">
                  <c:v>240</c:v>
                </c:pt>
                <c:pt idx="80">
                  <c:v>248</c:v>
                </c:pt>
                <c:pt idx="81">
                  <c:v>256</c:v>
                </c:pt>
                <c:pt idx="82">
                  <c:v>264</c:v>
                </c:pt>
                <c:pt idx="83">
                  <c:v>272</c:v>
                </c:pt>
                <c:pt idx="84">
                  <c:v>280</c:v>
                </c:pt>
                <c:pt idx="85">
                  <c:v>288</c:v>
                </c:pt>
                <c:pt idx="86">
                  <c:v>296</c:v>
                </c:pt>
                <c:pt idx="87">
                  <c:v>304</c:v>
                </c:pt>
                <c:pt idx="88">
                  <c:v>312</c:v>
                </c:pt>
                <c:pt idx="89">
                  <c:v>320</c:v>
                </c:pt>
                <c:pt idx="90">
                  <c:v>328</c:v>
                </c:pt>
                <c:pt idx="91">
                  <c:v>336</c:v>
                </c:pt>
                <c:pt idx="92">
                  <c:v>344</c:v>
                </c:pt>
                <c:pt idx="93">
                  <c:v>352</c:v>
                </c:pt>
                <c:pt idx="94">
                  <c:v>360</c:v>
                </c:pt>
                <c:pt idx="95">
                  <c:v>368</c:v>
                </c:pt>
                <c:pt idx="96">
                  <c:v>376</c:v>
                </c:pt>
                <c:pt idx="97">
                  <c:v>384</c:v>
                </c:pt>
                <c:pt idx="98">
                  <c:v>392</c:v>
                </c:pt>
                <c:pt idx="99">
                  <c:v>400</c:v>
                </c:pt>
                <c:pt idx="100">
                  <c:v>408</c:v>
                </c:pt>
              </c:numCache>
            </c:numRef>
          </c:xVal>
          <c:yVal>
            <c:numRef>
              <c:f>Sheet1!$H$2:$H$102</c:f>
              <c:numCache>
                <c:formatCode>0.00E+00</c:formatCode>
                <c:ptCount val="101"/>
                <c:pt idx="0">
                  <c:v>8.763266976878209E-2</c:v>
                </c:pt>
                <c:pt idx="1">
                  <c:v>8.763266976878209E-2</c:v>
                </c:pt>
                <c:pt idx="2">
                  <c:v>8.7632669768782076E-2</c:v>
                </c:pt>
                <c:pt idx="3">
                  <c:v>8.7632669768782021E-2</c:v>
                </c:pt>
                <c:pt idx="4">
                  <c:v>8.7632669768781868E-2</c:v>
                </c:pt>
                <c:pt idx="5">
                  <c:v>8.7632669768781327E-2</c:v>
                </c:pt>
                <c:pt idx="6">
                  <c:v>8.7632669768779536E-2</c:v>
                </c:pt>
                <c:pt idx="7">
                  <c:v>8.7632669768773805E-2</c:v>
                </c:pt>
                <c:pt idx="8">
                  <c:v>8.7632669768755903E-2</c:v>
                </c:pt>
                <c:pt idx="9">
                  <c:v>8.7632669768701529E-2</c:v>
                </c:pt>
                <c:pt idx="10">
                  <c:v>8.7632669768540783E-2</c:v>
                </c:pt>
                <c:pt idx="11">
                  <c:v>8.7632669768078167E-2</c:v>
                </c:pt>
                <c:pt idx="12">
                  <c:v>8.763266976678255E-2</c:v>
                </c:pt>
                <c:pt idx="13">
                  <c:v>8.7632669763250945E-2</c:v>
                </c:pt>
                <c:pt idx="14">
                  <c:v>8.7632669753881884E-2</c:v>
                </c:pt>
                <c:pt idx="15">
                  <c:v>8.7632669729691151E-2</c:v>
                </c:pt>
                <c:pt idx="16">
                  <c:v>8.7632669668901306E-2</c:v>
                </c:pt>
                <c:pt idx="17">
                  <c:v>8.763266952022479E-2</c:v>
                </c:pt>
                <c:pt idx="18">
                  <c:v>8.7632669166322799E-2</c:v>
                </c:pt>
                <c:pt idx="19">
                  <c:v>8.7632668346437709E-2</c:v>
                </c:pt>
                <c:pt idx="20">
                  <c:v>8.7632666497797509E-2</c:v>
                </c:pt>
                <c:pt idx="21">
                  <c:v>8.7632662441019304E-2</c:v>
                </c:pt>
                <c:pt idx="22">
                  <c:v>8.7632653776596264E-2</c:v>
                </c:pt>
                <c:pt idx="23">
                  <c:v>8.7632635766021108E-2</c:v>
                </c:pt>
                <c:pt idx="24">
                  <c:v>8.7632599328814093E-2</c:v>
                </c:pt>
                <c:pt idx="25">
                  <c:v>8.7632527583733494E-2</c:v>
                </c:pt>
                <c:pt idx="26">
                  <c:v>8.7632390094511167E-2</c:v>
                </c:pt>
                <c:pt idx="27">
                  <c:v>8.7632133661163902E-2</c:v>
                </c:pt>
                <c:pt idx="28">
                  <c:v>8.7631668172237401E-2</c:v>
                </c:pt>
                <c:pt idx="29">
                  <c:v>8.7630845791998535E-2</c:v>
                </c:pt>
                <c:pt idx="30">
                  <c:v>8.7629431746025402E-2</c:v>
                </c:pt>
                <c:pt idx="31">
                  <c:v>8.7627065387707342E-2</c:v>
                </c:pt>
                <c:pt idx="32">
                  <c:v>8.7623211301591633E-2</c:v>
                </c:pt>
                <c:pt idx="33">
                  <c:v>8.7617102119683016E-2</c:v>
                </c:pt>
                <c:pt idx="34">
                  <c:v>8.7607677562879738E-2</c:v>
                </c:pt>
                <c:pt idx="35">
                  <c:v>8.7593527806695007E-2</c:v>
                </c:pt>
                <c:pt idx="36">
                  <c:v>8.7572853108383669E-2</c:v>
                </c:pt>
                <c:pt idx="37">
                  <c:v>8.7543454843159882E-2</c:v>
                </c:pt>
                <c:pt idx="38">
                  <c:v>8.7502774490012286E-2</c:v>
                </c:pt>
                <c:pt idx="39">
                  <c:v>8.744799539755739E-2</c:v>
                </c:pt>
                <c:pt idx="40">
                  <c:v>8.7376216336650367E-2</c:v>
                </c:pt>
                <c:pt idx="41">
                  <c:v>8.7284695632787887E-2</c:v>
                </c:pt>
                <c:pt idx="42">
                  <c:v>8.7171150944062664E-2</c:v>
                </c:pt>
                <c:pt idx="43">
                  <c:v>8.7034084730990349E-2</c:v>
                </c:pt>
                <c:pt idx="44">
                  <c:v>8.6873092509220873E-2</c:v>
                </c:pt>
                <c:pt idx="45">
                  <c:v>8.6689103882209614E-2</c:v>
                </c:pt>
                <c:pt idx="46">
                  <c:v>8.6484508277654665E-2</c:v>
                </c:pt>
                <c:pt idx="47">
                  <c:v>8.6263129622500226E-2</c:v>
                </c:pt>
                <c:pt idx="48">
                  <c:v>8.6030035655776063E-2</c:v>
                </c:pt>
                <c:pt idx="49">
                  <c:v>8.579119432502065E-2</c:v>
                </c:pt>
                <c:pt idx="50">
                  <c:v>8.5553016078743133E-2</c:v>
                </c:pt>
                <c:pt idx="51">
                  <c:v>8.532184092928731E-2</c:v>
                </c:pt>
                <c:pt idx="52">
                  <c:v>8.5103438411005233E-2</c:v>
                </c:pt>
                <c:pt idx="53">
                  <c:v>8.4902585147427101E-2</c:v>
                </c:pt>
                <c:pt idx="54">
                  <c:v>8.4722769860325148E-2</c:v>
                </c:pt>
                <c:pt idx="55">
                  <c:v>8.4566053017763557E-2</c:v>
                </c:pt>
                <c:pt idx="56">
                  <c:v>8.4433083009726656E-2</c:v>
                </c:pt>
                <c:pt idx="57">
                  <c:v>8.4323247854102307E-2</c:v>
                </c:pt>
                <c:pt idx="58">
                  <c:v>8.4234924929179097E-2</c:v>
                </c:pt>
                <c:pt idx="59">
                  <c:v>8.4165783220675625E-2</c:v>
                </c:pt>
                <c:pt idx="60">
                  <c:v>8.4113093174589038E-2</c:v>
                </c:pt>
                <c:pt idx="61">
                  <c:v>8.4074006867785073E-2</c:v>
                </c:pt>
                <c:pt idx="62">
                  <c:v>8.404578316757895E-2</c:v>
                </c:pt>
                <c:pt idx="63">
                  <c:v>8.4025945843351463E-2</c:v>
                </c:pt>
                <c:pt idx="64">
                  <c:v>8.401237458247629E-2</c:v>
                </c:pt>
                <c:pt idx="65">
                  <c:v>8.4003337769145606E-2</c:v>
                </c:pt>
                <c:pt idx="66">
                  <c:v>8.3997480968604515E-2</c:v>
                </c:pt>
                <c:pt idx="67">
                  <c:v>8.3993786521874794E-2</c:v>
                </c:pt>
                <c:pt idx="68">
                  <c:v>8.3991518341065677E-2</c:v>
                </c:pt>
                <c:pt idx="69">
                  <c:v>8.3990163020719114E-2</c:v>
                </c:pt>
                <c:pt idx="70">
                  <c:v>8.3989374814220627E-2</c:v>
                </c:pt>
                <c:pt idx="71">
                  <c:v>8.3988928675090085E-2</c:v>
                </c:pt>
                <c:pt idx="72">
                  <c:v>8.3988682903382947E-2</c:v>
                </c:pt>
                <c:pt idx="73">
                  <c:v>8.3988551131094574E-2</c:v>
                </c:pt>
                <c:pt idx="74">
                  <c:v>8.3988482369407522E-2</c:v>
                </c:pt>
                <c:pt idx="75">
                  <c:v>8.3988447447421066E-2</c:v>
                </c:pt>
                <c:pt idx="76">
                  <c:v>8.3988430185816185E-2</c:v>
                </c:pt>
                <c:pt idx="77">
                  <c:v>8.3988421881705924E-2</c:v>
                </c:pt>
                <c:pt idx="78">
                  <c:v>8.3988417993630715E-2</c:v>
                </c:pt>
                <c:pt idx="79">
                  <c:v>8.3988416221867188E-2</c:v>
                </c:pt>
                <c:pt idx="80">
                  <c:v>8.3988415436077463E-2</c:v>
                </c:pt>
                <c:pt idx="81">
                  <c:v>8.3988415096892685E-2</c:v>
                </c:pt>
                <c:pt idx="82">
                  <c:v>8.3988414954398974E-2</c:v>
                </c:pt>
                <c:pt idx="83">
                  <c:v>8.3988414896137106E-2</c:v>
                </c:pt>
                <c:pt idx="84">
                  <c:v>8.3988414872952361E-2</c:v>
                </c:pt>
                <c:pt idx="85">
                  <c:v>8.3988414863972918E-2</c:v>
                </c:pt>
                <c:pt idx="86">
                  <c:v>8.3988414860588168E-2</c:v>
                </c:pt>
                <c:pt idx="87">
                  <c:v>8.3988414859346439E-2</c:v>
                </c:pt>
                <c:pt idx="88">
                  <c:v>8.3988414858903071E-2</c:v>
                </c:pt>
                <c:pt idx="89">
                  <c:v>8.3988414858749E-2</c:v>
                </c:pt>
                <c:pt idx="90">
                  <c:v>8.3988414858696889E-2</c:v>
                </c:pt>
                <c:pt idx="91">
                  <c:v>8.3988414858679736E-2</c:v>
                </c:pt>
                <c:pt idx="92">
                  <c:v>8.398841485867424E-2</c:v>
                </c:pt>
                <c:pt idx="93">
                  <c:v>8.3988414858672519E-2</c:v>
                </c:pt>
                <c:pt idx="94">
                  <c:v>8.3988414858671992E-2</c:v>
                </c:pt>
                <c:pt idx="95">
                  <c:v>8.3988414858671839E-2</c:v>
                </c:pt>
                <c:pt idx="96">
                  <c:v>8.3988414858671798E-2</c:v>
                </c:pt>
                <c:pt idx="97">
                  <c:v>8.3988414858671798E-2</c:v>
                </c:pt>
                <c:pt idx="98">
                  <c:v>8.3988414858671784E-2</c:v>
                </c:pt>
                <c:pt idx="99">
                  <c:v>8.3988414858671784E-2</c:v>
                </c:pt>
                <c:pt idx="100">
                  <c:v>8.3988414858671784E-2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F-48A1-9CFF-70054BBFF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6000"/>
        <c:axId val="73088400"/>
      </c:scatterChart>
      <c:valAx>
        <c:axId val="73086000"/>
        <c:scaling>
          <c:orientation val="minMax"/>
          <c:max val="300"/>
          <c:min val="-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>
                    <a:solidFill>
                      <a:schemeClr val="tx1"/>
                    </a:solidFill>
                  </a:rPr>
                  <a:t>x</a:t>
                </a:r>
                <a:r>
                  <a:rPr lang="en-AU" sz="1800" b="0" baseline="0">
                    <a:solidFill>
                      <a:schemeClr val="tx1"/>
                    </a:solidFill>
                  </a:rPr>
                  <a:t> (microns)</a:t>
                </a:r>
                <a:endParaRPr lang="en-AU" sz="18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83802565067546586"/>
              <c:y val="0.86654467597196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400"/>
        <c:crosses val="autoZero"/>
        <c:crossBetween val="midCat"/>
      </c:valAx>
      <c:valAx>
        <c:axId val="73088400"/>
        <c:scaling>
          <c:orientation val="minMax"/>
          <c:max val="9.7000000000000031E-2"/>
          <c:min val="7.900000000000001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 b="0" i="1">
                    <a:solidFill>
                      <a:schemeClr val="tx1"/>
                    </a:solidFill>
                  </a:rPr>
                  <a:t>I</a:t>
                </a:r>
                <a:r>
                  <a:rPr lang="en-AU" sz="1800" b="0" i="0">
                    <a:solidFill>
                      <a:schemeClr val="tx1"/>
                    </a:solidFill>
                  </a:rPr>
                  <a:t>(</a:t>
                </a:r>
                <a:r>
                  <a:rPr lang="en-AU" sz="1800" b="0" i="1">
                    <a:solidFill>
                      <a:schemeClr val="tx1"/>
                    </a:solidFill>
                  </a:rPr>
                  <a:t>Mx,R</a:t>
                </a:r>
                <a:r>
                  <a:rPr lang="en-AU" sz="1800" b="0" i="0" baseline="-25000">
                    <a:solidFill>
                      <a:schemeClr val="tx1"/>
                    </a:solidFill>
                  </a:rPr>
                  <a:t>2</a:t>
                </a:r>
                <a:r>
                  <a:rPr lang="en-AU" sz="1800" b="0" i="1" baseline="0">
                    <a:solidFill>
                      <a:schemeClr val="tx1"/>
                    </a:solidFill>
                  </a:rPr>
                  <a:t>,</a:t>
                </a:r>
                <a:r>
                  <a:rPr lang="en-AU" sz="1800" b="0" i="1" baseline="0">
                    <a:solidFill>
                      <a:schemeClr val="tx1"/>
                    </a:solidFill>
                    <a:sym typeface="Symbol" panose="05050102010706020507" pitchFamily="18" charset="2"/>
                  </a:rPr>
                  <a:t></a:t>
                </a:r>
                <a:r>
                  <a:rPr lang="en-AU" sz="1800" b="0" i="0" baseline="0">
                    <a:solidFill>
                      <a:schemeClr val="tx1"/>
                    </a:solidFill>
                    <a:sym typeface="Symbol" panose="05050102010706020507" pitchFamily="18" charset="2"/>
                  </a:rPr>
                  <a:t></a:t>
                </a:r>
                <a:endParaRPr lang="en-AU" sz="1800" b="0" i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1285518812413289"/>
              <c:y val="2.52612777043285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657456729845789E-2"/>
          <c:y val="0.11273546973047388"/>
          <c:w val="0.94595349417148589"/>
          <c:h val="0.796490193554929"/>
        </c:manualLayout>
      </c:layout>
      <c:scatterChart>
        <c:scatterStyle val="smoothMarker"/>
        <c:varyColors val="0"/>
        <c:ser>
          <c:idx val="3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Sheet1!$C$2:$C$102</c:f>
              <c:numCache>
                <c:formatCode>General</c:formatCode>
                <c:ptCount val="101"/>
                <c:pt idx="0">
                  <c:v>-392</c:v>
                </c:pt>
                <c:pt idx="1">
                  <c:v>-384</c:v>
                </c:pt>
                <c:pt idx="2">
                  <c:v>-376</c:v>
                </c:pt>
                <c:pt idx="3">
                  <c:v>-368</c:v>
                </c:pt>
                <c:pt idx="4">
                  <c:v>-360</c:v>
                </c:pt>
                <c:pt idx="5">
                  <c:v>-352</c:v>
                </c:pt>
                <c:pt idx="6">
                  <c:v>-344</c:v>
                </c:pt>
                <c:pt idx="7">
                  <c:v>-336</c:v>
                </c:pt>
                <c:pt idx="8">
                  <c:v>-328</c:v>
                </c:pt>
                <c:pt idx="9">
                  <c:v>-320</c:v>
                </c:pt>
                <c:pt idx="10">
                  <c:v>-312</c:v>
                </c:pt>
                <c:pt idx="11">
                  <c:v>-304</c:v>
                </c:pt>
                <c:pt idx="12">
                  <c:v>-296</c:v>
                </c:pt>
                <c:pt idx="13">
                  <c:v>-288</c:v>
                </c:pt>
                <c:pt idx="14">
                  <c:v>-280</c:v>
                </c:pt>
                <c:pt idx="15">
                  <c:v>-272</c:v>
                </c:pt>
                <c:pt idx="16">
                  <c:v>-264</c:v>
                </c:pt>
                <c:pt idx="17">
                  <c:v>-256</c:v>
                </c:pt>
                <c:pt idx="18">
                  <c:v>-248</c:v>
                </c:pt>
                <c:pt idx="19">
                  <c:v>-240</c:v>
                </c:pt>
                <c:pt idx="20">
                  <c:v>-232</c:v>
                </c:pt>
                <c:pt idx="21">
                  <c:v>-224</c:v>
                </c:pt>
                <c:pt idx="22">
                  <c:v>-216</c:v>
                </c:pt>
                <c:pt idx="23">
                  <c:v>-208</c:v>
                </c:pt>
                <c:pt idx="24">
                  <c:v>-200</c:v>
                </c:pt>
                <c:pt idx="25">
                  <c:v>-192</c:v>
                </c:pt>
                <c:pt idx="26">
                  <c:v>-184</c:v>
                </c:pt>
                <c:pt idx="27">
                  <c:v>-176</c:v>
                </c:pt>
                <c:pt idx="28">
                  <c:v>-168</c:v>
                </c:pt>
                <c:pt idx="29">
                  <c:v>-160</c:v>
                </c:pt>
                <c:pt idx="30">
                  <c:v>-152</c:v>
                </c:pt>
                <c:pt idx="31">
                  <c:v>-144</c:v>
                </c:pt>
                <c:pt idx="32">
                  <c:v>-136</c:v>
                </c:pt>
                <c:pt idx="33">
                  <c:v>-128</c:v>
                </c:pt>
                <c:pt idx="34">
                  <c:v>-120</c:v>
                </c:pt>
                <c:pt idx="35">
                  <c:v>-112</c:v>
                </c:pt>
                <c:pt idx="36">
                  <c:v>-104</c:v>
                </c:pt>
                <c:pt idx="37">
                  <c:v>-96</c:v>
                </c:pt>
                <c:pt idx="38">
                  <c:v>-88</c:v>
                </c:pt>
                <c:pt idx="39">
                  <c:v>-80</c:v>
                </c:pt>
                <c:pt idx="40">
                  <c:v>-72</c:v>
                </c:pt>
                <c:pt idx="41">
                  <c:v>-64</c:v>
                </c:pt>
                <c:pt idx="42">
                  <c:v>-56</c:v>
                </c:pt>
                <c:pt idx="43">
                  <c:v>-48</c:v>
                </c:pt>
                <c:pt idx="44">
                  <c:v>-40</c:v>
                </c:pt>
                <c:pt idx="45">
                  <c:v>-32</c:v>
                </c:pt>
                <c:pt idx="46">
                  <c:v>-24</c:v>
                </c:pt>
                <c:pt idx="47">
                  <c:v>-16</c:v>
                </c:pt>
                <c:pt idx="48">
                  <c:v>-8</c:v>
                </c:pt>
                <c:pt idx="49">
                  <c:v>0</c:v>
                </c:pt>
                <c:pt idx="50">
                  <c:v>8</c:v>
                </c:pt>
                <c:pt idx="51">
                  <c:v>16</c:v>
                </c:pt>
                <c:pt idx="52">
                  <c:v>24</c:v>
                </c:pt>
                <c:pt idx="53">
                  <c:v>32</c:v>
                </c:pt>
                <c:pt idx="54">
                  <c:v>40</c:v>
                </c:pt>
                <c:pt idx="55">
                  <c:v>48</c:v>
                </c:pt>
                <c:pt idx="56">
                  <c:v>56</c:v>
                </c:pt>
                <c:pt idx="57">
                  <c:v>64</c:v>
                </c:pt>
                <c:pt idx="58">
                  <c:v>72</c:v>
                </c:pt>
                <c:pt idx="59">
                  <c:v>80</c:v>
                </c:pt>
                <c:pt idx="60">
                  <c:v>88</c:v>
                </c:pt>
                <c:pt idx="61">
                  <c:v>96</c:v>
                </c:pt>
                <c:pt idx="62">
                  <c:v>104</c:v>
                </c:pt>
                <c:pt idx="63">
                  <c:v>112</c:v>
                </c:pt>
                <c:pt idx="64">
                  <c:v>120</c:v>
                </c:pt>
                <c:pt idx="65">
                  <c:v>128</c:v>
                </c:pt>
                <c:pt idx="66">
                  <c:v>136</c:v>
                </c:pt>
                <c:pt idx="67">
                  <c:v>144</c:v>
                </c:pt>
                <c:pt idx="68">
                  <c:v>152</c:v>
                </c:pt>
                <c:pt idx="69">
                  <c:v>160</c:v>
                </c:pt>
                <c:pt idx="70">
                  <c:v>168</c:v>
                </c:pt>
                <c:pt idx="71">
                  <c:v>176</c:v>
                </c:pt>
                <c:pt idx="72">
                  <c:v>184</c:v>
                </c:pt>
                <c:pt idx="73">
                  <c:v>192</c:v>
                </c:pt>
                <c:pt idx="74">
                  <c:v>200</c:v>
                </c:pt>
                <c:pt idx="75">
                  <c:v>208</c:v>
                </c:pt>
                <c:pt idx="76">
                  <c:v>216</c:v>
                </c:pt>
                <c:pt idx="77">
                  <c:v>224</c:v>
                </c:pt>
                <c:pt idx="78">
                  <c:v>232</c:v>
                </c:pt>
                <c:pt idx="79">
                  <c:v>240</c:v>
                </c:pt>
                <c:pt idx="80">
                  <c:v>248</c:v>
                </c:pt>
                <c:pt idx="81">
                  <c:v>256</c:v>
                </c:pt>
                <c:pt idx="82">
                  <c:v>264</c:v>
                </c:pt>
                <c:pt idx="83">
                  <c:v>272</c:v>
                </c:pt>
                <c:pt idx="84">
                  <c:v>280</c:v>
                </c:pt>
                <c:pt idx="85">
                  <c:v>288</c:v>
                </c:pt>
                <c:pt idx="86">
                  <c:v>296</c:v>
                </c:pt>
                <c:pt idx="87">
                  <c:v>304</c:v>
                </c:pt>
                <c:pt idx="88">
                  <c:v>312</c:v>
                </c:pt>
                <c:pt idx="89">
                  <c:v>320</c:v>
                </c:pt>
                <c:pt idx="90">
                  <c:v>328</c:v>
                </c:pt>
                <c:pt idx="91">
                  <c:v>336</c:v>
                </c:pt>
                <c:pt idx="92">
                  <c:v>344</c:v>
                </c:pt>
                <c:pt idx="93">
                  <c:v>352</c:v>
                </c:pt>
                <c:pt idx="94">
                  <c:v>360</c:v>
                </c:pt>
                <c:pt idx="95">
                  <c:v>368</c:v>
                </c:pt>
                <c:pt idx="96">
                  <c:v>376</c:v>
                </c:pt>
                <c:pt idx="97">
                  <c:v>384</c:v>
                </c:pt>
                <c:pt idx="98">
                  <c:v>392</c:v>
                </c:pt>
                <c:pt idx="99">
                  <c:v>400</c:v>
                </c:pt>
                <c:pt idx="100">
                  <c:v>408</c:v>
                </c:pt>
              </c:numCache>
            </c:numRef>
          </c:xVal>
          <c:yVal>
            <c:numRef>
              <c:f>Sheet1!$X$2:$X$102</c:f>
              <c:numCache>
                <c:formatCode>0.00E+00</c:formatCode>
                <c:ptCount val="101"/>
                <c:pt idx="0">
                  <c:v>-8.9757374577991145E-7</c:v>
                </c:pt>
                <c:pt idx="1">
                  <c:v>-8.9757374577991145E-7</c:v>
                </c:pt>
                <c:pt idx="2">
                  <c:v>-8.9757374197178039E-7</c:v>
                </c:pt>
                <c:pt idx="3">
                  <c:v>-8.9757372673925624E-7</c:v>
                </c:pt>
                <c:pt idx="4">
                  <c:v>-8.9757368484981474E-7</c:v>
                </c:pt>
                <c:pt idx="5">
                  <c:v>-8.9757353633270398E-7</c:v>
                </c:pt>
                <c:pt idx="6">
                  <c:v>-8.9757304508379892E-7</c:v>
                </c:pt>
                <c:pt idx="7">
                  <c:v>-8.9757147232567681E-7</c:v>
                </c:pt>
                <c:pt idx="8">
                  <c:v>-8.9756655983662696E-7</c:v>
                </c:pt>
                <c:pt idx="9">
                  <c:v>-8.9755163957918716E-7</c:v>
                </c:pt>
                <c:pt idx="10">
                  <c:v>-8.9750752999727688E-7</c:v>
                </c:pt>
                <c:pt idx="11">
                  <c:v>-8.9738058594884542E-7</c:v>
                </c:pt>
                <c:pt idx="12">
                  <c:v>-8.9702506264248541E-7</c:v>
                </c:pt>
                <c:pt idx="13">
                  <c:v>-8.9605597326193101E-7</c:v>
                </c:pt>
                <c:pt idx="14">
                  <c:v>-8.9348505829494016E-7</c:v>
                </c:pt>
                <c:pt idx="15">
                  <c:v>-8.8684700605656949E-7</c:v>
                </c:pt>
                <c:pt idx="16">
                  <c:v>-8.7016598306489151E-7</c:v>
                </c:pt>
                <c:pt idx="17">
                  <c:v>-8.2936843935326433E-7</c:v>
                </c:pt>
                <c:pt idx="18">
                  <c:v>-7.3225604808853652E-7</c:v>
                </c:pt>
                <c:pt idx="19">
                  <c:v>-5.0727567582977154E-7</c:v>
                </c:pt>
                <c:pt idx="20">
                  <c:v>-3.8081310463906021E-15</c:v>
                </c:pt>
                <c:pt idx="21">
                  <c:v>1.1131992499085344E-6</c:v>
                </c:pt>
                <c:pt idx="22">
                  <c:v>3.490758183305544E-6</c:v>
                </c:pt>
                <c:pt idx="23">
                  <c:v>8.4329457542466102E-6</c:v>
                </c:pt>
                <c:pt idx="24">
                  <c:v>1.8431488836265432E-5</c:v>
                </c:pt>
                <c:pt idx="25">
                  <c:v>3.8118680529734388E-5</c:v>
                </c:pt>
                <c:pt idx="26">
                  <c:v>7.5846377720144976E-5</c:v>
                </c:pt>
                <c:pt idx="27">
                  <c:v>1.462129090847037E-4</c:v>
                </c:pt>
                <c:pt idx="28">
                  <c:v>2.7394528670208232E-4</c:v>
                </c:pt>
                <c:pt idx="29">
                  <c:v>4.9961033958603003E-4</c:v>
                </c:pt>
                <c:pt idx="30">
                  <c:v>8.8763128686409948E-4</c:v>
                </c:pt>
                <c:pt idx="31">
                  <c:v>1.5369712755337998E-3</c:v>
                </c:pt>
                <c:pt idx="32">
                  <c:v>2.5945508549269497E-3</c:v>
                </c:pt>
                <c:pt idx="33">
                  <c:v>4.270939456369127E-3</c:v>
                </c:pt>
                <c:pt idx="34">
                  <c:v>6.8570827133531773E-3</c:v>
                </c:pt>
                <c:pt idx="35">
                  <c:v>1.0739843177206757E-2</c:v>
                </c:pt>
                <c:pt idx="36">
                  <c:v>1.6413078825746566E-2</c:v>
                </c:pt>
                <c:pt idx="37">
                  <c:v>2.4480102767825446E-2</c:v>
                </c:pt>
                <c:pt idx="38">
                  <c:v>3.5642985350037952E-2</c:v>
                </c:pt>
                <c:pt idx="39">
                  <c:v>5.0674629122046455E-2</c:v>
                </c:pt>
                <c:pt idx="40">
                  <c:v>7.0371145173897351E-2</c:v>
                </c:pt>
                <c:pt idx="41">
                  <c:v>9.5484862042372595E-2</c:v>
                </c:pt>
                <c:pt idx="42">
                  <c:v>0.12664206521302501</c:v>
                </c:pt>
                <c:pt idx="43">
                  <c:v>0.16425368665012158</c:v>
                </c:pt>
                <c:pt idx="44">
                  <c:v>0.20843071878506494</c:v>
                </c:pt>
                <c:pt idx="45">
                  <c:v>0.25891807400387168</c:v>
                </c:pt>
                <c:pt idx="46">
                  <c:v>0.31506008197015856</c:v>
                </c:pt>
                <c:pt idx="47">
                  <c:v>0.37580743892478141</c:v>
                </c:pt>
                <c:pt idx="48">
                  <c:v>0.4397695331505479</c:v>
                </c:pt>
                <c:pt idx="49">
                  <c:v>0.50530873142959787</c:v>
                </c:pt>
                <c:pt idx="50">
                  <c:v>0.57066597617097881</c:v>
                </c:pt>
                <c:pt idx="51">
                  <c:v>0.6341015378028545</c:v>
                </c:pt>
                <c:pt idx="52">
                  <c:v>0.69403222863036096</c:v>
                </c:pt>
                <c:pt idx="53">
                  <c:v>0.74914732041538346</c:v>
                </c:pt>
                <c:pt idx="54">
                  <c:v>0.79848949129387214</c:v>
                </c:pt>
                <c:pt idx="55">
                  <c:v>0.84149333901915957</c:v>
                </c:pt>
                <c:pt idx="56">
                  <c:v>0.87798094229257162</c:v>
                </c:pt>
                <c:pt idx="57">
                  <c:v>0.90812023191931646</c:v>
                </c:pt>
                <c:pt idx="58">
                  <c:v>0.93235646302228126</c:v>
                </c:pt>
                <c:pt idx="59">
                  <c:v>0.95132927701820524</c:v>
                </c:pt>
                <c:pt idx="60">
                  <c:v>0.96578767652083342</c:v>
                </c:pt>
                <c:pt idx="61">
                  <c:v>0.97651314519712429</c:v>
                </c:pt>
                <c:pt idx="62">
                  <c:v>0.98425786290627082</c:v>
                </c:pt>
                <c:pt idx="63">
                  <c:v>0.98970131911947734</c:v>
                </c:pt>
                <c:pt idx="64">
                  <c:v>0.99342533771618124</c:v>
                </c:pt>
                <c:pt idx="65">
                  <c:v>0.99590508231824515</c:v>
                </c:pt>
                <c:pt idx="66">
                  <c:v>0.99751221627085418</c:v>
                </c:pt>
                <c:pt idx="67">
                  <c:v>0.9985259900426916</c:v>
                </c:pt>
                <c:pt idx="68">
                  <c:v>0.99914838965548602</c:v>
                </c:pt>
                <c:pt idx="69">
                  <c:v>0.99952029601124159</c:v>
                </c:pt>
                <c:pt idx="70">
                  <c:v>0.99973658362706486</c:v>
                </c:pt>
                <c:pt idx="71">
                  <c:v>0.99985900632854674</c:v>
                </c:pt>
                <c:pt idx="72">
                  <c:v>0.99992644725510071</c:v>
                </c:pt>
                <c:pt idx="73">
                  <c:v>0.99996260619839594</c:v>
                </c:pt>
                <c:pt idx="74">
                  <c:v>0.9999814747326965</c:v>
                </c:pt>
                <c:pt idx="75">
                  <c:v>0.99999105749204287</c:v>
                </c:pt>
                <c:pt idx="76">
                  <c:v>0.99999579415860462</c:v>
                </c:pt>
                <c:pt idx="77">
                  <c:v>0.99999807284599584</c:v>
                </c:pt>
                <c:pt idx="78">
                  <c:v>0.99999913975234422</c:v>
                </c:pt>
                <c:pt idx="79">
                  <c:v>0.99999962593269154</c:v>
                </c:pt>
                <c:pt idx="80">
                  <c:v>0.99999984155713317</c:v>
                </c:pt>
                <c:pt idx="81">
                  <c:v>0.99999993463105097</c:v>
                </c:pt>
                <c:pt idx="82">
                  <c:v>0.99999997373200378</c:v>
                </c:pt>
                <c:pt idx="83">
                  <c:v>0.99999998971933757</c:v>
                </c:pt>
                <c:pt idx="84">
                  <c:v>0.99999999608134227</c:v>
                </c:pt>
                <c:pt idx="85">
                  <c:v>0.99999999854534394</c:v>
                </c:pt>
                <c:pt idx="86">
                  <c:v>0.99999999947413565</c:v>
                </c:pt>
                <c:pt idx="87">
                  <c:v>0.99999999981487198</c:v>
                </c:pt>
                <c:pt idx="88">
                  <c:v>0.99999999993653421</c:v>
                </c:pt>
                <c:pt idx="89">
                  <c:v>0.99999999997881206</c:v>
                </c:pt>
                <c:pt idx="90">
                  <c:v>0.99999999999311162</c:v>
                </c:pt>
                <c:pt idx="91">
                  <c:v>0.99999999999781841</c:v>
                </c:pt>
                <c:pt idx="92">
                  <c:v>0.99999999999932643</c:v>
                </c:pt>
                <c:pt idx="93">
                  <c:v>0.99999999999979861</c:v>
                </c:pt>
                <c:pt idx="94">
                  <c:v>0.99999999999994338</c:v>
                </c:pt>
                <c:pt idx="95">
                  <c:v>0.99999999999998523</c:v>
                </c:pt>
                <c:pt idx="96">
                  <c:v>0.99999999999999667</c:v>
                </c:pt>
                <c:pt idx="97">
                  <c:v>0.99999999999999667</c:v>
                </c:pt>
                <c:pt idx="98">
                  <c:v>1.0000000000000004</c:v>
                </c:pt>
                <c:pt idx="99">
                  <c:v>1.0000000000000004</c:v>
                </c:pt>
                <c:pt idx="100">
                  <c:v>1.0000000000000004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69-408A-930A-F522ADFC8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6000"/>
        <c:axId val="73088400"/>
      </c:scatterChart>
      <c:valAx>
        <c:axId val="73086000"/>
        <c:scaling>
          <c:orientation val="minMax"/>
          <c:max val="300"/>
          <c:min val="-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400" b="0">
                    <a:solidFill>
                      <a:schemeClr val="tx1"/>
                    </a:solidFill>
                  </a:rPr>
                  <a:t>x</a:t>
                </a:r>
                <a:r>
                  <a:rPr lang="en-AU" sz="2400" b="0" baseline="0">
                    <a:solidFill>
                      <a:schemeClr val="tx1"/>
                    </a:solidFill>
                  </a:rPr>
                  <a:t> (a.u.)</a:t>
                </a:r>
                <a:endParaRPr lang="en-AU" sz="24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86943183096796239"/>
              <c:y val="0.82097756354007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400"/>
        <c:crosses val="autoZero"/>
        <c:crossBetween val="midCat"/>
      </c:valAx>
      <c:valAx>
        <c:axId val="730884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6000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6</xdr:row>
      <xdr:rowOff>9524</xdr:rowOff>
    </xdr:from>
    <xdr:to>
      <xdr:col>22</xdr:col>
      <xdr:colOff>133349</xdr:colOff>
      <xdr:row>39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C2357-3329-3690-AF89-C9C7E7744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42</xdr:row>
      <xdr:rowOff>76200</xdr:rowOff>
    </xdr:from>
    <xdr:to>
      <xdr:col>22</xdr:col>
      <xdr:colOff>152399</xdr:colOff>
      <xdr:row>76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3B441-4037-4A04-8D8E-74C39A223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0.50214</cdr:x>
      <cdr:y>0.02526</cdr:y>
    </cdr:from>
    <cdr:to>
      <cdr:x>0.65418</cdr:x>
      <cdr:y>0.16048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163B2F63-1430-410C-9578-81FC451B45B9}"/>
                </a:ext>
              </a:extLst>
            </cdr:cNvPr>
            <cdr:cNvSpPr txBox="1"/>
          </cdr:nvSpPr>
          <cdr:spPr>
            <a:xfrm xmlns:a="http://schemas.openxmlformats.org/drawingml/2006/main">
              <a:off x="4467225" y="161925"/>
              <a:ext cx="1352550" cy="86677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AU" sz="20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Symbol" panose="05050102010706020507" pitchFamily="18" charset="2"/>
                            <a:ea typeface="+mn-ea"/>
                            <a:cs typeface="+mn-cs"/>
                          </a:rPr>
                          <m:t>m</m:t>
                        </m:r>
                        <m:r>
                          <m:rPr>
                            <m:nor/>
                          </m:rPr>
                          <a:rPr kumimoji="0" lang="en-AU" sz="2000" b="0" i="0" u="none" strike="noStrike" kern="0" cap="none" spc="0" normalizeH="0" baseline="-2500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Symbol" panose="05050102010706020507" pitchFamily="18" charset="2"/>
                            <a:ea typeface="+mn-ea"/>
                            <a:cs typeface="+mn-cs"/>
                          </a:rPr>
                          <m:t>1</m:t>
                        </m:r>
                        <m:r>
                          <m:rPr>
                            <m:nor/>
                          </m:rPr>
                          <a:rPr kumimoji="0" lang="en-US" sz="20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m:rPr>
                            <m:nor/>
                          </m:rPr>
                          <a:rPr kumimoji="0" lang="en-AU" sz="20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+mn-lt"/>
                            <a:ea typeface="+mn-ea"/>
                            <a:cs typeface="+mn-cs"/>
                          </a:rPr>
                          <m:t>x</m:t>
                        </m:r>
                        <m:r>
                          <m:rPr>
                            <m:nor/>
                          </m:rPr>
                          <a:rPr kumimoji="0" lang="en-AU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+mn-lt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kumimoji="0" lang="en-AU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  <a:sym typeface="Symbol" panose="05050102010706020507" pitchFamily="18" charset="2"/>
                          </a:rPr>
                          <m:t></m:t>
                        </m:r>
                        <m:r>
                          <m:rPr>
                            <m:nor/>
                          </m:rPr>
                          <a:rPr kumimoji="0" lang="en-US" sz="20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+mn-lt"/>
                            <a:ea typeface="+mn-ea"/>
                            <a:cs typeface="+mn-cs"/>
                            <a:sym typeface="Symbol" panose="05050102010706020507" pitchFamily="18" charset="2"/>
                          </a:rPr>
                          <m:t>)</m:t>
                        </m:r>
                      </m:num>
                      <m:den>
                        <m:r>
                          <m:rPr>
                            <m:nor/>
                          </m:rPr>
                          <a:rPr kumimoji="0" lang="en-AU" sz="20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+mn-lt"/>
                            <a:ea typeface="+mn-ea"/>
                            <a:cs typeface="+mn-cs"/>
                            <a:sym typeface="Symbol" panose="05050102010706020507" pitchFamily="18" charset="2"/>
                          </a:rPr>
                          <m:t>max</m:t>
                        </m:r>
                        <m:r>
                          <m:rPr>
                            <m:nor/>
                          </m:rPr>
                          <a:rPr kumimoji="0" lang="en-AU" sz="20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+mn-lt"/>
                            <a:ea typeface="+mn-ea"/>
                            <a:cs typeface="+mn-cs"/>
                            <a:sym typeface="Symbol" panose="05050102010706020507" pitchFamily="18" charset="2"/>
                          </a:rPr>
                          <m:t>{</m:t>
                        </m:r>
                        <m:r>
                          <m:rPr>
                            <m:nor/>
                          </m:rPr>
                          <a:rPr kumimoji="0" lang="en-US" sz="2000" b="0" i="1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Symbol" panose="05050102010706020507" pitchFamily="18" charset="2"/>
                            <a:ea typeface="+mn-ea"/>
                            <a:cs typeface="+mn-cs"/>
                          </a:rPr>
                          <m:t>m</m:t>
                        </m:r>
                        <m:r>
                          <m:rPr>
                            <m:nor/>
                          </m:rPr>
                          <a:rPr kumimoji="0" lang="en-AU" sz="2000" b="0" i="0" u="none" strike="noStrike" kern="1200" cap="none" spc="0" normalizeH="0" baseline="-2500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Symbol" panose="05050102010706020507" pitchFamily="18" charset="2"/>
                            <a:ea typeface="+mn-ea"/>
                            <a:cs typeface="+mn-cs"/>
                          </a:rPr>
                          <m:t>1</m:t>
                        </m:r>
                        <m:r>
                          <m:rPr>
                            <m:nor/>
                          </m:rPr>
                          <a:rPr kumimoji="0" lang="en-US" sz="2000" b="0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+mn-lt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kumimoji="0" lang="en-AU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  <a:sym typeface="Symbol" panose="05050102010706020507" pitchFamily="18" charset="2"/>
                          </a:rPr>
                          <m:t></m:t>
                        </m:r>
                        <m:r>
                          <a:rPr kumimoji="0" lang="en-US" sz="2000" b="0" i="1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  <a:sym typeface="Symbol" panose="05050102010706020507" pitchFamily="18" charset="2"/>
                          </a:rPr>
                          <m:t>)</m:t>
                        </m:r>
                        <m:r>
                          <m:rPr>
                            <m:nor/>
                          </m:rPr>
                          <a:rPr kumimoji="0" lang="en-US" sz="2000" b="0" i="0" u="none" strike="noStrike" kern="1200" cap="none" spc="0" normalizeH="0" baseline="0" noProof="0">
                            <a:ln>
                              <a:noFill/>
                            </a:ln>
                            <a:solidFill>
                              <a:prstClr val="black"/>
                            </a:solidFill>
                            <a:effectLst/>
                            <a:uLnTx/>
                            <a:uFillTx/>
                            <a:latin typeface="+mn-lt"/>
                            <a:ea typeface="+mn-ea"/>
                            <a:cs typeface="+mn-cs"/>
                            <a:sym typeface="Symbol" panose="05050102010706020507" pitchFamily="18" charset="2"/>
                          </a:rPr>
                          <m:t>}</m:t>
                        </m:r>
                      </m:den>
                    </m:f>
                  </m:oMath>
                </m:oMathPara>
              </a14:m>
              <a:endParaRPr lang="en-AU" sz="2000" b="0" i="0">
                <a:solidFill>
                  <a:schemeClr val="tx1"/>
                </a:solidFill>
              </a:endParaRPr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163B2F63-1430-410C-9578-81FC451B45B9}"/>
                </a:ext>
              </a:extLst>
            </cdr:cNvPr>
            <cdr:cNvSpPr txBox="1"/>
          </cdr:nvSpPr>
          <cdr:spPr>
            <a:xfrm xmlns:a="http://schemas.openxmlformats.org/drawingml/2006/main">
              <a:off x="4467225" y="161925"/>
              <a:ext cx="1352550" cy="86677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r>
                <a:rPr lang="en-AU" sz="20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(</a:t>
              </a:r>
              <a:r>
                <a:rPr kumimoji="0" lang="en-US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kumimoji="0" lang="en-US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Symbol" panose="05050102010706020507" pitchFamily="18" charset="2"/>
                  <a:ea typeface="+mn-ea"/>
                  <a:cs typeface="+mn-cs"/>
                </a:rPr>
                <a:t>m</a:t>
              </a:r>
              <a:r>
                <a:rPr kumimoji="0" lang="en-AU" sz="2000" b="0" i="0" u="none" strike="noStrike" kern="0" cap="none" spc="0" normalizeH="0" baseline="-2500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Symbol" panose="05050102010706020507" pitchFamily="18" charset="2"/>
                  <a:ea typeface="+mn-ea"/>
                  <a:cs typeface="+mn-cs"/>
                </a:rPr>
                <a:t>1</a:t>
              </a:r>
              <a:r>
                <a:rPr kumimoji="0" lang="en-US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(</a:t>
              </a:r>
              <a:r>
                <a:rPr kumimoji="0" lang="en-AU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x,</a:t>
              </a:r>
              <a:r>
                <a:rPr kumimoji="0" lang="en-AU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" </a:t>
              </a:r>
              <a:r>
                <a:rPr kumimoji="0" lang="en-US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")</a:t>
              </a:r>
              <a:r>
                <a:rPr kumimoji="0" lang="en-US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" </a:t>
              </a:r>
              <a:r>
                <a:rPr kumimoji="0" lang="en-AU" sz="2000" b="0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)/(</a:t>
              </a:r>
              <a:r>
                <a:rPr kumimoji="0" lang="en-AU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"max{</a:t>
              </a:r>
              <a:r>
                <a:rPr kumimoji="0" lang="en-US" sz="20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Symbol" panose="05050102010706020507" pitchFamily="18" charset="2"/>
                  <a:ea typeface="+mn-ea"/>
                  <a:cs typeface="+mn-cs"/>
                </a:rPr>
                <a:t>m</a:t>
              </a:r>
              <a:r>
                <a:rPr kumimoji="0" lang="en-AU" sz="2000" b="0" i="0" u="none" strike="noStrike" kern="1200" cap="none" spc="0" normalizeH="0" baseline="-2500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Symbol" panose="05050102010706020507" pitchFamily="18" charset="2"/>
                  <a:ea typeface="+mn-ea"/>
                  <a:cs typeface="+mn-cs"/>
                </a:rPr>
                <a:t>1</a:t>
              </a:r>
              <a:r>
                <a:rPr kumimoji="0" lang="en-US" sz="20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(</a:t>
              </a:r>
              <a:r>
                <a:rPr kumimoji="0" lang="en-AU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" </a:t>
              </a:r>
              <a:r>
                <a:rPr kumimoji="0" lang="en-US" sz="20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)</a:t>
              </a:r>
              <a:r>
                <a:rPr kumimoji="0" lang="en-US" sz="20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  <a:sym typeface="Symbol" panose="05050102010706020507" pitchFamily="18" charset="2"/>
                </a:rPr>
                <a:t>"}</a:t>
              </a:r>
              <a:r>
                <a:rPr kumimoji="0" lang="en-US" sz="2000" b="0" i="0" u="none" strike="noStrike" kern="120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" </a:t>
              </a:r>
              <a:r>
                <a:rPr kumimoji="0" lang="en-AU" sz="2000" b="0" i="0" u="none" strike="noStrike" kern="120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)</a:t>
              </a:r>
              <a:endParaRPr lang="en-AU" sz="2000" b="0" i="0">
                <a:solidFill>
                  <a:schemeClr val="tx1"/>
                </a:solidFill>
              </a:endParaRPr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1821-5B0F-46CD-BC90-FC2B36DE3E9A}">
  <dimension ref="A1:X103"/>
  <sheetViews>
    <sheetView tabSelected="1" workbookViewId="0">
      <selection activeCell="A32" sqref="A32:B32"/>
    </sheetView>
  </sheetViews>
  <sheetFormatPr defaultRowHeight="15" x14ac:dyDescent="0.25"/>
  <cols>
    <col min="1" max="1" width="14.28515625" customWidth="1"/>
    <col min="2" max="2" width="12.5703125" customWidth="1"/>
    <col min="4" max="4" width="12" bestFit="1" customWidth="1"/>
    <col min="5" max="6" width="12.7109375" bestFit="1" customWidth="1"/>
    <col min="7" max="8" width="12" bestFit="1" customWidth="1"/>
    <col min="10" max="10" width="13.5703125" customWidth="1"/>
    <col min="11" max="11" width="13.28515625" customWidth="1"/>
    <col min="24" max="24" width="11.85546875" customWidth="1"/>
  </cols>
  <sheetData>
    <row r="1" spans="1:24" ht="18" x14ac:dyDescent="0.35">
      <c r="A1" s="4"/>
      <c r="B1" s="2" t="s">
        <v>24</v>
      </c>
      <c r="C1" s="2" t="s">
        <v>21</v>
      </c>
      <c r="D1" s="4"/>
      <c r="E1" s="2" t="s">
        <v>22</v>
      </c>
      <c r="F1" s="2" t="s">
        <v>26</v>
      </c>
      <c r="G1" s="2" t="s">
        <v>27</v>
      </c>
      <c r="H1" s="2" t="s">
        <v>23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3" t="s">
        <v>29</v>
      </c>
    </row>
    <row r="2" spans="1:24" x14ac:dyDescent="0.25">
      <c r="A2" s="5" t="s">
        <v>0</v>
      </c>
      <c r="B2">
        <v>8</v>
      </c>
      <c r="C2">
        <f>$B$2*(ROW()-51)</f>
        <v>-392</v>
      </c>
      <c r="D2" s="1"/>
      <c r="E2" s="1">
        <f>-0.007498336+1/($B$5*$B$5)*$B$28*$B$28*(EXP($B$24*$B$21*(-0.5-0.5*ERF(C2/(SQRT(2)*$B$6))))-$B$12/$B$15*$B$25*$B$24*$B$21/(SQRT(2*PI())*$B$6)*EXP(-C2*C2/(2*$B$6*$B$6))*C2*EXP(-0.5-0.5*ERF(C2/(SQRT(2)*$B$6))))</f>
        <v>8.7632669855229092E-2</v>
      </c>
      <c r="F2" s="1">
        <f>1/($B$7*$B$7)*$B$28*$B$28*(EXP($B$24*$B$21*(-0.5-0.5*ERF(C2/(SQRT(2)*$B$8))))-$B$12/$B$17*$B$25*$B$24*$B$21/(SQRT(2*PI())*$B$8)*EXP(-C2*C2/(2*$B$8*$B$8))*C2*EXP(-0.5-0.5*ERF(C2/(SQRT(2)*$B$8))))</f>
        <v>8.7632669768783089E-2</v>
      </c>
      <c r="G2" s="1">
        <f>0.00832686+1/($B$9*$B$9)*$B$28*$B$28*(EXP($B$24*$B$21*(-0.5-0.5*ERF(C2/(SQRT(2)*$B$10))))-$B$12/$B$19*$B$25*$B$24*$B$21/(SQRT(2*PI())*$B$10)*EXP(-C2*C2/(2*$B$10*$B$10))*C2*EXP(-0.5-0.5*ERF(C2/(SQRT(2)*$B$10))))</f>
        <v>8.7632670315203345E-2</v>
      </c>
      <c r="H2" s="1">
        <f>1/($B$7*$B$7)*$B$28*$B$28*EXP($B$24*$B$21*(-0.5-0.5*ERF(C2/(SQRT(2)*$B$8))))</f>
        <v>8.763266976878209E-2</v>
      </c>
      <c r="J2">
        <v>8.7632669768782367E-2</v>
      </c>
      <c r="N2" s="9" t="s">
        <v>13</v>
      </c>
      <c r="X2" s="1">
        <f>(0.0876326664977975-H2)/0.00364425163912571</f>
        <v>-8.9757374577991145E-7</v>
      </c>
    </row>
    <row r="3" spans="1:24" x14ac:dyDescent="0.25">
      <c r="A3" s="6" t="s">
        <v>3</v>
      </c>
      <c r="B3">
        <v>37.5</v>
      </c>
      <c r="C3">
        <f>$B$2*(ROW()-51)</f>
        <v>-384</v>
      </c>
      <c r="D3" s="1"/>
      <c r="E3" s="1">
        <f>-0.007498336+1/($B$5*$B$5)*$B$28*$B$28*(EXP($B$24*$B$21*(-0.5-0.5*ERF(C3/(SQRT(2)*$B$6))))-$B$12/$B$15*$B$25*$B$24*$B$21/(SQRT(2*PI())*$B$6)*EXP(-C3*C3/(2*$B$6*$B$6))*C3*EXP(-0.5-0.5*ERF(C3/(SQRT(2)*$B$6))))</f>
        <v>8.7632669855229092E-2</v>
      </c>
      <c r="F3" s="1">
        <f>1/($B$7*$B$7)*$B$28*$B$28*(EXP($B$24*$B$21*(-0.5-0.5*ERF(C3/(SQRT(2)*$B$8))))-$B$12/$B$17*$B$25*$B$24*$B$21/(SQRT(2*PI())*$B$8)*EXP(-C3*C3/(2*$B$8*$B$8))*C3*EXP(-0.5-0.5*ERF(C3/(SQRT(2)*$B$8))))</f>
        <v>8.7632669768785712E-2</v>
      </c>
      <c r="G3" s="1">
        <f>0.00832686+1/($B$9*$B$9)*$B$28*$B$28*(EXP($B$24*$B$21*(-0.5-0.5*ERF(C3/(SQRT(2)*$B$10))))-$B$12/$B$19*$B$25*$B$24*$B$21/(SQRT(2*PI())*$B$10)*EXP(-C3*C3/(2*$B$10*$B$10))*C3*EXP(-0.5-0.5*ERF(C3/(SQRT(2)*$B$10))))</f>
        <v>8.7632670487770375E-2</v>
      </c>
      <c r="H3" s="1">
        <f>1/($B$7*$B$7)*$B$28*$B$28*EXP($B$24*$B$21*(-0.5-0.5*ERF(C3/(SQRT(2)*$B$8))))</f>
        <v>8.763266976878209E-2</v>
      </c>
      <c r="J3">
        <v>9.5131005855229087E-2</v>
      </c>
      <c r="K3">
        <v>7.9305810236518282E-2</v>
      </c>
      <c r="N3" s="9" t="s">
        <v>25</v>
      </c>
      <c r="X3" s="1">
        <f t="shared" ref="X3:X66" si="0">(0.0876326664977975-H3)/0.00364425163912571</f>
        <v>-8.9757374577991145E-7</v>
      </c>
    </row>
    <row r="4" spans="1:24" x14ac:dyDescent="0.25">
      <c r="A4" s="6" t="s">
        <v>2</v>
      </c>
      <c r="B4">
        <v>400</v>
      </c>
      <c r="C4">
        <f>$B$2*(ROW()-51)</f>
        <v>-376</v>
      </c>
      <c r="D4" s="1"/>
      <c r="E4" s="1">
        <f>-0.007498336+1/($B$5*$B$5)*$B$28*$B$28*(EXP($B$24*$B$21*(-0.5-0.5*ERF(C4/(SQRT(2)*$B$6))))-$B$12/$B$15*$B$25*$B$24*$B$21/(SQRT(2*PI())*$B$6)*EXP(-C4*C4/(2*$B$6*$B$6))*C4*EXP(-0.5-0.5*ERF(C4/(SQRT(2)*$B$6))))</f>
        <v>8.7632669855229092E-2</v>
      </c>
      <c r="F4" s="1">
        <f>1/($B$7*$B$7)*$B$28*$B$28*(EXP($B$24*$B$21*(-0.5-0.5*ERF(C4/(SQRT(2)*$B$8))))-$B$12/$B$17*$B$25*$B$24*$B$21/(SQRT(2*PI())*$B$8)*EXP(-C4*C4/(2*$B$8*$B$8))*C4*EXP(-0.5-0.5*ERF(C4/(SQRT(2)*$B$8))))</f>
        <v>8.7632669768794969E-2</v>
      </c>
      <c r="G4" s="1">
        <f>0.00832686+1/($B$9*$B$9)*$B$28*$B$28*(EXP($B$24*$B$21*(-0.5-0.5*ERF(C4/(SQRT(2)*$B$10))))-$B$12/$B$19*$B$25*$B$24*$B$21/(SQRT(2*PI())*$B$10)*EXP(-C4*C4/(2*$B$10*$B$10))*C4*EXP(-0.5-0.5*ERF(C4/(SQRT(2)*$B$10))))</f>
        <v>8.7632670859553549E-2</v>
      </c>
      <c r="H4" s="1">
        <f>1/($B$7*$B$7)*$B$28*$B$28*EXP($B$24*$B$21*(-0.5-0.5*ERF(C4/(SQRT(2)*$B$8))))</f>
        <v>8.7632669768782076E-2</v>
      </c>
      <c r="J4">
        <f>J2-J3</f>
        <v>-7.4983360864467191E-3</v>
      </c>
      <c r="K4">
        <f>J2-K3</f>
        <v>8.3268595322640859E-3</v>
      </c>
      <c r="N4" s="9" t="s">
        <v>14</v>
      </c>
      <c r="X4" s="1">
        <f t="shared" si="0"/>
        <v>-8.9757374197178039E-7</v>
      </c>
    </row>
    <row r="5" spans="1:24" x14ac:dyDescent="0.25">
      <c r="A5" s="5" t="s">
        <v>1</v>
      </c>
      <c r="B5">
        <v>1.05</v>
      </c>
      <c r="C5">
        <f>$B$2*(ROW()-51)</f>
        <v>-368</v>
      </c>
      <c r="D5" s="1"/>
      <c r="E5" s="1">
        <f>-0.007498336+1/($B$5*$B$5)*$B$28*$B$28*(EXP($B$24*$B$21*(-0.5-0.5*ERF(C5/(SQRT(2)*$B$6))))-$B$12/$B$15*$B$25*$B$24*$B$21/(SQRT(2*PI())*$B$6)*EXP(-C5*C5/(2*$B$6*$B$6))*C5*EXP(-0.5-0.5*ERF(C5/(SQRT(2)*$B$6))))</f>
        <v>8.7632669855229092E-2</v>
      </c>
      <c r="F5" s="1">
        <f>1/($B$7*$B$7)*$B$28*$B$28*(EXP($B$24*$B$21*(-0.5-0.5*ERF(C5/(SQRT(2)*$B$8))))-$B$12/$B$17*$B$25*$B$24*$B$21/(SQRT(2*PI())*$B$8)*EXP(-C5*C5/(2*$B$8*$B$8))*C5*EXP(-0.5-0.5*ERF(C5/(SQRT(2)*$B$8))))</f>
        <v>8.7632669768826651E-2</v>
      </c>
      <c r="G5" s="1">
        <f>0.00832686+1/($B$9*$B$9)*$B$28*$B$28*(EXP($B$24*$B$21*(-0.5-0.5*ERF(C5/(SQRT(2)*$B$10))))-$B$12/$B$19*$B$25*$B$24*$B$21/(SQRT(2*PI())*$B$10)*EXP(-C5*C5/(2*$B$10*$B$10))*C5*EXP(-0.5-0.5*ERF(C5/(SQRT(2)*$B$10))))</f>
        <v>8.7632671646362237E-2</v>
      </c>
      <c r="H5" s="1">
        <f>1/($B$7*$B$7)*$B$28*$B$28*EXP($B$24*$B$21*(-0.5-0.5*ERF(C5/(SQRT(2)*$B$8))))</f>
        <v>8.7632669768782021E-2</v>
      </c>
      <c r="J5">
        <v>-7.4983360864467191E-3</v>
      </c>
      <c r="K5">
        <v>8.3268595322640859E-3</v>
      </c>
      <c r="N5" s="9" t="s">
        <v>15</v>
      </c>
      <c r="X5" s="1">
        <f t="shared" si="0"/>
        <v>-8.9757372673925624E-7</v>
      </c>
    </row>
    <row r="6" spans="1:24" x14ac:dyDescent="0.25">
      <c r="A6" s="6" t="s">
        <v>4</v>
      </c>
      <c r="B6">
        <f>SQRT($B$3*$B$3/(B5*B5)+$B$4*$B$4*(B5-1)*(B5-1)/(B5*B5))</f>
        <v>40.476190476190482</v>
      </c>
      <c r="C6">
        <f>$B$2*(ROW()-51)</f>
        <v>-360</v>
      </c>
      <c r="D6" s="1"/>
      <c r="E6" s="1">
        <f>-0.007498336+1/($B$5*$B$5)*$B$28*$B$28*(EXP($B$24*$B$21*(-0.5-0.5*ERF(C6/(SQRT(2)*$B$6))))-$B$12/$B$15*$B$25*$B$24*$B$21/(SQRT(2*PI())*$B$6)*EXP(-C6*C6/(2*$B$6*$B$6))*C6*EXP(-0.5-0.5*ERF(C6/(SQRT(2)*$B$6))))</f>
        <v>8.7632669855229092E-2</v>
      </c>
      <c r="F6" s="1">
        <f>1/($B$7*$B$7)*$B$28*$B$28*(EXP($B$24*$B$21*(-0.5-0.5*ERF(C6/(SQRT(2)*$B$8))))-$B$12/$B$17*$B$25*$B$24*$B$21/(SQRT(2*PI())*$B$8)*EXP(-C6*C6/(2*$B$8*$B$8))*C6*EXP(-0.5-0.5*ERF(C6/(SQRT(2)*$B$8))))</f>
        <v>8.7632669768932081E-2</v>
      </c>
      <c r="G6" s="1">
        <f>0.00832686+1/($B$9*$B$9)*$B$28*$B$28*(EXP($B$24*$B$21*(-0.5-0.5*ERF(C6/(SQRT(2)*$B$10))))-$B$12/$B$19*$B$25*$B$24*$B$21/(SQRT(2*PI())*$B$10)*EXP(-C6*C6/(2*$B$10*$B$10))*C6*EXP(-0.5-0.5*ERF(C6/(SQRT(2)*$B$10))))</f>
        <v>8.7632673281959145E-2</v>
      </c>
      <c r="H6" s="1">
        <f>1/($B$7*$B$7)*$B$28*$B$28*EXP($B$24*$B$21*(-0.5-0.5*ERF(C6/(SQRT(2)*$B$8))))</f>
        <v>8.7632669768781868E-2</v>
      </c>
      <c r="X6" s="1">
        <f t="shared" si="0"/>
        <v>-8.9757368484981474E-7</v>
      </c>
    </row>
    <row r="7" spans="1:24" x14ac:dyDescent="0.25">
      <c r="A7" s="5" t="s">
        <v>1</v>
      </c>
      <c r="B7">
        <v>1.0940000000000001</v>
      </c>
      <c r="C7">
        <f>$B$2*(ROW()-51)</f>
        <v>-352</v>
      </c>
      <c r="D7" s="1"/>
      <c r="E7" s="1">
        <f>-0.007498336+1/($B$5*$B$5)*$B$28*$B$28*(EXP($B$24*$B$21*(-0.5-0.5*ERF(C7/(SQRT(2)*$B$6))))-$B$12/$B$15*$B$25*$B$24*$B$21/(SQRT(2*PI())*$B$6)*EXP(-C7*C7/(2*$B$6*$B$6))*C7*EXP(-0.5-0.5*ERF(C7/(SQRT(2)*$B$6))))</f>
        <v>8.7632669855229092E-2</v>
      </c>
      <c r="F7" s="1">
        <f>1/($B$7*$B$7)*$B$28*$B$28*(EXP($B$24*$B$21*(-0.5-0.5*ERF(C7/(SQRT(2)*$B$8))))-$B$12/$B$17*$B$25*$B$24*$B$21/(SQRT(2*PI())*$B$8)*EXP(-C7*C7/(2*$B$8*$B$8))*C7*EXP(-0.5-0.5*ERF(C7/(SQRT(2)*$B$8))))</f>
        <v>8.7632669769273253E-2</v>
      </c>
      <c r="G7" s="1">
        <f>0.00832686+1/($B$9*$B$9)*$B$28*$B$28*(EXP($B$24*$B$21*(-0.5-0.5*ERF(C7/(SQRT(2)*$B$10))))-$B$12/$B$19*$B$25*$B$24*$B$21/(SQRT(2*PI())*$B$10)*EXP(-C7*C7/(2*$B$10*$B$10))*C7*EXP(-0.5-0.5*ERF(C7/(SQRT(2)*$B$10))))</f>
        <v>8.7632676621522562E-2</v>
      </c>
      <c r="H7" s="1">
        <f>1/($B$7*$B$7)*$B$28*$B$28*EXP($B$24*$B$21*(-0.5-0.5*ERF(C7/(SQRT(2)*$B$8))))</f>
        <v>8.7632669768781327E-2</v>
      </c>
      <c r="X7" s="1">
        <f t="shared" si="0"/>
        <v>-8.9757353633270398E-7</v>
      </c>
    </row>
    <row r="8" spans="1:24" x14ac:dyDescent="0.25">
      <c r="A8" s="6" t="s">
        <v>4</v>
      </c>
      <c r="B8">
        <f>SQRT($B$3*$B$3/(B7*B7)+$B$4*$B$4*(B7-1)*(B7-1)/(B7*B7))</f>
        <v>48.540919876390042</v>
      </c>
      <c r="C8">
        <f>$B$2*(ROW()-51)</f>
        <v>-344</v>
      </c>
      <c r="D8" s="1"/>
      <c r="E8" s="1">
        <f>-0.007498336+1/($B$5*$B$5)*$B$28*$B$28*(EXP($B$24*$B$21*(-0.5-0.5*ERF(C8/(SQRT(2)*$B$6))))-$B$12/$B$15*$B$25*$B$24*$B$21/(SQRT(2*PI())*$B$6)*EXP(-C8*C8/(2*$B$6*$B$6))*C8*EXP(-0.5-0.5*ERF(C8/(SQRT(2)*$B$6))))</f>
        <v>8.763266985522912E-2</v>
      </c>
      <c r="F8" s="1">
        <f>1/($B$7*$B$7)*$B$28*$B$28*(EXP($B$24*$B$21*(-0.5-0.5*ERF(C8/(SQRT(2)*$B$8))))-$B$12/$B$17*$B$25*$B$24*$B$21/(SQRT(2*PI())*$B$8)*EXP(-C8*C8/(2*$B$8*$B$8))*C8*EXP(-0.5-0.5*ERF(C8/(SQRT(2)*$B$8))))</f>
        <v>8.7632669770346505E-2</v>
      </c>
      <c r="G8" s="1">
        <f>0.00832686+1/($B$9*$B$9)*$B$28*$B$28*(EXP($B$24*$B$21*(-0.5-0.5*ERF(C8/(SQRT(2)*$B$10))))-$B$12/$B$19*$B$25*$B$24*$B$21/(SQRT(2*PI())*$B$10)*EXP(-C8*C8/(2*$B$10*$B$10))*C8*EXP(-0.5-0.5*ERF(C8/(SQRT(2)*$B$10))))</f>
        <v>8.763268331861615E-2</v>
      </c>
      <c r="H8" s="1">
        <f>1/($B$7*$B$7)*$B$28*$B$28*EXP($B$24*$B$21*(-0.5-0.5*ERF(C8/(SQRT(2)*$B$8))))</f>
        <v>8.7632669768779536E-2</v>
      </c>
      <c r="X8" s="1">
        <f t="shared" si="0"/>
        <v>-8.9757304508379892E-7</v>
      </c>
    </row>
    <row r="9" spans="1:24" x14ac:dyDescent="0.25">
      <c r="A9" s="5" t="s">
        <v>1</v>
      </c>
      <c r="B9">
        <v>1.1499999999999999</v>
      </c>
      <c r="C9">
        <f>$B$2*(ROW()-51)</f>
        <v>-336</v>
      </c>
      <c r="D9" s="1"/>
      <c r="E9" s="1">
        <f>-0.007498336+1/($B$5*$B$5)*$B$28*$B$28*(EXP($B$24*$B$21*(-0.5-0.5*ERF(C9/(SQRT(2)*$B$6))))-$B$12/$B$15*$B$25*$B$24*$B$21/(SQRT(2*PI())*$B$6)*EXP(-C9*C9/(2*$B$6*$B$6))*C9*EXP(-0.5-0.5*ERF(C9/(SQRT(2)*$B$6))))</f>
        <v>8.7632669855229245E-2</v>
      </c>
      <c r="F9" s="1">
        <f>1/($B$7*$B$7)*$B$28*$B$28*(EXP($B$24*$B$21*(-0.5-0.5*ERF(C9/(SQRT(2)*$B$8))))-$B$12/$B$17*$B$25*$B$24*$B$21/(SQRT(2*PI())*$B$8)*EXP(-C9*C9/(2*$B$8*$B$8))*C9*EXP(-0.5-0.5*ERF(C9/(SQRT(2)*$B$8))))</f>
        <v>8.7632669773628755E-2</v>
      </c>
      <c r="G9" s="1">
        <f>0.00832686+1/($B$9*$B$9)*$B$28*$B$28*(EXP($B$24*$B$21*(-0.5-0.5*ERF(C9/(SQRT(2)*$B$10))))-$B$12/$B$19*$B$25*$B$24*$B$21/(SQRT(2*PI())*$B$10)*EXP(-C9*C9/(2*$B$10*$B$10))*C9*EXP(-0.5-0.5*ERF(C9/(SQRT(2)*$B$10))))</f>
        <v>8.763269650851388E-2</v>
      </c>
      <c r="H9" s="1">
        <f>1/($B$7*$B$7)*$B$28*$B$28*EXP($B$24*$B$21*(-0.5-0.5*ERF(C9/(SQRT(2)*$B$8))))</f>
        <v>8.7632669768773805E-2</v>
      </c>
      <c r="X9" s="1">
        <f t="shared" si="0"/>
        <v>-8.9757147232567681E-7</v>
      </c>
    </row>
    <row r="10" spans="1:24" x14ac:dyDescent="0.25">
      <c r="A10" s="6" t="s">
        <v>4</v>
      </c>
      <c r="B10">
        <f>SQRT($B$3*$B$3/(B9*B9)+$B$4*$B$4*(B9-1)*(B9-1)/(B9*B9))</f>
        <v>61.52596390471696</v>
      </c>
      <c r="C10">
        <f>$B$2*(ROW()-51)</f>
        <v>-328</v>
      </c>
      <c r="D10" s="1"/>
      <c r="E10" s="1">
        <f>-0.007498336+1/($B$5*$B$5)*$B$28*$B$28*(EXP($B$24*$B$21*(-0.5-0.5*ERF(C10/(SQRT(2)*$B$6))))-$B$12/$B$15*$B$25*$B$24*$B$21/(SQRT(2*PI())*$B$6)*EXP(-C10*C10/(2*$B$6*$B$6))*C10*EXP(-0.5-0.5*ERF(C10/(SQRT(2)*$B$6))))</f>
        <v>8.7632669855229814E-2</v>
      </c>
      <c r="F10" s="1">
        <f>1/($B$7*$B$7)*$B$28*$B$28*(EXP($B$24*$B$21*(-0.5-0.5*ERF(C10/(SQRT(2)*$B$8))))-$B$12/$B$17*$B$25*$B$24*$B$21/(SQRT(2*PI())*$B$8)*EXP(-C10*C10/(2*$B$8*$B$8))*C10*EXP(-0.5-0.5*ERF(C10/(SQRT(2)*$B$8))))</f>
        <v>8.7632669783386741E-2</v>
      </c>
      <c r="G10" s="1">
        <f>0.00832686+1/($B$9*$B$9)*$B$28*$B$28*(EXP($B$24*$B$21*(-0.5-0.5*ERF(C10/(SQRT(2)*$B$10))))-$B$12/$B$19*$B$25*$B$24*$B$21/(SQRT(2*PI())*$B$10)*EXP(-C10*C10/(2*$B$10*$B$10))*C10*EXP(-0.5-0.5*ERF(C10/(SQRT(2)*$B$10))))</f>
        <v>8.7632722019543474E-2</v>
      </c>
      <c r="H10" s="1">
        <f>1/($B$7*$B$7)*$B$28*$B$28*EXP($B$24*$B$21*(-0.5-0.5*ERF(C10/(SQRT(2)*$B$8))))</f>
        <v>8.7632669768755903E-2</v>
      </c>
      <c r="X10" s="1">
        <f t="shared" si="0"/>
        <v>-8.9756655983662696E-7</v>
      </c>
    </row>
    <row r="11" spans="1:24" x14ac:dyDescent="0.25">
      <c r="A11" s="6" t="s">
        <v>8</v>
      </c>
      <c r="B11">
        <v>3.875E-5</v>
      </c>
      <c r="C11">
        <f>$B$2*(ROW()-51)</f>
        <v>-320</v>
      </c>
      <c r="D11" s="1"/>
      <c r="E11" s="1">
        <f>-0.007498336+1/($B$5*$B$5)*$B$28*$B$28*(EXP($B$24*$B$21*(-0.5-0.5*ERF(C11/(SQRT(2)*$B$6))))-$B$12/$B$15*$B$25*$B$24*$B$21/(SQRT(2*PI())*$B$6)*EXP(-C11*C11/(2*$B$6*$B$6))*C11*EXP(-0.5-0.5*ERF(C11/(SQRT(2)*$B$6))))</f>
        <v>8.7632669855232478E-2</v>
      </c>
      <c r="F11" s="1">
        <f>1/($B$7*$B$7)*$B$28*$B$28*(EXP($B$24*$B$21*(-0.5-0.5*ERF(C11/(SQRT(2)*$B$8))))-$B$12/$B$17*$B$25*$B$24*$B$21/(SQRT(2*PI())*$B$8)*EXP(-C11*C11/(2*$B$8*$B$8))*C11*EXP(-0.5-0.5*ERF(C11/(SQRT(2)*$B$8))))</f>
        <v>8.7632669811585795E-2</v>
      </c>
      <c r="G11" s="1">
        <f>0.00832686+1/($B$9*$B$9)*$B$28*$B$28*(EXP($B$24*$B$21*(-0.5-0.5*ERF(C11/(SQRT(2)*$B$10))))-$B$12/$B$19*$B$25*$B$24*$B$21/(SQRT(2*PI())*$B$10)*EXP(-C11*C11/(2*$B$10*$B$10))*C11*EXP(-0.5-0.5*ERF(C11/(SQRT(2)*$B$10))))</f>
        <v>8.7632770472122049E-2</v>
      </c>
      <c r="H11" s="1">
        <f>1/($B$7*$B$7)*$B$28*$B$28*EXP($B$24*$B$21*(-0.5-0.5*ERF(C11/(SQRT(2)*$B$8))))</f>
        <v>8.7632669768701529E-2</v>
      </c>
      <c r="X11" s="1">
        <f t="shared" si="0"/>
        <v>-8.9755163957918716E-7</v>
      </c>
    </row>
    <row r="12" spans="1:24" x14ac:dyDescent="0.25">
      <c r="A12" s="6" t="s">
        <v>5</v>
      </c>
      <c r="B12">
        <v>869</v>
      </c>
      <c r="C12">
        <f>$B$2*(ROW()-51)</f>
        <v>-312</v>
      </c>
      <c r="D12" s="1"/>
      <c r="E12" s="1">
        <f>-0.007498336+1/($B$5*$B$5)*$B$28*$B$28*(EXP($B$24*$B$21*(-0.5-0.5*ERF(C12/(SQRT(2)*$B$6))))-$B$12/$B$15*$B$25*$B$24*$B$21/(SQRT(2*PI())*$B$6)*EXP(-C12*C12/(2*$B$6*$B$6))*C12*EXP(-0.5-0.5*ERF(C12/(SQRT(2)*$B$6))))</f>
        <v>8.7632669855244552E-2</v>
      </c>
      <c r="F12" s="1">
        <f>1/($B$7*$B$7)*$B$28*$B$28*(EXP($B$24*$B$21*(-0.5-0.5*ERF(C12/(SQRT(2)*$B$8))))-$B$12/$B$17*$B$25*$B$24*$B$21/(SQRT(2*PI())*$B$8)*EXP(-C12*C12/(2*$B$8*$B$8))*C12*EXP(-0.5-0.5*ERF(C12/(SQRT(2)*$B$8))))</f>
        <v>8.7632669890793644E-2</v>
      </c>
      <c r="G12" s="1">
        <f>0.00832686+1/($B$9*$B$9)*$B$28*$B$28*(EXP($B$24*$B$21*(-0.5-0.5*ERF(C12/(SQRT(2)*$B$10))))-$B$12/$B$19*$B$25*$B$24*$B$21/(SQRT(2*PI())*$B$10)*EXP(-C12*C12/(2*$B$10*$B$10))*C12*EXP(-0.5-0.5*ERF(C12/(SQRT(2)*$B$10))))</f>
        <v>8.76328608321751E-2</v>
      </c>
      <c r="H12" s="1">
        <f>1/($B$7*$B$7)*$B$28*$B$28*EXP($B$24*$B$21*(-0.5-0.5*ERF(C12/(SQRT(2)*$B$8))))</f>
        <v>8.7632669768540783E-2</v>
      </c>
      <c r="X12" s="1">
        <f t="shared" si="0"/>
        <v>-8.9750752999727688E-7</v>
      </c>
    </row>
    <row r="13" spans="1:24" x14ac:dyDescent="0.25">
      <c r="A13" s="7" t="s">
        <v>9</v>
      </c>
      <c r="B13" s="1">
        <v>140000000</v>
      </c>
      <c r="C13">
        <f>$B$2*(ROW()-51)</f>
        <v>-304</v>
      </c>
      <c r="D13" s="1"/>
      <c r="E13" s="1">
        <f>-0.007498336+1/($B$5*$B$5)*$B$28*$B$28*(EXP($B$24*$B$21*(-0.5-0.5*ERF(C13/(SQRT(2)*$B$6))))-$B$12/$B$15*$B$25*$B$24*$B$21/(SQRT(2*PI())*$B$6)*EXP(-C13*C13/(2*$B$6*$B$6))*C13*EXP(-0.5-0.5*ERF(C13/(SQRT(2)*$B$6))))</f>
        <v>8.7632669855296899E-2</v>
      </c>
      <c r="F13" s="1">
        <f>1/($B$7*$B$7)*$B$28*$B$28*(EXP($B$24*$B$21*(-0.5-0.5*ERF(C13/(SQRT(2)*$B$8))))-$B$12/$B$17*$B$25*$B$24*$B$21/(SQRT(2*PI())*$B$8)*EXP(-C13*C13/(2*$B$8*$B$8))*C13*EXP(-0.5-0.5*ERF(C13/(SQRT(2)*$B$8))))</f>
        <v>8.7632670107030158E-2</v>
      </c>
      <c r="G13" s="1">
        <f>0.00832686+1/($B$9*$B$9)*$B$28*$B$28*(EXP($B$24*$B$21*(-0.5-0.5*ERF(C13/(SQRT(2)*$B$10))))-$B$12/$B$19*$B$25*$B$24*$B$21/(SQRT(2*PI())*$B$10)*EXP(-C13*C13/(2*$B$10*$B$10))*C13*EXP(-0.5-0.5*ERF(C13/(SQRT(2)*$B$10))))</f>
        <v>8.7633026284249849E-2</v>
      </c>
      <c r="H13" s="1">
        <f>1/($B$7*$B$7)*$B$28*$B$28*EXP($B$24*$B$21*(-0.5-0.5*ERF(C13/(SQRT(2)*$B$8))))</f>
        <v>8.7632669768078167E-2</v>
      </c>
      <c r="X13" s="1">
        <f t="shared" si="0"/>
        <v>-8.9738058594884542E-7</v>
      </c>
    </row>
    <row r="14" spans="1:24" x14ac:dyDescent="0.25">
      <c r="A14" s="7" t="s">
        <v>7</v>
      </c>
      <c r="B14" s="1">
        <f>B13*(B5-1)/(B5*B5)</f>
        <v>6349206.3492063545</v>
      </c>
      <c r="C14">
        <f>$B$2*(ROW()-51)</f>
        <v>-296</v>
      </c>
      <c r="D14" s="1"/>
      <c r="E14" s="1">
        <f>-0.007498336+1/($B$5*$B$5)*$B$28*$B$28*(EXP($B$24*$B$21*(-0.5-0.5*ERF(C14/(SQRT(2)*$B$6))))-$B$12/$B$15*$B$25*$B$24*$B$21/(SQRT(2*PI())*$B$6)*EXP(-C14*C14/(2*$B$6*$B$6))*C14*EXP(-0.5-0.5*ERF(C14/(SQRT(2)*$B$6))))</f>
        <v>8.7632669855514697E-2</v>
      </c>
      <c r="F14" s="1">
        <f>1/($B$7*$B$7)*$B$28*$B$28*(EXP($B$24*$B$21*(-0.5-0.5*ERF(C14/(SQRT(2)*$B$8))))-$B$12/$B$17*$B$25*$B$24*$B$21/(SQRT(2*PI())*$B$8)*EXP(-C14*C14/(2*$B$8*$B$8))*C14*EXP(-0.5-0.5*ERF(C14/(SQRT(2)*$B$8))))</f>
        <v>8.7632670680727623E-2</v>
      </c>
      <c r="G14" s="1">
        <f>0.00832686+1/($B$9*$B$9)*$B$28*$B$28*(EXP($B$24*$B$21*(-0.5-0.5*ERF(C14/(SQRT(2)*$B$10))))-$B$12/$B$19*$B$25*$B$24*$B$21/(SQRT(2*PI())*$B$10)*EXP(-C14*C14/(2*$B$10*$B$10))*C14*EXP(-0.5-0.5*ERF(C14/(SQRT(2)*$B$10))))</f>
        <v>8.7633323701662602E-2</v>
      </c>
      <c r="H14" s="1">
        <f>1/($B$7*$B$7)*$B$28*$B$28*EXP($B$24*$B$21*(-0.5-0.5*ERF(C14/(SQRT(2)*$B$8))))</f>
        <v>8.763266976678255E-2</v>
      </c>
      <c r="X14" s="1">
        <f t="shared" si="0"/>
        <v>-8.9702506264248541E-7</v>
      </c>
    </row>
    <row r="15" spans="1:24" x14ac:dyDescent="0.25">
      <c r="A15" s="7" t="s">
        <v>6</v>
      </c>
      <c r="B15" s="1">
        <f>4*PI()*B6*B6/(B14*B11)</f>
        <v>83.679288192391681</v>
      </c>
      <c r="C15">
        <f>$B$2*(ROW()-51)</f>
        <v>-288</v>
      </c>
      <c r="D15" s="1"/>
      <c r="E15" s="1">
        <f>-0.007498336+1/($B$5*$B$5)*$B$28*$B$28*(EXP($B$24*$B$21*(-0.5-0.5*ERF(C15/(SQRT(2)*$B$6))))-$B$12/$B$15*$B$25*$B$24*$B$21/(SQRT(2*PI())*$B$6)*EXP(-C15*C15/(2*$B$6*$B$6))*C15*EXP(-0.5-0.5*ERF(C15/(SQRT(2)*$B$6))))</f>
        <v>8.7632669856385362E-2</v>
      </c>
      <c r="F15" s="1">
        <f>1/($B$7*$B$7)*$B$28*$B$28*(EXP($B$24*$B$21*(-0.5-0.5*ERF(C15/(SQRT(2)*$B$8))))-$B$12/$B$17*$B$25*$B$24*$B$21/(SQRT(2*PI())*$B$8)*EXP(-C15*C15/(2*$B$8*$B$8))*C15*EXP(-0.5-0.5*ERF(C15/(SQRT(2)*$B$8))))</f>
        <v>8.7632672159810771E-2</v>
      </c>
      <c r="G15" s="1">
        <f>0.00832686+1/($B$9*$B$9)*$B$28*$B$28*(EXP($B$24*$B$21*(-0.5-0.5*ERF(C15/(SQRT(2)*$B$10))))-$B$12/$B$19*$B$25*$B$24*$B$21/(SQRT(2*PI())*$B$10)*EXP(-C15*C15/(2*$B$10*$B$10))*C15*EXP(-0.5-0.5*ERF(C15/(SQRT(2)*$B$10))))</f>
        <v>8.7633848530429964E-2</v>
      </c>
      <c r="H15" s="1">
        <f>1/($B$7*$B$7)*$B$28*$B$28*EXP($B$24*$B$21*(-0.5-0.5*ERF(C15/(SQRT(2)*$B$8))))</f>
        <v>8.7632669763250945E-2</v>
      </c>
      <c r="X15" s="1">
        <f t="shared" si="0"/>
        <v>-8.9605597326193101E-7</v>
      </c>
    </row>
    <row r="16" spans="1:24" x14ac:dyDescent="0.25">
      <c r="A16" s="7" t="s">
        <v>7</v>
      </c>
      <c r="B16" s="1">
        <f>B13*(B7-1)/(B7*B7)</f>
        <v>10995658.553051554</v>
      </c>
      <c r="C16">
        <f>$B$2*(ROW()-51)</f>
        <v>-280</v>
      </c>
      <c r="D16" s="1"/>
      <c r="E16" s="1">
        <f>-0.007498336+1/($B$5*$B$5)*$B$28*$B$28*(EXP($B$24*$B$21*(-0.5-0.5*ERF(C16/(SQRT(2)*$B$6))))-$B$12/$B$15*$B$25*$B$24*$B$21/(SQRT(2*PI())*$B$6)*EXP(-C16*C16/(2*$B$6*$B$6))*C16*EXP(-0.5-0.5*ERF(C16/(SQRT(2)*$B$6))))</f>
        <v>8.7632669859727452E-2</v>
      </c>
      <c r="F16" s="1">
        <f>1/($B$7*$B$7)*$B$28*$B$28*(EXP($B$24*$B$21*(-0.5-0.5*ERF(C16/(SQRT(2)*$B$8))))-$B$12/$B$17*$B$25*$B$24*$B$21/(SQRT(2*PI())*$B$8)*EXP(-C16*C16/(2*$B$8*$B$8))*C16*EXP(-0.5-0.5*ERF(C16/(SQRT(2)*$B$8))))</f>
        <v>8.7632675865058685E-2</v>
      </c>
      <c r="G16" s="1">
        <f>0.00832686+1/($B$9*$B$9)*$B$28*$B$28*(EXP($B$24*$B$21*(-0.5-0.5*ERF(C16/(SQRT(2)*$B$10))))-$B$12/$B$19*$B$25*$B$24*$B$21/(SQRT(2*PI())*$B$10)*EXP(-C16*C16/(2*$B$10*$B$10))*C16*EXP(-0.5-0.5*ERF(C16/(SQRT(2)*$B$10))))</f>
        <v>8.7634757565023522E-2</v>
      </c>
      <c r="H16" s="1">
        <f>1/($B$7*$B$7)*$B$28*$B$28*EXP($B$24*$B$21*(-0.5-0.5*ERF(C16/(SQRT(2)*$B$8))))</f>
        <v>8.7632669753881884E-2</v>
      </c>
      <c r="X16" s="1">
        <f t="shared" si="0"/>
        <v>-8.9348505829494016E-7</v>
      </c>
    </row>
    <row r="17" spans="1:24" x14ac:dyDescent="0.25">
      <c r="A17" s="7" t="s">
        <v>6</v>
      </c>
      <c r="B17" s="1">
        <f>4*PI()*B8*B8/(B16*B11)</f>
        <v>69.491696825569178</v>
      </c>
      <c r="C17">
        <f>$B$2*(ROW()-51)</f>
        <v>-272</v>
      </c>
      <c r="D17" s="1"/>
      <c r="E17" s="1">
        <f>-0.007498336+1/($B$5*$B$5)*$B$28*$B$28*(EXP($B$24*$B$21*(-0.5-0.5*ERF(C17/(SQRT(2)*$B$6))))-$B$12/$B$15*$B$25*$B$24*$B$21/(SQRT(2*PI())*$B$6)*EXP(-C17*C17/(2*$B$6*$B$6))*C17*EXP(-0.5-0.5*ERF(C17/(SQRT(2)*$B$6))))</f>
        <v>8.7632669872045016E-2</v>
      </c>
      <c r="F17" s="1">
        <f>1/($B$7*$B$7)*$B$28*$B$28*(EXP($B$24*$B$21*(-0.5-0.5*ERF(C17/(SQRT(2)*$B$8))))-$B$12/$B$17*$B$25*$B$24*$B$21/(SQRT(2*PI())*$B$8)*EXP(-C17*C17/(2*$B$8*$B$8))*C17*EXP(-0.5-0.5*ERF(C17/(SQRT(2)*$B$8))))</f>
        <v>8.7632684883101539E-2</v>
      </c>
      <c r="G17" s="1">
        <f>0.00832686+1/($B$9*$B$9)*$B$28*$B$28*(EXP($B$24*$B$21*(-0.5-0.5*ERF(C17/(SQRT(2)*$B$10))))-$B$12/$B$19*$B$25*$B$24*$B$21/(SQRT(2*PI())*$B$10)*EXP(-C17*C17/(2*$B$10*$B$10))*C17*EXP(-0.5-0.5*ERF(C17/(SQRT(2)*$B$10))))</f>
        <v>8.7636302835147464E-2</v>
      </c>
      <c r="H17" s="1">
        <f>1/($B$7*$B$7)*$B$28*$B$28*EXP($B$24*$B$21*(-0.5-0.5*ERF(C17/(SQRT(2)*$B$8))))</f>
        <v>8.7632669729691151E-2</v>
      </c>
      <c r="X17" s="1">
        <f t="shared" si="0"/>
        <v>-8.8684700605656949E-7</v>
      </c>
    </row>
    <row r="18" spans="1:24" x14ac:dyDescent="0.25">
      <c r="A18" s="7" t="s">
        <v>7</v>
      </c>
      <c r="B18" s="1">
        <f>B13*(B9-1)/(B9*B9)</f>
        <v>15879017.013232509</v>
      </c>
      <c r="C18">
        <f>$B$2*(ROW()-51)</f>
        <v>-264</v>
      </c>
      <c r="D18" s="1"/>
      <c r="E18" s="1">
        <f>-0.007498336+1/($B$5*$B$5)*$B$28*$B$28*(EXP($B$24*$B$21*(-0.5-0.5*ERF(C18/(SQRT(2)*$B$6))))-$B$12/$B$15*$B$25*$B$24*$B$21/(SQRT(2*PI())*$B$6)*EXP(-C18*C18/(2*$B$6*$B$6))*C18*EXP(-0.5-0.5*ERF(C18/(SQRT(2)*$B$6))))</f>
        <v>8.7632669915629638E-2</v>
      </c>
      <c r="F18" s="1">
        <f>1/($B$7*$B$7)*$B$28*$B$28*(EXP($B$24*$B$21*(-0.5-0.5*ERF(C18/(SQRT(2)*$B$8))))-$B$12/$B$17*$B$25*$B$24*$B$21/(SQRT(2*PI())*$B$8)*EXP(-C18*C18/(2*$B$8*$B$8))*C18*EXP(-0.5-0.5*ERF(C18/(SQRT(2)*$B$8))))</f>
        <v>8.7632706205128613E-2</v>
      </c>
      <c r="G18" s="1">
        <f>0.00832686+1/($B$9*$B$9)*$B$28*$B$28*(EXP($B$24*$B$21*(-0.5-0.5*ERF(C18/(SQRT(2)*$B$10))))-$B$12/$B$19*$B$25*$B$24*$B$21/(SQRT(2*PI())*$B$10)*EXP(-C18*C18/(2*$B$10*$B$10))*C18*EXP(-0.5-0.5*ERF(C18/(SQRT(2)*$B$10))))</f>
        <v>8.763888054328689E-2</v>
      </c>
      <c r="H18" s="1">
        <f>1/($B$7*$B$7)*$B$28*$B$28*EXP($B$24*$B$21*(-0.5-0.5*ERF(C18/(SQRT(2)*$B$8))))</f>
        <v>8.7632669668901306E-2</v>
      </c>
      <c r="X18" s="1">
        <f t="shared" si="0"/>
        <v>-8.7016598306489151E-7</v>
      </c>
    </row>
    <row r="19" spans="1:24" x14ac:dyDescent="0.25">
      <c r="A19" s="7" t="s">
        <v>6</v>
      </c>
      <c r="B19" s="1">
        <f>4*PI()*B10*B10/(B18*B11)</f>
        <v>77.309238572209622</v>
      </c>
      <c r="C19">
        <f>$B$2*(ROW()-51)</f>
        <v>-256</v>
      </c>
      <c r="D19" s="1"/>
      <c r="E19" s="1">
        <f>-0.007498336+1/($B$5*$B$5)*$B$28*$B$28*(EXP($B$24*$B$21*(-0.5-0.5*ERF(C19/(SQRT(2)*$B$6))))-$B$12/$B$15*$B$25*$B$24*$B$21/(SQRT(2*PI())*$B$6)*EXP(-C19*C19/(2*$B$6*$B$6))*C19*EXP(-0.5-0.5*ERF(C19/(SQRT(2)*$B$6))))</f>
        <v>8.7632670063673937E-2</v>
      </c>
      <c r="F19" s="1">
        <f>1/($B$7*$B$7)*$B$28*$B$28*(EXP($B$24*$B$21*(-0.5-0.5*ERF(C19/(SQRT(2)*$B$8))))-$B$12/$B$17*$B$25*$B$24*$B$21/(SQRT(2*PI())*$B$8)*EXP(-C19*C19/(2*$B$8*$B$8))*C19*EXP(-0.5-0.5*ERF(C19/(SQRT(2)*$B$8))))</f>
        <v>8.7632755173042365E-2</v>
      </c>
      <c r="G19" s="1">
        <f>0.00832686+1/($B$9*$B$9)*$B$28*$B$28*(EXP($B$24*$B$21*(-0.5-0.5*ERF(C19/(SQRT(2)*$B$10))))-$B$12/$B$19*$B$25*$B$24*$B$21/(SQRT(2*PI())*$B$10)*EXP(-C19*C19/(2*$B$10*$B$10))*C19*EXP(-0.5-0.5*ERF(C19/(SQRT(2)*$B$10))))</f>
        <v>8.7643099509190733E-2</v>
      </c>
      <c r="H19" s="1">
        <f>1/($B$7*$B$7)*$B$28*$B$28*EXP($B$24*$B$21*(-0.5-0.5*ERF(C19/(SQRT(2)*$B$8))))</f>
        <v>8.763266952022479E-2</v>
      </c>
      <c r="X19" s="1">
        <f t="shared" si="0"/>
        <v>-8.2936843935326433E-7</v>
      </c>
    </row>
    <row r="20" spans="1:24" x14ac:dyDescent="0.25">
      <c r="A20" s="7" t="s">
        <v>18</v>
      </c>
      <c r="B20" s="1">
        <v>86000</v>
      </c>
      <c r="C20">
        <f>$B$2*(ROW()-51)</f>
        <v>-248</v>
      </c>
      <c r="D20" s="1"/>
      <c r="E20" s="1">
        <f>-0.007498336+1/($B$5*$B$5)*$B$28*$B$28*(EXP($B$24*$B$21*(-0.5-0.5*ERF(C20/(SQRT(2)*$B$6))))-$B$12/$B$15*$B$25*$B$24*$B$21/(SQRT(2*PI())*$B$6)*EXP(-C20*C20/(2*$B$6*$B$6))*C20*EXP(-0.5-0.5*ERF(C20/(SQRT(2)*$B$6))))</f>
        <v>8.7632670546336791E-2</v>
      </c>
      <c r="F20" s="1">
        <f>1/($B$7*$B$7)*$B$28*$B$28*(EXP($B$24*$B$21*(-0.5-0.5*ERF(C20/(SQRT(2)*$B$8))))-$B$12/$B$17*$B$25*$B$24*$B$21/(SQRT(2*PI())*$B$8)*EXP(-C20*C20/(2*$B$8*$B$8))*C20*EXP(-0.5-0.5*ERF(C20/(SQRT(2)*$B$8))))</f>
        <v>8.7632864392878873E-2</v>
      </c>
      <c r="G20" s="1">
        <f>0.00832686+1/($B$9*$B$9)*$B$28*$B$28*(EXP($B$24*$B$21*(-0.5-0.5*ERF(C20/(SQRT(2)*$B$10))))-$B$12/$B$19*$B$25*$B$24*$B$21/(SQRT(2*PI())*$B$10)*EXP(-C20*C20/(2*$B$10*$B$10))*C20*EXP(-0.5-0.5*ERF(C20/(SQRT(2)*$B$10))))</f>
        <v>8.7649873601419626E-2</v>
      </c>
      <c r="H20" s="1">
        <f>1/($B$7*$B$7)*$B$28*$B$28*EXP($B$24*$B$21*(-0.5-0.5*ERF(C20/(SQRT(2)*$B$8))))</f>
        <v>8.7632669166322799E-2</v>
      </c>
      <c r="X20" s="1">
        <f t="shared" si="0"/>
        <v>-7.3225604808853652E-7</v>
      </c>
    </row>
    <row r="21" spans="1:24" x14ac:dyDescent="0.25">
      <c r="A21" s="7" t="s">
        <v>19</v>
      </c>
      <c r="B21" s="1">
        <v>5000</v>
      </c>
      <c r="C21">
        <f>$B$2*(ROW()-51)</f>
        <v>-240</v>
      </c>
      <c r="D21" s="1"/>
      <c r="E21" s="1">
        <f>-0.007498336+1/($B$5*$B$5)*$B$28*$B$28*(EXP($B$24*$B$21*(-0.5-0.5*ERF(C21/(SQRT(2)*$B$6))))-$B$12/$B$15*$B$25*$B$24*$B$21/(SQRT(2*PI())*$B$6)*EXP(-C21*C21/(2*$B$6*$B$6))*C21*EXP(-0.5-0.5*ERF(C21/(SQRT(2)*$B$6))))</f>
        <v>8.763267205651265E-2</v>
      </c>
      <c r="F21" s="1">
        <f>1/($B$7*$B$7)*$B$28*$B$28*(EXP($B$24*$B$21*(-0.5-0.5*ERF(C21/(SQRT(2)*$B$8))))-$B$12/$B$17*$B$25*$B$24*$B$21/(SQRT(2*PI())*$B$8)*EXP(-C21*C21/(2*$B$8*$B$8))*C21*EXP(-0.5-0.5*ERF(C21/(SQRT(2)*$B$8))))</f>
        <v>8.7633100947474812E-2</v>
      </c>
      <c r="G21" s="1">
        <f>0.00832686+1/($B$9*$B$9)*$B$28*$B$28*(EXP($B$24*$B$21*(-0.5-0.5*ERF(C21/(SQRT(2)*$B$10))))-$B$12/$B$19*$B$25*$B$24*$B$21/(SQRT(2*PI())*$B$10)*EXP(-C21*C21/(2*$B$10*$B$10))*C21*EXP(-0.5-0.5*ERF(C21/(SQRT(2)*$B$10))))</f>
        <v>8.7660541764329275E-2</v>
      </c>
      <c r="H21" s="1">
        <f>1/($B$7*$B$7)*$B$28*$B$28*EXP($B$24*$B$21*(-0.5-0.5*ERF(C21/(SQRT(2)*$B$8))))</f>
        <v>8.7632668346437709E-2</v>
      </c>
      <c r="X21" s="1">
        <f t="shared" si="0"/>
        <v>-5.0727567582977154E-7</v>
      </c>
    </row>
    <row r="22" spans="1:24" x14ac:dyDescent="0.25">
      <c r="A22" s="6" t="s">
        <v>10</v>
      </c>
      <c r="B22" s="1">
        <v>3.875E-5</v>
      </c>
      <c r="C22">
        <f>$B$2*(ROW()-51)</f>
        <v>-232</v>
      </c>
      <c r="D22" s="1"/>
      <c r="E22" s="1">
        <f>-0.007498336+1/($B$5*$B$5)*$B$28*$B$28*(EXP($B$24*$B$21*(-0.5-0.5*ERF(C22/(SQRT(2)*$B$6))))-$B$12/$B$15*$B$25*$B$24*$B$21/(SQRT(2*PI())*$B$6)*EXP(-C22*C22/(2*$B$6*$B$6))*C22*EXP(-0.5-0.5*ERF(C22/(SQRT(2)*$B$6))))</f>
        <v>8.7632676590426686E-2</v>
      </c>
      <c r="F22" s="1">
        <f>1/($B$7*$B$7)*$B$28*$B$28*(EXP($B$24*$B$21*(-0.5-0.5*ERF(C22/(SQRT(2)*$B$8))))-$B$12/$B$17*$B$25*$B$24*$B$21/(SQRT(2*PI())*$B$8)*EXP(-C22*C22/(2*$B$8*$B$8))*C22*EXP(-0.5-0.5*ERF(C22/(SQRT(2)*$B$8))))</f>
        <v>8.7633598371196275E-2</v>
      </c>
      <c r="G22" s="1">
        <f>0.00832686+1/($B$9*$B$9)*$B$28*$B$28*(EXP($B$24*$B$21*(-0.5-0.5*ERF(C22/(SQRT(2)*$B$10))))-$B$12/$B$19*$B$25*$B$24*$B$21/(SQRT(2*PI())*$B$10)*EXP(-C22*C22/(2*$B$10*$B$10))*C22*EXP(-0.5-0.5*ERF(C22/(SQRT(2)*$B$10))))</f>
        <v>8.7677016976854885E-2</v>
      </c>
      <c r="H22" s="1">
        <f>1/($B$7*$B$7)*$B$28*$B$28*EXP($B$24*$B$21*(-0.5-0.5*ERF(C22/(SQRT(2)*$B$8))))</f>
        <v>8.7632666497797509E-2</v>
      </c>
      <c r="X22" s="1">
        <f t="shared" si="0"/>
        <v>-3.8081310463906021E-15</v>
      </c>
    </row>
    <row r="23" spans="1:24" x14ac:dyDescent="0.25">
      <c r="A23" s="6" t="s">
        <v>11</v>
      </c>
      <c r="B23">
        <v>869</v>
      </c>
      <c r="C23">
        <f>$B$2*(ROW()-51)</f>
        <v>-224</v>
      </c>
      <c r="D23" s="1"/>
      <c r="E23" s="1">
        <f>-0.007498336+1/($B$5*$B$5)*$B$28*$B$28*(EXP($B$24*$B$21*(-0.5-0.5*ERF(C23/(SQRT(2)*$B$6))))-$B$12/$B$15*$B$25*$B$24*$B$21/(SQRT(2*PI())*$B$6)*EXP(-C23*C23/(2*$B$6*$B$6))*C23*EXP(-0.5-0.5*ERF(C23/(SQRT(2)*$B$6))))</f>
        <v>8.7632689649240703E-2</v>
      </c>
      <c r="F23" s="1">
        <f>1/($B$7*$B$7)*$B$28*$B$28*(EXP($B$24*$B$21*(-0.5-0.5*ERF(C23/(SQRT(2)*$B$8))))-$B$12/$B$17*$B$25*$B$24*$B$21/(SQRT(2*PI())*$B$8)*EXP(-C23*C23/(2*$B$8*$B$8))*C23*EXP(-0.5-0.5*ERF(C23/(SQRT(2)*$B$8))))</f>
        <v>8.7634613691119259E-2</v>
      </c>
      <c r="G23" s="1">
        <f>0.00832686+1/($B$9*$B$9)*$B$28*$B$28*(EXP($B$24*$B$21*(-0.5-0.5*ERF(C23/(SQRT(2)*$B$10))))-$B$12/$B$19*$B$25*$B$24*$B$21/(SQRT(2*PI())*$B$10)*EXP(-C23*C23/(2*$B$10*$B$10))*C23*EXP(-0.5-0.5*ERF(C23/(SQRT(2)*$B$10))))</f>
        <v>8.7701961253114372E-2</v>
      </c>
      <c r="H23" s="1">
        <f>1/($B$7*$B$7)*$B$28*$B$28*EXP($B$24*$B$21*(-0.5-0.5*ERF(C23/(SQRT(2)*$B$8))))</f>
        <v>8.7632662441019304E-2</v>
      </c>
      <c r="X23" s="1">
        <f t="shared" si="0"/>
        <v>1.1131992499085344E-6</v>
      </c>
    </row>
    <row r="24" spans="1:24" x14ac:dyDescent="0.25">
      <c r="A24" s="6" t="s">
        <v>20</v>
      </c>
      <c r="B24" s="1">
        <v>8.4950000000000008E-6</v>
      </c>
      <c r="C24">
        <f>$B$2*(ROW()-51)</f>
        <v>-216</v>
      </c>
      <c r="D24" s="1"/>
      <c r="E24" s="1">
        <f>-0.007498336+1/($B$5*$B$5)*$B$28*$B$28*(EXP($B$24*$B$21*(-0.5-0.5*ERF(C24/(SQRT(2)*$B$6))))-$B$12/$B$15*$B$25*$B$24*$B$21/(SQRT(2*PI())*$B$6)*EXP(-C24*C24/(2*$B$6*$B$6))*C24*EXP(-0.5-0.5*ERF(C24/(SQRT(2)*$B$6))))</f>
        <v>8.7632725726374136E-2</v>
      </c>
      <c r="F24" s="1">
        <f>1/($B$7*$B$7)*$B$28*$B$28*(EXP($B$24*$B$21*(-0.5-0.5*ERF(C24/(SQRT(2)*$B$8))))-$B$12/$B$17*$B$25*$B$24*$B$21/(SQRT(2*PI())*$B$8)*EXP(-C24*C24/(2*$B$8*$B$8))*C24*EXP(-0.5-0.5*ERF(C24/(SQRT(2)*$B$8))))</f>
        <v>8.7636624939991845E-2</v>
      </c>
      <c r="G24" s="1">
        <f>0.00832686+1/($B$9*$B$9)*$B$28*$B$28*(EXP($B$24*$B$21*(-0.5-0.5*ERF(C24/(SQRT(2)*$B$10))))-$B$12/$B$19*$B$25*$B$24*$B$21/(SQRT(2*PI())*$B$10)*EXP(-C24*C24/(2*$B$10*$B$10))*C24*EXP(-0.5-0.5*ERF(C24/(SQRT(2)*$B$10))))</f>
        <v>8.7738977113087827E-2</v>
      </c>
      <c r="H24" s="1">
        <f>1/($B$7*$B$7)*$B$28*$B$28*EXP($B$24*$B$21*(-0.5-0.5*ERF(C24/(SQRT(2)*$B$8))))</f>
        <v>8.7632653776596264E-2</v>
      </c>
      <c r="X24" s="1">
        <f t="shared" si="0"/>
        <v>3.490758183305544E-6</v>
      </c>
    </row>
    <row r="25" spans="1:24" x14ac:dyDescent="0.25">
      <c r="A25" s="8" t="s">
        <v>12</v>
      </c>
      <c r="B25">
        <f>EXP(-$B$21*B24)</f>
        <v>0.95841442558208445</v>
      </c>
      <c r="C25">
        <f>$B$2*(ROW()-51)</f>
        <v>-208</v>
      </c>
      <c r="D25" s="1"/>
      <c r="E25" s="1">
        <f>-0.007498336+1/($B$5*$B$5)*$B$28*$B$28*(EXP($B$24*$B$21*(-0.5-0.5*ERF(C25/(SQRT(2)*$B$6))))-$B$12/$B$15*$B$25*$B$24*$B$21/(SQRT(2*PI())*$B$6)*EXP(-C25*C25/(2*$B$6*$B$6))*C25*EXP(-0.5-0.5*ERF(C25/(SQRT(2)*$B$6))))</f>
        <v>8.7632821304865341E-2</v>
      </c>
      <c r="F25" s="1">
        <f>1/($B$7*$B$7)*$B$28*$B$28*(EXP($B$24*$B$21*(-0.5-0.5*ERF(C25/(SQRT(2)*$B$8))))-$B$12/$B$17*$B$25*$B$24*$B$21/(SQRT(2*PI())*$B$8)*EXP(-C25*C25/(2*$B$8*$B$8))*C25*EXP(-0.5-0.5*ERF(C25/(SQRT(2)*$B$8))))</f>
        <v>8.7640490454555922E-2</v>
      </c>
      <c r="G25" s="1">
        <f>0.00832686+1/($B$9*$B$9)*$B$28*$B$28*(EXP($B$24*$B$21*(-0.5-0.5*ERF(C25/(SQRT(2)*$B$10))))-$B$12/$B$19*$B$25*$B$24*$B$21/(SQRT(2*PI())*$B$10)*EXP(-C25*C25/(2*$B$10*$B$10))*C25*EXP(-0.5-0.5*ERF(C25/(SQRT(2)*$B$10))))</f>
        <v>8.7792796527314865E-2</v>
      </c>
      <c r="H25" s="1">
        <f>1/($B$7*$B$7)*$B$28*$B$28*EXP($B$24*$B$21*(-0.5-0.5*ERF(C25/(SQRT(2)*$B$8))))</f>
        <v>8.7632635766021108E-2</v>
      </c>
      <c r="X25" s="1">
        <f t="shared" si="0"/>
        <v>8.4329457542466102E-6</v>
      </c>
    </row>
    <row r="26" spans="1:24" x14ac:dyDescent="0.25">
      <c r="A26" s="5"/>
      <c r="C26">
        <f>$B$2*(ROW()-51)</f>
        <v>-200</v>
      </c>
      <c r="D26" s="1"/>
      <c r="E26" s="1">
        <f>-0.007498336+1/($B$5*$B$5)*$B$28*$B$28*(EXP($B$24*$B$21*(-0.5-0.5*ERF(C26/(SQRT(2)*$B$6))))-$B$12/$B$15*$B$25*$B$24*$B$21/(SQRT(2*PI())*$B$6)*EXP(-C26*C26/(2*$B$6*$B$6))*C26*EXP(-0.5-0.5*ERF(C26/(SQRT(2)*$B$6))))</f>
        <v>8.7633064064837118E-2</v>
      </c>
      <c r="F26" s="1">
        <f>1/($B$7*$B$7)*$B$28*$B$28*(EXP($B$24*$B$21*(-0.5-0.5*ERF(C26/(SQRT(2)*$B$8))))-$B$12/$B$17*$B$25*$B$24*$B$21/(SQRT(2*PI())*$B$8)*EXP(-C26*C26/(2*$B$8*$B$8))*C26*EXP(-0.5-0.5*ERF(C26/(SQRT(2)*$B$8))))</f>
        <v>8.764769660986664E-2</v>
      </c>
      <c r="G26" s="1">
        <f>0.00832686+1/($B$9*$B$9)*$B$28*$B$28*(EXP($B$24*$B$21*(-0.5-0.5*ERF(C26/(SQRT(2)*$B$10))))-$B$12/$B$19*$B$25*$B$24*$B$21/(SQRT(2*PI())*$B$10)*EXP(-C26*C26/(2*$B$10*$B$10))*C26*EXP(-0.5-0.5*ERF(C26/(SQRT(2)*$B$10))))</f>
        <v>8.7869436315371433E-2</v>
      </c>
      <c r="H26" s="1">
        <f>1/($B$7*$B$7)*$B$28*$B$28*EXP($B$24*$B$21*(-0.5-0.5*ERF(C26/(SQRT(2)*$B$8))))</f>
        <v>8.7632599328814093E-2</v>
      </c>
      <c r="X26" s="1">
        <f t="shared" si="0"/>
        <v>1.8431488836265432E-5</v>
      </c>
    </row>
    <row r="27" spans="1:24" x14ac:dyDescent="0.25">
      <c r="A27" s="6" t="s">
        <v>16</v>
      </c>
      <c r="B27" s="1">
        <v>2.622E-5</v>
      </c>
      <c r="C27">
        <f>$B$2*(ROW()-51)</f>
        <v>-192</v>
      </c>
      <c r="D27" s="1"/>
      <c r="E27" s="1">
        <f>-0.007498336+1/($B$5*$B$5)*$B$28*$B$28*(EXP($B$24*$B$21*(-0.5-0.5*ERF(C27/(SQRT(2)*$B$6))))-$B$12/$B$15*$B$25*$B$24*$B$21/(SQRT(2*PI())*$B$6)*EXP(-C27*C27/(2*$B$6*$B$6))*C27*EXP(-0.5-0.5*ERF(C27/(SQRT(2)*$B$6))))</f>
        <v>8.7633655021931017E-2</v>
      </c>
      <c r="F27" s="1">
        <f>1/($B$7*$B$7)*$B$28*$B$28*(EXP($B$24*$B$21*(-0.5-0.5*ERF(C27/(SQRT(2)*$B$8))))-$B$12/$B$17*$B$25*$B$24*$B$21/(SQRT(2*PI())*$B$8)*EXP(-C27*C27/(2*$B$8*$B$8))*C27*EXP(-0.5-0.5*ERF(C27/(SQRT(2)*$B$8))))</f>
        <v>8.7660722616075951E-2</v>
      </c>
      <c r="G27" s="1">
        <f>0.00832686+1/($B$9*$B$9)*$B$28*$B$28*(EXP($B$24*$B$21*(-0.5-0.5*ERF(C27/(SQRT(2)*$B$10))))-$B$12/$B$19*$B$25*$B$24*$B$21/(SQRT(2*PI())*$B$10)*EXP(-C27*C27/(2*$B$10*$B$10))*C27*EXP(-0.5-0.5*ERF(C27/(SQRT(2)*$B$10))))</f>
        <v>8.7976275178860752E-2</v>
      </c>
      <c r="H27" s="1">
        <f>1/($B$7*$B$7)*$B$28*$B$28*EXP($B$24*$B$21*(-0.5-0.5*ERF(C27/(SQRT(2)*$B$8))))</f>
        <v>8.7632527583733494E-2</v>
      </c>
      <c r="X27" s="1">
        <f t="shared" si="0"/>
        <v>3.8118680529734388E-5</v>
      </c>
    </row>
    <row r="28" spans="1:24" x14ac:dyDescent="0.25">
      <c r="A28" s="8" t="s">
        <v>17</v>
      </c>
      <c r="B28">
        <f>EXP(-$B$20*B27/2)</f>
        <v>0.32385480381706566</v>
      </c>
      <c r="C28">
        <f>$B$2*(ROW()-51)</f>
        <v>-184</v>
      </c>
      <c r="D28" s="1"/>
      <c r="E28" s="1">
        <f>-0.007498336+1/($B$5*$B$5)*$B$28*$B$28*(EXP($B$24*$B$21*(-0.5-0.5*ERF(C28/(SQRT(2)*$B$6))))-$B$12/$B$15*$B$25*$B$24*$B$21/(SQRT(2*PI())*$B$6)*EXP(-C28*C28/(2*$B$6*$B$6))*C28*EXP(-0.5-0.5*ERF(C28/(SQRT(2)*$B$6))))</f>
        <v>8.7635033344973273E-2</v>
      </c>
      <c r="F28" s="1">
        <f>1/($B$7*$B$7)*$B$28*$B$28*(EXP($B$24*$B$21*(-0.5-0.5*ERF(C28/(SQRT(2)*$B$8))))-$B$12/$B$17*$B$25*$B$24*$B$21/(SQRT(2*PI())*$B$8)*EXP(-C28*C28/(2*$B$8*$B$8))*C28*EXP(-0.5-0.5*ERF(C28/(SQRT(2)*$B$8))))</f>
        <v>8.7683545057817405E-2</v>
      </c>
      <c r="G28" s="1">
        <f>0.00832686+1/($B$9*$B$9)*$B$28*$B$28*(EXP($B$24*$B$21*(-0.5-0.5*ERF(C28/(SQRT(2)*$B$10))))-$B$12/$B$19*$B$25*$B$24*$B$21/(SQRT(2*PI())*$B$10)*EXP(-C28*C28/(2*$B$10*$B$10))*C28*EXP(-0.5-0.5*ERF(C28/(SQRT(2)*$B$10))))</f>
        <v>8.8121993736050203E-2</v>
      </c>
      <c r="H28" s="1">
        <f>1/($B$7*$B$7)*$B$28*$B$28*EXP($B$24*$B$21*(-0.5-0.5*ERF(C28/(SQRT(2)*$B$8))))</f>
        <v>8.7632390094511167E-2</v>
      </c>
      <c r="X28" s="1">
        <f t="shared" si="0"/>
        <v>7.5846377720144976E-5</v>
      </c>
    </row>
    <row r="29" spans="1:24" x14ac:dyDescent="0.25">
      <c r="C29">
        <f>$B$2*(ROW()-51)</f>
        <v>-176</v>
      </c>
      <c r="D29" s="1"/>
      <c r="E29" s="1">
        <f>-0.007498336+1/($B$5*$B$5)*$B$28*$B$28*(EXP($B$24*$B$21*(-0.5-0.5*ERF(C29/(SQRT(2)*$B$6))))-$B$12/$B$15*$B$25*$B$24*$B$21/(SQRT(2*PI())*$B$6)*EXP(-C29*C29/(2*$B$6*$B$6))*C29*EXP(-0.5-0.5*ERF(C29/(SQRT(2)*$B$6))))</f>
        <v>8.7638112228307169E-2</v>
      </c>
      <c r="F29" s="1">
        <f>1/($B$7*$B$7)*$B$28*$B$28*(EXP($B$24*$B$21*(-0.5-0.5*ERF(C29/(SQRT(2)*$B$8))))-$B$12/$B$17*$B$25*$B$24*$B$21/(SQRT(2*PI())*$B$8)*EXP(-C29*C29/(2*$B$8*$B$8))*C29*EXP(-0.5-0.5*ERF(C29/(SQRT(2)*$B$8))))</f>
        <v>8.7722284747222698E-2</v>
      </c>
      <c r="G29" s="1">
        <f>0.00832686+1/($B$9*$B$9)*$B$28*$B$28*(EXP($B$24*$B$21*(-0.5-0.5*ERF(C29/(SQRT(2)*$B$10))))-$B$12/$B$19*$B$25*$B$24*$B$21/(SQRT(2*PI())*$B$10)*EXP(-C29*C29/(2*$B$10*$B$10))*C29*EXP(-0.5-0.5*ERF(C29/(SQRT(2)*$B$10))))</f>
        <v>8.8316307990957188E-2</v>
      </c>
      <c r="H29" s="1">
        <f>1/($B$7*$B$7)*$B$28*$B$28*EXP($B$24*$B$21*(-0.5-0.5*ERF(C29/(SQRT(2)*$B$8))))</f>
        <v>8.7632133661163902E-2</v>
      </c>
      <c r="X29" s="1">
        <f t="shared" si="0"/>
        <v>1.462129090847037E-4</v>
      </c>
    </row>
    <row r="30" spans="1:24" x14ac:dyDescent="0.25">
      <c r="B30" s="1"/>
      <c r="C30">
        <f>$B$2*(ROW()-51)</f>
        <v>-168</v>
      </c>
      <c r="D30" s="1"/>
      <c r="E30" s="1">
        <f>-0.007498336+1/($B$5*$B$5)*$B$28*$B$28*(EXP($B$24*$B$21*(-0.5-0.5*ERF(C30/(SQRT(2)*$B$6))))-$B$12/$B$15*$B$25*$B$24*$B$21/(SQRT(2*PI())*$B$6)*EXP(-C30*C30/(2*$B$6*$B$6))*C30*EXP(-0.5-0.5*ERF(C30/(SQRT(2)*$B$6))))</f>
        <v>8.7644696147407455E-2</v>
      </c>
      <c r="F30" s="1">
        <f>1/($B$7*$B$7)*$B$28*$B$28*(EXP($B$24*$B$21*(-0.5-0.5*ERF(C30/(SQRT(2)*$B$8))))-$B$12/$B$17*$B$25*$B$24*$B$21/(SQRT(2*PI())*$B$8)*EXP(-C30*C30/(2*$B$8*$B$8))*C30*EXP(-0.5-0.5*ERF(C30/(SQRT(2)*$B$8))))</f>
        <v>8.7785957241195395E-2</v>
      </c>
      <c r="G30" s="1">
        <f>0.00832686+1/($B$9*$B$9)*$B$28*$B$28*(EXP($B$24*$B$21*(-0.5-0.5*ERF(C30/(SQRT(2)*$B$10))))-$B$12/$B$19*$B$25*$B$24*$B$21/(SQRT(2*PI())*$B$10)*EXP(-C30*C30/(2*$B$10*$B$10))*C30*EXP(-0.5-0.5*ERF(C30/(SQRT(2)*$B$10))))</f>
        <v>8.8569422710280024E-2</v>
      </c>
      <c r="H30" s="1">
        <f>1/($B$7*$B$7)*$B$28*$B$28*EXP($B$24*$B$21*(-0.5-0.5*ERF(C30/(SQRT(2)*$B$8))))</f>
        <v>8.7631668172237401E-2</v>
      </c>
      <c r="X30" s="1">
        <f t="shared" si="0"/>
        <v>2.7394528670208232E-4</v>
      </c>
    </row>
    <row r="31" spans="1:24" x14ac:dyDescent="0.25">
      <c r="C31">
        <f>$B$2*(ROW()-51)</f>
        <v>-160</v>
      </c>
      <c r="D31" s="1"/>
      <c r="E31" s="1">
        <f>-0.007498336+1/($B$5*$B$5)*$B$28*$B$28*(EXP($B$24*$B$21*(-0.5-0.5*ERF(C31/(SQRT(2)*$B$6))))-$B$12/$B$15*$B$25*$B$24*$B$21/(SQRT(2*PI())*$B$6)*EXP(-C31*C31/(2*$B$6*$B$6))*C31*EXP(-0.5-0.5*ERF(C31/(SQRT(2)*$B$6))))</f>
        <v>8.7658166828495768E-2</v>
      </c>
      <c r="F31" s="1">
        <f>1/($B$7*$B$7)*$B$28*$B$28*(EXP($B$24*$B$21*(-0.5-0.5*ERF(C31/(SQRT(2)*$B$8))))-$B$12/$B$17*$B$25*$B$24*$B$21/(SQRT(2*PI())*$B$8)*EXP(-C31*C31/(2*$B$8*$B$8))*C31*EXP(-0.5-0.5*ERF(C31/(SQRT(2)*$B$8))))</f>
        <v>8.7887220649175507E-2</v>
      </c>
      <c r="G31" s="1">
        <f>0.00832686+1/($B$9*$B$9)*$B$28*$B$28*(EXP($B$24*$B$21*(-0.5-0.5*ERF(C31/(SQRT(2)*$B$10))))-$B$12/$B$19*$B$25*$B$24*$B$21/(SQRT(2*PI())*$B$10)*EXP(-C31*C31/(2*$B$10*$B$10))*C31*EXP(-0.5-0.5*ERF(C31/(SQRT(2)*$B$10))))</f>
        <v>8.8891139331319979E-2</v>
      </c>
      <c r="H31" s="1">
        <f>1/($B$7*$B$7)*$B$28*$B$28*EXP($B$24*$B$21*(-0.5-0.5*ERF(C31/(SQRT(2)*$B$8))))</f>
        <v>8.7630845791998535E-2</v>
      </c>
      <c r="X31" s="1">
        <f t="shared" si="0"/>
        <v>4.9961033958603003E-4</v>
      </c>
    </row>
    <row r="32" spans="1:24" x14ac:dyDescent="0.25">
      <c r="A32" s="10" t="s">
        <v>28</v>
      </c>
      <c r="B32" s="5"/>
      <c r="C32">
        <f>$B$2*(ROW()-51)</f>
        <v>-152</v>
      </c>
      <c r="D32" s="1"/>
      <c r="E32" s="1">
        <f>-0.007498336+1/($B$5*$B$5)*$B$28*$B$28*(EXP($B$24*$B$21*(-0.5-0.5*ERF(C32/(SQRT(2)*$B$6))))-$B$12/$B$15*$B$25*$B$24*$B$21/(SQRT(2*PI())*$B$6)*EXP(-C32*C32/(2*$B$6*$B$6))*C32*EXP(-0.5-0.5*ERF(C32/(SQRT(2)*$B$6))))</f>
        <v>8.7684519499150654E-2</v>
      </c>
      <c r="F32" s="1">
        <f>1/($B$7*$B$7)*$B$28*$B$28*(EXP($B$24*$B$21*(-0.5-0.5*ERF(C32/(SQRT(2)*$B$8))))-$B$12/$B$17*$B$25*$B$24*$B$21/(SQRT(2*PI())*$B$8)*EXP(-C32*C32/(2*$B$8*$B$8))*C32*EXP(-0.5-0.5*ERF(C32/(SQRT(2)*$B$8))))</f>
        <v>8.8042920026477803E-2</v>
      </c>
      <c r="G32" s="1">
        <f>0.00832686+1/($B$9*$B$9)*$B$28*$B$28*(EXP($B$24*$B$21*(-0.5-0.5*ERF(C32/(SQRT(2)*$B$10))))-$B$12/$B$19*$B$25*$B$24*$B$21/(SQRT(2*PI())*$B$10)*EXP(-C32*C32/(2*$B$10*$B$10))*C32*EXP(-0.5-0.5*ERF(C32/(SQRT(2)*$B$10))))</f>
        <v>8.9289578924875573E-2</v>
      </c>
      <c r="H32" s="1">
        <f>1/($B$7*$B$7)*$B$28*$B$28*EXP($B$24*$B$21*(-0.5-0.5*ERF(C32/(SQRT(2)*$B$8))))</f>
        <v>8.7629431746025402E-2</v>
      </c>
      <c r="X32" s="1">
        <f t="shared" si="0"/>
        <v>8.8763128686409948E-4</v>
      </c>
    </row>
    <row r="33" spans="3:24" x14ac:dyDescent="0.25">
      <c r="C33">
        <f>$B$2*(ROW()-51)</f>
        <v>-144</v>
      </c>
      <c r="D33" s="1"/>
      <c r="E33" s="1">
        <f>-0.007498336+1/($B$5*$B$5)*$B$28*$B$28*(EXP($B$24*$B$21*(-0.5-0.5*ERF(C33/(SQRT(2)*$B$6))))-$B$12/$B$15*$B$25*$B$24*$B$21/(SQRT(2*PI())*$B$6)*EXP(-C33*C33/(2*$B$6*$B$6))*C33*EXP(-0.5-0.5*ERF(C33/(SQRT(2)*$B$6))))</f>
        <v>8.7733773392512579E-2</v>
      </c>
      <c r="F33" s="1">
        <f>1/($B$7*$B$7)*$B$28*$B$28*(EXP($B$24*$B$21*(-0.5-0.5*ERF(C33/(SQRT(2)*$B$8))))-$B$12/$B$17*$B$25*$B$24*$B$21/(SQRT(2*PI())*$B$8)*EXP(-C33*C33/(2*$B$8*$B$8))*C33*EXP(-0.5-0.5*ERF(C33/(SQRT(2)*$B$8))))</f>
        <v>8.8274116797627394E-2</v>
      </c>
      <c r="G33" s="1">
        <f>0.00832686+1/($B$9*$B$9)*$B$28*$B$28*(EXP($B$24*$B$21*(-0.5-0.5*ERF(C33/(SQRT(2)*$B$10))))-$B$12/$B$19*$B$25*$B$24*$B$21/(SQRT(2*PI())*$B$10)*EXP(-C33*C33/(2*$B$10*$B$10))*C33*EXP(-0.5-0.5*ERF(C33/(SQRT(2)*$B$10))))</f>
        <v>8.9769529466171255E-2</v>
      </c>
      <c r="H33" s="1">
        <f>1/($B$7*$B$7)*$B$28*$B$28*EXP($B$24*$B$21*(-0.5-0.5*ERF(C33/(SQRT(2)*$B$8))))</f>
        <v>8.7627065387707342E-2</v>
      </c>
      <c r="X33" s="1">
        <f t="shared" si="0"/>
        <v>1.5369712755337998E-3</v>
      </c>
    </row>
    <row r="34" spans="3:24" x14ac:dyDescent="0.25">
      <c r="C34">
        <f>$B$2*(ROW()-51)</f>
        <v>-136</v>
      </c>
      <c r="D34" s="1"/>
      <c r="E34" s="1">
        <f>-0.007498336+1/($B$5*$B$5)*$B$28*$B$28*(EXP($B$24*$B$21*(-0.5-0.5*ERF(C34/(SQRT(2)*$B$6))))-$B$12/$B$15*$B$25*$B$24*$B$21/(SQRT(2*PI())*$B$6)*EXP(-C34*C34/(2*$B$6*$B$6))*C34*EXP(-0.5-0.5*ERF(C34/(SQRT(2)*$B$6))))</f>
        <v>8.7821634748458277E-2</v>
      </c>
      <c r="F34" s="1">
        <f>1/($B$7*$B$7)*$B$28*$B$28*(EXP($B$24*$B$21*(-0.5-0.5*ERF(C34/(SQRT(2)*$B$8))))-$B$12/$B$17*$B$25*$B$24*$B$21/(SQRT(2*PI())*$B$8)*EXP(-C34*C34/(2*$B$8*$B$8))*C34*EXP(-0.5-0.5*ERF(C34/(SQRT(2)*$B$8))))</f>
        <v>8.8605189639979931E-2</v>
      </c>
      <c r="G34" s="1">
        <f>0.00832686+1/($B$9*$B$9)*$B$28*$B$28*(EXP($B$24*$B$21*(-0.5-0.5*ERF(C34/(SQRT(2)*$B$10))))-$B$12/$B$19*$B$25*$B$24*$B$21/(SQRT(2*PI())*$B$10)*EXP(-C34*C34/(2*$B$10*$B$10))*C34*EXP(-0.5-0.5*ERF(C34/(SQRT(2)*$B$10))))</f>
        <v>9.0330500943089143E-2</v>
      </c>
      <c r="H34" s="1">
        <f>1/($B$7*$B$7)*$B$28*$B$28*EXP($B$24*$B$21*(-0.5-0.5*ERF(C34/(SQRT(2)*$B$8))))</f>
        <v>8.7623211301591633E-2</v>
      </c>
      <c r="X34" s="1">
        <f t="shared" si="0"/>
        <v>2.5945508549269497E-3</v>
      </c>
    </row>
    <row r="35" spans="3:24" x14ac:dyDescent="0.25">
      <c r="C35">
        <f>$B$2*(ROW()-51)</f>
        <v>-128</v>
      </c>
      <c r="D35" s="1"/>
      <c r="E35" s="1">
        <f>-0.007498336+1/($B$5*$B$5)*$B$28*$B$28*(EXP($B$24*$B$21*(-0.5-0.5*ERF(C35/(SQRT(2)*$B$6))))-$B$12/$B$15*$B$25*$B$24*$B$21/(SQRT(2*PI())*$B$6)*EXP(-C35*C35/(2*$B$6*$B$6))*C35*EXP(-0.5-0.5*ERF(C35/(SQRT(2)*$B$6))))</f>
        <v>8.7971027480568814E-2</v>
      </c>
      <c r="F35" s="1">
        <f>1/($B$7*$B$7)*$B$28*$B$28*(EXP($B$24*$B$21*(-0.5-0.5*ERF(C35/(SQRT(2)*$B$8))))-$B$12/$B$17*$B$25*$B$24*$B$21/(SQRT(2*PI())*$B$8)*EXP(-C35*C35/(2*$B$8*$B$8))*C35*EXP(-0.5-0.5*ERF(C35/(SQRT(2)*$B$8))))</f>
        <v>8.9061544175555438E-2</v>
      </c>
      <c r="G35" s="1">
        <f>0.00832686+1/($B$9*$B$9)*$B$28*$B$28*(EXP($B$24*$B$21*(-0.5-0.5*ERF(C35/(SQRT(2)*$B$10))))-$B$12/$B$19*$B$25*$B$24*$B$21/(SQRT(2*PI())*$B$10)*EXP(-C35*C35/(2*$B$10*$B$10))*C35*EXP(-0.5-0.5*ERF(C35/(SQRT(2)*$B$10))))</f>
        <v>9.0964669425051353E-2</v>
      </c>
      <c r="H35" s="1">
        <f>1/($B$7*$B$7)*$B$28*$B$28*EXP($B$24*$B$21*(-0.5-0.5*ERF(C35/(SQRT(2)*$B$8))))</f>
        <v>8.7617102119683016E-2</v>
      </c>
      <c r="X35" s="1">
        <f t="shared" si="0"/>
        <v>4.270939456369127E-3</v>
      </c>
    </row>
    <row r="36" spans="3:24" x14ac:dyDescent="0.25">
      <c r="C36">
        <f>$B$2*(ROW()-51)</f>
        <v>-120</v>
      </c>
      <c r="D36" s="1"/>
      <c r="E36" s="1">
        <f>-0.007498336+1/($B$5*$B$5)*$B$28*$B$28*(EXP($B$24*$B$21*(-0.5-0.5*ERF(C36/(SQRT(2)*$B$6))))-$B$12/$B$15*$B$25*$B$24*$B$21/(SQRT(2*PI())*$B$6)*EXP(-C36*C36/(2*$B$6*$B$6))*C36*EXP(-0.5-0.5*ERF(C36/(SQRT(2)*$B$6))))</f>
        <v>8.821273147979003E-2</v>
      </c>
      <c r="F36" s="1">
        <f>1/($B$7*$B$7)*$B$28*$B$28*(EXP($B$24*$B$21*(-0.5-0.5*ERF(C36/(SQRT(2)*$B$8))))-$B$12/$B$17*$B$25*$B$24*$B$21/(SQRT(2*PI())*$B$8)*EXP(-C36*C36/(2*$B$8*$B$8))*C36*EXP(-0.5-0.5*ERF(C36/(SQRT(2)*$B$8))))</f>
        <v>8.9665534642517655E-2</v>
      </c>
      <c r="G36" s="1">
        <f>0.00832686+1/($B$9*$B$9)*$B$28*$B$28*(EXP($B$24*$B$21*(-0.5-0.5*ERF(C36/(SQRT(2)*$B$10))))-$B$12/$B$19*$B$25*$B$24*$B$21/(SQRT(2*PI())*$B$10)*EXP(-C36*C36/(2*$B$10*$B$10))*C36*EXP(-0.5-0.5*ERF(C36/(SQRT(2)*$B$10))))</f>
        <v>9.1655001816941764E-2</v>
      </c>
      <c r="H36" s="1">
        <f>1/($B$7*$B$7)*$B$28*$B$28*EXP($B$24*$B$21*(-0.5-0.5*ERF(C36/(SQRT(2)*$B$8))))</f>
        <v>8.7607677562879738E-2</v>
      </c>
      <c r="X36" s="1">
        <f t="shared" si="0"/>
        <v>6.8570827133531773E-3</v>
      </c>
    </row>
    <row r="37" spans="3:24" x14ac:dyDescent="0.25">
      <c r="C37">
        <f>$B$2*(ROW()-51)</f>
        <v>-112</v>
      </c>
      <c r="D37" s="1"/>
      <c r="E37" s="1">
        <f>-0.007498336+1/($B$5*$B$5)*$B$28*$B$28*(EXP($B$24*$B$21*(-0.5-0.5*ERF(C37/(SQRT(2)*$B$6))))-$B$12/$B$15*$B$25*$B$24*$B$21/(SQRT(2*PI())*$B$6)*EXP(-C37*C37/(2*$B$6*$B$6))*C37*EXP(-0.5-0.5*ERF(C37/(SQRT(2)*$B$6))))</f>
        <v>8.8583958288642461E-2</v>
      </c>
      <c r="F37" s="1">
        <f>1/($B$7*$B$7)*$B$28*$B$28*(EXP($B$24*$B$21*(-0.5-0.5*ERF(C37/(SQRT(2)*$B$8))))-$B$12/$B$17*$B$25*$B$24*$B$21/(SQRT(2*PI())*$B$8)*EXP(-C37*C37/(2*$B$8*$B$8))*C37*EXP(-0.5-0.5*ERF(C37/(SQRT(2)*$B$8))))</f>
        <v>9.0430452159939639E-2</v>
      </c>
      <c r="G37" s="1">
        <f>0.00832686+1/($B$9*$B$9)*$B$28*$B$28*(EXP($B$24*$B$21*(-0.5-0.5*ERF(C37/(SQRT(2)*$B$10))))-$B$12/$B$19*$B$25*$B$24*$B$21/(SQRT(2*PI())*$B$10)*EXP(-C37*C37/(2*$B$10*$B$10))*C37*EXP(-0.5-0.5*ERF(C37/(SQRT(2)*$B$10))))</f>
        <v>9.2373955451155454E-2</v>
      </c>
      <c r="H37" s="1">
        <f>1/($B$7*$B$7)*$B$28*$B$28*EXP($B$24*$B$21*(-0.5-0.5*ERF(C37/(SQRT(2)*$B$8))))</f>
        <v>8.7593527806695007E-2</v>
      </c>
      <c r="X37" s="1">
        <f t="shared" si="0"/>
        <v>1.0739843177206757E-2</v>
      </c>
    </row>
    <row r="38" spans="3:24" x14ac:dyDescent="0.25">
      <c r="C38">
        <f>$B$2*(ROW()-51)</f>
        <v>-104</v>
      </c>
      <c r="D38" s="1"/>
      <c r="E38" s="1">
        <f>-0.007498336+1/($B$5*$B$5)*$B$28*$B$28*(EXP($B$24*$B$21*(-0.5-0.5*ERF(C38/(SQRT(2)*$B$6))))-$B$12/$B$15*$B$25*$B$24*$B$21/(SQRT(2*PI())*$B$6)*EXP(-C38*C38/(2*$B$6*$B$6))*C38*EXP(-0.5-0.5*ERF(C38/(SQRT(2)*$B$6))))</f>
        <v>8.9123433243861155E-2</v>
      </c>
      <c r="F38" s="1">
        <f>1/($B$7*$B$7)*$B$28*$B$28*(EXP($B$24*$B$21*(-0.5-0.5*ERF(C38/(SQRT(2)*$B$8))))-$B$12/$B$17*$B$25*$B$24*$B$21/(SQRT(2*PI())*$B$8)*EXP(-C38*C38/(2*$B$8*$B$8))*C38*EXP(-0.5-0.5*ERF(C38/(SQRT(2)*$B$8))))</f>
        <v>9.1352928015736634E-2</v>
      </c>
      <c r="G38" s="1">
        <f>0.00832686+1/($B$9*$B$9)*$B$28*$B$28*(EXP($B$24*$B$21*(-0.5-0.5*ERF(C38/(SQRT(2)*$B$10))))-$B$12/$B$19*$B$25*$B$24*$B$21/(SQRT(2*PI())*$B$10)*EXP(-C38*C38/(2*$B$10*$B$10))*C38*EXP(-0.5-0.5*ERF(C38/(SQRT(2)*$B$10))))</f>
        <v>9.3083208201598613E-2</v>
      </c>
      <c r="H38" s="1">
        <f>1/($B$7*$B$7)*$B$28*$B$28*EXP($B$24*$B$21*(-0.5-0.5*ERF(C38/(SQRT(2)*$B$8))))</f>
        <v>8.7572853108383669E-2</v>
      </c>
      <c r="X38" s="1">
        <f t="shared" si="0"/>
        <v>1.6413078825746566E-2</v>
      </c>
    </row>
    <row r="39" spans="3:24" x14ac:dyDescent="0.25">
      <c r="C39">
        <f>$B$2*(ROW()-51)</f>
        <v>-96</v>
      </c>
      <c r="D39" s="1"/>
      <c r="E39" s="1">
        <f>-0.007498336+1/($B$5*$B$5)*$B$28*$B$28*(EXP($B$24*$B$21*(-0.5-0.5*ERF(C39/(SQRT(2)*$B$6))))-$B$12/$B$15*$B$25*$B$24*$B$21/(SQRT(2*PI())*$B$6)*EXP(-C39*C39/(2*$B$6*$B$6))*C39*EXP(-0.5-0.5*ERF(C39/(SQRT(2)*$B$6))))</f>
        <v>8.9861745180690067E-2</v>
      </c>
      <c r="F39" s="1">
        <f>1/($B$7*$B$7)*$B$28*$B$28*(EXP($B$24*$B$21*(-0.5-0.5*ERF(C39/(SQRT(2)*$B$8))))-$B$12/$B$17*$B$25*$B$24*$B$21/(SQRT(2*PI())*$B$8)*EXP(-C39*C39/(2*$B$8*$B$8))*C39*EXP(-0.5-0.5*ERF(C39/(SQRT(2)*$B$8))))</f>
        <v>9.2404838218535082E-2</v>
      </c>
      <c r="G39" s="1">
        <f>0.00832686+1/($B$9*$B$9)*$B$28*$B$28*(EXP($B$24*$B$21*(-0.5-0.5*ERF(C39/(SQRT(2)*$B$10))))-$B$12/$B$19*$B$25*$B$24*$B$21/(SQRT(2*PI())*$B$10)*EXP(-C39*C39/(2*$B$10*$B$10))*C39*EXP(-0.5-0.5*ERF(C39/(SQRT(2)*$B$10))))</f>
        <v>9.3734855054596722E-2</v>
      </c>
      <c r="H39" s="1">
        <f>1/($B$7*$B$7)*$B$28*$B$28*EXP($B$24*$B$21*(-0.5-0.5*ERF(C39/(SQRT(2)*$B$8))))</f>
        <v>8.7543454843159882E-2</v>
      </c>
      <c r="X39" s="1">
        <f t="shared" si="0"/>
        <v>2.4480102767825446E-2</v>
      </c>
    </row>
    <row r="40" spans="3:24" x14ac:dyDescent="0.25">
      <c r="C40">
        <f>$B$2*(ROW()-51)</f>
        <v>-88</v>
      </c>
      <c r="D40" s="1"/>
      <c r="E40" s="1">
        <f>-0.007498336+1/($B$5*$B$5)*$B$28*$B$28*(EXP($B$24*$B$21*(-0.5-0.5*ERF(C40/(SQRT(2)*$B$6))))-$B$12/$B$15*$B$25*$B$24*$B$21/(SQRT(2*PI())*$B$6)*EXP(-C40*C40/(2*$B$6*$B$6))*C40*EXP(-0.5-0.5*ERF(C40/(SQRT(2)*$B$6))))</f>
        <v>9.0806739405344936E-2</v>
      </c>
      <c r="F40" s="1">
        <f>1/($B$7*$B$7)*$B$28*$B$28*(EXP($B$24*$B$21*(-0.5-0.5*ERF(C40/(SQRT(2)*$B$8))))-$B$12/$B$17*$B$25*$B$24*$B$21/(SQRT(2*PI())*$B$8)*EXP(-C40*C40/(2*$B$8*$B$8))*C40*EXP(-0.5-0.5*ERF(C40/(SQRT(2)*$B$8))))</f>
        <v>9.3526665893041733E-2</v>
      </c>
      <c r="G40" s="1">
        <f>0.00832686+1/($B$9*$B$9)*$B$28*$B$28*(EXP($B$24*$B$21*(-0.5-0.5*ERF(C40/(SQRT(2)*$B$10))))-$B$12/$B$19*$B$25*$B$24*$B$21/(SQRT(2*PI())*$B$10)*EXP(-C40*C40/(2*$B$10*$B$10))*C40*EXP(-0.5-0.5*ERF(C40/(SQRT(2)*$B$10))))</f>
        <v>9.427436864245764E-2</v>
      </c>
      <c r="H40" s="1">
        <f>1/($B$7*$B$7)*$B$28*$B$28*EXP($B$24*$B$21*(-0.5-0.5*ERF(C40/(SQRT(2)*$B$8))))</f>
        <v>8.7502774490012286E-2</v>
      </c>
      <c r="X40" s="1">
        <f t="shared" si="0"/>
        <v>3.5642985350037952E-2</v>
      </c>
    </row>
    <row r="41" spans="3:24" x14ac:dyDescent="0.25">
      <c r="C41">
        <f>$B$2*(ROW()-51)</f>
        <v>-80</v>
      </c>
      <c r="D41" s="1"/>
      <c r="E41" s="1">
        <f>-0.007498336+1/($B$5*$B$5)*$B$28*$B$28*(EXP($B$24*$B$21*(-0.5-0.5*ERF(C41/(SQRT(2)*$B$6))))-$B$12/$B$15*$B$25*$B$24*$B$21/(SQRT(2*PI())*$B$6)*EXP(-C41*C41/(2*$B$6*$B$6))*C41*EXP(-0.5-0.5*ERF(C41/(SQRT(2)*$B$6))))</f>
        <v>9.192583721314608E-2</v>
      </c>
      <c r="F41" s="1">
        <f>1/($B$7*$B$7)*$B$28*$B$28*(EXP($B$24*$B$21*(-0.5-0.5*ERF(C41/(SQRT(2)*$B$8))))-$B$12/$B$17*$B$25*$B$24*$B$21/(SQRT(2*PI())*$B$8)*EXP(-C41*C41/(2*$B$8*$B$8))*C41*EXP(-0.5-0.5*ERF(C41/(SQRT(2)*$B$8))))</f>
        <v>9.4625002182099419E-2</v>
      </c>
      <c r="G41" s="1">
        <f>0.00832686+1/($B$9*$B$9)*$B$28*$B$28*(EXP($B$24*$B$21*(-0.5-0.5*ERF(C41/(SQRT(2)*$B$10))))-$B$12/$B$19*$B$25*$B$24*$B$21/(SQRT(2*PI())*$B$10)*EXP(-C41*C41/(2*$B$10*$B$10))*C41*EXP(-0.5-0.5*ERF(C41/(SQRT(2)*$B$10))))</f>
        <v>9.4645347090924231E-2</v>
      </c>
      <c r="H41" s="1">
        <f>1/($B$7*$B$7)*$B$28*$B$28*EXP($B$24*$B$21*(-0.5-0.5*ERF(C41/(SQRT(2)*$B$8))))</f>
        <v>8.744799539755739E-2</v>
      </c>
      <c r="X41" s="1">
        <f t="shared" si="0"/>
        <v>5.0674629122046455E-2</v>
      </c>
    </row>
    <row r="42" spans="3:24" x14ac:dyDescent="0.25">
      <c r="C42">
        <f>$B$2*(ROW()-51)</f>
        <v>-72</v>
      </c>
      <c r="D42" s="1"/>
      <c r="E42" s="1">
        <f>-0.007498336+1/($B$5*$B$5)*$B$28*$B$28*(EXP($B$24*$B$21*(-0.5-0.5*ERF(C42/(SQRT(2)*$B$6))))-$B$12/$B$15*$B$25*$B$24*$B$21/(SQRT(2*PI())*$B$6)*EXP(-C42*C42/(2*$B$6*$B$6))*C42*EXP(-0.5-0.5*ERF(C42/(SQRT(2)*$B$6))))</f>
        <v>9.3130209481131113E-2</v>
      </c>
      <c r="F42" s="1">
        <f>1/($B$7*$B$7)*$B$28*$B$28*(EXP($B$24*$B$21*(-0.5-0.5*ERF(C42/(SQRT(2)*$B$8))))-$B$12/$B$17*$B$25*$B$24*$B$21/(SQRT(2*PI())*$B$8)*EXP(-C42*C42/(2*$B$8*$B$8))*C42*EXP(-0.5-0.5*ERF(C42/(SQRT(2)*$B$8))))</f>
        <v>9.557699825781206E-2</v>
      </c>
      <c r="G42" s="1">
        <f>0.00832686+1/($B$9*$B$9)*$B$28*$B$28*(EXP($B$24*$B$21*(-0.5-0.5*ERF(C42/(SQRT(2)*$B$10))))-$B$12/$B$19*$B$25*$B$24*$B$21/(SQRT(2*PI())*$B$10)*EXP(-C42*C42/(2*$B$10*$B$10))*C42*EXP(-0.5-0.5*ERF(C42/(SQRT(2)*$B$10))))</f>
        <v>9.4795685693501733E-2</v>
      </c>
      <c r="H42" s="1">
        <f>1/($B$7*$B$7)*$B$28*$B$28*EXP($B$24*$B$21*(-0.5-0.5*ERF(C42/(SQRT(2)*$B$8))))</f>
        <v>8.7376216336650367E-2</v>
      </c>
      <c r="X42" s="1">
        <f t="shared" si="0"/>
        <v>7.0371145173897351E-2</v>
      </c>
    </row>
    <row r="43" spans="3:24" x14ac:dyDescent="0.25">
      <c r="C43">
        <f>$B$2*(ROW()-51)</f>
        <v>-64</v>
      </c>
      <c r="D43" s="1"/>
      <c r="E43" s="1">
        <f>-0.007498336+1/($B$5*$B$5)*$B$28*$B$28*(EXP($B$24*$B$21*(-0.5-0.5*ERF(C43/(SQRT(2)*$B$6))))-$B$12/$B$15*$B$25*$B$24*$B$21/(SQRT(2*PI())*$B$6)*EXP(-C43*C43/(2*$B$6*$B$6))*C43*EXP(-0.5-0.5*ERF(C43/(SQRT(2)*$B$6))))</f>
        <v>9.4268699145699478E-2</v>
      </c>
      <c r="F43" s="1">
        <f>1/($B$7*$B$7)*$B$28*$B$28*(EXP($B$24*$B$21*(-0.5-0.5*ERF(C43/(SQRT(2)*$B$8))))-$B$12/$B$17*$B$25*$B$24*$B$21/(SQRT(2*PI())*$B$8)*EXP(-C43*C43/(2*$B$8*$B$8))*C43*EXP(-0.5-0.5*ERF(C43/(SQRT(2)*$B$8))))</f>
        <v>9.6243634129424355E-2</v>
      </c>
      <c r="G43" s="1">
        <f>0.00832686+1/($B$9*$B$9)*$B$28*$B$28*(EXP($B$24*$B$21*(-0.5-0.5*ERF(C43/(SQRT(2)*$B$10))))-$B$12/$B$19*$B$25*$B$24*$B$21/(SQRT(2*PI())*$B$10)*EXP(-C43*C43/(2*$B$10*$B$10))*C43*EXP(-0.5-0.5*ERF(C43/(SQRT(2)*$B$10))))</f>
        <v>9.4684385083196571E-2</v>
      </c>
      <c r="H43" s="1">
        <f>1/($B$7*$B$7)*$B$28*$B$28*EXP($B$24*$B$21*(-0.5-0.5*ERF(C43/(SQRT(2)*$B$8))))</f>
        <v>8.7284695632787887E-2</v>
      </c>
      <c r="X43" s="1">
        <f t="shared" si="0"/>
        <v>9.5484862042372595E-2</v>
      </c>
    </row>
    <row r="44" spans="3:24" x14ac:dyDescent="0.25">
      <c r="C44">
        <f>$B$2*(ROW()-51)</f>
        <v>-56</v>
      </c>
      <c r="D44" s="1"/>
      <c r="E44" s="1">
        <f>-0.007498336+1/($B$5*$B$5)*$B$28*$B$28*(EXP($B$24*$B$21*(-0.5-0.5*ERF(C44/(SQRT(2)*$B$6))))-$B$12/$B$15*$B$25*$B$24*$B$21/(SQRT(2*PI())*$B$6)*EXP(-C44*C44/(2*$B$6*$B$6))*C44*EXP(-0.5-0.5*ERF(C44/(SQRT(2)*$B$6))))</f>
        <v>9.5140198234993673E-2</v>
      </c>
      <c r="F44" s="1">
        <f>1/($B$7*$B$7)*$B$28*$B$28*(EXP($B$24*$B$21*(-0.5-0.5*ERF(C44/(SQRT(2)*$B$8))))-$B$12/$B$17*$B$25*$B$24*$B$21/(SQRT(2*PI())*$B$8)*EXP(-C44*C44/(2*$B$8*$B$8))*C44*EXP(-0.5-0.5*ERF(C44/(SQRT(2)*$B$8))))</f>
        <v>9.6491407030977E-2</v>
      </c>
      <c r="G44" s="1">
        <f>0.00832686+1/($B$9*$B$9)*$B$28*$B$28*(EXP($B$24*$B$21*(-0.5-0.5*ERF(C44/(SQRT(2)*$B$10))))-$B$12/$B$19*$B$25*$B$24*$B$21/(SQRT(2*PI())*$B$10)*EXP(-C44*C44/(2*$B$10*$B$10))*C44*EXP(-0.5-0.5*ERF(C44/(SQRT(2)*$B$10))))</f>
        <v>9.4287869468931723E-2</v>
      </c>
      <c r="H44" s="1">
        <f>1/($B$7*$B$7)*$B$28*$B$28*EXP($B$24*$B$21*(-0.5-0.5*ERF(C44/(SQRT(2)*$B$8))))</f>
        <v>8.7171150944062664E-2</v>
      </c>
      <c r="X44" s="1">
        <f t="shared" si="0"/>
        <v>0.12664206521302501</v>
      </c>
    </row>
    <row r="45" spans="3:24" x14ac:dyDescent="0.25">
      <c r="C45">
        <f>$B$2*(ROW()-51)</f>
        <v>-48</v>
      </c>
      <c r="D45" s="1"/>
      <c r="E45" s="1">
        <f>-0.007498336+1/($B$5*$B$5)*$B$28*$B$28*(EXP($B$24*$B$21*(-0.5-0.5*ERF(C45/(SQRT(2)*$B$6))))-$B$12/$B$15*$B$25*$B$24*$B$21/(SQRT(2*PI())*$B$6)*EXP(-C45*C45/(2*$B$6*$B$6))*C45*EXP(-0.5-0.5*ERF(C45/(SQRT(2)*$B$6))))</f>
        <v>9.5529349452470352E-2</v>
      </c>
      <c r="F45" s="1">
        <f>1/($B$7*$B$7)*$B$28*$B$28*(EXP($B$24*$B$21*(-0.5-0.5*ERF(C45/(SQRT(2)*$B$8))))-$B$12/$B$17*$B$25*$B$24*$B$21/(SQRT(2*PI())*$B$8)*EXP(-C45*C45/(2*$B$8*$B$8))*C45*EXP(-0.5-0.5*ERF(C45/(SQRT(2)*$B$8))))</f>
        <v>9.6218841461215662E-2</v>
      </c>
      <c r="G45" s="1">
        <f>0.00832686+1/($B$9*$B$9)*$B$28*$B$28*(EXP($B$24*$B$21*(-0.5-0.5*ERF(C45/(SQRT(2)*$B$10))))-$B$12/$B$19*$B$25*$B$24*$B$21/(SQRT(2*PI())*$B$10)*EXP(-C45*C45/(2*$B$10*$B$10))*C45*EXP(-0.5-0.5*ERF(C45/(SQRT(2)*$B$10))))</f>
        <v>9.3604568863417781E-2</v>
      </c>
      <c r="H45" s="1">
        <f>1/($B$7*$B$7)*$B$28*$B$28*EXP($B$24*$B$21*(-0.5-0.5*ERF(C45/(SQRT(2)*$B$8))))</f>
        <v>8.7034084730990349E-2</v>
      </c>
      <c r="X45" s="1">
        <f t="shared" si="0"/>
        <v>0.16425368665012158</v>
      </c>
    </row>
    <row r="46" spans="3:24" x14ac:dyDescent="0.25">
      <c r="C46">
        <f>$B$2*(ROW()-51)</f>
        <v>-40</v>
      </c>
      <c r="D46" s="1"/>
      <c r="E46" s="1">
        <f>-0.007498336+1/($B$5*$B$5)*$B$28*$B$28*(EXP($B$24*$B$21*(-0.5-0.5*ERF(C46/(SQRT(2)*$B$6))))-$B$12/$B$15*$B$25*$B$24*$B$21/(SQRT(2*PI())*$B$6)*EXP(-C46*C46/(2*$B$6*$B$6))*C46*EXP(-0.5-0.5*ERF(C46/(SQRT(2)*$B$6))))</f>
        <v>9.5261037795145734E-2</v>
      </c>
      <c r="F46" s="1">
        <f>1/($B$7*$B$7)*$B$28*$B$28*(EXP($B$24*$B$21*(-0.5-0.5*ERF(C46/(SQRT(2)*$B$8))))-$B$12/$B$17*$B$25*$B$24*$B$21/(SQRT(2*PI())*$B$8)*EXP(-C46*C46/(2*$B$8*$B$8))*C46*EXP(-0.5-0.5*ERF(C46/(SQRT(2)*$B$8))))</f>
        <v>9.53812526297102E-2</v>
      </c>
      <c r="G46" s="1">
        <f>0.00832686+1/($B$9*$B$9)*$B$28*$B$28*(EXP($B$24*$B$21*(-0.5-0.5*ERF(C46/(SQRT(2)*$B$10))))-$B$12/$B$19*$B$25*$B$24*$B$21/(SQRT(2*PI())*$B$10)*EXP(-C46*C46/(2*$B$10*$B$10))*C46*EXP(-0.5-0.5*ERF(C46/(SQRT(2)*$B$10))))</f>
        <v>9.2656712712585076E-2</v>
      </c>
      <c r="H46" s="1">
        <f>1/($B$7*$B$7)*$B$28*$B$28*EXP($B$24*$B$21*(-0.5-0.5*ERF(C46/(SQRT(2)*$B$8))))</f>
        <v>8.6873092509220873E-2</v>
      </c>
      <c r="X46" s="1">
        <f t="shared" si="0"/>
        <v>0.20843071878506494</v>
      </c>
    </row>
    <row r="47" spans="3:24" x14ac:dyDescent="0.25">
      <c r="C47">
        <f>$B$2*(ROW()-51)</f>
        <v>-32</v>
      </c>
      <c r="D47" s="1"/>
      <c r="E47" s="1">
        <f>-0.007498336+1/($B$5*$B$5)*$B$28*$B$28*(EXP($B$24*$B$21*(-0.5-0.5*ERF(C47/(SQRT(2)*$B$6))))-$B$12/$B$15*$B$25*$B$24*$B$21/(SQRT(2*PI())*$B$6)*EXP(-C47*C47/(2*$B$6*$B$6))*C47*EXP(-0.5-0.5*ERF(C47/(SQRT(2)*$B$6))))</f>
        <v>9.4257259631976092E-2</v>
      </c>
      <c r="F47" s="1">
        <f>1/($B$7*$B$7)*$B$28*$B$28*(EXP($B$24*$B$21*(-0.5-0.5*ERF(C47/(SQRT(2)*$B$8))))-$B$12/$B$17*$B$25*$B$24*$B$21/(SQRT(2*PI())*$B$8)*EXP(-C47*C47/(2*$B$8*$B$8))*C47*EXP(-0.5-0.5*ERF(C47/(SQRT(2)*$B$8))))</f>
        <v>9.400607613235383E-2</v>
      </c>
      <c r="G47" s="1">
        <f>0.00832686+1/($B$9*$B$9)*$B$28*$B$28*(EXP($B$24*$B$21*(-0.5-0.5*ERF(C47/(SQRT(2)*$B$10))))-$B$12/$B$19*$B$25*$B$24*$B$21/(SQRT(2*PI())*$B$10)*EXP(-C47*C47/(2*$B$10*$B$10))*C47*EXP(-0.5-0.5*ERF(C47/(SQRT(2)*$B$10))))</f>
        <v>9.1488788345148273E-2</v>
      </c>
      <c r="H47" s="1">
        <f>1/($B$7*$B$7)*$B$28*$B$28*EXP($B$24*$B$21*(-0.5-0.5*ERF(C47/(SQRT(2)*$B$8))))</f>
        <v>8.6689103882209614E-2</v>
      </c>
      <c r="X47" s="1">
        <f t="shared" si="0"/>
        <v>0.25891807400387168</v>
      </c>
    </row>
    <row r="48" spans="3:24" x14ac:dyDescent="0.25">
      <c r="C48">
        <f>$B$2*(ROW()-51)</f>
        <v>-24</v>
      </c>
      <c r="D48" s="1"/>
      <c r="E48" s="1">
        <f>-0.007498336+1/($B$5*$B$5)*$B$28*$B$28*(EXP($B$24*$B$21*(-0.5-0.5*ERF(C48/(SQRT(2)*$B$6))))-$B$12/$B$15*$B$25*$B$24*$B$21/(SQRT(2*PI())*$B$6)*EXP(-C48*C48/(2*$B$6*$B$6))*C48*EXP(-0.5-0.5*ERF(C48/(SQRT(2)*$B$6))))</f>
        <v>9.2572937123125254E-2</v>
      </c>
      <c r="F48" s="1">
        <f>1/($B$7*$B$7)*$B$28*$B$28*(EXP($B$24*$B$21*(-0.5-0.5*ERF(C48/(SQRT(2)*$B$8))))-$B$12/$B$17*$B$25*$B$24*$B$21/(SQRT(2*PI())*$B$8)*EXP(-C48*C48/(2*$B$8*$B$8))*C48*EXP(-0.5-0.5*ERF(C48/(SQRT(2)*$B$8))))</f>
        <v>9.2192982240408575E-2</v>
      </c>
      <c r="G48" s="1">
        <f>0.00832686+1/($B$9*$B$9)*$B$28*$B$28*(EXP($B$24*$B$21*(-0.5-0.5*ERF(C48/(SQRT(2)*$B$10))))-$B$12/$B$19*$B$25*$B$24*$B$21/(SQRT(2*PI())*$B$10)*EXP(-C48*C48/(2*$B$10*$B$10))*C48*EXP(-0.5-0.5*ERF(C48/(SQRT(2)*$B$10))))</f>
        <v>9.01628192700685E-2</v>
      </c>
      <c r="H48" s="1">
        <f>1/($B$7*$B$7)*$B$28*$B$28*EXP($B$24*$B$21*(-0.5-0.5*ERF(C48/(SQRT(2)*$B$8))))</f>
        <v>8.6484508277654665E-2</v>
      </c>
      <c r="X48" s="1">
        <f t="shared" si="0"/>
        <v>0.31506008197015856</v>
      </c>
    </row>
    <row r="49" spans="3:24" x14ac:dyDescent="0.25">
      <c r="C49">
        <f>$B$2*(ROW()-51)</f>
        <v>-16</v>
      </c>
      <c r="D49" s="1"/>
      <c r="E49" s="1">
        <f>-0.007498336+1/($B$5*$B$5)*$B$28*$B$28*(EXP($B$24*$B$21*(-0.5-0.5*ERF(C49/(SQRT(2)*$B$6))))-$B$12/$B$15*$B$25*$B$24*$B$21/(SQRT(2*PI())*$B$6)*EXP(-C49*C49/(2*$B$6*$B$6))*C49*EXP(-0.5-0.5*ERF(C49/(SQRT(2)*$B$6))))</f>
        <v>9.0392233573551098E-2</v>
      </c>
      <c r="F49" s="1">
        <f>1/($B$7*$B$7)*$B$28*$B$28*(EXP($B$24*$B$21*(-0.5-0.5*ERF(C49/(SQRT(2)*$B$8))))-$B$12/$B$17*$B$25*$B$24*$B$21/(SQRT(2*PI())*$B$8)*EXP(-C49*C49/(2*$B$8*$B$8))*C49*EXP(-0.5-0.5*ERF(C49/(SQRT(2)*$B$8))))</f>
        <v>9.0097671093509427E-2</v>
      </c>
      <c r="G49" s="1">
        <f>0.00832686+1/($B$9*$B$9)*$B$28*$B$28*(EXP($B$24*$B$21*(-0.5-0.5*ERF(C49/(SQRT(2)*$B$10))))-$B$12/$B$19*$B$25*$B$24*$B$21/(SQRT(2*PI())*$B$10)*EXP(-C49*C49/(2*$B$10*$B$10))*C49*EXP(-0.5-0.5*ERF(C49/(SQRT(2)*$B$10))))</f>
        <v>8.8751312192319867E-2</v>
      </c>
      <c r="H49" s="1">
        <f>1/($B$7*$B$7)*$B$28*$B$28*EXP($B$24*$B$21*(-0.5-0.5*ERF(C49/(SQRT(2)*$B$8))))</f>
        <v>8.6263129622500226E-2</v>
      </c>
      <c r="X49" s="1">
        <f t="shared" si="0"/>
        <v>0.37580743892478141</v>
      </c>
    </row>
    <row r="50" spans="3:24" x14ac:dyDescent="0.25">
      <c r="C50">
        <f>$B$2*(ROW()-51)</f>
        <v>-8</v>
      </c>
      <c r="D50" s="1"/>
      <c r="E50" s="1">
        <f>-0.007498336+1/($B$5*$B$5)*$B$28*$B$28*(EXP($B$24*$B$21*(-0.5-0.5*ERF(C50/(SQRT(2)*$B$6))))-$B$12/$B$15*$B$25*$B$24*$B$21/(SQRT(2*PI())*$B$6)*EXP(-C50*C50/(2*$B$6*$B$6))*C50*EXP(-0.5-0.5*ERF(C50/(SQRT(2)*$B$6))))</f>
        <v>8.7983911641532353E-2</v>
      </c>
      <c r="F50" s="1">
        <f>1/($B$7*$B$7)*$B$28*$B$28*(EXP($B$24*$B$21*(-0.5-0.5*ERF(C50/(SQRT(2)*$B$8))))-$B$12/$B$17*$B$25*$B$24*$B$21/(SQRT(2*PI())*$B$8)*EXP(-C50*C50/(2*$B$8*$B$8))*C50*EXP(-0.5-0.5*ERF(C50/(SQRT(2)*$B$8))))</f>
        <v>8.7903787764509439E-2</v>
      </c>
      <c r="G50" s="1">
        <f>0.00832686+1/($B$9*$B$9)*$B$28*$B$28*(EXP($B$24*$B$21*(-0.5-0.5*ERF(C50/(SQRT(2)*$B$10))))-$B$12/$B$19*$B$25*$B$24*$B$21/(SQRT(2*PI())*$B$10)*EXP(-C50*C50/(2*$B$10*$B$10))*C50*EXP(-0.5-0.5*ERF(C50/(SQRT(2)*$B$10))))</f>
        <v>8.7329193803156416E-2</v>
      </c>
      <c r="H50" s="1">
        <f>1/($B$7*$B$7)*$B$28*$B$28*EXP($B$24*$B$21*(-0.5-0.5*ERF(C50/(SQRT(2)*$B$8))))</f>
        <v>8.6030035655776063E-2</v>
      </c>
      <c r="X50" s="1">
        <f t="shared" si="0"/>
        <v>0.4397695331505479</v>
      </c>
    </row>
    <row r="51" spans="3:24" x14ac:dyDescent="0.25">
      <c r="C51">
        <f>$B$2*(ROW()-51)</f>
        <v>0</v>
      </c>
      <c r="D51" s="1"/>
      <c r="E51" s="1">
        <f>-0.007498336+1/($B$5*$B$5)*$B$28*$B$28*(EXP($B$24*$B$21*(-0.5-0.5*ERF(C51/(SQRT(2)*$B$6))))-$B$12/$B$15*$B$25*$B$24*$B$21/(SQRT(2*PI())*$B$6)*EXP(-C51*C51/(2*$B$6*$B$6))*C51*EXP(-0.5-0.5*ERF(C51/(SQRT(2)*$B$6))))</f>
        <v>8.5633627583837094E-2</v>
      </c>
      <c r="F51" s="1">
        <f>1/($B$7*$B$7)*$B$28*$B$28*(EXP($B$24*$B$21*(-0.5-0.5*ERF(C51/(SQRT(2)*$B$8))))-$B$12/$B$17*$B$25*$B$24*$B$21/(SQRT(2*PI())*$B$8)*EXP(-C51*C51/(2*$B$8*$B$8))*C51*EXP(-0.5-0.5*ERF(C51/(SQRT(2)*$B$8))))</f>
        <v>8.579119432502065E-2</v>
      </c>
      <c r="G51" s="1">
        <f>0.00832686+1/($B$9*$B$9)*$B$28*$B$28*(EXP($B$24*$B$21*(-0.5-0.5*ERF(C51/(SQRT(2)*$B$10))))-$B$12/$B$19*$B$25*$B$24*$B$21/(SQRT(2*PI())*$B$10)*EXP(-C51*C51/(2*$B$10*$B$10))*C51*EXP(-0.5-0.5*ERF(C51/(SQRT(2)*$B$10))))</f>
        <v>8.5966171796733784E-2</v>
      </c>
      <c r="H51" s="1">
        <f>1/($B$7*$B$7)*$B$28*$B$28*EXP($B$24*$B$21*(-0.5-0.5*ERF(C51/(SQRT(2)*$B$8))))</f>
        <v>8.579119432502065E-2</v>
      </c>
      <c r="X51" s="1">
        <f t="shared" si="0"/>
        <v>0.50530873142959787</v>
      </c>
    </row>
    <row r="52" spans="3:24" x14ac:dyDescent="0.25">
      <c r="C52">
        <f>$B$2*(ROW()-51)</f>
        <v>8</v>
      </c>
      <c r="D52" s="1"/>
      <c r="E52" s="1">
        <f>-0.007498336+1/($B$5*$B$5)*$B$28*$B$28*(EXP($B$24*$B$21*(-0.5-0.5*ERF(C52/(SQRT(2)*$B$6))))-$B$12/$B$15*$B$25*$B$24*$B$21/(SQRT(2*PI())*$B$6)*EXP(-C52*C52/(2*$B$6*$B$6))*C52*EXP(-0.5-0.5*ERF(C52/(SQRT(2)*$B$6))))</f>
        <v>8.3580200048511258E-2</v>
      </c>
      <c r="F52" s="1">
        <f>1/($B$7*$B$7)*$B$28*$B$28*(EXP($B$24*$B$21*(-0.5-0.5*ERF(C52/(SQRT(2)*$B$8))))-$B$12/$B$17*$B$25*$B$24*$B$21/(SQRT(2*PI())*$B$8)*EXP(-C52*C52/(2*$B$8*$B$8))*C52*EXP(-0.5-0.5*ERF(C52/(SQRT(2)*$B$8))))</f>
        <v>8.3909172904984286E-2</v>
      </c>
      <c r="G52" s="1">
        <f>0.00832686+1/($B$9*$B$9)*$B$28*$B$28*(EXP($B$24*$B$21*(-0.5-0.5*ERF(C52/(SQRT(2)*$B$10))))-$B$12/$B$19*$B$25*$B$24*$B$21/(SQRT(2*PI())*$B$10)*EXP(-C52*C52/(2*$B$10*$B$10))*C52*EXP(-0.5-0.5*ERF(C52/(SQRT(2)*$B$10))))</f>
        <v>8.4720702590029354E-2</v>
      </c>
      <c r="H52" s="1">
        <f>1/($B$7*$B$7)*$B$28*$B$28*EXP($B$24*$B$21*(-0.5-0.5*ERF(C52/(SQRT(2)*$B$8))))</f>
        <v>8.5553016078743133E-2</v>
      </c>
      <c r="X52" s="1">
        <f t="shared" si="0"/>
        <v>0.57066597617097881</v>
      </c>
    </row>
    <row r="53" spans="3:24" x14ac:dyDescent="0.25">
      <c r="C53">
        <f>$B$2*(ROW()-51)</f>
        <v>16</v>
      </c>
      <c r="D53" s="1"/>
      <c r="E53" s="1">
        <f>-0.007498336+1/($B$5*$B$5)*$B$28*$B$28*(EXP($B$24*$B$21*(-0.5-0.5*ERF(C53/(SQRT(2)*$B$6))))-$B$12/$B$15*$B$25*$B$24*$B$21/(SQRT(2*PI())*$B$6)*EXP(-C53*C53/(2*$B$6*$B$6))*C53*EXP(-0.5-0.5*ERF(C53/(SQRT(2)*$B$6))))</f>
        <v>8.1976829058560408E-2</v>
      </c>
      <c r="F53" s="1">
        <f>1/($B$7*$B$7)*$B$28*$B$28*(EXP($B$24*$B$21*(-0.5-0.5*ERF(C53/(SQRT(2)*$B$8))))-$B$12/$B$17*$B$25*$B$24*$B$21/(SQRT(2*PI())*$B$8)*EXP(-C53*C53/(2*$B$8*$B$8))*C53*EXP(-0.5-0.5*ERF(C53/(SQRT(2)*$B$8))))</f>
        <v>8.2360216607648459E-2</v>
      </c>
      <c r="G53" s="1">
        <f>0.00832686+1/($B$9*$B$9)*$B$28*$B$28*(EXP($B$24*$B$21*(-0.5-0.5*ERF(C53/(SQRT(2)*$B$10))))-$B$12/$B$19*$B$25*$B$24*$B$21/(SQRT(2*PI())*$B$10)*EXP(-C53*C53/(2*$B$10*$B$10))*C53*EXP(-0.5-0.5*ERF(C53/(SQRT(2)*$B$10))))</f>
        <v>8.3636248103222899E-2</v>
      </c>
      <c r="H53" s="1">
        <f>1/($B$7*$B$7)*$B$28*$B$28*EXP($B$24*$B$21*(-0.5-0.5*ERF(C53/(SQRT(2)*$B$8))))</f>
        <v>8.532184092928731E-2</v>
      </c>
      <c r="X53" s="1">
        <f t="shared" si="0"/>
        <v>0.6341015378028545</v>
      </c>
    </row>
    <row r="54" spans="3:24" x14ac:dyDescent="0.25">
      <c r="C54">
        <f>$B$2*(ROW()-51)</f>
        <v>24</v>
      </c>
      <c r="D54" s="1"/>
      <c r="E54" s="1">
        <f>-0.007498336+1/($B$5*$B$5)*$B$28*$B$28*(EXP($B$24*$B$21*(-0.5-0.5*ERF(C54/(SQRT(2)*$B$6))))-$B$12/$B$15*$B$25*$B$24*$B$21/(SQRT(2*PI())*$B$6)*EXP(-C54*C54/(2*$B$6*$B$6))*C54*EXP(-0.5-0.5*ERF(C54/(SQRT(2)*$B$6))))</f>
        <v>8.0883121693901369E-2</v>
      </c>
      <c r="F54" s="1">
        <f>1/($B$7*$B$7)*$B$28*$B$28*(EXP($B$24*$B$21*(-0.5-0.5*ERF(C54/(SQRT(2)*$B$8))))-$B$12/$B$17*$B$25*$B$24*$B$21/(SQRT(2*PI())*$B$8)*EXP(-C54*C54/(2*$B$8*$B$8))*C54*EXP(-0.5-0.5*ERF(C54/(SQRT(2)*$B$8))))</f>
        <v>8.1195712766921016E-2</v>
      </c>
      <c r="G54" s="1">
        <f>0.00832686+1/($B$9*$B$9)*$B$28*$B$28*(EXP($B$24*$B$21*(-0.5-0.5*ERF(C54/(SQRT(2)*$B$10))))-$B$12/$B$19*$B$25*$B$24*$B$21/(SQRT(2*PI())*$B$10)*EXP(-C54*C54/(2*$B$10*$B$10))*C54*EXP(-0.5-0.5*ERF(C54/(SQRT(2)*$B$10))))</f>
        <v>8.2739936928896446E-2</v>
      </c>
      <c r="H54" s="1">
        <f>1/($B$7*$B$7)*$B$28*$B$28*EXP($B$24*$B$21*(-0.5-0.5*ERF(C54/(SQRT(2)*$B$8))))</f>
        <v>8.5103438411005233E-2</v>
      </c>
      <c r="X54" s="1">
        <f t="shared" si="0"/>
        <v>0.69403222863036096</v>
      </c>
    </row>
    <row r="55" spans="3:24" x14ac:dyDescent="0.25">
      <c r="C55">
        <f>$B$2*(ROW()-51)</f>
        <v>32</v>
      </c>
      <c r="D55" s="1"/>
      <c r="E55" s="1">
        <f>-0.007498336+1/($B$5*$B$5)*$B$28*$B$28*(EXP($B$24*$B$21*(-0.5-0.5*ERF(C55/(SQRT(2)*$B$6))))-$B$12/$B$15*$B$25*$B$24*$B$21/(SQRT(2*PI())*$B$6)*EXP(-C55*C55/(2*$B$6*$B$6))*C55*EXP(-0.5-0.5*ERF(C55/(SQRT(2)*$B$6))))</f>
        <v>8.0280372010513371E-2</v>
      </c>
      <c r="F55" s="1">
        <f>1/($B$7*$B$7)*$B$28*$B$28*(EXP($B$24*$B$21*(-0.5-0.5*ERF(C55/(SQRT(2)*$B$8))))-$B$12/$B$17*$B$25*$B$24*$B$21/(SQRT(2*PI())*$B$8)*EXP(-C55*C55/(2*$B$8*$B$8))*C55*EXP(-0.5-0.5*ERF(C55/(SQRT(2)*$B$8))))</f>
        <v>8.0421165801319319E-2</v>
      </c>
      <c r="G55" s="1">
        <f>0.00832686+1/($B$9*$B$9)*$B$28*$B$28*(EXP($B$24*$B$21*(-0.5-0.5*ERF(C55/(SQRT(2)*$B$10))))-$B$12/$B$19*$B$25*$B$24*$B$21/(SQRT(2*PI())*$B$10)*EXP(-C55*C55/(2*$B$10*$B$10))*C55*EXP(-0.5-0.5*ERF(C55/(SQRT(2)*$B$10))))</f>
        <v>8.2043278890490942E-2</v>
      </c>
      <c r="H55" s="1">
        <f>1/($B$7*$B$7)*$B$28*$B$28*EXP($B$24*$B$21*(-0.5-0.5*ERF(C55/(SQRT(2)*$B$8))))</f>
        <v>8.4902585147427101E-2</v>
      </c>
      <c r="X55" s="1">
        <f t="shared" si="0"/>
        <v>0.74914732041538346</v>
      </c>
    </row>
    <row r="56" spans="3:24" x14ac:dyDescent="0.25">
      <c r="C56">
        <f>$B$2*(ROW()-51)</f>
        <v>40</v>
      </c>
      <c r="D56" s="1"/>
      <c r="E56" s="1">
        <f>-0.007498336+1/($B$5*$B$5)*$B$28*$B$28*(EXP($B$24*$B$21*(-0.5-0.5*ERF(C56/(SQRT(2)*$B$6))))-$B$12/$B$15*$B$25*$B$24*$B$21/(SQRT(2*PI())*$B$6)*EXP(-C56*C56/(2*$B$6*$B$6))*C56*EXP(-0.5-0.5*ERF(C56/(SQRT(2)*$B$6))))</f>
        <v>8.0097319035184536E-2</v>
      </c>
      <c r="F56" s="1">
        <f>1/($B$7*$B$7)*$B$28*$B$28*(EXP($B$24*$B$21*(-0.5-0.5*ERF(C56/(SQRT(2)*$B$8))))-$B$12/$B$17*$B$25*$B$24*$B$21/(SQRT(2*PI())*$B$8)*EXP(-C56*C56/(2*$B$8*$B$8))*C56*EXP(-0.5-0.5*ERF(C56/(SQRT(2)*$B$8))))</f>
        <v>8.0006875589581042E-2</v>
      </c>
      <c r="G56" s="1">
        <f>0.00832686+1/($B$9*$B$9)*$B$28*$B$28*(EXP($B$24*$B$21*(-0.5-0.5*ERF(C56/(SQRT(2)*$B$10))))-$B$12/$B$19*$B$25*$B$24*$B$21/(SQRT(2*PI())*$B$10)*EXP(-C56*C56/(2*$B$10*$B$10))*C56*EXP(-0.5-0.5*ERF(C56/(SQRT(2)*$B$10))))</f>
        <v>8.154431379647531E-2</v>
      </c>
      <c r="H56" s="1">
        <f>1/($B$7*$B$7)*$B$28*$B$28*EXP($B$24*$B$21*(-0.5-0.5*ERF(C56/(SQRT(2)*$B$8))))</f>
        <v>8.4722769860325148E-2</v>
      </c>
      <c r="X56" s="1">
        <f t="shared" si="0"/>
        <v>0.79848949129387214</v>
      </c>
    </row>
    <row r="57" spans="3:24" x14ac:dyDescent="0.25">
      <c r="C57">
        <f>$B$2*(ROW()-51)</f>
        <v>48</v>
      </c>
      <c r="D57" s="1"/>
      <c r="E57" s="1">
        <f>-0.007498336+1/($B$5*$B$5)*$B$28*$B$28*(EXP($B$24*$B$21*(-0.5-0.5*ERF(C57/(SQRT(2)*$B$6))))-$B$12/$B$15*$B$25*$B$24*$B$21/(SQRT(2*PI())*$B$6)*EXP(-C57*C57/(2*$B$6*$B$6))*C57*EXP(-0.5-0.5*ERF(C57/(SQRT(2)*$B$6))))</f>
        <v>8.0235862156457019E-2</v>
      </c>
      <c r="F57" s="1">
        <f>1/($B$7*$B$7)*$B$28*$B$28*(EXP($B$24*$B$21*(-0.5-0.5*ERF(C57/(SQRT(2)*$B$8))))-$B$12/$B$17*$B$25*$B$24*$B$21/(SQRT(2*PI())*$B$8)*EXP(-C57*C57/(2*$B$8*$B$8))*C57*EXP(-0.5-0.5*ERF(C57/(SQRT(2)*$B$8))))</f>
        <v>7.9900162868210181E-2</v>
      </c>
      <c r="G57" s="1">
        <f>0.00832686+1/($B$9*$B$9)*$B$28*$B$28*(EXP($B$24*$B$21*(-0.5-0.5*ERF(C57/(SQRT(2)*$B$10))))-$B$12/$B$19*$B$25*$B$24*$B$21/(SQRT(2*PI())*$B$10)*EXP(-C57*C57/(2*$B$10*$B$10))*C57*EXP(-0.5-0.5*ERF(C57/(SQRT(2)*$B$10))))</f>
        <v>8.1230517148238937E-2</v>
      </c>
      <c r="H57" s="1">
        <f>1/($B$7*$B$7)*$B$28*$B$28*EXP($B$24*$B$21*(-0.5-0.5*ERF(C57/(SQRT(2)*$B$8))))</f>
        <v>8.4566053017763557E-2</v>
      </c>
      <c r="X57" s="1">
        <f t="shared" si="0"/>
        <v>0.84149333901915957</v>
      </c>
    </row>
    <row r="58" spans="3:24" x14ac:dyDescent="0.25">
      <c r="C58">
        <f>$B$2*(ROW()-51)</f>
        <v>56</v>
      </c>
      <c r="D58" s="1"/>
      <c r="E58" s="1">
        <f>-0.007498336+1/($B$5*$B$5)*$B$28*$B$28*(EXP($B$24*$B$21*(-0.5-0.5*ERF(C58/(SQRT(2)*$B$6))))-$B$12/$B$15*$B$25*$B$24*$B$21/(SQRT(2*PI())*$B$6)*EXP(-C58*C58/(2*$B$6*$B$6))*C58*EXP(-0.5-0.5*ERF(C58/(SQRT(2)*$B$6))))</f>
        <v>8.059142996672046E-2</v>
      </c>
      <c r="F58" s="1">
        <f>1/($B$7*$B$7)*$B$28*$B$28*(EXP($B$24*$B$21*(-0.5-0.5*ERF(C58/(SQRT(2)*$B$8))))-$B$12/$B$17*$B$25*$B$24*$B$21/(SQRT(2*PI())*$B$8)*EXP(-C58*C58/(2*$B$8*$B$8))*C58*EXP(-0.5-0.5*ERF(C58/(SQRT(2)*$B$8))))</f>
        <v>8.003650150284107E-2</v>
      </c>
      <c r="G58" s="1">
        <f>0.00832686+1/($B$9*$B$9)*$B$28*$B$28*(EXP($B$24*$B$21*(-0.5-0.5*ERF(C58/(SQRT(2)*$B$10))))-$B$12/$B$19*$B$25*$B$24*$B$21/(SQRT(2*PI())*$B$10)*EXP(-C58*C58/(2*$B$10*$B$10))*C58*EXP(-0.5-0.5*ERF(C58/(SQRT(2)*$B$10))))</f>
        <v>8.108188548125625E-2</v>
      </c>
      <c r="H58" s="1">
        <f>1/($B$7*$B$7)*$B$28*$B$28*EXP($B$24*$B$21*(-0.5-0.5*ERF(C58/(SQRT(2)*$B$8))))</f>
        <v>8.4433083009726656E-2</v>
      </c>
      <c r="X58" s="1">
        <f t="shared" si="0"/>
        <v>0.87798094229257162</v>
      </c>
    </row>
    <row r="59" spans="3:24" x14ac:dyDescent="0.25">
      <c r="C59">
        <f>$B$2*(ROW()-51)</f>
        <v>64</v>
      </c>
      <c r="D59" s="1"/>
      <c r="E59" s="1">
        <f>-0.007498336+1/($B$5*$B$5)*$B$28*$B$28*(EXP($B$24*$B$21*(-0.5-0.5*ERF(C59/(SQRT(2)*$B$6))))-$B$12/$B$15*$B$25*$B$24*$B$21/(SQRT(2*PI())*$B$6)*EXP(-C59*C59/(2*$B$6*$B$6))*C59*EXP(-0.5-0.5*ERF(C59/(SQRT(2)*$B$6))))</f>
        <v>8.1066988251031383E-2</v>
      </c>
      <c r="F59" s="1">
        <f>1/($B$7*$B$7)*$B$28*$B$28*(EXP($B$24*$B$21*(-0.5-0.5*ERF(C59/(SQRT(2)*$B$8))))-$B$12/$B$17*$B$25*$B$24*$B$21/(SQRT(2*PI())*$B$8)*EXP(-C59*C59/(2*$B$8*$B$8))*C59*EXP(-0.5-0.5*ERF(C59/(SQRT(2)*$B$8))))</f>
        <v>8.0348360680600625E-2</v>
      </c>
      <c r="G59" s="1">
        <f>0.00832686+1/($B$9*$B$9)*$B$28*$B$28*(EXP($B$24*$B$21*(-0.5-0.5*ERF(C59/(SQRT(2)*$B$10))))-$B$12/$B$19*$B$25*$B$24*$B$21/(SQRT(2*PI())*$B$10)*EXP(-C59*C59/(2*$B$10*$B$10))*C59*EXP(-0.5-0.5*ERF(C59/(SQRT(2)*$B$10))))</f>
        <v>8.1073803126686772E-2</v>
      </c>
      <c r="H59" s="1">
        <f>1/($B$7*$B$7)*$B$28*$B$28*EXP($B$24*$B$21*(-0.5-0.5*ERF(C59/(SQRT(2)*$B$8))))</f>
        <v>8.4323247854102307E-2</v>
      </c>
      <c r="X59" s="1">
        <f t="shared" si="0"/>
        <v>0.90812023191931646</v>
      </c>
    </row>
    <row r="60" spans="3:24" x14ac:dyDescent="0.25">
      <c r="C60">
        <f>$B$2*(ROW()-51)</f>
        <v>72</v>
      </c>
      <c r="D60" s="1"/>
      <c r="E60" s="1">
        <f>-0.007498336+1/($B$5*$B$5)*$B$28*$B$28*(EXP($B$24*$B$21*(-0.5-0.5*ERF(C60/(SQRT(2)*$B$6))))-$B$12/$B$15*$B$25*$B$24*$B$21/(SQRT(2*PI())*$B$6)*EXP(-C60*C60/(2*$B$6*$B$6))*C60*EXP(-0.5-0.5*ERF(C60/(SQRT(2)*$B$6))))</f>
        <v>8.1581652672389066E-2</v>
      </c>
      <c r="F60" s="1">
        <f>1/($B$7*$B$7)*$B$28*$B$28*(EXP($B$24*$B$21*(-0.5-0.5*ERF(C60/(SQRT(2)*$B$8))))-$B$12/$B$17*$B$25*$B$24*$B$21/(SQRT(2*PI())*$B$8)*EXP(-C60*C60/(2*$B$8*$B$8))*C60*EXP(-0.5-0.5*ERF(C60/(SQRT(2)*$B$8))))</f>
        <v>8.0771602693064187E-2</v>
      </c>
      <c r="G60" s="1">
        <f>0.00832686+1/($B$9*$B$9)*$B$28*$B$28*(EXP($B$24*$B$21*(-0.5-0.5*ERF(C60/(SQRT(2)*$B$10))))-$B$12/$B$19*$B$25*$B$24*$B$21/(SQRT(2*PI())*$B$10)*EXP(-C60*C60/(2*$B$10*$B$10))*C60*EXP(-0.5-0.5*ERF(C60/(SQRT(2)*$B$10))))</f>
        <v>8.1179478616998993E-2</v>
      </c>
      <c r="H60" s="1">
        <f>1/($B$7*$B$7)*$B$28*$B$28*EXP($B$24*$B$21*(-0.5-0.5*ERF(C60/(SQRT(2)*$B$8))))</f>
        <v>8.4234924929179097E-2</v>
      </c>
      <c r="X60" s="1">
        <f t="shared" si="0"/>
        <v>0.93235646302228126</v>
      </c>
    </row>
    <row r="61" spans="3:24" x14ac:dyDescent="0.25">
      <c r="C61">
        <f>$B$2*(ROW()-51)</f>
        <v>80</v>
      </c>
      <c r="D61" s="1"/>
      <c r="E61" s="1">
        <f>-0.007498336+1/($B$5*$B$5)*$B$28*$B$28*(EXP($B$24*$B$21*(-0.5-0.5*ERF(C61/(SQRT(2)*$B$6))))-$B$12/$B$15*$B$25*$B$24*$B$21/(SQRT(2*PI())*$B$6)*EXP(-C61*C61/(2*$B$6*$B$6))*C61*EXP(-0.5-0.5*ERF(C61/(SQRT(2)*$B$6))))</f>
        <v>8.2075091737709244E-2</v>
      </c>
      <c r="F61" s="1">
        <f>1/($B$7*$B$7)*$B$28*$B$28*(EXP($B$24*$B$21*(-0.5-0.5*ERF(C61/(SQRT(2)*$B$8))))-$B$12/$B$17*$B$25*$B$24*$B$21/(SQRT(2*PI())*$B$8)*EXP(-C61*C61/(2*$B$8*$B$8))*C61*EXP(-0.5-0.5*ERF(C61/(SQRT(2)*$B$8))))</f>
        <v>8.1249774537052705E-2</v>
      </c>
      <c r="G61" s="1">
        <f>0.00832686+1/($B$9*$B$9)*$B$28*$B$28*(EXP($B$24*$B$21*(-0.5-0.5*ERF(C61/(SQRT(2)*$B$10))))-$B$12/$B$19*$B$25*$B$24*$B$21/(SQRT(2*PI())*$B$10)*EXP(-C61*C61/(2*$B$10*$B$10))*C61*EXP(-0.5-0.5*ERF(C61/(SQRT(2)*$B$10))))</f>
        <v>8.1371886363456533E-2</v>
      </c>
      <c r="H61" s="1">
        <f>1/($B$7*$B$7)*$B$28*$B$28*EXP($B$24*$B$21*(-0.5-0.5*ERF(C61/(SQRT(2)*$B$8))))</f>
        <v>8.4165783220675625E-2</v>
      </c>
      <c r="X61" s="1">
        <f t="shared" si="0"/>
        <v>0.95132927701820524</v>
      </c>
    </row>
    <row r="62" spans="3:24" x14ac:dyDescent="0.25">
      <c r="C62">
        <f>$B$2*(ROW()-51)</f>
        <v>88</v>
      </c>
      <c r="D62" s="1"/>
      <c r="E62" s="1">
        <f>-0.007498336+1/($B$5*$B$5)*$B$28*$B$28*(EXP($B$24*$B$21*(-0.5-0.5*ERF(C62/(SQRT(2)*$B$6))))-$B$12/$B$15*$B$25*$B$24*$B$21/(SQRT(2*PI())*$B$6)*EXP(-C62*C62/(2*$B$6*$B$6))*C62*EXP(-0.5-0.5*ERF(C62/(SQRT(2)*$B$6))))</f>
        <v>8.2508511989766359E-2</v>
      </c>
      <c r="F62" s="1">
        <f>1/($B$7*$B$7)*$B$28*$B$28*(EXP($B$24*$B$21*(-0.5-0.5*ERF(C62/(SQRT(2)*$B$8))))-$B$12/$B$17*$B$25*$B$24*$B$21/(SQRT(2*PI())*$B$8)*EXP(-C62*C62/(2*$B$8*$B$8))*C62*EXP(-0.5-0.5*ERF(C62/(SQRT(2)*$B$8))))</f>
        <v>8.1736708756543236E-2</v>
      </c>
      <c r="G62" s="1">
        <f>0.00832686+1/($B$9*$B$9)*$B$28*$B$28*(EXP($B$24*$B$21*(-0.5-0.5*ERF(C62/(SQRT(2)*$B$10))))-$B$12/$B$19*$B$25*$B$24*$B$21/(SQRT(2*PI())*$B$10)*EXP(-C62*C62/(2*$B$10*$B$10))*C62*EXP(-0.5-0.5*ERF(C62/(SQRT(2)*$B$10))))</f>
        <v>8.1625239911042619E-2</v>
      </c>
      <c r="H62" s="1">
        <f>1/($B$7*$B$7)*$B$28*$B$28*EXP($B$24*$B$21*(-0.5-0.5*ERF(C62/(SQRT(2)*$B$8))))</f>
        <v>8.4113093174589038E-2</v>
      </c>
      <c r="X62" s="1">
        <f t="shared" si="0"/>
        <v>0.96578767652083342</v>
      </c>
    </row>
    <row r="63" spans="3:24" x14ac:dyDescent="0.25">
      <c r="C63">
        <f>$B$2*(ROW()-51)</f>
        <v>96</v>
      </c>
      <c r="D63" s="1"/>
      <c r="E63" s="1">
        <f>-0.007498336+1/($B$5*$B$5)*$B$28*$B$28*(EXP($B$24*$B$21*(-0.5-0.5*ERF(C63/(SQRT(2)*$B$6))))-$B$12/$B$15*$B$25*$B$24*$B$21/(SQRT(2*PI())*$B$6)*EXP(-C63*C63/(2*$B$6*$B$6))*C63*EXP(-0.5-0.5*ERF(C63/(SQRT(2)*$B$6))))</f>
        <v>8.2862810328006534E-2</v>
      </c>
      <c r="F63" s="1">
        <f>1/($B$7*$B$7)*$B$28*$B$28*(EXP($B$24*$B$21*(-0.5-0.5*ERF(C63/(SQRT(2)*$B$8))))-$B$12/$B$17*$B$25*$B$24*$B$21/(SQRT(2*PI())*$B$8)*EXP(-C63*C63/(2*$B$8*$B$8))*C63*EXP(-0.5-0.5*ERF(C63/(SQRT(2)*$B$8))))</f>
        <v>8.2197739886360671E-2</v>
      </c>
      <c r="G63" s="1">
        <f>0.00832686+1/($B$9*$B$9)*$B$28*$B$28*(EXP($B$24*$B$21*(-0.5-0.5*ERF(C63/(SQRT(2)*$B$10))))-$B$12/$B$19*$B$25*$B$24*$B$21/(SQRT(2*PI())*$B$10)*EXP(-C63*C63/(2*$B$10*$B$10))*C63*EXP(-0.5-0.5*ERF(C63/(SQRT(2)*$B$10))))</f>
        <v>8.1916061328025327E-2</v>
      </c>
      <c r="H63" s="1">
        <f>1/($B$7*$B$7)*$B$28*$B$28*EXP($B$24*$B$21*(-0.5-0.5*ERF(C63/(SQRT(2)*$B$8))))</f>
        <v>8.4074006867785073E-2</v>
      </c>
      <c r="X63" s="1">
        <f t="shared" si="0"/>
        <v>0.97651314519712429</v>
      </c>
    </row>
    <row r="64" spans="3:24" x14ac:dyDescent="0.25">
      <c r="C64">
        <f>$B$2*(ROW()-51)</f>
        <v>104</v>
      </c>
      <c r="D64" s="1"/>
      <c r="E64" s="1">
        <f>-0.007498336+1/($B$5*$B$5)*$B$28*$B$28*(EXP($B$24*$B$21*(-0.5-0.5*ERF(C64/(SQRT(2)*$B$6))))-$B$12/$B$15*$B$25*$B$24*$B$21/(SQRT(2*PI())*$B$6)*EXP(-C64*C64/(2*$B$6*$B$6))*C64*EXP(-0.5-0.5*ERF(C64/(SQRT(2)*$B$6))))</f>
        <v>8.3134635278935179E-2</v>
      </c>
      <c r="F64" s="1">
        <f>1/($B$7*$B$7)*$B$28*$B$28*(EXP($B$24*$B$21*(-0.5-0.5*ERF(C64/(SQRT(2)*$B$8))))-$B$12/$B$17*$B$25*$B$24*$B$21/(SQRT(2*PI())*$B$8)*EXP(-C64*C64/(2*$B$8*$B$8))*C64*EXP(-0.5-0.5*ERF(C64/(SQRT(2)*$B$8))))</f>
        <v>8.2609734576551852E-2</v>
      </c>
      <c r="G64" s="1">
        <f>0.00832686+1/($B$9*$B$9)*$B$28*$B$28*(EXP($B$24*$B$21*(-0.5-0.5*ERF(C64/(SQRT(2)*$B$10))))-$B$12/$B$19*$B$25*$B$24*$B$21/(SQRT(2*PI())*$B$10)*EXP(-C64*C64/(2*$B$10*$B$10))*C64*EXP(-0.5-0.5*ERF(C64/(SQRT(2)*$B$10))))</f>
        <v>8.222391331822422E-2</v>
      </c>
      <c r="H64" s="1">
        <f>1/($B$7*$B$7)*$B$28*$B$28*EXP($B$24*$B$21*(-0.5-0.5*ERF(C64/(SQRT(2)*$B$8))))</f>
        <v>8.404578316757895E-2</v>
      </c>
      <c r="X64" s="1">
        <f t="shared" si="0"/>
        <v>0.98425786290627082</v>
      </c>
    </row>
    <row r="65" spans="3:24" x14ac:dyDescent="0.25">
      <c r="C65">
        <f>$B$2*(ROW()-51)</f>
        <v>112</v>
      </c>
      <c r="D65" s="1"/>
      <c r="E65" s="1">
        <f>-0.007498336+1/($B$5*$B$5)*$B$28*$B$28*(EXP($B$24*$B$21*(-0.5-0.5*ERF(C65/(SQRT(2)*$B$6))))-$B$12/$B$15*$B$25*$B$24*$B$21/(SQRT(2*PI())*$B$6)*EXP(-C65*C65/(2*$B$6*$B$6))*C65*EXP(-0.5-0.5*ERF(C65/(SQRT(2)*$B$6))))</f>
        <v>8.3331373426654129E-2</v>
      </c>
      <c r="F65" s="1">
        <f>1/($B$7*$B$7)*$B$28*$B$28*(EXP($B$24*$B$21*(-0.5-0.5*ERF(C65/(SQRT(2)*$B$8))))-$B$12/$B$17*$B$25*$B$24*$B$21/(SQRT(2*PI())*$B$8)*EXP(-C65*C65/(2*$B$8*$B$8))*C65*EXP(-0.5-0.5*ERF(C65/(SQRT(2)*$B$8))))</f>
        <v>8.2960112654357127E-2</v>
      </c>
      <c r="G65" s="1">
        <f>0.00832686+1/($B$9*$B$9)*$B$28*$B$28*(EXP($B$24*$B$21*(-0.5-0.5*ERF(C65/(SQRT(2)*$B$10))))-$B$12/$B$19*$B$25*$B$24*$B$21/(SQRT(2*PI())*$B$10)*EXP(-C65*C65/(2*$B$10*$B$10))*C65*EXP(-0.5-0.5*ERF(C65/(SQRT(2)*$B$10))))</f>
        <v>8.2531845462327058E-2</v>
      </c>
      <c r="H65" s="1">
        <f>1/($B$7*$B$7)*$B$28*$B$28*EXP($B$24*$B$21*(-0.5-0.5*ERF(C65/(SQRT(2)*$B$8))))</f>
        <v>8.4025945843351463E-2</v>
      </c>
      <c r="X65" s="1">
        <f t="shared" si="0"/>
        <v>0.98970131911947734</v>
      </c>
    </row>
    <row r="66" spans="3:24" x14ac:dyDescent="0.25">
      <c r="C66">
        <f>$B$2*(ROW()-51)</f>
        <v>120</v>
      </c>
      <c r="D66" s="1"/>
      <c r="E66" s="1">
        <f>-0.007498336+1/($B$5*$B$5)*$B$28*$B$28*(EXP($B$24*$B$21*(-0.5-0.5*ERF(C66/(SQRT(2)*$B$6))))-$B$12/$B$15*$B$25*$B$24*$B$21/(SQRT(2*PI())*$B$6)*EXP(-C66*C66/(2*$B$6*$B$6))*C66*EXP(-0.5-0.5*ERF(C66/(SQRT(2)*$B$6))))</f>
        <v>8.3466160228995681E-2</v>
      </c>
      <c r="F66" s="1">
        <f>1/($B$7*$B$7)*$B$28*$B$28*(EXP($B$24*$B$21*(-0.5-0.5*ERF(C66/(SQRT(2)*$B$8))))-$B$12/$B$17*$B$25*$B$24*$B$21/(SQRT(2*PI())*$B$8)*EXP(-C66*C66/(2*$B$8*$B$8))*C66*EXP(-0.5-0.5*ERF(C66/(SQRT(2)*$B$8))))</f>
        <v>8.3245095099485314E-2</v>
      </c>
      <c r="G66" s="1">
        <f>0.00832686+1/($B$9*$B$9)*$B$28*$B$28*(EXP($B$24*$B$21*(-0.5-0.5*ERF(C66/(SQRT(2)*$B$10))))-$B$12/$B$19*$B$25*$B$24*$B$21/(SQRT(2*PI())*$B$10)*EXP(-C66*C66/(2*$B$10*$B$10))*C66*EXP(-0.5-0.5*ERF(C66/(SQRT(2)*$B$10))))</f>
        <v>8.2826589230703601E-2</v>
      </c>
      <c r="H66" s="1">
        <f>1/($B$7*$B$7)*$B$28*$B$28*EXP($B$24*$B$21*(-0.5-0.5*ERF(C66/(SQRT(2)*$B$8))))</f>
        <v>8.401237458247629E-2</v>
      </c>
      <c r="X66" s="1">
        <f t="shared" si="0"/>
        <v>0.99342533771618124</v>
      </c>
    </row>
    <row r="67" spans="3:24" x14ac:dyDescent="0.25">
      <c r="C67">
        <f>$B$2*(ROW()-51)</f>
        <v>128</v>
      </c>
      <c r="D67" s="1"/>
      <c r="E67" s="1">
        <f>-0.007498336+1/($B$5*$B$5)*$B$28*$B$28*(EXP($B$24*$B$21*(-0.5-0.5*ERF(C67/(SQRT(2)*$B$6))))-$B$12/$B$15*$B$25*$B$24*$B$21/(SQRT(2*PI())*$B$6)*EXP(-C67*C67/(2*$B$6*$B$6))*C67*EXP(-0.5-0.5*ERF(C67/(SQRT(2)*$B$6))))</f>
        <v>8.3553787984262662E-2</v>
      </c>
      <c r="F67" s="1">
        <f>1/($B$7*$B$7)*$B$28*$B$28*(EXP($B$24*$B$21*(-0.5-0.5*ERF(C67/(SQRT(2)*$B$8))))-$B$12/$B$17*$B$25*$B$24*$B$21/(SQRT(2*PI())*$B$8)*EXP(-C67*C67/(2*$B$8*$B$8))*C67*EXP(-0.5-0.5*ERF(C67/(SQRT(2)*$B$8))))</f>
        <v>8.3467493320739175E-2</v>
      </c>
      <c r="G67" s="1">
        <f>0.00832686+1/($B$9*$B$9)*$B$28*$B$28*(EXP($B$24*$B$21*(-0.5-0.5*ERF(C67/(SQRT(2)*$B$10))))-$B$12/$B$19*$B$25*$B$24*$B$21/(SQRT(2*PI())*$B$10)*EXP(-C67*C67/(2*$B$10*$B$10))*C67*EXP(-0.5-0.5*ERF(C67/(SQRT(2)*$B$10))))</f>
        <v>8.3098527317237533E-2</v>
      </c>
      <c r="H67" s="1">
        <f>1/($B$7*$B$7)*$B$28*$B$28*EXP($B$24*$B$21*(-0.5-0.5*ERF(C67/(SQRT(2)*$B$8))))</f>
        <v>8.4003337769145606E-2</v>
      </c>
      <c r="X67" s="1">
        <f t="shared" ref="X67:X102" si="1">(0.0876326664977975-H67)/0.00364425163912571</f>
        <v>0.99590508231824515</v>
      </c>
    </row>
    <row r="68" spans="3:24" x14ac:dyDescent="0.25">
      <c r="C68">
        <f>$B$2*(ROW()-51)</f>
        <v>136</v>
      </c>
      <c r="D68" s="1"/>
      <c r="E68" s="1">
        <f>-0.007498336+1/($B$5*$B$5)*$B$28*$B$28*(EXP($B$24*$B$21*(-0.5-0.5*ERF(C68/(SQRT(2)*$B$6))))-$B$12/$B$15*$B$25*$B$24*$B$21/(SQRT(2*PI())*$B$6)*EXP(-C68*C68/(2*$B$6*$B$6))*C68*EXP(-0.5-0.5*ERF(C68/(SQRT(2)*$B$6))))</f>
        <v>8.3607951313572335E-2</v>
      </c>
      <c r="F68" s="1">
        <f>1/($B$7*$B$7)*$B$28*$B$28*(EXP($B$24*$B$21*(-0.5-0.5*ERF(C68/(SQRT(2)*$B$8))))-$B$12/$B$17*$B$25*$B$24*$B$21/(SQRT(2*PI())*$B$8)*EXP(-C68*C68/(2*$B$8*$B$8))*C68*EXP(-0.5-0.5*ERF(C68/(SQRT(2)*$B$8))))</f>
        <v>8.3634390612289305E-2</v>
      </c>
      <c r="G68" s="1">
        <f>0.00832686+1/($B$9*$B$9)*$B$28*$B$28*(EXP($B$24*$B$21*(-0.5-0.5*ERF(C68/(SQRT(2)*$B$10))))-$B$12/$B$19*$B$25*$B$24*$B$21/(SQRT(2*PI())*$B$10)*EXP(-C68*C68/(2*$B$10*$B$10))*C68*EXP(-0.5-0.5*ERF(C68/(SQRT(2)*$B$10))))</f>
        <v>8.3341463962649298E-2</v>
      </c>
      <c r="H68" s="1">
        <f>1/($B$7*$B$7)*$B$28*$B$28*EXP($B$24*$B$21*(-0.5-0.5*ERF(C68/(SQRT(2)*$B$8))))</f>
        <v>8.3997480968604515E-2</v>
      </c>
      <c r="X68" s="1">
        <f t="shared" si="1"/>
        <v>0.99751221627085418</v>
      </c>
    </row>
    <row r="69" spans="3:24" x14ac:dyDescent="0.25">
      <c r="C69">
        <f>$B$2*(ROW()-51)</f>
        <v>144</v>
      </c>
      <c r="D69" s="1"/>
      <c r="E69" s="1">
        <f>-0.007498336+1/($B$5*$B$5)*$B$28*$B$28*(EXP($B$24*$B$21*(-0.5-0.5*ERF(C69/(SQRT(2)*$B$6))))-$B$12/$B$15*$B$25*$B$24*$B$21/(SQRT(2*PI())*$B$6)*EXP(-C69*C69/(2*$B$6*$B$6))*C69*EXP(-0.5-0.5*ERF(C69/(SQRT(2)*$B$6))))</f>
        <v>8.3639830840758919E-2</v>
      </c>
      <c r="F69" s="1">
        <f>1/($B$7*$B$7)*$B$28*$B$28*(EXP($B$24*$B$21*(-0.5-0.5*ERF(C69/(SQRT(2)*$B$8))))-$B$12/$B$17*$B$25*$B$24*$B$21/(SQRT(2*PI())*$B$8)*EXP(-C69*C69/(2*$B$8*$B$8))*C69*EXP(-0.5-0.5*ERF(C69/(SQRT(2)*$B$8))))</f>
        <v>8.3755031699956545E-2</v>
      </c>
      <c r="G69" s="1">
        <f>0.00832686+1/($B$9*$B$9)*$B$28*$B$28*(EXP($B$24*$B$21*(-0.5-0.5*ERF(C69/(SQRT(2)*$B$10))))-$B$12/$B$19*$B$25*$B$24*$B$21/(SQRT(2*PI())*$B$10)*EXP(-C69*C69/(2*$B$10*$B$10))*C69*EXP(-0.5-0.5*ERF(C69/(SQRT(2)*$B$10))))</f>
        <v>8.3552231632094104E-2</v>
      </c>
      <c r="H69" s="1">
        <f>1/($B$7*$B$7)*$B$28*$B$28*EXP($B$24*$B$21*(-0.5-0.5*ERF(C69/(SQRT(2)*$B$8))))</f>
        <v>8.3993786521874794E-2</v>
      </c>
      <c r="X69" s="1">
        <f t="shared" si="1"/>
        <v>0.9985259900426916</v>
      </c>
    </row>
    <row r="70" spans="3:24" x14ac:dyDescent="0.25">
      <c r="C70">
        <f>$B$2*(ROW()-51)</f>
        <v>152</v>
      </c>
      <c r="D70" s="1"/>
      <c r="E70" s="1">
        <f>-0.007498336+1/($B$5*$B$5)*$B$28*$B$28*(EXP($B$24*$B$21*(-0.5-0.5*ERF(C70/(SQRT(2)*$B$6))))-$B$12/$B$15*$B$25*$B$24*$B$21/(SQRT(2*PI())*$B$6)*EXP(-C70*C70/(2*$B$6*$B$6))*C70*EXP(-0.5-0.5*ERF(C70/(SQRT(2)*$B$6))))</f>
        <v>8.365772115779653E-2</v>
      </c>
      <c r="F70" s="1">
        <f>1/($B$7*$B$7)*$B$28*$B$28*(EXP($B$24*$B$21*(-0.5-0.5*ERF(C70/(SQRT(2)*$B$8))))-$B$12/$B$17*$B$25*$B$24*$B$21/(SQRT(2*PI())*$B$8)*EXP(-C70*C70/(2*$B$8*$B$8))*C70*EXP(-0.5-0.5*ERF(C70/(SQRT(2)*$B$8))))</f>
        <v>8.3839139613821168E-2</v>
      </c>
      <c r="G70" s="1">
        <f>0.00832686+1/($B$9*$B$9)*$B$28*$B$28*(EXP($B$24*$B$21*(-0.5-0.5*ERF(C70/(SQRT(2)*$B$10))))-$B$12/$B$19*$B$25*$B$24*$B$21/(SQRT(2*PI())*$B$10)*EXP(-C70*C70/(2*$B$10*$B$10))*C70*EXP(-0.5-0.5*ERF(C70/(SQRT(2)*$B$10))))</f>
        <v>8.3730180388201056E-2</v>
      </c>
      <c r="H70" s="1">
        <f>1/($B$7*$B$7)*$B$28*$B$28*EXP($B$24*$B$21*(-0.5-0.5*ERF(C70/(SQRT(2)*$B$8))))</f>
        <v>8.3991518341065677E-2</v>
      </c>
      <c r="X70" s="1">
        <f t="shared" si="1"/>
        <v>0.99914838965548602</v>
      </c>
    </row>
    <row r="71" spans="3:24" x14ac:dyDescent="0.25">
      <c r="C71">
        <f>$B$2*(ROW()-51)</f>
        <v>160</v>
      </c>
      <c r="D71" s="1"/>
      <c r="E71" s="1">
        <f>-0.007498336+1/($B$5*$B$5)*$B$28*$B$28*(EXP($B$24*$B$21*(-0.5-0.5*ERF(C71/(SQRT(2)*$B$6))))-$B$12/$B$15*$B$25*$B$24*$B$21/(SQRT(2*PI())*$B$6)*EXP(-C71*C71/(2*$B$6*$B$6))*C71*EXP(-0.5-0.5*ERF(C71/(SQRT(2)*$B$6))))</f>
        <v>8.3667303892964923E-2</v>
      </c>
      <c r="F71" s="1">
        <f>1/($B$7*$B$7)*$B$28*$B$28*(EXP($B$24*$B$21*(-0.5-0.5*ERF(C71/(SQRT(2)*$B$8))))-$B$12/$B$17*$B$25*$B$24*$B$21/(SQRT(2*PI())*$B$8)*EXP(-C71*C71/(2*$B$8*$B$8))*C71*EXP(-0.5-0.5*ERF(C71/(SQRT(2)*$B$8))))</f>
        <v>8.3895755501454825E-2</v>
      </c>
      <c r="G71" s="1">
        <f>0.00832686+1/($B$9*$B$9)*$B$28*$B$28*(EXP($B$24*$B$21*(-0.5-0.5*ERF(C71/(SQRT(2)*$B$10))))-$B$12/$B$19*$B$25*$B$24*$B$21/(SQRT(2*PI())*$B$10)*EXP(-C71*C71/(2*$B$10*$B$10))*C71*EXP(-0.5-0.5*ERF(C71/(SQRT(2)*$B$10))))</f>
        <v>8.3876604181595094E-2</v>
      </c>
      <c r="H71" s="1">
        <f>1/($B$7*$B$7)*$B$28*$B$28*EXP($B$24*$B$21*(-0.5-0.5*ERF(C71/(SQRT(2)*$B$8))))</f>
        <v>8.3990163020719114E-2</v>
      </c>
      <c r="X71" s="1">
        <f t="shared" si="1"/>
        <v>0.99952029601124159</v>
      </c>
    </row>
    <row r="72" spans="3:24" x14ac:dyDescent="0.25">
      <c r="C72">
        <f>$B$2*(ROW()-51)</f>
        <v>168</v>
      </c>
      <c r="D72" s="1"/>
      <c r="E72" s="1">
        <f>-0.007498336+1/($B$5*$B$5)*$B$28*$B$28*(EXP($B$24*$B$21*(-0.5-0.5*ERF(C72/(SQRT(2)*$B$6))))-$B$12/$B$15*$B$25*$B$24*$B$21/(SQRT(2*PI())*$B$6)*EXP(-C72*C72/(2*$B$6*$B$6))*C72*EXP(-0.5-0.5*ERF(C72/(SQRT(2)*$B$6))))</f>
        <v>8.3672207523919614E-2</v>
      </c>
      <c r="F72" s="1">
        <f>1/($B$7*$B$7)*$B$28*$B$28*(EXP($B$24*$B$21*(-0.5-0.5*ERF(C72/(SQRT(2)*$B$8))))-$B$12/$B$17*$B$25*$B$24*$B$21/(SQRT(2*PI())*$B$8)*EXP(-C72*C72/(2*$B$8*$B$8))*C72*EXP(-0.5-0.5*ERF(C72/(SQRT(2)*$B$8))))</f>
        <v>8.3932584482674544E-2</v>
      </c>
      <c r="G72" s="1">
        <f>0.00832686+1/($B$9*$B$9)*$B$28*$B$28*(EXP($B$24*$B$21*(-0.5-0.5*ERF(C72/(SQRT(2)*$B$10))))-$B$12/$B$19*$B$25*$B$24*$B$21/(SQRT(2*PI())*$B$10)*EXP(-C72*C72/(2*$B$10*$B$10))*C72*EXP(-0.5-0.5*ERF(C72/(SQRT(2)*$B$10))))</f>
        <v>8.3994159518655756E-2</v>
      </c>
      <c r="H72" s="1">
        <f>1/($B$7*$B$7)*$B$28*$B$28*EXP($B$24*$B$21*(-0.5-0.5*ERF(C72/(SQRT(2)*$B$8))))</f>
        <v>8.3989374814220627E-2</v>
      </c>
      <c r="X72" s="1">
        <f t="shared" si="1"/>
        <v>0.99973658362706486</v>
      </c>
    </row>
    <row r="73" spans="3:24" x14ac:dyDescent="0.25">
      <c r="C73">
        <f>$B$2*(ROW()-51)</f>
        <v>176</v>
      </c>
      <c r="D73" s="1"/>
      <c r="E73" s="1">
        <f>-0.007498336+1/($B$5*$B$5)*$B$28*$B$28*(EXP($B$24*$B$21*(-0.5-0.5*ERF(C73/(SQRT(2)*$B$6))))-$B$12/$B$15*$B$25*$B$24*$B$21/(SQRT(2*PI())*$B$6)*EXP(-C73*C73/(2*$B$6*$B$6))*C73*EXP(-0.5-0.5*ERF(C73/(SQRT(2)*$B$6))))</f>
        <v>8.3674606540576305E-2</v>
      </c>
      <c r="F73" s="1">
        <f>1/($B$7*$B$7)*$B$28*$B$28*(EXP($B$24*$B$21*(-0.5-0.5*ERF(C73/(SQRT(2)*$B$8))))-$B$12/$B$17*$B$25*$B$24*$B$21/(SQRT(2*PI())*$B$8)*EXP(-C73*C73/(2*$B$8*$B$8))*C73*EXP(-0.5-0.5*ERF(C73/(SQRT(2)*$B$8))))</f>
        <v>8.3955754389101037E-2</v>
      </c>
      <c r="G73" s="1">
        <f>0.00832686+1/($B$9*$B$9)*$B$28*$B$28*(EXP($B$24*$B$21*(-0.5-0.5*ERF(C73/(SQRT(2)*$B$10))))-$B$12/$B$19*$B$25*$B$24*$B$21/(SQRT(2*PI())*$B$10)*EXP(-C73*C73/(2*$B$10*$B$10))*C73*EXP(-0.5-0.5*ERF(C73/(SQRT(2)*$B$10))))</f>
        <v>8.4086325659266742E-2</v>
      </c>
      <c r="H73" s="1">
        <f>1/($B$7*$B$7)*$B$28*$B$28*EXP($B$24*$B$21*(-0.5-0.5*ERF(C73/(SQRT(2)*$B$8))))</f>
        <v>8.3988928675090085E-2</v>
      </c>
      <c r="X73" s="1">
        <f t="shared" si="1"/>
        <v>0.99985900632854674</v>
      </c>
    </row>
    <row r="74" spans="3:24" x14ac:dyDescent="0.25">
      <c r="C74">
        <f>$B$2*(ROW()-51)</f>
        <v>184</v>
      </c>
      <c r="D74" s="1"/>
      <c r="E74" s="1">
        <f>-0.007498336+1/($B$5*$B$5)*$B$28*$B$28*(EXP($B$24*$B$21*(-0.5-0.5*ERF(C74/(SQRT(2)*$B$6))))-$B$12/$B$15*$B$25*$B$24*$B$21/(SQRT(2*PI())*$B$6)*EXP(-C74*C74/(2*$B$6*$B$6))*C74*EXP(-0.5-0.5*ERF(C74/(SQRT(2)*$B$6))))</f>
        <v>8.3675729374558652E-2</v>
      </c>
      <c r="F74" s="1">
        <f>1/($B$7*$B$7)*$B$28*$B$28*(EXP($B$24*$B$21*(-0.5-0.5*ERF(C74/(SQRT(2)*$B$8))))-$B$12/$B$17*$B$25*$B$24*$B$21/(SQRT(2*PI())*$B$8)*EXP(-C74*C74/(2*$B$8*$B$8))*C74*EXP(-0.5-0.5*ERF(C74/(SQRT(2)*$B$8))))</f>
        <v>8.3969861215871425E-2</v>
      </c>
      <c r="G74" s="1">
        <f>0.00832686+1/($B$9*$B$9)*$B$28*$B$28*(EXP($B$24*$B$21*(-0.5-0.5*ERF(C74/(SQRT(2)*$B$10))))-$B$12/$B$19*$B$25*$B$24*$B$21/(SQRT(2*PI())*$B$10)*EXP(-C74*C74/(2*$B$10*$B$10))*C74*EXP(-0.5-0.5*ERF(C74/(SQRT(2)*$B$10))))</f>
        <v>8.4156943138443671E-2</v>
      </c>
      <c r="H74" s="1">
        <f>1/($B$7*$B$7)*$B$28*$B$28*EXP($B$24*$B$21*(-0.5-0.5*ERF(C74/(SQRT(2)*$B$8))))</f>
        <v>8.3988682903382947E-2</v>
      </c>
      <c r="X74" s="1">
        <f t="shared" si="1"/>
        <v>0.99992644725510071</v>
      </c>
    </row>
    <row r="75" spans="3:24" x14ac:dyDescent="0.25">
      <c r="C75">
        <f>$B$2*(ROW()-51)</f>
        <v>192</v>
      </c>
      <c r="D75" s="1"/>
      <c r="E75" s="1">
        <f>-0.007498336+1/($B$5*$B$5)*$B$28*$B$28*(EXP($B$24*$B$21*(-0.5-0.5*ERF(C75/(SQRT(2)*$B$6))))-$B$12/$B$15*$B$25*$B$24*$B$21/(SQRT(2*PI())*$B$6)*EXP(-C75*C75/(2*$B$6*$B$6))*C75*EXP(-0.5-0.5*ERF(C75/(SQRT(2)*$B$6))))</f>
        <v>8.3676232414237495E-2</v>
      </c>
      <c r="F75" s="1">
        <f>1/($B$7*$B$7)*$B$28*$B$28*(EXP($B$24*$B$21*(-0.5-0.5*ERF(C75/(SQRT(2)*$B$8))))-$B$12/$B$17*$B$25*$B$24*$B$21/(SQRT(2*PI())*$B$8)*EXP(-C75*C75/(2*$B$8*$B$8))*C75*EXP(-0.5-0.5*ERF(C75/(SQRT(2)*$B$8))))</f>
        <v>8.3978177965888592E-2</v>
      </c>
      <c r="G75" s="1">
        <f>0.00832686+1/($B$9*$B$9)*$B$28*$B$28*(EXP($B$24*$B$21*(-0.5-0.5*ERF(C75/(SQRT(2)*$B$10))))-$B$12/$B$19*$B$25*$B$24*$B$21/(SQRT(2*PI())*$B$10)*EXP(-C75*C75/(2*$B$10*$B$10))*C75*EXP(-0.5-0.5*ERF(C75/(SQRT(2)*$B$10))))</f>
        <v>8.4209851925499082E-2</v>
      </c>
      <c r="H75" s="1">
        <f>1/($B$7*$B$7)*$B$28*$B$28*EXP($B$24*$B$21*(-0.5-0.5*ERF(C75/(SQRT(2)*$B$8))))</f>
        <v>8.3988551131094574E-2</v>
      </c>
      <c r="X75" s="1">
        <f t="shared" si="1"/>
        <v>0.99996260619839594</v>
      </c>
    </row>
    <row r="76" spans="3:24" x14ac:dyDescent="0.25">
      <c r="C76">
        <f>$B$2*(ROW()-51)</f>
        <v>200</v>
      </c>
      <c r="D76" s="1"/>
      <c r="E76" s="1">
        <f>-0.007498336+1/($B$5*$B$5)*$B$28*$B$28*(EXP($B$24*$B$21*(-0.5-0.5*ERF(C76/(SQRT(2)*$B$6))))-$B$12/$B$15*$B$25*$B$24*$B$21/(SQRT(2*PI())*$B$6)*EXP(-C76*C76/(2*$B$6*$B$6))*C76*EXP(-0.5-0.5*ERF(C76/(SQRT(2)*$B$6))))</f>
        <v>8.3676448236522719E-2</v>
      </c>
      <c r="F76" s="1">
        <f>1/($B$7*$B$7)*$B$28*$B$28*(EXP($B$24*$B$21*(-0.5-0.5*ERF(C76/(SQRT(2)*$B$8))))-$B$12/$B$17*$B$25*$B$24*$B$21/(SQRT(2*PI())*$B$8)*EXP(-C76*C76/(2*$B$8*$B$8))*C76*EXP(-0.5-0.5*ERF(C76/(SQRT(2)*$B$8))))</f>
        <v>8.3982928179876348E-2</v>
      </c>
      <c r="G76" s="1">
        <f>0.00832686+1/($B$9*$B$9)*$B$28*$B$28*(EXP($B$24*$B$21*(-0.5-0.5*ERF(C76/(SQRT(2)*$B$10))))-$B$12/$B$19*$B$25*$B$24*$B$21/(SQRT(2*PI())*$B$10)*EXP(-C76*C76/(2*$B$10*$B$10))*C76*EXP(-0.5-0.5*ERF(C76/(SQRT(2)*$B$10))))</f>
        <v>8.4248635144521911E-2</v>
      </c>
      <c r="H76" s="1">
        <f>1/($B$7*$B$7)*$B$28*$B$28*EXP($B$24*$B$21*(-0.5-0.5*ERF(C76/(SQRT(2)*$B$8))))</f>
        <v>8.3988482369407522E-2</v>
      </c>
      <c r="X76" s="1">
        <f t="shared" si="1"/>
        <v>0.9999814747326965</v>
      </c>
    </row>
    <row r="77" spans="3:24" x14ac:dyDescent="0.25">
      <c r="C77">
        <f>$B$2*(ROW()-51)</f>
        <v>208</v>
      </c>
      <c r="D77" s="1"/>
      <c r="E77" s="1">
        <f>-0.007498336+1/($B$5*$B$5)*$B$28*$B$28*(EXP($B$24*$B$21*(-0.5-0.5*ERF(C77/(SQRT(2)*$B$6))))-$B$12/$B$15*$B$25*$B$24*$B$21/(SQRT(2*PI())*$B$6)*EXP(-C77*C77/(2*$B$6*$B$6))*C77*EXP(-0.5-0.5*ERF(C77/(SQRT(2)*$B$6))))</f>
        <v>8.367653694640699E-2</v>
      </c>
      <c r="F77" s="1">
        <f>1/($B$7*$B$7)*$B$28*$B$28*(EXP($B$24*$B$21*(-0.5-0.5*ERF(C77/(SQRT(2)*$B$8))))-$B$12/$B$17*$B$25*$B$24*$B$21/(SQRT(2*PI())*$B$8)*EXP(-C77*C77/(2*$B$8*$B$8))*C77*EXP(-0.5-0.5*ERF(C77/(SQRT(2)*$B$8))))</f>
        <v>8.3985557816198458E-2</v>
      </c>
      <c r="G77" s="1">
        <f>0.00832686+1/($B$9*$B$9)*$B$28*$B$28*(EXP($B$24*$B$21*(-0.5-0.5*ERF(C77/(SQRT(2)*$B$10))))-$B$12/$B$19*$B$25*$B$24*$B$21/(SQRT(2*PI())*$B$10)*EXP(-C77*C77/(2*$B$10*$B$10))*C77*EXP(-0.5-0.5*ERF(C77/(SQRT(2)*$B$10))))</f>
        <v>8.4276461544713591E-2</v>
      </c>
      <c r="H77" s="1">
        <f>1/($B$7*$B$7)*$B$28*$B$28*EXP($B$24*$B$21*(-0.5-0.5*ERF(C77/(SQRT(2)*$B$8))))</f>
        <v>8.3988447447421066E-2</v>
      </c>
      <c r="X77" s="1">
        <f t="shared" si="1"/>
        <v>0.99999105749204287</v>
      </c>
    </row>
    <row r="78" spans="3:24" x14ac:dyDescent="0.25">
      <c r="C78">
        <f>$B$2*(ROW()-51)</f>
        <v>216</v>
      </c>
      <c r="D78" s="1"/>
      <c r="E78" s="1">
        <f>-0.007498336+1/($B$5*$B$5)*$B$28*$B$28*(EXP($B$24*$B$21*(-0.5-0.5*ERF(C78/(SQRT(2)*$B$6))))-$B$12/$B$15*$B$25*$B$24*$B$21/(SQRT(2*PI())*$B$6)*EXP(-C78*C78/(2*$B$6*$B$6))*C78*EXP(-0.5-0.5*ERF(C78/(SQRT(2)*$B$6))))</f>
        <v>8.3676571891010187E-2</v>
      </c>
      <c r="F78" s="1">
        <f>1/($B$7*$B$7)*$B$28*$B$28*(EXP($B$24*$B$21*(-0.5-0.5*ERF(C78/(SQRT(2)*$B$8))))-$B$12/$B$17*$B$25*$B$24*$B$21/(SQRT(2*PI())*$B$8)*EXP(-C78*C78/(2*$B$8*$B$8))*C78*EXP(-0.5-0.5*ERF(C78/(SQRT(2)*$B$8))))</f>
        <v>8.3986969263891945E-2</v>
      </c>
      <c r="G78" s="1">
        <f>0.00832686+1/($B$9*$B$9)*$B$28*$B$28*(EXP($B$24*$B$21*(-0.5-0.5*ERF(C78/(SQRT(2)*$B$10))))-$B$12/$B$19*$B$25*$B$24*$B$21/(SQRT(2*PI())*$B$10)*EXP(-C78*C78/(2*$B$10*$B$10))*C78*EXP(-0.5-0.5*ERF(C78/(SQRT(2)*$B$10))))</f>
        <v>8.4296011264593337E-2</v>
      </c>
      <c r="H78" s="1">
        <f>1/($B$7*$B$7)*$B$28*$B$28*EXP($B$24*$B$21*(-0.5-0.5*ERF(C78/(SQRT(2)*$B$8))))</f>
        <v>8.3988430185816185E-2</v>
      </c>
      <c r="X78" s="1">
        <f t="shared" si="1"/>
        <v>0.99999579415860462</v>
      </c>
    </row>
    <row r="79" spans="3:24" x14ac:dyDescent="0.25">
      <c r="C79">
        <f>$B$2*(ROW()-51)</f>
        <v>224</v>
      </c>
      <c r="D79" s="1"/>
      <c r="E79" s="1">
        <f>-0.007498336+1/($B$5*$B$5)*$B$28*$B$28*(EXP($B$24*$B$21*(-0.5-0.5*ERF(C79/(SQRT(2)*$B$6))))-$B$12/$B$15*$B$25*$B$24*$B$21/(SQRT(2*PI())*$B$6)*EXP(-C79*C79/(2*$B$6*$B$6))*C79*EXP(-0.5-0.5*ERF(C79/(SQRT(2)*$B$6))))</f>
        <v>8.3676585087294697E-2</v>
      </c>
      <c r="F79" s="1">
        <f>1/($B$7*$B$7)*$B$28*$B$28*(EXP($B$24*$B$21*(-0.5-0.5*ERF(C79/(SQRT(2)*$B$8))))-$B$12/$B$17*$B$25*$B$24*$B$21/(SQRT(2*PI())*$B$8)*EXP(-C79*C79/(2*$B$8*$B$8))*C79*EXP(-0.5-0.5*ERF(C79/(SQRT(2)*$B$8))))</f>
        <v>8.3987704054083262E-2</v>
      </c>
      <c r="G79" s="1">
        <f>0.00832686+1/($B$9*$B$9)*$B$28*$B$28*(EXP($B$24*$B$21*(-0.5-0.5*ERF(C79/(SQRT(2)*$B$10))))-$B$12/$B$19*$B$25*$B$24*$B$21/(SQRT(2*PI())*$B$10)*EXP(-C79*C79/(2*$B$10*$B$10))*C79*EXP(-0.5-0.5*ERF(C79/(SQRT(2)*$B$10))))</f>
        <v>8.4309465156897218E-2</v>
      </c>
      <c r="H79" s="1">
        <f>1/($B$7*$B$7)*$B$28*$B$28*EXP($B$24*$B$21*(-0.5-0.5*ERF(C79/(SQRT(2)*$B$8))))</f>
        <v>8.3988421881705924E-2</v>
      </c>
      <c r="X79" s="1">
        <f t="shared" si="1"/>
        <v>0.99999807284599584</v>
      </c>
    </row>
    <row r="80" spans="3:24" x14ac:dyDescent="0.25">
      <c r="C80">
        <f>$B$2*(ROW()-51)</f>
        <v>232</v>
      </c>
      <c r="D80" s="1"/>
      <c r="E80" s="1">
        <f>-0.007498336+1/($B$5*$B$5)*$B$28*$B$28*(EXP($B$24*$B$21*(-0.5-0.5*ERF(C80/(SQRT(2)*$B$6))))-$B$12/$B$15*$B$25*$B$24*$B$21/(SQRT(2*PI())*$B$6)*EXP(-C80*C80/(2*$B$6*$B$6))*C80*EXP(-0.5-0.5*ERF(C80/(SQRT(2)*$B$6))))</f>
        <v>8.3676589865902748E-2</v>
      </c>
      <c r="F80" s="1">
        <f>1/($B$7*$B$7)*$B$28*$B$28*(EXP($B$24*$B$21*(-0.5-0.5*ERF(C80/(SQRT(2)*$B$8))))-$B$12/$B$17*$B$25*$B$24*$B$21/(SQRT(2*PI())*$B$8)*EXP(-C80*C80/(2*$B$8*$B$8))*C80*EXP(-0.5-0.5*ERF(C80/(SQRT(2)*$B$8))))</f>
        <v>8.3988075175963003E-2</v>
      </c>
      <c r="G80" s="1">
        <f>0.00832686+1/($B$9*$B$9)*$B$28*$B$28*(EXP($B$24*$B$21*(-0.5-0.5*ERF(C80/(SQRT(2)*$B$10))))-$B$12/$B$19*$B$25*$B$24*$B$21/(SQRT(2*PI())*$B$10)*EXP(-C80*C80/(2*$B$10*$B$10))*C80*EXP(-0.5-0.5*ERF(C80/(SQRT(2)*$B$10))))</f>
        <v>8.4318537425956866E-2</v>
      </c>
      <c r="H80" s="1">
        <f>1/($B$7*$B$7)*$B$28*$B$28*EXP($B$24*$B$21*(-0.5-0.5*ERF(C80/(SQRT(2)*$B$8))))</f>
        <v>8.3988417993630715E-2</v>
      </c>
      <c r="X80" s="1">
        <f t="shared" si="1"/>
        <v>0.99999913975234422</v>
      </c>
    </row>
    <row r="81" spans="3:24" x14ac:dyDescent="0.25">
      <c r="C81">
        <f>$B$2*(ROW()-51)</f>
        <v>240</v>
      </c>
      <c r="D81" s="1"/>
      <c r="E81" s="1">
        <f>-0.007498336+1/($B$5*$B$5)*$B$28*$B$28*(EXP($B$24*$B$21*(-0.5-0.5*ERF(C81/(SQRT(2)*$B$6))))-$B$12/$B$15*$B$25*$B$24*$B$21/(SQRT(2*PI())*$B$6)*EXP(-C81*C81/(2*$B$6*$B$6))*C81*EXP(-0.5-0.5*ERF(C81/(SQRT(2)*$B$6))))</f>
        <v>8.3676591525605568E-2</v>
      </c>
      <c r="F81" s="1">
        <f>1/($B$7*$B$7)*$B$28*$B$28*(EXP($B$24*$B$21*(-0.5-0.5*ERF(C81/(SQRT(2)*$B$8))))-$B$12/$B$17*$B$25*$B$24*$B$21/(SQRT(2*PI())*$B$8)*EXP(-C81*C81/(2*$B$8*$B$8))*C81*EXP(-0.5-0.5*ERF(C81/(SQRT(2)*$B$8))))</f>
        <v>8.3988257076717782E-2</v>
      </c>
      <c r="G81" s="1">
        <f>0.00832686+1/($B$9*$B$9)*$B$28*$B$28*(EXP($B$24*$B$21*(-0.5-0.5*ERF(C81/(SQRT(2)*$B$10))))-$B$12/$B$19*$B$25*$B$24*$B$21/(SQRT(2*PI())*$B$10)*EXP(-C81*C81/(2*$B$10*$B$10))*C81*EXP(-0.5-0.5*ERF(C81/(SQRT(2)*$B$10))))</f>
        <v>8.4324533491738657E-2</v>
      </c>
      <c r="H81" s="1">
        <f>1/($B$7*$B$7)*$B$28*$B$28*EXP($B$24*$B$21*(-0.5-0.5*ERF(C81/(SQRT(2)*$B$8))))</f>
        <v>8.3988416221867188E-2</v>
      </c>
      <c r="X81" s="1">
        <f t="shared" si="1"/>
        <v>0.99999962593269154</v>
      </c>
    </row>
    <row r="82" spans="3:24" x14ac:dyDescent="0.25">
      <c r="C82">
        <f>$B$2*(ROW()-51)</f>
        <v>248</v>
      </c>
      <c r="D82" s="1"/>
      <c r="E82" s="1">
        <f>-0.007498336+1/($B$5*$B$5)*$B$28*$B$28*(EXP($B$24*$B$21*(-0.5-0.5*ERF(C82/(SQRT(2)*$B$6))))-$B$12/$B$15*$B$25*$B$24*$B$21/(SQRT(2*PI())*$B$6)*EXP(-C82*C82/(2*$B$6*$B$6))*C82*EXP(-0.5-0.5*ERF(C82/(SQRT(2)*$B$6))))</f>
        <v>8.3676592078609016E-2</v>
      </c>
      <c r="F82" s="1">
        <f>1/($B$7*$B$7)*$B$28*$B$28*(EXP($B$24*$B$21*(-0.5-0.5*ERF(C82/(SQRT(2)*$B$8))))-$B$12/$B$17*$B$25*$B$24*$B$21/(SQRT(2*PI())*$B$8)*EXP(-C82*C82/(2*$B$8*$B$8))*C82*EXP(-0.5-0.5*ERF(C82/(SQRT(2)*$B$8))))</f>
        <v>8.3988343616217861E-2</v>
      </c>
      <c r="G82" s="1">
        <f>0.00832686+1/($B$9*$B$9)*$B$28*$B$28*(EXP($B$24*$B$21*(-0.5-0.5*ERF(C82/(SQRT(2)*$B$10))))-$B$12/$B$19*$B$25*$B$24*$B$21/(SQRT(2*PI())*$B$10)*EXP(-C82*C82/(2*$B$10*$B$10))*C82*EXP(-0.5-0.5*ERF(C82/(SQRT(2)*$B$10))))</f>
        <v>8.4328418646113859E-2</v>
      </c>
      <c r="H82" s="1">
        <f>1/($B$7*$B$7)*$B$28*$B$28*EXP($B$24*$B$21*(-0.5-0.5*ERF(C82/(SQRT(2)*$B$8))))</f>
        <v>8.3988415436077463E-2</v>
      </c>
      <c r="X82" s="1">
        <f t="shared" si="1"/>
        <v>0.99999984155713317</v>
      </c>
    </row>
    <row r="83" spans="3:24" x14ac:dyDescent="0.25">
      <c r="C83">
        <f>$B$2*(ROW()-51)</f>
        <v>256</v>
      </c>
      <c r="D83" s="1"/>
      <c r="E83" s="1">
        <f>-0.007498336+1/($B$5*$B$5)*$B$28*$B$28*(EXP($B$24*$B$21*(-0.5-0.5*ERF(C83/(SQRT(2)*$B$6))))-$B$12/$B$15*$B$25*$B$24*$B$21/(SQRT(2*PI())*$B$6)*EXP(-C83*C83/(2*$B$6*$B$6))*C83*EXP(-0.5-0.5*ERF(C83/(SQRT(2)*$B$6))))</f>
        <v>8.3676592255405441E-2</v>
      </c>
      <c r="F83" s="1">
        <f>1/($B$7*$B$7)*$B$28*$B$28*(EXP($B$24*$B$21*(-0.5-0.5*ERF(C83/(SQRT(2)*$B$8))))-$B$12/$B$17*$B$25*$B$24*$B$21/(SQRT(2*PI())*$B$8)*EXP(-C83*C83/(2*$B$8*$B$8))*C83*EXP(-0.5-0.5*ERF(C83/(SQRT(2)*$B$8))))</f>
        <v>8.3988383586977827E-2</v>
      </c>
      <c r="G83" s="1">
        <f>0.00832686+1/($B$9*$B$9)*$B$28*$B$28*(EXP($B$24*$B$21*(-0.5-0.5*ERF(C83/(SQRT(2)*$B$10))))-$B$12/$B$19*$B$25*$B$24*$B$21/(SQRT(2*PI())*$B$10)*EXP(-C83*C83/(2*$B$10*$B$10))*C83*EXP(-0.5-0.5*ERF(C83/(SQRT(2)*$B$10))))</f>
        <v>8.4330887179664624E-2</v>
      </c>
      <c r="H83" s="1">
        <f>1/($B$7*$B$7)*$B$28*$B$28*EXP($B$24*$B$21*(-0.5-0.5*ERF(C83/(SQRT(2)*$B$8))))</f>
        <v>8.3988415096892685E-2</v>
      </c>
      <c r="X83" s="1">
        <f t="shared" si="1"/>
        <v>0.99999993463105097</v>
      </c>
    </row>
    <row r="84" spans="3:24" x14ac:dyDescent="0.25">
      <c r="C84">
        <f>$B$2*(ROW()-51)</f>
        <v>264</v>
      </c>
      <c r="D84" s="1"/>
      <c r="E84" s="1">
        <f>-0.007498336+1/($B$5*$B$5)*$B$28*$B$28*(EXP($B$24*$B$21*(-0.5-0.5*ERF(C84/(SQRT(2)*$B$6))))-$B$12/$B$15*$B$25*$B$24*$B$21/(SQRT(2*PI())*$B$6)*EXP(-C84*C84/(2*$B$6*$B$6))*C84*EXP(-0.5-0.5*ERF(C84/(SQRT(2)*$B$6))))</f>
        <v>8.367659230964776E-2</v>
      </c>
      <c r="F84" s="1">
        <f>1/($B$7*$B$7)*$B$28*$B$28*(EXP($B$24*$B$21*(-0.5-0.5*ERF(C84/(SQRT(2)*$B$8))))-$B$12/$B$17*$B$25*$B$24*$B$21/(SQRT(2*PI())*$B$8)*EXP(-C84*C84/(2*$B$8*$B$8))*C84*EXP(-0.5-0.5*ERF(C84/(SQRT(2)*$B$8))))</f>
        <v>8.3988401513471381E-2</v>
      </c>
      <c r="G84" s="1">
        <f>0.00832686+1/($B$9*$B$9)*$B$28*$B$28*(EXP($B$24*$B$21*(-0.5-0.5*ERF(C84/(SQRT(2)*$B$10))))-$B$12/$B$19*$B$25*$B$24*$B$21/(SQRT(2*PI())*$B$10)*EXP(-C84*C84/(2*$B$10*$B$10))*C84*EXP(-0.5-0.5*ERF(C84/(SQRT(2)*$B$10))))</f>
        <v>8.4332425496935481E-2</v>
      </c>
      <c r="H84" s="1">
        <f>1/($B$7*$B$7)*$B$28*$B$28*EXP($B$24*$B$21*(-0.5-0.5*ERF(C84/(SQRT(2)*$B$8))))</f>
        <v>8.3988414954398974E-2</v>
      </c>
      <c r="X84" s="1">
        <f t="shared" si="1"/>
        <v>0.99999997373200378</v>
      </c>
    </row>
    <row r="85" spans="3:24" x14ac:dyDescent="0.25">
      <c r="C85">
        <f>$B$2*(ROW()-51)</f>
        <v>272</v>
      </c>
      <c r="D85" s="1"/>
      <c r="E85" s="1">
        <f>-0.007498336+1/($B$5*$B$5)*$B$28*$B$28*(EXP($B$24*$B$21*(-0.5-0.5*ERF(C85/(SQRT(2)*$B$6))))-$B$12/$B$15*$B$25*$B$24*$B$21/(SQRT(2*PI())*$B$6)*EXP(-C85*C85/(2*$B$6*$B$6))*C85*EXP(-0.5-0.5*ERF(C85/(SQRT(2)*$B$6))))</f>
        <v>8.3676592325620761E-2</v>
      </c>
      <c r="F85" s="1">
        <f>1/($B$7*$B$7)*$B$28*$B$28*(EXP($B$24*$B$21*(-0.5-0.5*ERF(C85/(SQRT(2)*$B$8))))-$B$12/$B$17*$B$25*$B$24*$B$21/(SQRT(2*PI())*$B$8)*EXP(-C85*C85/(2*$B$8*$B$8))*C85*EXP(-0.5-0.5*ERF(C85/(SQRT(2)*$B$8))))</f>
        <v>8.3988409321508847E-2</v>
      </c>
      <c r="G85" s="1">
        <f>0.00832686+1/($B$9*$B$9)*$B$28*$B$28*(EXP($B$24*$B$21*(-0.5-0.5*ERF(C85/(SQRT(2)*$B$10))))-$B$12/$B$19*$B$25*$B$24*$B$21/(SQRT(2*PI())*$B$10)*EXP(-C85*C85/(2*$B$10*$B$10))*C85*EXP(-0.5-0.5*ERF(C85/(SQRT(2)*$B$10))))</f>
        <v>8.4333365885178438E-2</v>
      </c>
      <c r="H85" s="1">
        <f>1/($B$7*$B$7)*$B$28*$B$28*EXP($B$24*$B$21*(-0.5-0.5*ERF(C85/(SQRT(2)*$B$8))))</f>
        <v>8.3988414896137106E-2</v>
      </c>
      <c r="X85" s="1">
        <f t="shared" si="1"/>
        <v>0.99999998971933757</v>
      </c>
    </row>
    <row r="86" spans="3:24" x14ac:dyDescent="0.25">
      <c r="C86">
        <f>$B$2*(ROW()-51)</f>
        <v>280</v>
      </c>
      <c r="D86" s="1"/>
      <c r="E86" s="1">
        <f>-0.007498336+1/($B$5*$B$5)*$B$28*$B$28*(EXP($B$24*$B$21*(-0.5-0.5*ERF(C86/(SQRT(2)*$B$6))))-$B$12/$B$15*$B$25*$B$24*$B$21/(SQRT(2*PI())*$B$6)*EXP(-C86*C86/(2*$B$6*$B$6))*C86*EXP(-0.5-0.5*ERF(C86/(SQRT(2)*$B$6))))</f>
        <v>8.3676592330135927E-2</v>
      </c>
      <c r="F86" s="1">
        <f>1/($B$7*$B$7)*$B$28*$B$28*(EXP($B$24*$B$21*(-0.5-0.5*ERF(C86/(SQRT(2)*$B$8))))-$B$12/$B$17*$B$25*$B$24*$B$21/(SQRT(2*PI())*$B$8)*EXP(-C86*C86/(2*$B$8*$B$8))*C86*EXP(-0.5-0.5*ERF(C86/(SQRT(2)*$B$8))))</f>
        <v>8.3988412624776035E-2</v>
      </c>
      <c r="G86" s="1">
        <f>0.00832686+1/($B$9*$B$9)*$B$28*$B$28*(EXP($B$24*$B$21*(-0.5-0.5*ERF(C86/(SQRT(2)*$B$10))))-$B$12/$B$19*$B$25*$B$24*$B$21/(SQRT(2*PI())*$B$10)*EXP(-C86*C86/(2*$B$10*$B$10))*C86*EXP(-0.5-0.5*ERF(C86/(SQRT(2)*$B$10))))</f>
        <v>8.4333929903454646E-2</v>
      </c>
      <c r="H86" s="1">
        <f>1/($B$7*$B$7)*$B$28*$B$28*EXP($B$24*$B$21*(-0.5-0.5*ERF(C86/(SQRT(2)*$B$8))))</f>
        <v>8.3988414872952361E-2</v>
      </c>
      <c r="X86" s="1">
        <f t="shared" si="1"/>
        <v>0.99999999608134227</v>
      </c>
    </row>
    <row r="87" spans="3:24" x14ac:dyDescent="0.25">
      <c r="C87">
        <f>$B$2*(ROW()-51)</f>
        <v>288</v>
      </c>
      <c r="D87" s="1"/>
      <c r="E87" s="1">
        <f>-0.007498336+1/($B$5*$B$5)*$B$28*$B$28*(EXP($B$24*$B$21*(-0.5-0.5*ERF(C87/(SQRT(2)*$B$6))))-$B$12/$B$15*$B$25*$B$24*$B$21/(SQRT(2*PI())*$B$6)*EXP(-C87*C87/(2*$B$6*$B$6))*C87*EXP(-0.5-0.5*ERF(C87/(SQRT(2)*$B$6))))</f>
        <v>8.3676592331361266E-2</v>
      </c>
      <c r="F87" s="1">
        <f>1/($B$7*$B$7)*$B$28*$B$28*(EXP($B$24*$B$21*(-0.5-0.5*ERF(C87/(SQRT(2)*$B$8))))-$B$12/$B$17*$B$25*$B$24*$B$21/(SQRT(2*PI())*$B$8)*EXP(-C87*C87/(2*$B$8*$B$8))*C87*EXP(-0.5-0.5*ERF(C87/(SQRT(2)*$B$8))))</f>
        <v>8.3988413982327828E-2</v>
      </c>
      <c r="G87" s="1">
        <f>0.00832686+1/($B$9*$B$9)*$B$28*$B$28*(EXP($B$24*$B$21*(-0.5-0.5*ERF(C87/(SQRT(2)*$B$10))))-$B$12/$B$19*$B$25*$B$24*$B$21/(SQRT(2*PI())*$B$10)*EXP(-C87*C87/(2*$B$10*$B$10))*C87*EXP(-0.5-0.5*ERF(C87/(SQRT(2)*$B$10))))</f>
        <v>8.4334261849258102E-2</v>
      </c>
      <c r="H87" s="1">
        <f>1/($B$7*$B$7)*$B$28*$B$28*EXP($B$24*$B$21*(-0.5-0.5*ERF(C87/(SQRT(2)*$B$8))))</f>
        <v>8.3988414863972918E-2</v>
      </c>
      <c r="X87" s="1">
        <f t="shared" si="1"/>
        <v>0.99999999854534394</v>
      </c>
    </row>
    <row r="88" spans="3:24" x14ac:dyDescent="0.25">
      <c r="C88">
        <f>$B$2*(ROW()-51)</f>
        <v>296</v>
      </c>
      <c r="D88" s="1"/>
      <c r="E88" s="1">
        <f>-0.007498336+1/($B$5*$B$5)*$B$28*$B$28*(EXP($B$24*$B$21*(-0.5-0.5*ERF(C88/(SQRT(2)*$B$6))))-$B$12/$B$15*$B$25*$B$24*$B$21/(SQRT(2*PI())*$B$6)*EXP(-C88*C88/(2*$B$6*$B$6))*C88*EXP(-0.5-0.5*ERF(C88/(SQRT(2)*$B$6))))</f>
        <v>8.3676592331680538E-2</v>
      </c>
      <c r="F88" s="1">
        <f>1/($B$7*$B$7)*$B$28*$B$28*(EXP($B$24*$B$21*(-0.5-0.5*ERF(C88/(SQRT(2)*$B$8))))-$B$12/$B$17*$B$25*$B$24*$B$21/(SQRT(2*PI())*$B$8)*EXP(-C88*C88/(2*$B$8*$B$8))*C88*EXP(-0.5-0.5*ERF(C88/(SQRT(2)*$B$8))))</f>
        <v>8.3988414524366561E-2</v>
      </c>
      <c r="G88" s="1">
        <f>0.00832686+1/($B$9*$B$9)*$B$28*$B$28*(EXP($B$24*$B$21*(-0.5-0.5*ERF(C88/(SQRT(2)*$B$10))))-$B$12/$B$19*$B$25*$B$24*$B$21/(SQRT(2*PI())*$B$10)*EXP(-C88*C88/(2*$B$10*$B$10))*C88*EXP(-0.5-0.5*ERF(C88/(SQRT(2)*$B$10))))</f>
        <v>8.4334453577609561E-2</v>
      </c>
      <c r="H88" s="1">
        <f>1/($B$7*$B$7)*$B$28*$B$28*EXP($B$24*$B$21*(-0.5-0.5*ERF(C88/(SQRT(2)*$B$8))))</f>
        <v>8.3988414860588168E-2</v>
      </c>
      <c r="X88" s="1">
        <f t="shared" si="1"/>
        <v>0.99999999947413565</v>
      </c>
    </row>
    <row r="89" spans="3:24" x14ac:dyDescent="0.25">
      <c r="C89">
        <f>$B$2*(ROW()-51)</f>
        <v>304</v>
      </c>
      <c r="D89" s="1"/>
      <c r="E89" s="1">
        <f>-0.007498336+1/($B$5*$B$5)*$B$28*$B$28*(EXP($B$24*$B$21*(-0.5-0.5*ERF(C89/(SQRT(2)*$B$6))))-$B$12/$B$15*$B$25*$B$24*$B$21/(SQRT(2*PI())*$B$6)*EXP(-C89*C89/(2*$B$6*$B$6))*C89*EXP(-0.5-0.5*ERF(C89/(SQRT(2)*$B$6))))</f>
        <v>8.3676592331760433E-2</v>
      </c>
      <c r="F89" s="1">
        <f>1/($B$7*$B$7)*$B$28*$B$28*(EXP($B$24*$B$21*(-0.5-0.5*ERF(C89/(SQRT(2)*$B$8))))-$B$12/$B$17*$B$25*$B$24*$B$21/(SQRT(2*PI())*$B$8)*EXP(-C89*C89/(2*$B$8*$B$8))*C89*EXP(-0.5-0.5*ERF(C89/(SQRT(2)*$B$8))))</f>
        <v>8.3988414734652961E-2</v>
      </c>
      <c r="G89" s="1">
        <f>0.00832686+1/($B$9*$B$9)*$B$28*$B$28*(EXP($B$24*$B$21*(-0.5-0.5*ERF(C89/(SQRT(2)*$B$10))))-$B$12/$B$19*$B$25*$B$24*$B$21/(SQRT(2*PI())*$B$10)*EXP(-C89*C89/(2*$B$10*$B$10))*C89*EXP(-0.5-0.5*ERF(C89/(SQRT(2)*$B$10))))</f>
        <v>8.433456227079833E-2</v>
      </c>
      <c r="H89" s="1">
        <f>1/($B$7*$B$7)*$B$28*$B$28*EXP($B$24*$B$21*(-0.5-0.5*ERF(C89/(SQRT(2)*$B$8))))</f>
        <v>8.3988414859346439E-2</v>
      </c>
      <c r="X89" s="1">
        <f t="shared" si="1"/>
        <v>0.99999999981487198</v>
      </c>
    </row>
    <row r="90" spans="3:24" x14ac:dyDescent="0.25">
      <c r="C90">
        <f>$B$2*(ROW()-51)</f>
        <v>312</v>
      </c>
      <c r="D90" s="1"/>
      <c r="E90" s="1">
        <f>-0.007498336+1/($B$5*$B$5)*$B$28*$B$28*(EXP($B$24*$B$21*(-0.5-0.5*ERF(C90/(SQRT(2)*$B$6))))-$B$12/$B$15*$B$25*$B$24*$B$21/(SQRT(2*PI())*$B$6)*EXP(-C90*C90/(2*$B$6*$B$6))*C90*EXP(-0.5-0.5*ERF(C90/(SQRT(2)*$B$6))))</f>
        <v>8.3676592331779626E-2</v>
      </c>
      <c r="F90" s="1">
        <f>1/($B$7*$B$7)*$B$28*$B$28*(EXP($B$24*$B$21*(-0.5-0.5*ERF(C90/(SQRT(2)*$B$8))))-$B$12/$B$17*$B$25*$B$24*$B$21/(SQRT(2*PI())*$B$8)*EXP(-C90*C90/(2*$B$8*$B$8))*C90*EXP(-0.5-0.5*ERF(C90/(SQRT(2)*$B$8))))</f>
        <v>8.3988414813928755E-2</v>
      </c>
      <c r="G90" s="1">
        <f>0.00832686+1/($B$9*$B$9)*$B$28*$B$28*(EXP($B$24*$B$21*(-0.5-0.5*ERF(C90/(SQRT(2)*$B$10))))-$B$12/$B$19*$B$25*$B$24*$B$21/(SQRT(2*PI())*$B$10)*EXP(-C90*C90/(2*$B$10*$B$10))*C90*EXP(-0.5-0.5*ERF(C90/(SQRT(2)*$B$10))))</f>
        <v>8.4334622757798294E-2</v>
      </c>
      <c r="H90" s="1">
        <f>1/($B$7*$B$7)*$B$28*$B$28*EXP($B$24*$B$21*(-0.5-0.5*ERF(C90/(SQRT(2)*$B$8))))</f>
        <v>8.3988414858903071E-2</v>
      </c>
      <c r="X90" s="1">
        <f t="shared" si="1"/>
        <v>0.99999999993653421</v>
      </c>
    </row>
    <row r="91" spans="3:24" x14ac:dyDescent="0.25">
      <c r="C91">
        <f>$B$2*(ROW()-51)</f>
        <v>320</v>
      </c>
      <c r="D91" s="1"/>
      <c r="E91" s="1">
        <f>-0.007498336+1/($B$5*$B$5)*$B$28*$B$28*(EXP($B$24*$B$21*(-0.5-0.5*ERF(C91/(SQRT(2)*$B$6))))-$B$12/$B$15*$B$25*$B$24*$B$21/(SQRT(2*PI())*$B$6)*EXP(-C91*C91/(2*$B$6*$B$6))*C91*EXP(-0.5-0.5*ERF(C91/(SQRT(2)*$B$6))))</f>
        <v>8.3676592331784067E-2</v>
      </c>
      <c r="F91" s="1">
        <f>1/($B$7*$B$7)*$B$28*$B$28*(EXP($B$24*$B$21*(-0.5-0.5*ERF(C91/(SQRT(2)*$B$8))))-$B$12/$B$17*$B$25*$B$24*$B$21/(SQRT(2*PI())*$B$8)*EXP(-C91*C91/(2*$B$8*$B$8))*C91*EXP(-0.5-0.5*ERF(C91/(SQRT(2)*$B$8))))</f>
        <v>8.3988414842972758E-2</v>
      </c>
      <c r="G91" s="1">
        <f>0.00832686+1/($B$9*$B$9)*$B$28*$B$28*(EXP($B$24*$B$21*(-0.5-0.5*ERF(C91/(SQRT(2)*$B$10))))-$B$12/$B$19*$B$25*$B$24*$B$21/(SQRT(2*PI())*$B$10)*EXP(-C91*C91/(2*$B$10*$B$10))*C91*EXP(-0.5-0.5*ERF(C91/(SQRT(2)*$B$10))))</f>
        <v>8.4334655802979067E-2</v>
      </c>
      <c r="H91" s="1">
        <f>1/($B$7*$B$7)*$B$28*$B$28*EXP($B$24*$B$21*(-0.5-0.5*ERF(C91/(SQRT(2)*$B$8))))</f>
        <v>8.3988414858749E-2</v>
      </c>
      <c r="X91" s="1">
        <f t="shared" si="1"/>
        <v>0.99999999997881206</v>
      </c>
    </row>
    <row r="92" spans="3:24" x14ac:dyDescent="0.25">
      <c r="C92">
        <f>$B$2*(ROW()-51)</f>
        <v>328</v>
      </c>
      <c r="D92" s="1"/>
      <c r="E92" s="1">
        <f>-0.007498336+1/($B$5*$B$5)*$B$28*$B$28*(EXP($B$24*$B$21*(-0.5-0.5*ERF(C92/(SQRT(2)*$B$6))))-$B$12/$B$15*$B$25*$B$24*$B$21/(SQRT(2*PI())*$B$6)*EXP(-C92*C92/(2*$B$6*$B$6))*C92*EXP(-0.5-0.5*ERF(C92/(SQRT(2)*$B$6))))</f>
        <v>8.3676592331785038E-2</v>
      </c>
      <c r="F92" s="1">
        <f>1/($B$7*$B$7)*$B$28*$B$28*(EXP($B$24*$B$21*(-0.5-0.5*ERF(C92/(SQRT(2)*$B$8))))-$B$12/$B$17*$B$25*$B$24*$B$21/(SQRT(2*PI())*$B$8)*EXP(-C92*C92/(2*$B$8*$B$8))*C92*EXP(-0.5-0.5*ERF(C92/(SQRT(2)*$B$8))))</f>
        <v>8.3988414853314514E-2</v>
      </c>
      <c r="G92" s="1">
        <f>0.00832686+1/($B$9*$B$9)*$B$28*$B$28*(EXP($B$24*$B$21*(-0.5-0.5*ERF(C92/(SQRT(2)*$B$10))))-$B$12/$B$19*$B$25*$B$24*$B$21/(SQRT(2*PI())*$B$10)*EXP(-C92*C92/(2*$B$10*$B$10))*C92*EXP(-0.5-0.5*ERF(C92/(SQRT(2)*$B$10))))</f>
        <v>8.4334673527703519E-2</v>
      </c>
      <c r="H92" s="1">
        <f>1/($B$7*$B$7)*$B$28*$B$28*EXP($B$24*$B$21*(-0.5-0.5*ERF(C92/(SQRT(2)*$B$8))))</f>
        <v>8.3988414858696889E-2</v>
      </c>
      <c r="X92" s="1">
        <f t="shared" si="1"/>
        <v>0.99999999999311162</v>
      </c>
    </row>
    <row r="93" spans="3:24" x14ac:dyDescent="0.25">
      <c r="C93">
        <f>$B$2*(ROW()-51)</f>
        <v>336</v>
      </c>
      <c r="D93" s="1"/>
      <c r="E93" s="1">
        <f>-0.007498336+1/($B$5*$B$5)*$B$28*$B$28*(EXP($B$24*$B$21*(-0.5-0.5*ERF(C93/(SQRT(2)*$B$6))))-$B$12/$B$15*$B$25*$B$24*$B$21/(SQRT(2*PI())*$B$6)*EXP(-C93*C93/(2*$B$6*$B$6))*C93*EXP(-0.5-0.5*ERF(C93/(SQRT(2)*$B$6))))</f>
        <v>8.3676592331785246E-2</v>
      </c>
      <c r="F93" s="1">
        <f>1/($B$7*$B$7)*$B$28*$B$28*(EXP($B$24*$B$21*(-0.5-0.5*ERF(C93/(SQRT(2)*$B$8))))-$B$12/$B$17*$B$25*$B$24*$B$21/(SQRT(2*PI())*$B$8)*EXP(-C93*C93/(2*$B$8*$B$8))*C93*EXP(-0.5-0.5*ERF(C93/(SQRT(2)*$B$8))))</f>
        <v>8.3988414856893692E-2</v>
      </c>
      <c r="G93" s="1">
        <f>0.00832686+1/($B$9*$B$9)*$B$28*$B$28*(EXP($B$24*$B$21*(-0.5-0.5*ERF(C93/(SQRT(2)*$B$10))))-$B$12/$B$19*$B$25*$B$24*$B$21/(SQRT(2*PI())*$B$10)*EXP(-C93*C93/(2*$B$10*$B$10))*C93*EXP(-0.5-0.5*ERF(C93/(SQRT(2)*$B$10))))</f>
        <v>8.4334682862647239E-2</v>
      </c>
      <c r="H93" s="1">
        <f>1/($B$7*$B$7)*$B$28*$B$28*EXP($B$24*$B$21*(-0.5-0.5*ERF(C93/(SQRT(2)*$B$8))))</f>
        <v>8.3988414858679736E-2</v>
      </c>
      <c r="X93" s="1">
        <f t="shared" si="1"/>
        <v>0.99999999999781841</v>
      </c>
    </row>
    <row r="94" spans="3:24" x14ac:dyDescent="0.25">
      <c r="C94">
        <f>$B$2*(ROW()-51)</f>
        <v>344</v>
      </c>
      <c r="D94" s="1"/>
      <c r="E94" s="1">
        <f>-0.007498336+1/($B$5*$B$5)*$B$28*$B$28*(EXP($B$24*$B$21*(-0.5-0.5*ERF(C94/(SQRT(2)*$B$6))))-$B$12/$B$15*$B$25*$B$24*$B$21/(SQRT(2*PI())*$B$6)*EXP(-C94*C94/(2*$B$6*$B$6))*C94*EXP(-0.5-0.5*ERF(C94/(SQRT(2)*$B$6))))</f>
        <v>8.3676592331785288E-2</v>
      </c>
      <c r="F94" s="1">
        <f>1/($B$7*$B$7)*$B$28*$B$28*(EXP($B$24*$B$21*(-0.5-0.5*ERF(C94/(SQRT(2)*$B$8))))-$B$12/$B$17*$B$25*$B$24*$B$21/(SQRT(2*PI())*$B$8)*EXP(-C94*C94/(2*$B$8*$B$8))*C94*EXP(-0.5-0.5*ERF(C94/(SQRT(2)*$B$8))))</f>
        <v>8.3988414858097785E-2</v>
      </c>
      <c r="G94" s="1">
        <f>0.00832686+1/($B$9*$B$9)*$B$28*$B$28*(EXP($B$24*$B$21*(-0.5-0.5*ERF(C94/(SQRT(2)*$B$10))))-$B$12/$B$19*$B$25*$B$24*$B$21/(SQRT(2*PI())*$B$10)*EXP(-C94*C94/(2*$B$10*$B$10))*C94*EXP(-0.5-0.5*ERF(C94/(SQRT(2)*$B$10))))</f>
        <v>8.4334687690315199E-2</v>
      </c>
      <c r="H94" s="1">
        <f>1/($B$7*$B$7)*$B$28*$B$28*EXP($B$24*$B$21*(-0.5-0.5*ERF(C94/(SQRT(2)*$B$8))))</f>
        <v>8.398841485867424E-2</v>
      </c>
      <c r="X94" s="1">
        <f t="shared" si="1"/>
        <v>0.99999999999932643</v>
      </c>
    </row>
    <row r="95" spans="3:24" x14ac:dyDescent="0.25">
      <c r="C95">
        <f>$B$2*(ROW()-51)</f>
        <v>352</v>
      </c>
      <c r="D95" s="1"/>
      <c r="E95" s="1">
        <f>-0.007498336+1/($B$5*$B$5)*$B$28*$B$28*(EXP($B$24*$B$21*(-0.5-0.5*ERF(C95/(SQRT(2)*$B$6))))-$B$12/$B$15*$B$25*$B$24*$B$21/(SQRT(2*PI())*$B$6)*EXP(-C95*C95/(2*$B$6*$B$6))*C95*EXP(-0.5-0.5*ERF(C95/(SQRT(2)*$B$6))))</f>
        <v>8.3676592331785302E-2</v>
      </c>
      <c r="F95" s="1">
        <f>1/($B$7*$B$7)*$B$28*$B$28*(EXP($B$24*$B$21*(-0.5-0.5*ERF(C95/(SQRT(2)*$B$8))))-$B$12/$B$17*$B$25*$B$24*$B$21/(SQRT(2*PI())*$B$8)*EXP(-C95*C95/(2*$B$8*$B$8))*C95*EXP(-0.5-0.5*ERF(C95/(SQRT(2)*$B$8))))</f>
        <v>8.3988414858491553E-2</v>
      </c>
      <c r="G95" s="1">
        <f>0.00832686+1/($B$9*$B$9)*$B$28*$B$28*(EXP($B$24*$B$21*(-0.5-0.5*ERF(C95/(SQRT(2)*$B$10))))-$B$12/$B$19*$B$25*$B$24*$B$21/(SQRT(2*PI())*$B$10)*EXP(-C95*C95/(2*$B$10*$B$10))*C95*EXP(-0.5-0.5*ERF(C95/(SQRT(2)*$B$10))))</f>
        <v>8.4334690142123719E-2</v>
      </c>
      <c r="H95" s="1">
        <f>1/($B$7*$B$7)*$B$28*$B$28*EXP($B$24*$B$21*(-0.5-0.5*ERF(C95/(SQRT(2)*$B$8))))</f>
        <v>8.3988414858672519E-2</v>
      </c>
      <c r="X95" s="1">
        <f t="shared" si="1"/>
        <v>0.99999999999979861</v>
      </c>
    </row>
    <row r="96" spans="3:24" x14ac:dyDescent="0.25">
      <c r="C96">
        <f>$B$2*(ROW()-51)</f>
        <v>360</v>
      </c>
      <c r="D96" s="1"/>
      <c r="E96" s="1">
        <f>-0.007498336+1/($B$5*$B$5)*$B$28*$B$28*(EXP($B$24*$B$21*(-0.5-0.5*ERF(C96/(SQRT(2)*$B$6))))-$B$12/$B$15*$B$25*$B$24*$B$21/(SQRT(2*PI())*$B$6)*EXP(-C96*C96/(2*$B$6*$B$6))*C96*EXP(-0.5-0.5*ERF(C96/(SQRT(2)*$B$6))))</f>
        <v>8.3676592331785302E-2</v>
      </c>
      <c r="F96" s="1">
        <f>1/($B$7*$B$7)*$B$28*$B$28*(EXP($B$24*$B$21*(-0.5-0.5*ERF(C96/(SQRT(2)*$B$8))))-$B$12/$B$17*$B$25*$B$24*$B$21/(SQRT(2*PI())*$B$8)*EXP(-C96*C96/(2*$B$8*$B$8))*C96*EXP(-0.5-0.5*ERF(C96/(SQRT(2)*$B$8))))</f>
        <v>8.3988414858616731E-2</v>
      </c>
      <c r="G96" s="1">
        <f>0.00832686+1/($B$9*$B$9)*$B$28*$B$28*(EXP($B$24*$B$21*(-0.5-0.5*ERF(C96/(SQRT(2)*$B$10))))-$B$12/$B$19*$B$25*$B$24*$B$21/(SQRT(2*PI())*$B$10)*EXP(-C96*C96/(2*$B$10*$B$10))*C96*EXP(-0.5-0.5*ERF(C96/(SQRT(2)*$B$10))))</f>
        <v>8.4334691365012107E-2</v>
      </c>
      <c r="H96" s="1">
        <f>1/($B$7*$B$7)*$B$28*$B$28*EXP($B$24*$B$21*(-0.5-0.5*ERF(C96/(SQRT(2)*$B$8))))</f>
        <v>8.3988414858671992E-2</v>
      </c>
      <c r="X96" s="1">
        <f t="shared" si="1"/>
        <v>0.99999999999994338</v>
      </c>
    </row>
    <row r="97" spans="3:24" x14ac:dyDescent="0.25">
      <c r="C97">
        <f>$B$2*(ROW()-51)</f>
        <v>368</v>
      </c>
      <c r="D97" s="1"/>
      <c r="E97" s="1">
        <f>-0.007498336+1/($B$5*$B$5)*$B$28*$B$28*(EXP($B$24*$B$21*(-0.5-0.5*ERF(C97/(SQRT(2)*$B$6))))-$B$12/$B$15*$B$25*$B$24*$B$21/(SQRT(2*PI())*$B$6)*EXP(-C97*C97/(2*$B$6*$B$6))*C97*EXP(-0.5-0.5*ERF(C97/(SQRT(2)*$B$6))))</f>
        <v>8.3676592331785302E-2</v>
      </c>
      <c r="F97" s="1">
        <f>1/($B$7*$B$7)*$B$28*$B$28*(EXP($B$24*$B$21*(-0.5-0.5*ERF(C97/(SQRT(2)*$B$8))))-$B$12/$B$17*$B$25*$B$24*$B$21/(SQRT(2*PI())*$B$8)*EXP(-C97*C97/(2*$B$8*$B$8))*C97*EXP(-0.5-0.5*ERF(C97/(SQRT(2)*$B$8))))</f>
        <v>8.3988414858655436E-2</v>
      </c>
      <c r="G97" s="1">
        <f>0.00832686+1/($B$9*$B$9)*$B$28*$B$28*(EXP($B$24*$B$21*(-0.5-0.5*ERF(C97/(SQRT(2)*$B$10))))-$B$12/$B$19*$B$25*$B$24*$B$21/(SQRT(2*PI())*$B$10)*EXP(-C97*C97/(2*$B$10*$B$10))*C97*EXP(-0.5-0.5*ERF(C97/(SQRT(2)*$B$10))))</f>
        <v>8.4334691964062999E-2</v>
      </c>
      <c r="H97" s="1">
        <f>1/($B$7*$B$7)*$B$28*$B$28*EXP($B$24*$B$21*(-0.5-0.5*ERF(C97/(SQRT(2)*$B$8))))</f>
        <v>8.3988414858671839E-2</v>
      </c>
      <c r="X97" s="1">
        <f t="shared" si="1"/>
        <v>0.99999999999998523</v>
      </c>
    </row>
    <row r="98" spans="3:24" x14ac:dyDescent="0.25">
      <c r="C98">
        <f>$B$2*(ROW()-51)</f>
        <v>376</v>
      </c>
      <c r="D98" s="1"/>
      <c r="E98" s="1">
        <f>-0.007498336+1/($B$5*$B$5)*$B$28*$B$28*(EXP($B$24*$B$21*(-0.5-0.5*ERF(C98/(SQRT(2)*$B$6))))-$B$12/$B$15*$B$25*$B$24*$B$21/(SQRT(2*PI())*$B$6)*EXP(-C98*C98/(2*$B$6*$B$6))*C98*EXP(-0.5-0.5*ERF(C98/(SQRT(2)*$B$6))))</f>
        <v>8.3676592331785302E-2</v>
      </c>
      <c r="F98" s="1">
        <f>1/($B$7*$B$7)*$B$28*$B$28*(EXP($B$24*$B$21*(-0.5-0.5*ERF(C98/(SQRT(2)*$B$8))))-$B$12/$B$17*$B$25*$B$24*$B$21/(SQRT(2*PI())*$B$8)*EXP(-C98*C98/(2*$B$8*$B$8))*C98*EXP(-0.5-0.5*ERF(C98/(SQRT(2)*$B$8))))</f>
        <v>8.3988414858667065E-2</v>
      </c>
      <c r="G98" s="1">
        <f>0.00832686+1/($B$9*$B$9)*$B$28*$B$28*(EXP($B$24*$B$21*(-0.5-0.5*ERF(C98/(SQRT(2)*$B$10))))-$B$12/$B$19*$B$25*$B$24*$B$21/(SQRT(2*PI())*$B$10)*EXP(-C98*C98/(2*$B$10*$B$10))*C98*EXP(-0.5-0.5*ERF(C98/(SQRT(2)*$B$10))))</f>
        <v>8.4334692252294147E-2</v>
      </c>
      <c r="H98" s="1">
        <f>1/($B$7*$B$7)*$B$28*$B$28*EXP($B$24*$B$21*(-0.5-0.5*ERF(C98/(SQRT(2)*$B$8))))</f>
        <v>8.3988414858671798E-2</v>
      </c>
      <c r="X98" s="1">
        <f t="shared" si="1"/>
        <v>0.99999999999999667</v>
      </c>
    </row>
    <row r="99" spans="3:24" x14ac:dyDescent="0.25">
      <c r="C99">
        <f>$B$2*(ROW()-51)</f>
        <v>384</v>
      </c>
      <c r="D99" s="1"/>
      <c r="E99" s="1">
        <f>-0.007498336+1/($B$5*$B$5)*$B$28*$B$28*(EXP($B$24*$B$21*(-0.5-0.5*ERF(C99/(SQRT(2)*$B$6))))-$B$12/$B$15*$B$25*$B$24*$B$21/(SQRT(2*PI())*$B$6)*EXP(-C99*C99/(2*$B$6*$B$6))*C99*EXP(-0.5-0.5*ERF(C99/(SQRT(2)*$B$6))))</f>
        <v>8.3676592331785302E-2</v>
      </c>
      <c r="F99" s="1">
        <f>1/($B$7*$B$7)*$B$28*$B$28*(EXP($B$24*$B$21*(-0.5-0.5*ERF(C99/(SQRT(2)*$B$8))))-$B$12/$B$17*$B$25*$B$24*$B$21/(SQRT(2*PI())*$B$8)*EXP(-C99*C99/(2*$B$8*$B$8))*C99*EXP(-0.5-0.5*ERF(C99/(SQRT(2)*$B$8))))</f>
        <v>8.3988414858670465E-2</v>
      </c>
      <c r="G99" s="1">
        <f>0.00832686+1/($B$9*$B$9)*$B$28*$B$28*(EXP($B$24*$B$21*(-0.5-0.5*ERF(C99/(SQRT(2)*$B$10))))-$B$12/$B$19*$B$25*$B$24*$B$21/(SQRT(2*PI())*$B$10)*EXP(-C99*C99/(2*$B$10*$B$10))*C99*EXP(-0.5-0.5*ERF(C99/(SQRT(2)*$B$10))))</f>
        <v>8.433469238851396E-2</v>
      </c>
      <c r="H99" s="1">
        <f>1/($B$7*$B$7)*$B$28*$B$28*EXP($B$24*$B$21*(-0.5-0.5*ERF(C99/(SQRT(2)*$B$8))))</f>
        <v>8.3988414858671798E-2</v>
      </c>
      <c r="X99" s="1">
        <f t="shared" si="1"/>
        <v>0.99999999999999667</v>
      </c>
    </row>
    <row r="100" spans="3:24" x14ac:dyDescent="0.25">
      <c r="C100">
        <f>$B$2*(ROW()-51)</f>
        <v>392</v>
      </c>
      <c r="D100" s="1"/>
      <c r="E100" s="1">
        <f>-0.007498336+1/($B$5*$B$5)*$B$28*$B$28*(EXP($B$24*$B$21*(-0.5-0.5*ERF(C100/(SQRT(2)*$B$6))))-$B$12/$B$15*$B$25*$B$24*$B$21/(SQRT(2*PI())*$B$6)*EXP(-C100*C100/(2*$B$6*$B$6))*C100*EXP(-0.5-0.5*ERF(C100/(SQRT(2)*$B$6))))</f>
        <v>8.3676592331785302E-2</v>
      </c>
      <c r="F100" s="1">
        <f>1/($B$7*$B$7)*$B$28*$B$28*(EXP($B$24*$B$21*(-0.5-0.5*ERF(C100/(SQRT(2)*$B$8))))-$B$12/$B$17*$B$25*$B$24*$B$21/(SQRT(2*PI())*$B$8)*EXP(-C100*C100/(2*$B$8*$B$8))*C100*EXP(-0.5-0.5*ERF(C100/(SQRT(2)*$B$8))))</f>
        <v>8.3988414858671423E-2</v>
      </c>
      <c r="G100" s="1">
        <f>0.00832686+1/($B$9*$B$9)*$B$28*$B$28*(EXP($B$24*$B$21*(-0.5-0.5*ERF(C100/(SQRT(2)*$B$10))))-$B$12/$B$19*$B$25*$B$24*$B$21/(SQRT(2*PI())*$B$10)*EXP(-C100*C100/(2*$B$10*$B$10))*C100*EXP(-0.5-0.5*ERF(C100/(SQRT(2)*$B$10))))</f>
        <v>8.4334692451752569E-2</v>
      </c>
      <c r="H100" s="1">
        <f>1/($B$7*$B$7)*$B$28*$B$28*EXP($B$24*$B$21*(-0.5-0.5*ERF(C100/(SQRT(2)*$B$8))))</f>
        <v>8.3988414858671784E-2</v>
      </c>
      <c r="X100" s="1">
        <f t="shared" si="1"/>
        <v>1.0000000000000004</v>
      </c>
    </row>
    <row r="101" spans="3:24" x14ac:dyDescent="0.25">
      <c r="C101">
        <f>$B$2*(ROW()-51)</f>
        <v>400</v>
      </c>
      <c r="D101" s="1"/>
      <c r="E101" s="1">
        <f>-0.007498336+1/($B$5*$B$5)*$B$28*$B$28*(EXP($B$24*$B$21*(-0.5-0.5*ERF(C101/(SQRT(2)*$B$6))))-$B$12/$B$15*$B$25*$B$24*$B$21/(SQRT(2*PI())*$B$6)*EXP(-C101*C101/(2*$B$6*$B$6))*C101*EXP(-0.5-0.5*ERF(C101/(SQRT(2)*$B$6))))</f>
        <v>8.3676592331785302E-2</v>
      </c>
      <c r="F101" s="1">
        <f>1/($B$7*$B$7)*$B$28*$B$28*(EXP($B$24*$B$21*(-0.5-0.5*ERF(C101/(SQRT(2)*$B$8))))-$B$12/$B$17*$B$25*$B$24*$B$21/(SQRT(2*PI())*$B$8)*EXP(-C101*C101/(2*$B$8*$B$8))*C101*EXP(-0.5-0.5*ERF(C101/(SQRT(2)*$B$8))))</f>
        <v>8.3988414858671687E-2</v>
      </c>
      <c r="G101" s="1">
        <f>0.00832686+1/($B$9*$B$9)*$B$28*$B$28*(EXP($B$24*$B$21*(-0.5-0.5*ERF(C101/(SQRT(2)*$B$10))))-$B$12/$B$19*$B$25*$B$24*$B$21/(SQRT(2*PI())*$B$10)*EXP(-C101*C101/(2*$B$10*$B$10))*C101*EXP(-0.5-0.5*ERF(C101/(SQRT(2)*$B$10))))</f>
        <v>8.433469248059193E-2</v>
      </c>
      <c r="H101" s="1">
        <f>1/($B$7*$B$7)*$B$28*$B$28*EXP($B$24*$B$21*(-0.5-0.5*ERF(C101/(SQRT(2)*$B$8))))</f>
        <v>8.3988414858671784E-2</v>
      </c>
      <c r="X101" s="1">
        <f t="shared" si="1"/>
        <v>1.0000000000000004</v>
      </c>
    </row>
    <row r="102" spans="3:24" x14ac:dyDescent="0.25">
      <c r="C102">
        <f>$B$2*(ROW()-51)</f>
        <v>408</v>
      </c>
      <c r="D102" s="1"/>
      <c r="E102" s="1">
        <f>-0.007498336+1/($B$5*$B$5)*$B$28*$B$28*(EXP($B$24*$B$21*(-0.5-0.5*ERF(C102/(SQRT(2)*$B$6))))-$B$12/$B$15*$B$25*$B$24*$B$21/(SQRT(2*PI())*$B$6)*EXP(-C102*C102/(2*$B$6*$B$6))*C102*EXP(-0.5-0.5*ERF(C102/(SQRT(2)*$B$6))))</f>
        <v>8.3676592331785302E-2</v>
      </c>
      <c r="F102" s="1">
        <f>1/($B$7*$B$7)*$B$28*$B$28*(EXP($B$24*$B$21*(-0.5-0.5*ERF(C102/(SQRT(2)*$B$8))))-$B$12/$B$17*$B$25*$B$24*$B$21/(SQRT(2*PI())*$B$8)*EXP(-C102*C102/(2*$B$8*$B$8))*C102*EXP(-0.5-0.5*ERF(C102/(SQRT(2)*$B$8))))</f>
        <v>8.3988414858671756E-2</v>
      </c>
      <c r="G102" s="1">
        <f>0.00832686+1/($B$9*$B$9)*$B$28*$B$28*(EXP($B$24*$B$21*(-0.5-0.5*ERF(C102/(SQRT(2)*$B$10))))-$B$12/$B$19*$B$25*$B$24*$B$21/(SQRT(2*PI())*$B$10)*EXP(-C102*C102/(2*$B$10*$B$10))*C102*EXP(-0.5-0.5*ERF(C102/(SQRT(2)*$B$10))))</f>
        <v>8.4334692493512123E-2</v>
      </c>
      <c r="H102" s="1">
        <f>1/($B$7*$B$7)*$B$28*$B$28*EXP($B$24*$B$21*(-0.5-0.5*ERF(C102/(SQRT(2)*$B$8))))</f>
        <v>8.3988414858671784E-2</v>
      </c>
      <c r="X102" s="1">
        <f t="shared" si="1"/>
        <v>1.0000000000000004</v>
      </c>
    </row>
    <row r="103" spans="3:24" x14ac:dyDescent="0.25">
      <c r="D103" s="1"/>
      <c r="E103" s="1"/>
      <c r="F103" s="1"/>
      <c r="G103" s="1"/>
      <c r="H10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timg</dc:creator>
  <cp:lastModifiedBy>timg</cp:lastModifiedBy>
  <dcterms:created xsi:type="dcterms:W3CDTF">2025-08-13T07:33:51Z</dcterms:created>
  <dcterms:modified xsi:type="dcterms:W3CDTF">2025-09-25T04:38:19Z</dcterms:modified>
</cp:coreProperties>
</file>