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TEG-NAS\TEG_Home\H_drive_copy\My Papers\PBI Optimization 2025\Figures\"/>
    </mc:Choice>
  </mc:AlternateContent>
  <xr:revisionPtr revIDLastSave="0" documentId="13_ncr:1_{3E1516A4-5DE4-4C46-B443-B4F4BCD0D792}" xr6:coauthVersionLast="47" xr6:coauthVersionMax="47" xr10:uidLastSave="{00000000-0000-0000-0000-000000000000}"/>
  <bookViews>
    <workbookView xWindow="15180" yWindow="2070" windowWidth="36450" windowHeight="27660" xr2:uid="{7D6FEA02-49A5-4E45-A1B8-67DB04D8BBEF}"/>
  </bookViews>
  <sheets>
    <sheet name="Parameter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Q7" i="1"/>
  <c r="K7" i="1"/>
  <c r="J7" i="1"/>
  <c r="L7" i="1" s="1"/>
  <c r="S6" i="1"/>
  <c r="Q6" i="1"/>
  <c r="K6" i="1"/>
  <c r="J6" i="1"/>
  <c r="U7" i="1" s="1"/>
  <c r="U5" i="1"/>
  <c r="S5" i="1"/>
  <c r="Q5" i="1"/>
  <c r="K5" i="1"/>
  <c r="J5" i="1"/>
  <c r="L5" i="1" s="1"/>
  <c r="L6" i="1" l="1"/>
  <c r="U6" i="1"/>
</calcChain>
</file>

<file path=xl/sharedStrings.xml><?xml version="1.0" encoding="utf-8"?>
<sst xmlns="http://schemas.openxmlformats.org/spreadsheetml/2006/main" count="60" uniqueCount="44">
  <si>
    <t>g</t>
  </si>
  <si>
    <t>E(keV)</t>
  </si>
  <si>
    <t>R</t>
  </si>
  <si>
    <t>T0</t>
  </si>
  <si>
    <t>T</t>
  </si>
  <si>
    <t>l</t>
  </si>
  <si>
    <t>M</t>
  </si>
  <si>
    <t>R'</t>
  </si>
  <si>
    <t>NF</t>
  </si>
  <si>
    <t>m0</t>
  </si>
  <si>
    <t>m</t>
  </si>
  <si>
    <r>
      <rPr>
        <b/>
        <sz val="11"/>
        <color theme="1"/>
        <rFont val="Symbol"/>
        <family val="1"/>
        <charset val="2"/>
      </rPr>
      <t>s_</t>
    </r>
    <r>
      <rPr>
        <b/>
        <sz val="11"/>
        <color theme="1"/>
        <rFont val="Aptos Narrow"/>
        <family val="2"/>
      </rPr>
      <t>det</t>
    </r>
  </si>
  <si>
    <r>
      <rPr>
        <b/>
        <sz val="11"/>
        <color theme="1"/>
        <rFont val="Symbol"/>
        <family val="1"/>
        <charset val="2"/>
      </rPr>
      <t>s_</t>
    </r>
    <r>
      <rPr>
        <b/>
        <sz val="11"/>
        <color theme="1"/>
        <rFont val="Aptos Narrow"/>
        <family val="2"/>
      </rPr>
      <t>src</t>
    </r>
  </si>
  <si>
    <r>
      <rPr>
        <b/>
        <sz val="11"/>
        <color theme="1"/>
        <rFont val="Symbol"/>
        <family val="1"/>
        <charset val="2"/>
      </rPr>
      <t>s_</t>
    </r>
    <r>
      <rPr>
        <b/>
        <sz val="11"/>
        <color theme="1"/>
        <rFont val="Aptos Narrow"/>
        <family val="2"/>
      </rPr>
      <t>sys</t>
    </r>
  </si>
  <si>
    <r>
      <rPr>
        <b/>
        <sz val="11"/>
        <color theme="1"/>
        <rFont val="Arial"/>
        <family val="2"/>
      </rPr>
      <t>exp(-</t>
    </r>
    <r>
      <rPr>
        <b/>
        <sz val="11"/>
        <color theme="1"/>
        <rFont val="Symbol"/>
        <family val="1"/>
        <charset val="2"/>
      </rPr>
      <t>m0*T0)</t>
    </r>
  </si>
  <si>
    <r>
      <rPr>
        <b/>
        <sz val="11"/>
        <color theme="1"/>
        <rFont val="Arial"/>
        <family val="2"/>
      </rPr>
      <t>exp(-</t>
    </r>
    <r>
      <rPr>
        <b/>
        <sz val="11"/>
        <color theme="1"/>
        <rFont val="Symbol"/>
        <family val="1"/>
        <charset val="2"/>
      </rPr>
      <t>m*T)</t>
    </r>
  </si>
  <si>
    <t>R(m)</t>
  </si>
  <si>
    <r>
      <rPr>
        <b/>
        <sz val="11"/>
        <color theme="1"/>
        <rFont val="Symbol"/>
        <family val="1"/>
        <charset val="2"/>
      </rPr>
      <t>s</t>
    </r>
    <r>
      <rPr>
        <b/>
        <vertAlign val="subscript"/>
        <sz val="11"/>
        <color theme="1"/>
        <rFont val="Aptos Narrow"/>
        <family val="2"/>
        <scheme val="minor"/>
      </rPr>
      <t>det</t>
    </r>
    <r>
      <rPr>
        <b/>
        <sz val="11"/>
        <color theme="1"/>
        <rFont val="Aptos Narrow"/>
        <family val="2"/>
        <scheme val="minor"/>
      </rPr>
      <t>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Aptos Narrow"/>
        <family val="2"/>
        <scheme val="minor"/>
      </rPr>
      <t>m)</t>
    </r>
  </si>
  <si>
    <r>
      <rPr>
        <b/>
        <sz val="11"/>
        <color theme="1"/>
        <rFont val="Symbol"/>
        <family val="1"/>
        <charset val="2"/>
      </rPr>
      <t>s</t>
    </r>
    <r>
      <rPr>
        <b/>
        <vertAlign val="subscript"/>
        <sz val="11"/>
        <color theme="1"/>
        <rFont val="Aptos Narrow"/>
        <family val="2"/>
        <scheme val="minor"/>
      </rPr>
      <t>src</t>
    </r>
    <r>
      <rPr>
        <b/>
        <sz val="11"/>
        <color theme="1"/>
        <rFont val="Aptos Narrow"/>
        <family val="2"/>
        <scheme val="minor"/>
      </rPr>
      <t>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Aptos Narrow"/>
        <family val="2"/>
        <scheme val="minor"/>
      </rPr>
      <t>m)</t>
    </r>
  </si>
  <si>
    <r>
      <rPr>
        <b/>
        <sz val="11"/>
        <color theme="1"/>
        <rFont val="Symbol"/>
        <family val="1"/>
        <charset val="2"/>
      </rPr>
      <t>s</t>
    </r>
    <r>
      <rPr>
        <b/>
        <vertAlign val="subscript"/>
        <sz val="11"/>
        <color theme="1"/>
        <rFont val="Aptos Narrow"/>
        <family val="2"/>
        <scheme val="minor"/>
      </rPr>
      <t>sys</t>
    </r>
    <r>
      <rPr>
        <b/>
        <sz val="11"/>
        <color theme="1"/>
        <rFont val="Aptos Narrow"/>
        <family val="2"/>
        <scheme val="minor"/>
      </rPr>
      <t>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Aptos Narrow"/>
        <family val="2"/>
        <scheme val="minor"/>
      </rPr>
      <t>m)</t>
    </r>
  </si>
  <si>
    <t>R'(m)</t>
  </si>
  <si>
    <r>
      <t>T</t>
    </r>
    <r>
      <rPr>
        <b/>
        <vertAlign val="subscript"/>
        <sz val="11"/>
        <color theme="1"/>
        <rFont val="Arial"/>
        <family val="2"/>
      </rPr>
      <t>0</t>
    </r>
    <r>
      <rPr>
        <b/>
        <sz val="11"/>
        <color theme="1"/>
        <rFont val="Arial"/>
        <family val="2"/>
      </rPr>
      <t>(cm)</t>
    </r>
  </si>
  <si>
    <t>T(cm)</t>
  </si>
  <si>
    <r>
      <t>l(</t>
    </r>
    <r>
      <rPr>
        <b/>
        <sz val="11"/>
        <color theme="1"/>
        <rFont val="Times New Roman"/>
        <family val="1"/>
      </rPr>
      <t>Å</t>
    </r>
    <r>
      <rPr>
        <b/>
        <sz val="11"/>
        <color theme="1"/>
        <rFont val="Symbol"/>
        <family val="1"/>
        <charset val="2"/>
      </rPr>
      <t>)</t>
    </r>
  </si>
  <si>
    <t>All length units are in microns, unless explicitly specified otherwise</t>
  </si>
  <si>
    <r>
      <t>m</t>
    </r>
    <r>
      <rPr>
        <b/>
        <vertAlign val="subscript"/>
        <sz val="11"/>
        <color theme="1"/>
        <rFont val="Symbol"/>
        <family val="1"/>
        <charset val="2"/>
      </rPr>
      <t>0</t>
    </r>
    <r>
      <rPr>
        <b/>
        <sz val="11"/>
        <color theme="1"/>
        <rFont val="Symbol"/>
        <family val="1"/>
        <charset val="2"/>
      </rPr>
      <t>(m</t>
    </r>
    <r>
      <rPr>
        <b/>
        <sz val="11"/>
        <color theme="1"/>
        <rFont val="Aptos Narrow"/>
        <family val="2"/>
        <scheme val="minor"/>
      </rPr>
      <t>m</t>
    </r>
    <r>
      <rPr>
        <b/>
        <vertAlign val="superscript"/>
        <sz val="11"/>
        <color theme="1"/>
        <rFont val="Aptos Narrow"/>
        <family val="2"/>
        <scheme val="minor"/>
      </rPr>
      <t>-1</t>
    </r>
    <r>
      <rPr>
        <b/>
        <sz val="11"/>
        <color theme="1"/>
        <rFont val="Aptos Narrow"/>
        <family val="2"/>
        <scheme val="minor"/>
      </rPr>
      <t>)</t>
    </r>
  </si>
  <si>
    <t>Resolution</t>
  </si>
  <si>
    <t xml:space="preserve">Contrast </t>
  </si>
  <si>
    <t>N/A</t>
  </si>
  <si>
    <t>CNR</t>
  </si>
  <si>
    <r>
      <t>M</t>
    </r>
    <r>
      <rPr>
        <b/>
        <vertAlign val="subscript"/>
        <sz val="14"/>
        <color theme="1"/>
        <rFont val="Aptos Narrow"/>
        <family val="2"/>
        <scheme val="minor"/>
      </rPr>
      <t>opt</t>
    </r>
  </si>
  <si>
    <r>
      <t>Q</t>
    </r>
    <r>
      <rPr>
        <b/>
        <vertAlign val="subscript"/>
        <sz val="14"/>
        <color theme="1"/>
        <rFont val="Aptos Narrow"/>
        <family val="2"/>
        <scheme val="minor"/>
      </rPr>
      <t>C,2D</t>
    </r>
  </si>
  <si>
    <r>
      <t>Q</t>
    </r>
    <r>
      <rPr>
        <b/>
        <vertAlign val="subscript"/>
        <sz val="14"/>
        <color theme="1"/>
        <rFont val="Aptos Narrow"/>
        <family val="2"/>
        <scheme val="minor"/>
      </rPr>
      <t>C,3D</t>
    </r>
  </si>
  <si>
    <r>
      <t>m(m</t>
    </r>
    <r>
      <rPr>
        <b/>
        <sz val="11"/>
        <color theme="1"/>
        <rFont val="Aptos Narrow"/>
        <family val="2"/>
        <scheme val="minor"/>
      </rPr>
      <t>m</t>
    </r>
    <r>
      <rPr>
        <b/>
        <vertAlign val="superscript"/>
        <sz val="11"/>
        <color theme="1"/>
        <rFont val="Symbol"/>
        <family val="1"/>
        <charset val="2"/>
      </rPr>
      <t>-1</t>
    </r>
    <r>
      <rPr>
        <b/>
        <sz val="11"/>
        <color theme="1"/>
        <rFont val="Symbol"/>
        <family val="1"/>
        <charset val="2"/>
      </rPr>
      <t>)</t>
    </r>
  </si>
  <si>
    <r>
      <t>E</t>
    </r>
    <r>
      <rPr>
        <b/>
        <vertAlign val="subscript"/>
        <sz val="14"/>
        <color theme="1"/>
        <rFont val="Aptos Narrow"/>
        <family val="2"/>
        <scheme val="minor"/>
      </rPr>
      <t>opt</t>
    </r>
  </si>
  <si>
    <t>12.0 keV</t>
  </si>
  <si>
    <r>
      <t>1.094 (</t>
    </r>
    <r>
      <rPr>
        <i/>
        <sz val="16"/>
        <color theme="1"/>
        <rFont val="Aptos Narrow"/>
        <family val="2"/>
        <scheme val="minor"/>
      </rPr>
      <t>R</t>
    </r>
    <r>
      <rPr>
        <vertAlign val="subscript"/>
        <sz val="16"/>
        <color theme="1"/>
        <rFont val="Aptos Narrow"/>
        <family val="2"/>
        <scheme val="minor"/>
      </rPr>
      <t xml:space="preserve">2 </t>
    </r>
    <r>
      <rPr>
        <sz val="16"/>
        <color theme="1"/>
        <rFont val="Aptos Narrow"/>
        <family val="2"/>
        <scheme val="minor"/>
      </rPr>
      <t>= 12.0 m)</t>
    </r>
  </si>
  <si>
    <r>
      <t>1.087 (</t>
    </r>
    <r>
      <rPr>
        <i/>
        <sz val="16"/>
        <color theme="1"/>
        <rFont val="Aptos Narrow"/>
        <family val="2"/>
        <scheme val="minor"/>
      </rPr>
      <t>R</t>
    </r>
    <r>
      <rPr>
        <vertAlign val="subscript"/>
        <sz val="16"/>
        <color theme="1"/>
        <rFont val="Aptos Narrow"/>
        <family val="2"/>
        <scheme val="minor"/>
      </rPr>
      <t xml:space="preserve">2 </t>
    </r>
    <r>
      <rPr>
        <sz val="16"/>
        <color theme="1"/>
        <rFont val="Aptos Narrow"/>
        <family val="2"/>
        <scheme val="minor"/>
      </rPr>
      <t>= 11.2 m)</t>
    </r>
  </si>
  <si>
    <r>
      <t>1.009 (</t>
    </r>
    <r>
      <rPr>
        <i/>
        <sz val="16"/>
        <color theme="1"/>
        <rFont val="Aptos Narrow"/>
        <family val="2"/>
        <scheme val="minor"/>
      </rPr>
      <t>R</t>
    </r>
    <r>
      <rPr>
        <vertAlign val="subscript"/>
        <sz val="16"/>
        <color theme="1"/>
        <rFont val="Aptos Narrow"/>
        <family val="2"/>
        <scheme val="minor"/>
      </rPr>
      <t xml:space="preserve">2 </t>
    </r>
    <r>
      <rPr>
        <sz val="16"/>
        <color theme="1"/>
        <rFont val="Aptos Narrow"/>
        <family val="2"/>
        <scheme val="minor"/>
      </rPr>
      <t>= 1.22 m)</t>
    </r>
  </si>
  <si>
    <t>27 keV</t>
  </si>
  <si>
    <t>34 keV</t>
  </si>
  <si>
    <t>32 keV</t>
  </si>
  <si>
    <r>
      <t>1.053 (</t>
    </r>
    <r>
      <rPr>
        <i/>
        <sz val="16"/>
        <color theme="1"/>
        <rFont val="Aptos Narrow"/>
        <family val="2"/>
        <scheme val="minor"/>
      </rPr>
      <t>R</t>
    </r>
    <r>
      <rPr>
        <vertAlign val="subscript"/>
        <sz val="16"/>
        <color theme="1"/>
        <rFont val="Aptos Narrow"/>
        <family val="2"/>
        <scheme val="minor"/>
      </rPr>
      <t xml:space="preserve">2 </t>
    </r>
    <r>
      <rPr>
        <sz val="16"/>
        <color theme="1"/>
        <rFont val="Aptos Narrow"/>
        <family val="2"/>
        <scheme val="minor"/>
      </rPr>
      <t>= 7.0 m)</t>
    </r>
  </si>
  <si>
    <r>
      <t>1.066 (</t>
    </r>
    <r>
      <rPr>
        <i/>
        <sz val="16"/>
        <color theme="1"/>
        <rFont val="Aptos Narrow"/>
        <family val="2"/>
        <scheme val="minor"/>
      </rPr>
      <t>R</t>
    </r>
    <r>
      <rPr>
        <vertAlign val="subscript"/>
        <sz val="16"/>
        <color theme="1"/>
        <rFont val="Aptos Narrow"/>
        <family val="2"/>
        <scheme val="minor"/>
      </rPr>
      <t xml:space="preserve">2 </t>
    </r>
    <r>
      <rPr>
        <sz val="16"/>
        <color theme="1"/>
        <rFont val="Aptos Narrow"/>
        <family val="2"/>
        <scheme val="minor"/>
      </rPr>
      <t>= 8.7 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</si>
</sst>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E+00"/>
    <numFmt numFmtId="165" formatCode="0.0"/>
    <numFmt numFmtId="166" formatCode="0.000"/>
    <numFmt numFmtId="167" formatCode="0.0000"/>
  </numFmts>
  <fonts count="3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Aptos Narrow"/>
      <family val="1"/>
      <charset val="2"/>
    </font>
    <font>
      <b/>
      <sz val="11"/>
      <color theme="1"/>
      <name val="Symbol"/>
      <family val="1"/>
      <charset val="2"/>
    </font>
    <font>
      <b/>
      <sz val="11"/>
      <color theme="1"/>
      <name val="Aptos Narrow"/>
      <family val="2"/>
    </font>
    <font>
      <b/>
      <sz val="11"/>
      <color theme="1"/>
      <name val="Aptos Narrow"/>
      <family val="2"/>
      <charset val="2"/>
    </font>
    <font>
      <b/>
      <vertAlign val="subscript"/>
      <sz val="11"/>
      <color theme="1"/>
      <name val="Aptos Narrow"/>
      <family val="2"/>
      <scheme val="minor"/>
    </font>
    <font>
      <b/>
      <vertAlign val="subscript"/>
      <sz val="11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color rgb="FFFF0000"/>
      <name val="Aptos Narrow"/>
      <family val="2"/>
      <scheme val="minor"/>
    </font>
    <font>
      <b/>
      <vertAlign val="subscript"/>
      <sz val="11"/>
      <color theme="1"/>
      <name val="Symbol"/>
      <family val="1"/>
      <charset val="2"/>
    </font>
    <font>
      <b/>
      <vertAlign val="superscript"/>
      <sz val="11"/>
      <color theme="1"/>
      <name val="Aptos Narrow"/>
      <family val="2"/>
      <scheme val="minor"/>
    </font>
    <font>
      <b/>
      <vertAlign val="superscript"/>
      <sz val="11"/>
      <color theme="1"/>
      <name val="Symbol"/>
      <family val="1"/>
      <charset val="2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vertAlign val="subscript"/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i/>
      <sz val="16"/>
      <color theme="1"/>
      <name val="Aptos Narrow"/>
      <family val="2"/>
      <scheme val="minor"/>
    </font>
    <font>
      <vertAlign val="subscript"/>
      <sz val="16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8" fillId="0" borderId="10" xfId="0" applyFon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22" fillId="0" borderId="10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/>
    </xf>
    <xf numFmtId="11" fontId="26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center"/>
    </xf>
    <xf numFmtId="0" fontId="14" fillId="33" borderId="0" xfId="0" applyFont="1" applyFill="1"/>
    <xf numFmtId="167" fontId="0" fillId="0" borderId="10" xfId="0" applyNumberFormat="1" applyBorder="1" applyAlignment="1">
      <alignment horizontal="center"/>
    </xf>
    <xf numFmtId="0" fontId="31" fillId="0" borderId="10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 applyBorder="1"/>
    <xf numFmtId="0" fontId="20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22" fillId="0" borderId="0" xfId="0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31" fillId="0" borderId="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2</xdr:row>
          <xdr:rowOff>85725</xdr:rowOff>
        </xdr:from>
        <xdr:to>
          <xdr:col>1</xdr:col>
          <xdr:colOff>2286000</xdr:colOff>
          <xdr:row>2</xdr:row>
          <xdr:rowOff>466725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1085850</xdr:colOff>
          <xdr:row>3</xdr:row>
          <xdr:rowOff>76200</xdr:rowOff>
        </xdr:from>
        <xdr:to>
          <xdr:col>1</xdr:col>
          <xdr:colOff>2314575</xdr:colOff>
          <xdr:row>3</xdr:row>
          <xdr:rowOff>428625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342900</xdr:colOff>
          <xdr:row>3</xdr:row>
          <xdr:rowOff>123825</xdr:rowOff>
        </xdr:from>
        <xdr:to>
          <xdr:col>2</xdr:col>
          <xdr:colOff>2057400</xdr:colOff>
          <xdr:row>3</xdr:row>
          <xdr:rowOff>447675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514349</xdr:colOff>
          <xdr:row>4</xdr:row>
          <xdr:rowOff>47625</xdr:rowOff>
        </xdr:from>
        <xdr:to>
          <xdr:col>1</xdr:col>
          <xdr:colOff>2476500</xdr:colOff>
          <xdr:row>4</xdr:row>
          <xdr:rowOff>400812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361950</xdr:colOff>
          <xdr:row>4</xdr:row>
          <xdr:rowOff>85725</xdr:rowOff>
        </xdr:from>
        <xdr:to>
          <xdr:col>2</xdr:col>
          <xdr:colOff>2076450</xdr:colOff>
          <xdr:row>4</xdr:row>
          <xdr:rowOff>361950</xdr:rowOff>
        </xdr:to>
        <xdr:sp macro="" textlink="">
          <xdr:nvSpPr>
            <xdr:cNvPr id="2065" name="Object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5</xdr:row>
          <xdr:rowOff>28575</xdr:rowOff>
        </xdr:from>
        <xdr:to>
          <xdr:col>1</xdr:col>
          <xdr:colOff>2390775</xdr:colOff>
          <xdr:row>5</xdr:row>
          <xdr:rowOff>409575</xdr:rowOff>
        </xdr:to>
        <xdr:sp macro="" textlink="">
          <xdr:nvSpPr>
            <xdr:cNvPr id="2067" name="Object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381000</xdr:colOff>
          <xdr:row>5</xdr:row>
          <xdr:rowOff>114300</xdr:rowOff>
        </xdr:from>
        <xdr:to>
          <xdr:col>2</xdr:col>
          <xdr:colOff>2095500</xdr:colOff>
          <xdr:row>5</xdr:row>
          <xdr:rowOff>438150</xdr:rowOff>
        </xdr:to>
        <xdr:sp macro="" textlink="">
          <xdr:nvSpPr>
            <xdr:cNvPr id="2071" name="Object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419100</xdr:colOff>
          <xdr:row>6</xdr:row>
          <xdr:rowOff>66675</xdr:rowOff>
        </xdr:from>
        <xdr:to>
          <xdr:col>2</xdr:col>
          <xdr:colOff>2133600</xdr:colOff>
          <xdr:row>6</xdr:row>
          <xdr:rowOff>390525</xdr:rowOff>
        </xdr:to>
        <xdr:sp macro="" textlink="">
          <xdr:nvSpPr>
            <xdr:cNvPr id="2073" name="Object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6</xdr:row>
          <xdr:rowOff>66675</xdr:rowOff>
        </xdr:from>
        <xdr:to>
          <xdr:col>1</xdr:col>
          <xdr:colOff>3533775</xdr:colOff>
          <xdr:row>6</xdr:row>
          <xdr:rowOff>400050</xdr:rowOff>
        </xdr:to>
        <xdr:sp macro="" textlink="">
          <xdr:nvSpPr>
            <xdr:cNvPr id="2074" name="Object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image" Target="../media/image8.e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9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A9AC-61F7-4040-B746-9600AD45AC4C}">
  <dimension ref="A1:U42"/>
  <sheetViews>
    <sheetView tabSelected="1" workbookViewId="0">
      <selection activeCell="N20" sqref="N20"/>
    </sheetView>
  </sheetViews>
  <sheetFormatPr defaultRowHeight="15" x14ac:dyDescent="0.25"/>
  <cols>
    <col min="1" max="1" width="11.7109375" customWidth="1"/>
    <col min="2" max="2" width="9" customWidth="1"/>
    <col min="3" max="3" width="10" customWidth="1"/>
    <col min="4" max="4" width="10.7109375" customWidth="1"/>
    <col min="5" max="5" width="9" customWidth="1"/>
    <col min="6" max="6" width="7.7109375" customWidth="1"/>
    <col min="9" max="9" width="9.28515625" customWidth="1"/>
    <col min="10" max="10" width="9.42578125" customWidth="1"/>
    <col min="11" max="11" width="11.85546875" customWidth="1"/>
    <col min="12" max="12" width="9.42578125" customWidth="1"/>
    <col min="13" max="13" width="10.140625" customWidth="1"/>
    <col min="14" max="14" width="10.7109375" customWidth="1"/>
    <col min="15" max="15" width="11.85546875" customWidth="1"/>
    <col min="16" max="16" width="9.42578125" customWidth="1"/>
    <col min="17" max="17" width="14.42578125" customWidth="1"/>
    <col min="19" max="19" width="13.7109375" customWidth="1"/>
  </cols>
  <sheetData>
    <row r="1" spans="1:21" x14ac:dyDescent="0.25">
      <c r="E1" s="2"/>
      <c r="F1" s="2"/>
      <c r="G1" s="1"/>
    </row>
    <row r="2" spans="1:21" x14ac:dyDescent="0.25">
      <c r="A2" s="27"/>
      <c r="B2" s="28"/>
      <c r="C2" s="29"/>
      <c r="D2" s="29"/>
      <c r="E2" s="28"/>
      <c r="F2" s="19" t="s">
        <v>24</v>
      </c>
      <c r="G2" s="20"/>
      <c r="H2" s="21"/>
      <c r="I2" s="21"/>
      <c r="J2" s="21"/>
      <c r="K2" s="21"/>
      <c r="L2" s="21"/>
    </row>
    <row r="3" spans="1:21" x14ac:dyDescent="0.25">
      <c r="A3" s="30"/>
      <c r="B3" s="29"/>
      <c r="C3" s="29"/>
      <c r="D3" s="29"/>
      <c r="E3" s="28"/>
      <c r="F3" s="2"/>
      <c r="G3" s="1"/>
    </row>
    <row r="4" spans="1:21" x14ac:dyDescent="0.25">
      <c r="A4" s="5" t="s">
        <v>2</v>
      </c>
      <c r="B4" s="8" t="s">
        <v>11</v>
      </c>
      <c r="C4" s="8" t="s">
        <v>12</v>
      </c>
      <c r="D4" s="5" t="s">
        <v>3</v>
      </c>
      <c r="E4" s="5" t="s">
        <v>4</v>
      </c>
      <c r="F4" s="10" t="s">
        <v>1</v>
      </c>
      <c r="G4" s="11" t="s">
        <v>5</v>
      </c>
      <c r="H4" s="11" t="s">
        <v>0</v>
      </c>
      <c r="I4" s="10" t="s">
        <v>6</v>
      </c>
      <c r="J4" s="8" t="s">
        <v>13</v>
      </c>
      <c r="K4" s="5" t="s">
        <v>7</v>
      </c>
      <c r="L4" s="5" t="s">
        <v>8</v>
      </c>
      <c r="M4" s="10" t="s">
        <v>6</v>
      </c>
      <c r="N4" s="10" t="s">
        <v>1</v>
      </c>
      <c r="O4" s="11" t="s">
        <v>5</v>
      </c>
      <c r="P4" s="11" t="s">
        <v>9</v>
      </c>
      <c r="Q4" s="13" t="s">
        <v>14</v>
      </c>
      <c r="R4" s="11" t="s">
        <v>10</v>
      </c>
      <c r="S4" s="13" t="s">
        <v>15</v>
      </c>
      <c r="T4" s="11" t="s">
        <v>0</v>
      </c>
      <c r="U4" s="5" t="s">
        <v>8</v>
      </c>
    </row>
    <row r="5" spans="1:21" x14ac:dyDescent="0.25">
      <c r="A5" s="6">
        <v>140000000</v>
      </c>
      <c r="B5" s="7">
        <v>37.5</v>
      </c>
      <c r="C5" s="7">
        <v>400</v>
      </c>
      <c r="D5" s="6">
        <v>86000</v>
      </c>
      <c r="E5" s="6">
        <v>5000</v>
      </c>
      <c r="F5" s="7">
        <v>32</v>
      </c>
      <c r="G5" s="7">
        <v>3.875E-5</v>
      </c>
      <c r="H5" s="7">
        <v>869</v>
      </c>
      <c r="I5" s="7">
        <v>1.05</v>
      </c>
      <c r="J5" s="7">
        <f>SQRT($B$5*$B$5/(I5*I5)+$C$5*$C$5*(I5-1)*(I5-1)/(I5*I5))</f>
        <v>40.476190476190482</v>
      </c>
      <c r="K5" s="6">
        <f>A5*(I5-1)/(I5*I5)</f>
        <v>6349206.3492063545</v>
      </c>
      <c r="L5" s="6">
        <f>4*PI()*J5*J5/(K5*G5)</f>
        <v>83.679288192391681</v>
      </c>
      <c r="M5" s="7">
        <v>1.0940000000000001</v>
      </c>
      <c r="N5" s="12">
        <v>32</v>
      </c>
      <c r="O5" s="6">
        <v>3.875E-5</v>
      </c>
      <c r="P5" s="6">
        <v>2.622E-5</v>
      </c>
      <c r="Q5" s="14">
        <f>EXP(-$D$5*P5)</f>
        <v>0.1048819339553901</v>
      </c>
      <c r="R5" s="6">
        <v>8.4950000000000008E-6</v>
      </c>
      <c r="S5" s="14">
        <f>EXP(-$E$5*R5)</f>
        <v>0.95841442558208445</v>
      </c>
      <c r="T5" s="7">
        <v>869</v>
      </c>
      <c r="U5" s="12">
        <f>4*PI()*$J$6*$J$6/($K$6*O5)</f>
        <v>69.491696825569178</v>
      </c>
    </row>
    <row r="6" spans="1:21" x14ac:dyDescent="0.25">
      <c r="A6" s="7"/>
      <c r="B6" s="7"/>
      <c r="C6" s="7"/>
      <c r="D6" s="9"/>
      <c r="E6" s="9"/>
      <c r="F6" s="9"/>
      <c r="G6" s="9"/>
      <c r="H6" s="9"/>
      <c r="I6" s="7">
        <v>1.0940000000000001</v>
      </c>
      <c r="J6" s="7">
        <f>SQRT($B$5*$B$5/(I6*I6)+$C$5*$C$5*(I6-1)*(I6-1)/(I6*I6))</f>
        <v>48.540919876390042</v>
      </c>
      <c r="K6" s="6">
        <f>A5*(I6-1)/(I6*I6)</f>
        <v>10995658.553051554</v>
      </c>
      <c r="L6" s="6">
        <f>4*PI()*J6*J6/(K6*G5)</f>
        <v>69.491696825569178</v>
      </c>
      <c r="M6" s="9"/>
      <c r="N6" s="12">
        <v>26</v>
      </c>
      <c r="O6" s="6">
        <v>4.7689999999999999E-5</v>
      </c>
      <c r="P6" s="6">
        <v>3.3529999999999999E-5</v>
      </c>
      <c r="Q6" s="14">
        <f>EXP(-$D$5*P6)</f>
        <v>5.5934159677089458E-2</v>
      </c>
      <c r="R6" s="6">
        <v>1.417E-5</v>
      </c>
      <c r="S6" s="14">
        <f>EXP(-$E$5*R6)</f>
        <v>0.93160162189088147</v>
      </c>
      <c r="T6" s="7">
        <v>642</v>
      </c>
      <c r="U6" s="12">
        <f>4*PI()*$J$6*$J$6/($K$6*O6)</f>
        <v>56.464735835412164</v>
      </c>
    </row>
    <row r="7" spans="1:21" x14ac:dyDescent="0.25">
      <c r="A7" s="7"/>
      <c r="B7" s="7"/>
      <c r="C7" s="6"/>
      <c r="D7" s="9"/>
      <c r="E7" s="9"/>
      <c r="F7" s="9"/>
      <c r="G7" s="9"/>
      <c r="H7" s="9"/>
      <c r="I7" s="7">
        <v>1.1499999999999999</v>
      </c>
      <c r="J7" s="7">
        <f>SQRT($B$5*$B$5/(I7*I7)+$C$5*$C$5*(I7-1)*(I7-1)/(I7*I7))</f>
        <v>61.52596390471696</v>
      </c>
      <c r="K7" s="6">
        <f>A5*(I7-1)/(I7*I7)</f>
        <v>15879017.013232509</v>
      </c>
      <c r="L7" s="6">
        <f>4*PI()*J7*J7/(K7*G5)</f>
        <v>77.309238572209622</v>
      </c>
      <c r="M7" s="9"/>
      <c r="N7" s="12">
        <v>42</v>
      </c>
      <c r="O7" s="6">
        <v>2.9519999999999999E-5</v>
      </c>
      <c r="P7" s="6">
        <v>2.145E-5</v>
      </c>
      <c r="Q7" s="14">
        <f>EXP(-$D$5*P7)</f>
        <v>0.1580727355977653</v>
      </c>
      <c r="R7" s="6">
        <v>4.6720000000000003E-6</v>
      </c>
      <c r="S7" s="14">
        <f>EXP(-$E$5*R7)</f>
        <v>0.97691073259812911</v>
      </c>
      <c r="T7" s="7">
        <v>1203</v>
      </c>
      <c r="U7" s="12">
        <f>4*PI()*$J$6*$J$6/($K$6*O7)</f>
        <v>91.219622357412135</v>
      </c>
    </row>
    <row r="8" spans="1:21" x14ac:dyDescent="0.25">
      <c r="E8" s="2"/>
      <c r="F8" s="2"/>
      <c r="G8" s="1"/>
      <c r="H8" s="2"/>
      <c r="I8" s="1"/>
      <c r="J8" s="3"/>
      <c r="K8" s="3"/>
      <c r="L8" s="4"/>
      <c r="M8" s="2"/>
      <c r="N8" s="2"/>
      <c r="O8" s="2"/>
    </row>
    <row r="9" spans="1:21" x14ac:dyDescent="0.25">
      <c r="E9" s="2"/>
      <c r="F9" s="2"/>
      <c r="G9" s="1"/>
      <c r="H9" s="2"/>
      <c r="I9" s="1"/>
      <c r="J9" s="3"/>
      <c r="K9" s="3"/>
      <c r="L9" s="4"/>
      <c r="M9" s="2"/>
      <c r="N9" s="2"/>
      <c r="O9" s="2"/>
    </row>
    <row r="10" spans="1:21" ht="18" x14ac:dyDescent="0.25">
      <c r="A10" s="15" t="s">
        <v>16</v>
      </c>
      <c r="B10" s="16" t="s">
        <v>17</v>
      </c>
      <c r="C10" s="16" t="s">
        <v>18</v>
      </c>
      <c r="D10" s="15" t="s">
        <v>21</v>
      </c>
      <c r="E10" s="15" t="s">
        <v>22</v>
      </c>
      <c r="F10" s="17" t="s">
        <v>6</v>
      </c>
      <c r="G10" s="16" t="s">
        <v>19</v>
      </c>
      <c r="H10" s="15" t="s">
        <v>20</v>
      </c>
      <c r="O10" s="34"/>
      <c r="Q10" s="27"/>
    </row>
    <row r="11" spans="1:21" x14ac:dyDescent="0.25">
      <c r="A11" s="12">
        <v>140</v>
      </c>
      <c r="B11" s="7">
        <v>37.5</v>
      </c>
      <c r="C11" s="7">
        <v>400</v>
      </c>
      <c r="D11" s="18">
        <v>8.6</v>
      </c>
      <c r="E11" s="18">
        <v>0.5</v>
      </c>
      <c r="F11" s="7">
        <v>1.05</v>
      </c>
      <c r="G11" s="12">
        <v>40.476190476190482</v>
      </c>
      <c r="H11" s="18">
        <v>6.35</v>
      </c>
      <c r="O11" s="2"/>
      <c r="Q11" s="4"/>
    </row>
    <row r="12" spans="1:21" x14ac:dyDescent="0.25">
      <c r="A12" s="7"/>
      <c r="B12" s="7"/>
      <c r="C12" s="7"/>
      <c r="D12" s="7"/>
      <c r="E12" s="6"/>
      <c r="F12" s="7">
        <v>1.0940000000000001</v>
      </c>
      <c r="G12" s="12">
        <v>48.540919876390042</v>
      </c>
      <c r="H12" s="12">
        <v>11</v>
      </c>
      <c r="O12" s="2"/>
      <c r="Q12" s="4"/>
    </row>
    <row r="13" spans="1:21" x14ac:dyDescent="0.25">
      <c r="A13" s="7"/>
      <c r="B13" s="7"/>
      <c r="C13" s="7"/>
      <c r="D13" s="7"/>
      <c r="E13" s="6"/>
      <c r="F13" s="7">
        <v>1.1499999999999999</v>
      </c>
      <c r="G13" s="12">
        <v>61.52596390471696</v>
      </c>
      <c r="H13" s="12">
        <v>15.9</v>
      </c>
      <c r="O13" s="2"/>
      <c r="Q13" s="4"/>
    </row>
    <row r="14" spans="1:21" x14ac:dyDescent="0.25">
      <c r="E14" s="2"/>
      <c r="F14" s="2"/>
      <c r="G14" s="1"/>
      <c r="H14" s="2"/>
      <c r="I14" s="1"/>
      <c r="J14" s="3"/>
      <c r="K14" s="3"/>
      <c r="L14" s="4"/>
      <c r="M14" s="2"/>
      <c r="N14" s="2"/>
      <c r="O14" s="2"/>
    </row>
    <row r="15" spans="1:21" ht="17.25" x14ac:dyDescent="0.3">
      <c r="A15" s="10" t="s">
        <v>1</v>
      </c>
      <c r="B15" s="11" t="s">
        <v>23</v>
      </c>
      <c r="C15" s="11" t="s">
        <v>25</v>
      </c>
      <c r="D15" s="11" t="s">
        <v>33</v>
      </c>
      <c r="E15" s="11" t="s">
        <v>0</v>
      </c>
      <c r="F15" s="2"/>
      <c r="G15" s="1"/>
      <c r="H15" s="2"/>
      <c r="I15" s="1"/>
      <c r="J15" s="3"/>
      <c r="K15" s="3"/>
      <c r="L15" s="4"/>
      <c r="M15" s="2"/>
      <c r="N15" s="2"/>
      <c r="O15" s="2"/>
    </row>
    <row r="16" spans="1:21" x14ac:dyDescent="0.25">
      <c r="A16" s="12">
        <v>32</v>
      </c>
      <c r="B16" s="22">
        <v>0.38750000000000001</v>
      </c>
      <c r="C16" s="6">
        <v>2.622E-5</v>
      </c>
      <c r="D16" s="6">
        <v>8.4950000000000008E-6</v>
      </c>
      <c r="E16" s="7">
        <v>869</v>
      </c>
      <c r="F16" s="2"/>
      <c r="G16" s="1"/>
      <c r="H16" s="2"/>
      <c r="I16" s="1"/>
      <c r="J16" s="3"/>
      <c r="K16" s="3"/>
      <c r="L16" s="4"/>
      <c r="M16" s="2"/>
      <c r="N16" s="2"/>
      <c r="O16" s="2"/>
    </row>
    <row r="17" spans="1:15" x14ac:dyDescent="0.25">
      <c r="A17" s="12">
        <v>26</v>
      </c>
      <c r="B17" s="22">
        <v>0.47689999999999999</v>
      </c>
      <c r="C17" s="6">
        <v>3.3529999999999999E-5</v>
      </c>
      <c r="D17" s="6">
        <v>1.417E-5</v>
      </c>
      <c r="E17" s="7">
        <v>642</v>
      </c>
      <c r="F17" s="2"/>
      <c r="G17" s="1"/>
      <c r="H17" s="2"/>
      <c r="I17" s="1"/>
      <c r="J17" s="3"/>
      <c r="K17" s="3"/>
      <c r="L17" s="4"/>
      <c r="M17" s="2"/>
      <c r="N17" s="2"/>
      <c r="O17" s="2"/>
    </row>
    <row r="18" spans="1:15" x14ac:dyDescent="0.25">
      <c r="A18" s="12">
        <v>42</v>
      </c>
      <c r="B18" s="22">
        <v>0.29520000000000002</v>
      </c>
      <c r="C18" s="6">
        <v>2.145E-5</v>
      </c>
      <c r="D18" s="6">
        <v>4.6720000000000003E-6</v>
      </c>
      <c r="E18" s="7">
        <v>1203</v>
      </c>
      <c r="F18" s="2"/>
      <c r="G18" s="1"/>
      <c r="H18" s="2"/>
      <c r="I18" s="1"/>
      <c r="J18" s="3"/>
      <c r="K18" s="3"/>
      <c r="L18" s="4"/>
      <c r="M18" s="2"/>
      <c r="N18" s="2"/>
      <c r="O18" s="2"/>
    </row>
    <row r="19" spans="1:15" x14ac:dyDescent="0.25">
      <c r="A19" s="32"/>
      <c r="B19" s="28"/>
      <c r="C19" s="28"/>
      <c r="D19" s="28"/>
      <c r="E19" s="28"/>
      <c r="F19" s="2"/>
      <c r="G19" s="1"/>
      <c r="H19" s="2"/>
      <c r="I19" s="1"/>
      <c r="J19" s="3"/>
      <c r="K19" s="3"/>
      <c r="L19" s="4"/>
      <c r="M19" s="2"/>
      <c r="N19" s="2"/>
      <c r="O19" s="2"/>
    </row>
    <row r="20" spans="1:15" x14ac:dyDescent="0.25">
      <c r="A20" s="34"/>
      <c r="B20" s="35"/>
      <c r="C20" s="35"/>
      <c r="D20" s="35"/>
      <c r="E20" s="28"/>
      <c r="F20" s="2"/>
      <c r="G20" s="1"/>
      <c r="H20" s="2"/>
      <c r="I20" s="1"/>
      <c r="J20" s="3"/>
      <c r="K20" s="3"/>
      <c r="L20" s="4"/>
      <c r="M20" s="2"/>
      <c r="N20" s="2"/>
      <c r="O20" s="2"/>
    </row>
    <row r="21" spans="1:15" x14ac:dyDescent="0.25">
      <c r="A21" s="32"/>
      <c r="B21" s="28"/>
      <c r="C21" s="28"/>
      <c r="D21" s="28"/>
      <c r="E21" s="28"/>
      <c r="F21" s="2"/>
      <c r="G21" s="1"/>
      <c r="H21" s="2"/>
      <c r="I21" s="1"/>
      <c r="J21" s="3"/>
      <c r="K21" s="3"/>
      <c r="L21" s="4"/>
      <c r="M21" s="2"/>
      <c r="N21" s="2"/>
      <c r="O21" s="2"/>
    </row>
    <row r="22" spans="1:15" x14ac:dyDescent="0.25">
      <c r="A22" s="34"/>
      <c r="B22" s="35"/>
      <c r="C22" s="35"/>
      <c r="D22" s="35"/>
      <c r="E22" s="28"/>
      <c r="F22" s="2"/>
      <c r="G22" s="1"/>
      <c r="H22" s="2"/>
      <c r="I22" s="1"/>
      <c r="J22" s="3"/>
      <c r="K22" s="3"/>
      <c r="L22" s="4"/>
      <c r="M22" s="2"/>
      <c r="N22" s="2"/>
      <c r="O22" s="2"/>
    </row>
    <row r="23" spans="1:15" x14ac:dyDescent="0.25">
      <c r="A23" s="32"/>
      <c r="B23" s="29"/>
      <c r="C23" s="29"/>
      <c r="D23" s="29"/>
      <c r="E23" s="28"/>
      <c r="F23" s="2"/>
      <c r="G23" s="1"/>
      <c r="H23" s="2"/>
      <c r="I23" s="1"/>
      <c r="J23" s="3"/>
      <c r="K23" s="3"/>
      <c r="L23" s="4"/>
      <c r="M23" s="2"/>
      <c r="N23" s="2"/>
      <c r="O23" s="2"/>
    </row>
    <row r="24" spans="1:15" x14ac:dyDescent="0.25">
      <c r="A24" s="27"/>
      <c r="B24" s="33"/>
      <c r="C24" s="33"/>
      <c r="D24" s="33"/>
      <c r="E24" s="28"/>
      <c r="F24" s="2"/>
      <c r="G24" s="1"/>
      <c r="H24" s="2"/>
      <c r="I24" s="1"/>
      <c r="J24" s="3"/>
      <c r="K24" s="3"/>
      <c r="L24" s="4"/>
      <c r="M24" s="2"/>
      <c r="N24" s="2"/>
      <c r="O24" s="2"/>
    </row>
    <row r="25" spans="1:15" x14ac:dyDescent="0.25">
      <c r="A25" s="31"/>
      <c r="B25" s="31"/>
      <c r="C25" s="31"/>
      <c r="D25" s="31"/>
      <c r="E25" s="28"/>
      <c r="F25" s="2"/>
      <c r="G25" s="1"/>
      <c r="H25" s="2"/>
      <c r="I25" s="1"/>
      <c r="J25" s="3"/>
      <c r="K25" s="3"/>
      <c r="L25" s="4"/>
      <c r="M25" s="2"/>
      <c r="N25" s="2"/>
      <c r="O25" s="2"/>
    </row>
    <row r="26" spans="1:15" x14ac:dyDescent="0.25">
      <c r="E26" s="2"/>
      <c r="F26" s="2"/>
      <c r="G26" s="1"/>
      <c r="H26" s="2"/>
      <c r="I26" s="1"/>
      <c r="J26" s="3"/>
      <c r="K26" s="3"/>
      <c r="L26" s="4"/>
      <c r="M26" s="2"/>
      <c r="N26" s="2"/>
      <c r="O26" s="2"/>
    </row>
    <row r="42" spans="5:15" x14ac:dyDescent="0.25">
      <c r="E42" s="2"/>
      <c r="F42" s="2"/>
      <c r="G42" s="1"/>
      <c r="H42" s="2"/>
      <c r="I42" s="1"/>
      <c r="J42" s="3"/>
      <c r="K42" s="3"/>
      <c r="L42" s="4"/>
      <c r="M42" s="2"/>
      <c r="N42" s="2"/>
      <c r="O4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5898-20BD-4129-8132-762F4A722D67}">
  <dimension ref="A1:F17"/>
  <sheetViews>
    <sheetView workbookViewId="0">
      <selection activeCell="E7" sqref="E7"/>
    </sheetView>
  </sheetViews>
  <sheetFormatPr defaultRowHeight="15" x14ac:dyDescent="0.25"/>
  <cols>
    <col min="1" max="1" width="13.7109375" customWidth="1"/>
    <col min="2" max="2" width="44.28515625" customWidth="1"/>
    <col min="3" max="3" width="50" customWidth="1"/>
    <col min="4" max="4" width="36.140625" customWidth="1"/>
    <col min="5" max="5" width="29.42578125" customWidth="1"/>
    <col min="6" max="6" width="52.5703125" customWidth="1"/>
    <col min="7" max="7" width="25.140625" customWidth="1"/>
    <col min="8" max="8" width="54.140625" customWidth="1"/>
    <col min="9" max="9" width="36.140625" customWidth="1"/>
    <col min="10" max="10" width="9.140625" customWidth="1"/>
  </cols>
  <sheetData>
    <row r="1" spans="1:6" ht="18.75" x14ac:dyDescent="0.25">
      <c r="A1" s="31"/>
      <c r="B1" s="36"/>
      <c r="C1" s="36"/>
      <c r="D1" s="36"/>
      <c r="E1" s="36"/>
      <c r="F1" s="36"/>
    </row>
    <row r="2" spans="1:6" ht="32.25" customHeight="1" x14ac:dyDescent="0.25">
      <c r="A2" s="9"/>
      <c r="B2" s="24" t="s">
        <v>30</v>
      </c>
      <c r="C2" s="24" t="s">
        <v>34</v>
      </c>
      <c r="D2" s="31"/>
      <c r="E2" s="31"/>
      <c r="F2" s="31"/>
    </row>
    <row r="3" spans="1:6" ht="33" customHeight="1" x14ac:dyDescent="0.25">
      <c r="A3" s="23" t="s">
        <v>26</v>
      </c>
      <c r="B3" s="9"/>
      <c r="C3" s="25" t="s">
        <v>28</v>
      </c>
      <c r="D3" s="31"/>
      <c r="E3" s="31"/>
      <c r="F3" s="31"/>
    </row>
    <row r="4" spans="1:6" ht="30" customHeight="1" x14ac:dyDescent="0.25">
      <c r="A4" s="23" t="s">
        <v>27</v>
      </c>
      <c r="B4" s="9"/>
      <c r="C4" s="9"/>
    </row>
    <row r="5" spans="1:6" ht="35.25" customHeight="1" x14ac:dyDescent="0.25">
      <c r="A5" s="23" t="s">
        <v>29</v>
      </c>
      <c r="B5" s="9"/>
      <c r="C5" s="9"/>
    </row>
    <row r="6" spans="1:6" ht="37.5" customHeight="1" x14ac:dyDescent="0.25">
      <c r="A6" s="23" t="s">
        <v>31</v>
      </c>
      <c r="B6" s="9"/>
      <c r="C6" s="9"/>
    </row>
    <row r="7" spans="1:6" ht="38.25" customHeight="1" x14ac:dyDescent="0.25">
      <c r="A7" s="23" t="s">
        <v>32</v>
      </c>
      <c r="B7" s="9"/>
      <c r="C7" s="9"/>
    </row>
    <row r="8" spans="1:6" ht="42.75" customHeight="1" x14ac:dyDescent="0.25"/>
    <row r="9" spans="1:6" ht="45" customHeight="1" x14ac:dyDescent="0.25">
      <c r="A9" s="9"/>
      <c r="B9" s="24" t="s">
        <v>30</v>
      </c>
      <c r="C9" s="24" t="s">
        <v>34</v>
      </c>
    </row>
    <row r="10" spans="1:6" ht="39" customHeight="1" x14ac:dyDescent="0.25">
      <c r="A10" s="23" t="s">
        <v>26</v>
      </c>
      <c r="B10" s="26" t="s">
        <v>38</v>
      </c>
      <c r="C10" s="25" t="s">
        <v>28</v>
      </c>
    </row>
    <row r="11" spans="1:6" ht="29.25" customHeight="1" x14ac:dyDescent="0.25">
      <c r="A11" s="23" t="s">
        <v>27</v>
      </c>
      <c r="B11" s="26" t="s">
        <v>36</v>
      </c>
      <c r="C11" s="26" t="s">
        <v>35</v>
      </c>
    </row>
    <row r="12" spans="1:6" ht="33" customHeight="1" x14ac:dyDescent="0.25">
      <c r="A12" s="23" t="s">
        <v>29</v>
      </c>
      <c r="B12" s="26" t="s">
        <v>37</v>
      </c>
      <c r="C12" s="26" t="s">
        <v>39</v>
      </c>
    </row>
    <row r="13" spans="1:6" ht="31.5" customHeight="1" x14ac:dyDescent="0.25">
      <c r="A13" s="23" t="s">
        <v>31</v>
      </c>
      <c r="B13" s="26" t="s">
        <v>43</v>
      </c>
      <c r="C13" s="26" t="s">
        <v>40</v>
      </c>
    </row>
    <row r="14" spans="1:6" ht="33.75" customHeight="1" x14ac:dyDescent="0.25">
      <c r="A14" s="23" t="s">
        <v>32</v>
      </c>
      <c r="B14" s="26" t="s">
        <v>42</v>
      </c>
      <c r="C14" s="26" t="s">
        <v>41</v>
      </c>
    </row>
    <row r="15" spans="1:6" ht="40.5" customHeight="1" x14ac:dyDescent="0.25"/>
    <row r="16" spans="1:6" ht="42.75" customHeight="1" x14ac:dyDescent="0.25"/>
    <row r="17" ht="37.5" customHeight="1" x14ac:dyDescent="0.25"/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2059" r:id="rId4">
          <objectPr defaultSize="0" autoPict="0" r:id="rId5">
            <anchor moveWithCells="1" sizeWithCells="1">
              <from>
                <xdr:col>1</xdr:col>
                <xdr:colOff>1028700</xdr:colOff>
                <xdr:row>2</xdr:row>
                <xdr:rowOff>85725</xdr:rowOff>
              </from>
              <to>
                <xdr:col>1</xdr:col>
                <xdr:colOff>2286000</xdr:colOff>
                <xdr:row>2</xdr:row>
                <xdr:rowOff>466725</xdr:rowOff>
              </to>
            </anchor>
          </objectPr>
        </oleObject>
      </mc:Choice>
      <mc:Fallback>
        <oleObject progId="Equation.DSMT4" shapeId="2059" r:id="rId4"/>
      </mc:Fallback>
    </mc:AlternateContent>
    <mc:AlternateContent xmlns:mc="http://schemas.openxmlformats.org/markup-compatibility/2006">
      <mc:Choice Requires="x14">
        <oleObject progId="Equation.DSMT4" shapeId="2061" r:id="rId6">
          <objectPr defaultSize="0" autoPict="0" r:id="rId7">
            <anchor moveWithCells="1" sizeWithCells="1">
              <from>
                <xdr:col>1</xdr:col>
                <xdr:colOff>1085850</xdr:colOff>
                <xdr:row>3</xdr:row>
                <xdr:rowOff>76200</xdr:rowOff>
              </from>
              <to>
                <xdr:col>1</xdr:col>
                <xdr:colOff>2314575</xdr:colOff>
                <xdr:row>3</xdr:row>
                <xdr:rowOff>428625</xdr:rowOff>
              </to>
            </anchor>
          </objectPr>
        </oleObject>
      </mc:Choice>
      <mc:Fallback>
        <oleObject progId="Equation.DSMT4" shapeId="2061" r:id="rId6"/>
      </mc:Fallback>
    </mc:AlternateContent>
    <mc:AlternateContent xmlns:mc="http://schemas.openxmlformats.org/markup-compatibility/2006">
      <mc:Choice Requires="x14">
        <oleObject progId="Equation.DSMT4" shapeId="2063" r:id="rId8">
          <objectPr defaultSize="0" autoPict="0" r:id="rId9">
            <anchor moveWithCells="1" sizeWithCells="1">
              <from>
                <xdr:col>2</xdr:col>
                <xdr:colOff>342900</xdr:colOff>
                <xdr:row>3</xdr:row>
                <xdr:rowOff>123825</xdr:rowOff>
              </from>
              <to>
                <xdr:col>2</xdr:col>
                <xdr:colOff>2057400</xdr:colOff>
                <xdr:row>3</xdr:row>
                <xdr:rowOff>447675</xdr:rowOff>
              </to>
            </anchor>
          </objectPr>
        </oleObject>
      </mc:Choice>
      <mc:Fallback>
        <oleObject progId="Equation.DSMT4" shapeId="2063" r:id="rId8"/>
      </mc:Fallback>
    </mc:AlternateContent>
    <mc:AlternateContent xmlns:mc="http://schemas.openxmlformats.org/markup-compatibility/2006">
      <mc:Choice Requires="x14">
        <oleObject progId="Equation.DSMT4" shapeId="2064" r:id="rId10">
          <objectPr defaultSize="0" autoPict="0" r:id="rId11">
            <anchor moveWithCells="1" sizeWithCells="1">
              <from>
                <xdr:col>1</xdr:col>
                <xdr:colOff>514350</xdr:colOff>
                <xdr:row>4</xdr:row>
                <xdr:rowOff>47625</xdr:rowOff>
              </from>
              <to>
                <xdr:col>1</xdr:col>
                <xdr:colOff>2476500</xdr:colOff>
                <xdr:row>4</xdr:row>
                <xdr:rowOff>400050</xdr:rowOff>
              </to>
            </anchor>
          </objectPr>
        </oleObject>
      </mc:Choice>
      <mc:Fallback>
        <oleObject progId="Equation.DSMT4" shapeId="2064" r:id="rId10"/>
      </mc:Fallback>
    </mc:AlternateContent>
    <mc:AlternateContent xmlns:mc="http://schemas.openxmlformats.org/markup-compatibility/2006">
      <mc:Choice Requires="x14">
        <oleObject progId="Equation.DSMT4" shapeId="2065" r:id="rId12">
          <objectPr defaultSize="0" autoPict="0" r:id="rId13">
            <anchor moveWithCells="1" sizeWithCells="1">
              <from>
                <xdr:col>2</xdr:col>
                <xdr:colOff>361950</xdr:colOff>
                <xdr:row>4</xdr:row>
                <xdr:rowOff>85725</xdr:rowOff>
              </from>
              <to>
                <xdr:col>2</xdr:col>
                <xdr:colOff>2076450</xdr:colOff>
                <xdr:row>4</xdr:row>
                <xdr:rowOff>361950</xdr:rowOff>
              </to>
            </anchor>
          </objectPr>
        </oleObject>
      </mc:Choice>
      <mc:Fallback>
        <oleObject progId="Equation.DSMT4" shapeId="2065" r:id="rId12"/>
      </mc:Fallback>
    </mc:AlternateContent>
    <mc:AlternateContent xmlns:mc="http://schemas.openxmlformats.org/markup-compatibility/2006">
      <mc:Choice Requires="x14">
        <oleObject progId="Equation.DSMT4" shapeId="2067" r:id="rId14">
          <objectPr defaultSize="0" autoPict="0" r:id="rId15">
            <anchor moveWithCells="1" sizeWithCells="1">
              <from>
                <xdr:col>1</xdr:col>
                <xdr:colOff>914400</xdr:colOff>
                <xdr:row>5</xdr:row>
                <xdr:rowOff>28575</xdr:rowOff>
              </from>
              <to>
                <xdr:col>1</xdr:col>
                <xdr:colOff>2390775</xdr:colOff>
                <xdr:row>5</xdr:row>
                <xdr:rowOff>409575</xdr:rowOff>
              </to>
            </anchor>
          </objectPr>
        </oleObject>
      </mc:Choice>
      <mc:Fallback>
        <oleObject progId="Equation.DSMT4" shapeId="2067" r:id="rId14"/>
      </mc:Fallback>
    </mc:AlternateContent>
    <mc:AlternateContent xmlns:mc="http://schemas.openxmlformats.org/markup-compatibility/2006">
      <mc:Choice Requires="x14">
        <oleObject progId="Equation.DSMT4" shapeId="2071" r:id="rId16">
          <objectPr defaultSize="0" autoPict="0" r:id="rId17">
            <anchor moveWithCells="1" sizeWithCells="1">
              <from>
                <xdr:col>2</xdr:col>
                <xdr:colOff>381000</xdr:colOff>
                <xdr:row>5</xdr:row>
                <xdr:rowOff>114300</xdr:rowOff>
              </from>
              <to>
                <xdr:col>2</xdr:col>
                <xdr:colOff>2095500</xdr:colOff>
                <xdr:row>5</xdr:row>
                <xdr:rowOff>438150</xdr:rowOff>
              </to>
            </anchor>
          </objectPr>
        </oleObject>
      </mc:Choice>
      <mc:Fallback>
        <oleObject progId="Equation.DSMT4" shapeId="2071" r:id="rId16"/>
      </mc:Fallback>
    </mc:AlternateContent>
    <mc:AlternateContent xmlns:mc="http://schemas.openxmlformats.org/markup-compatibility/2006">
      <mc:Choice Requires="x14">
        <oleObject progId="Equation.DSMT4" shapeId="2073" r:id="rId18">
          <objectPr defaultSize="0" autoPict="0" r:id="rId17">
            <anchor moveWithCells="1" sizeWithCells="1">
              <from>
                <xdr:col>2</xdr:col>
                <xdr:colOff>419100</xdr:colOff>
                <xdr:row>6</xdr:row>
                <xdr:rowOff>66675</xdr:rowOff>
              </from>
              <to>
                <xdr:col>2</xdr:col>
                <xdr:colOff>2133600</xdr:colOff>
                <xdr:row>6</xdr:row>
                <xdr:rowOff>390525</xdr:rowOff>
              </to>
            </anchor>
          </objectPr>
        </oleObject>
      </mc:Choice>
      <mc:Fallback>
        <oleObject progId="Equation.DSMT4" shapeId="2073" r:id="rId18"/>
      </mc:Fallback>
    </mc:AlternateContent>
    <mc:AlternateContent xmlns:mc="http://schemas.openxmlformats.org/markup-compatibility/2006">
      <mc:Choice Requires="x14">
        <oleObject progId="Equation.DSMT4" shapeId="2074" r:id="rId19">
          <objectPr defaultSize="0" autoPict="0" r:id="rId20">
            <anchor moveWithCells="1" sizeWithCells="1">
              <from>
                <xdr:col>1</xdr:col>
                <xdr:colOff>76200</xdr:colOff>
                <xdr:row>6</xdr:row>
                <xdr:rowOff>66675</xdr:rowOff>
              </from>
              <to>
                <xdr:col>1</xdr:col>
                <xdr:colOff>3533775</xdr:colOff>
                <xdr:row>6</xdr:row>
                <xdr:rowOff>400050</xdr:rowOff>
              </to>
            </anchor>
          </objectPr>
        </oleObject>
      </mc:Choice>
      <mc:Fallback>
        <oleObject progId="Equation.DSMT4" shapeId="2074" r:id="rId1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timg</dc:creator>
  <cp:lastModifiedBy>timg</cp:lastModifiedBy>
  <dcterms:created xsi:type="dcterms:W3CDTF">2025-09-05T06:18:20Z</dcterms:created>
  <dcterms:modified xsi:type="dcterms:W3CDTF">2025-09-25T03:52:55Z</dcterms:modified>
</cp:coreProperties>
</file>