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ik\OneDrive\Namizje\FAKS\MAGISTERIJ\2. Letnik\Konstruiranje Električnih Strojev KES\Lab. Vaje\3_vaja\"/>
    </mc:Choice>
  </mc:AlternateContent>
  <xr:revisionPtr revIDLastSave="0" documentId="13_ncr:1_{C7754FCA-2486-45A3-B32C-2311DD46CCB5}" xr6:coauthVersionLast="47" xr6:coauthVersionMax="47" xr10:uidLastSave="{00000000-0000-0000-0000-000000000000}"/>
  <bookViews>
    <workbookView xWindow="38280" yWindow="-120" windowWidth="38640" windowHeight="15720" xr2:uid="{5B948B0E-58EE-4449-B0D7-A1E2D90A04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  <c r="E3" i="1"/>
  <c r="E4" i="1"/>
  <c r="G4" i="1" s="1"/>
  <c r="I4" i="1" s="1"/>
  <c r="E5" i="1"/>
  <c r="E6" i="1"/>
  <c r="E7" i="1"/>
  <c r="E8" i="1"/>
  <c r="E9" i="1"/>
  <c r="E10" i="1"/>
  <c r="G10" i="1" s="1"/>
  <c r="E11" i="1"/>
  <c r="G11" i="1" s="1"/>
  <c r="E12" i="1"/>
  <c r="G12" i="1" s="1"/>
  <c r="I12" i="1" s="1"/>
  <c r="E13" i="1"/>
  <c r="E14" i="1"/>
  <c r="G14" i="1" s="1"/>
  <c r="I14" i="1" s="1"/>
  <c r="E15" i="1"/>
  <c r="E16" i="1"/>
  <c r="E17" i="1"/>
  <c r="E18" i="1"/>
  <c r="E19" i="1"/>
  <c r="E20" i="1"/>
  <c r="G20" i="1" s="1"/>
  <c r="I20" i="1" s="1"/>
  <c r="E21" i="1"/>
  <c r="E22" i="1"/>
  <c r="E2" i="1"/>
  <c r="D3" i="1"/>
  <c r="D4" i="1"/>
  <c r="D5" i="1"/>
  <c r="D6" i="1"/>
  <c r="F6" i="1" s="1"/>
  <c r="H6" i="1" s="1"/>
  <c r="D7" i="1"/>
  <c r="D8" i="1"/>
  <c r="F8" i="1" s="1"/>
  <c r="D9" i="1"/>
  <c r="D10" i="1"/>
  <c r="D11" i="1"/>
  <c r="F11" i="1" s="1"/>
  <c r="D12" i="1"/>
  <c r="D13" i="1"/>
  <c r="D14" i="1"/>
  <c r="D15" i="1"/>
  <c r="D16" i="1"/>
  <c r="F16" i="1" s="1"/>
  <c r="D17" i="1"/>
  <c r="D18" i="1"/>
  <c r="D19" i="1"/>
  <c r="D20" i="1"/>
  <c r="D21" i="1"/>
  <c r="D22" i="1"/>
  <c r="D2" i="1"/>
  <c r="F2" i="1" s="1"/>
  <c r="F4" i="1"/>
  <c r="F10" i="1"/>
  <c r="F12" i="1"/>
  <c r="H12" i="1" s="1"/>
  <c r="F18" i="1"/>
  <c r="H18" i="1" s="1"/>
  <c r="F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G16" i="1"/>
  <c r="I16" i="1" s="1"/>
  <c r="F3" i="1"/>
  <c r="F5" i="1"/>
  <c r="H5" i="1" s="1"/>
  <c r="G5" i="1"/>
  <c r="G6" i="1"/>
  <c r="I6" i="1" s="1"/>
  <c r="F7" i="1"/>
  <c r="G7" i="1"/>
  <c r="G8" i="1"/>
  <c r="F9" i="1"/>
  <c r="H9" i="1" s="1"/>
  <c r="G9" i="1"/>
  <c r="F13" i="1"/>
  <c r="H13" i="1" s="1"/>
  <c r="G13" i="1"/>
  <c r="F14" i="1"/>
  <c r="H14" i="1" s="1"/>
  <c r="F15" i="1"/>
  <c r="G15" i="1"/>
  <c r="F17" i="1"/>
  <c r="H17" i="1" s="1"/>
  <c r="G17" i="1"/>
  <c r="I17" i="1" s="1"/>
  <c r="G18" i="1"/>
  <c r="F19" i="1"/>
  <c r="G19" i="1"/>
  <c r="I19" i="1" s="1"/>
  <c r="F21" i="1"/>
  <c r="H21" i="1" s="1"/>
  <c r="G21" i="1"/>
  <c r="I21" i="1" s="1"/>
  <c r="G22" i="1"/>
  <c r="U2" i="1"/>
  <c r="T2" i="1"/>
  <c r="G2" i="1"/>
  <c r="I13" i="1" l="1"/>
  <c r="I9" i="1"/>
  <c r="I5" i="1"/>
  <c r="J12" i="1"/>
  <c r="K12" i="1" s="1"/>
  <c r="H20" i="1"/>
  <c r="H16" i="1"/>
  <c r="J16" i="1" s="1"/>
  <c r="K16" i="1" s="1"/>
  <c r="H8" i="1"/>
  <c r="J8" i="1" s="1"/>
  <c r="K8" i="1" s="1"/>
  <c r="H4" i="1"/>
  <c r="J4" i="1" s="1"/>
  <c r="K4" i="1" s="1"/>
  <c r="I7" i="1"/>
  <c r="H15" i="1"/>
  <c r="H11" i="1"/>
  <c r="H7" i="1"/>
  <c r="J20" i="1"/>
  <c r="K20" i="1" s="1"/>
  <c r="I15" i="1"/>
  <c r="J15" i="1" s="1"/>
  <c r="K15" i="1" s="1"/>
  <c r="I11" i="1"/>
  <c r="J11" i="1" s="1"/>
  <c r="K11" i="1" s="1"/>
  <c r="I22" i="1"/>
  <c r="I18" i="1"/>
  <c r="I10" i="1"/>
  <c r="I8" i="1"/>
  <c r="H3" i="1"/>
  <c r="H19" i="1"/>
  <c r="J19" i="1" s="1"/>
  <c r="K19" i="1" s="1"/>
  <c r="H10" i="1"/>
  <c r="J10" i="1" s="1"/>
  <c r="K10" i="1" s="1"/>
  <c r="G3" i="1"/>
  <c r="I3" i="1" s="1"/>
  <c r="J3" i="1" s="1"/>
  <c r="K3" i="1" s="1"/>
  <c r="F22" i="1"/>
  <c r="H22" i="1" s="1"/>
  <c r="J22" i="1" s="1"/>
  <c r="K22" i="1" s="1"/>
  <c r="J6" i="1"/>
  <c r="K6" i="1" s="1"/>
  <c r="J17" i="1"/>
  <c r="K17" i="1" s="1"/>
  <c r="J9" i="1"/>
  <c r="K9" i="1" s="1"/>
  <c r="J14" i="1"/>
  <c r="K14" i="1" s="1"/>
  <c r="J7" i="1"/>
  <c r="K7" i="1" s="1"/>
  <c r="J18" i="1"/>
  <c r="K18" i="1" s="1"/>
  <c r="J21" i="1"/>
  <c r="K21" i="1" s="1"/>
  <c r="J13" i="1"/>
  <c r="K13" i="1" s="1"/>
  <c r="J5" i="1"/>
  <c r="K5" i="1" s="1"/>
  <c r="I2" i="1"/>
  <c r="H2" i="1"/>
  <c r="J2" i="1" l="1"/>
  <c r="K2" i="1" s="1"/>
</calcChain>
</file>

<file path=xl/sharedStrings.xml><?xml version="1.0" encoding="utf-8"?>
<sst xmlns="http://schemas.openxmlformats.org/spreadsheetml/2006/main" count="19" uniqueCount="19">
  <si>
    <t>d</t>
  </si>
  <si>
    <t>b</t>
  </si>
  <si>
    <t>a1</t>
  </si>
  <si>
    <t>a2</t>
  </si>
  <si>
    <t>Rd1</t>
  </si>
  <si>
    <t>Rd2</t>
  </si>
  <si>
    <t>Ad1</t>
  </si>
  <si>
    <t>Ad2</t>
  </si>
  <si>
    <t>RFe1</t>
  </si>
  <si>
    <t>RFe2</t>
  </si>
  <si>
    <t>Rm1</t>
  </si>
  <si>
    <t>Rm2</t>
  </si>
  <si>
    <t>RmSKUPNA</t>
  </si>
  <si>
    <t>L</t>
  </si>
  <si>
    <t>I</t>
  </si>
  <si>
    <t>fd1</t>
  </si>
  <si>
    <t>fd2</t>
  </si>
  <si>
    <t>Izgube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</si>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</sst>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I"/>
              <a:t>Induktivnost</a:t>
            </a:r>
            <a:r>
              <a:rPr lang="en-SI" baseline="0"/>
              <a:t> L v odvisnosti od širine zračne reže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Sheet1!$K$2:$K$22</c:f>
              <c:numCache>
                <c:formatCode>General</c:formatCode>
                <c:ptCount val="21"/>
                <c:pt idx="0">
                  <c:v>12.321690578761634</c:v>
                </c:pt>
                <c:pt idx="1">
                  <c:v>2.6409516745548154</c:v>
                </c:pt>
                <c:pt idx="2">
                  <c:v>1.714051217831899</c:v>
                </c:pt>
                <c:pt idx="3">
                  <c:v>1.3637408973755951</c:v>
                </c:pt>
                <c:pt idx="4">
                  <c:v>1.179465277328543</c:v>
                </c:pt>
                <c:pt idx="5">
                  <c:v>1.0657291861844436</c:v>
                </c:pt>
                <c:pt idx="6">
                  <c:v>0.98850699138416498</c:v>
                </c:pt>
                <c:pt idx="7">
                  <c:v>0.93263309244706416</c:v>
                </c:pt>
                <c:pt idx="8">
                  <c:v>0.89032253614809653</c:v>
                </c:pt>
                <c:pt idx="9">
                  <c:v>0.85716706559080202</c:v>
                </c:pt>
                <c:pt idx="10">
                  <c:v>0.83048293959342456</c:v>
                </c:pt>
                <c:pt idx="11">
                  <c:v>0.80854251790480147</c:v>
                </c:pt>
                <c:pt idx="12">
                  <c:v>0.79018317558041751</c:v>
                </c:pt>
                <c:pt idx="13">
                  <c:v>0.77459370475731038</c:v>
                </c:pt>
                <c:pt idx="14">
                  <c:v>0.76119082458451437</c:v>
                </c:pt>
                <c:pt idx="15">
                  <c:v>0.74954435758814919</c:v>
                </c:pt>
                <c:pt idx="16">
                  <c:v>0.73933007244246496</c:v>
                </c:pt>
                <c:pt idx="17">
                  <c:v>0.73029894921105032</c:v>
                </c:pt>
                <c:pt idx="18">
                  <c:v>0.72225655965198587</c:v>
                </c:pt>
                <c:pt idx="19">
                  <c:v>0.71504888009395773</c:v>
                </c:pt>
                <c:pt idx="20">
                  <c:v>0.70855231101328642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4-4F65-8335-3005F5BAB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262255"/>
        <c:axId val="1816260175"/>
      </c:scatterChart>
      <c:valAx>
        <c:axId val="181626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 sz="1100" b="0" i="0" baseline="0">
                    <a:effectLst/>
                  </a:rPr>
                  <a:t>Zračna Reža d [mm]</a:t>
                </a:r>
                <a:endParaRPr lang="en-SI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16260175"/>
        <c:crosses val="autoZero"/>
        <c:crossBetween val="midCat"/>
      </c:valAx>
      <c:valAx>
        <c:axId val="181626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Induktivnost L [H]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1626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Izgube</a:t>
            </a:r>
            <a:r>
              <a:rPr lang="en-SI"/>
              <a:t> v odvisnosti od</a:t>
            </a:r>
            <a:r>
              <a:rPr lang="en-SI" baseline="0"/>
              <a:t> zrčne reže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Izgube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Sheet1!$M$2:$M$22</c:f>
              <c:numCache>
                <c:formatCode>General</c:formatCode>
                <c:ptCount val="21"/>
                <c:pt idx="0">
                  <c:v>1.6771897104234139</c:v>
                </c:pt>
                <c:pt idx="1">
                  <c:v>27.707248975423852</c:v>
                </c:pt>
                <c:pt idx="2">
                  <c:v>48.824340118842116</c:v>
                </c:pt>
                <c:pt idx="3">
                  <c:v>61.303906962135343</c:v>
                </c:pt>
                <c:pt idx="4">
                  <c:v>68.966158415792904</c:v>
                </c:pt>
                <c:pt idx="5">
                  <c:v>74.006262797263631</c:v>
                </c:pt>
                <c:pt idx="6">
                  <c:v>77.525837735886995</c:v>
                </c:pt>
                <c:pt idx="7">
                  <c:v>80.103639329660794</c:v>
                </c:pt>
                <c:pt idx="8">
                  <c:v>82.064353994389421</c:v>
                </c:pt>
                <c:pt idx="9">
                  <c:v>83.601521854432079</c:v>
                </c:pt>
                <c:pt idx="10">
                  <c:v>84.836660979575015</c:v>
                </c:pt>
                <c:pt idx="11">
                  <c:v>85.84948664964476</c:v>
                </c:pt>
                <c:pt idx="12">
                  <c:v>86.694263293663653</c:v>
                </c:pt>
                <c:pt idx="13">
                  <c:v>87.409111150648542</c:v>
                </c:pt>
                <c:pt idx="14">
                  <c:v>88.021541718423194</c:v>
                </c:pt>
                <c:pt idx="15">
                  <c:v>88.551878875073896</c:v>
                </c:pt>
                <c:pt idx="16">
                  <c:v>89.015445284480535</c:v>
                </c:pt>
                <c:pt idx="17">
                  <c:v>89.424001400876634</c:v>
                </c:pt>
                <c:pt idx="18">
                  <c:v>89.786717471358784</c:v>
                </c:pt>
                <c:pt idx="19">
                  <c:v>90.11084540388218</c:v>
                </c:pt>
                <c:pt idx="20">
                  <c:v>90.402192835305698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0-438A-BA60-832876E95D5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69680799"/>
        <c:axId val="1369677887"/>
      </c:scatterChart>
      <c:valAx>
        <c:axId val="136968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Zračna</a:t>
                </a:r>
                <a:r>
                  <a:rPr lang="en-SI" baseline="0"/>
                  <a:t> Reža d [mm]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69677887"/>
        <c:crosses val="autoZero"/>
        <c:crossBetween val="midCat"/>
      </c:valAx>
      <c:valAx>
        <c:axId val="136967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Izgubna moč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36968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</a:t>
            </a:r>
            <a:r>
              <a:rPr lang="en-SI"/>
              <a:t> I v odvisnosti od zračne reže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5.896040233665148E-2</c:v>
                </c:pt>
                <c:pt idx="1">
                  <c:v>0.23964371715260227</c:v>
                </c:pt>
                <c:pt idx="2">
                  <c:v>0.31811748104651905</c:v>
                </c:pt>
                <c:pt idx="3">
                  <c:v>0.35646214856986758</c:v>
                </c:pt>
                <c:pt idx="4">
                  <c:v>0.3780831837949058</c:v>
                </c:pt>
                <c:pt idx="5">
                  <c:v>0.39165491456629681</c:v>
                </c:pt>
                <c:pt idx="6">
                  <c:v>0.40085986667056167</c:v>
                </c:pt>
                <c:pt idx="7">
                  <c:v>0.40746983892055116</c:v>
                </c:pt>
                <c:pt idx="8">
                  <c:v>0.41242655573763098</c:v>
                </c:pt>
                <c:pt idx="9">
                  <c:v>0.41627126748676929</c:v>
                </c:pt>
                <c:pt idx="10">
                  <c:v>0.4193350142841033</c:v>
                </c:pt>
                <c:pt idx="11">
                  <c:v>0.42183071106684988</c:v>
                </c:pt>
                <c:pt idx="12">
                  <c:v>0.42390108089124345</c:v>
                </c:pt>
                <c:pt idx="13">
                  <c:v>0.42564515641130629</c:v>
                </c:pt>
                <c:pt idx="14">
                  <c:v>0.42713369167247001</c:v>
                </c:pt>
                <c:pt idx="15">
                  <c:v>0.4284185174058181</c:v>
                </c:pt>
                <c:pt idx="16">
                  <c:v>0.42953843263319785</c:v>
                </c:pt>
                <c:pt idx="17">
                  <c:v>0.43052303508561413</c:v>
                </c:pt>
                <c:pt idx="18">
                  <c:v>0.43139528186621368</c:v>
                </c:pt>
                <c:pt idx="19">
                  <c:v>0.43217324378938182</c:v>
                </c:pt>
                <c:pt idx="20">
                  <c:v>0.43287133375098369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4-4C96-8C35-F2DA03CF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864623"/>
        <c:axId val="1892865039"/>
      </c:scatterChart>
      <c:valAx>
        <c:axId val="189286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 sz="1200" b="0" i="0" baseline="0">
                    <a:effectLst/>
                  </a:rPr>
                  <a:t>Zračna Reža d [mm]</a:t>
                </a:r>
                <a:endParaRPr lang="en-SI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92865039"/>
        <c:crosses val="autoZero"/>
        <c:crossBetween val="midCat"/>
      </c:valAx>
      <c:valAx>
        <c:axId val="18928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I"/>
                  <a:t>Tok I [A]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892864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396689</xdr:colOff>
      <xdr:row>3</xdr:row>
      <xdr:rowOff>64434</xdr:rowOff>
    </xdr:from>
    <xdr:to>
      <xdr:col>27</xdr:col>
      <xdr:colOff>549089</xdr:colOff>
      <xdr:row>28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2BB5D-0F11-4516-BFE3-B09E02F86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417738</xdr:colOff>
      <xdr:row>30</xdr:row>
      <xdr:rowOff>52386</xdr:rowOff>
    </xdr:from>
    <xdr:to>
      <xdr:col>33</xdr:col>
      <xdr:colOff>255812</xdr:colOff>
      <xdr:row>56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283BCC-8C14-4CBC-9D1D-4CC1CA02E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572621</xdr:colOff>
      <xdr:row>1</xdr:row>
      <xdr:rowOff>184615</xdr:rowOff>
    </xdr:from>
    <xdr:to>
      <xdr:col>38</xdr:col>
      <xdr:colOff>593912</xdr:colOff>
      <xdr:row>27</xdr:row>
      <xdr:rowOff>22412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13A230-F086-4702-ADA5-1EF92708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4C8D-C267-4E25-9306-C9F7723B5823}">
  <dimension ref="A1:U22"/>
  <sheetViews>
    <sheetView tabSelected="1" zoomScale="85" zoomScaleNormal="85" workbookViewId="0">
      <selection activeCell="M29" sqref="M29"/>
    </sheetView>
  </sheetViews>
  <sheetFormatPr defaultRowHeight="15" x14ac:dyDescent="0.25"/>
  <cols>
    <col min="8" max="8" width="12" bestFit="1" customWidth="1"/>
    <col min="10" max="10" width="11.140625" bestFit="1" customWidth="1"/>
    <col min="18" max="19" width="12" bestFit="1" customWidth="1"/>
  </cols>
  <sheetData>
    <row r="1" spans="1:21" x14ac:dyDescent="0.25">
      <c r="A1" s="1" t="s">
        <v>0</v>
      </c>
      <c r="B1" s="1" t="s">
        <v>15</v>
      </c>
      <c r="C1" s="1" t="s">
        <v>16</v>
      </c>
      <c r="D1" s="1" t="s">
        <v>6</v>
      </c>
      <c r="E1" s="1" t="s">
        <v>7</v>
      </c>
      <c r="F1" s="1" t="s">
        <v>4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3" t="s">
        <v>17</v>
      </c>
      <c r="N1" s="2" t="s">
        <v>18</v>
      </c>
      <c r="Q1" t="s">
        <v>2</v>
      </c>
      <c r="R1" t="s">
        <v>3</v>
      </c>
      <c r="S1" t="s">
        <v>1</v>
      </c>
      <c r="T1" t="s">
        <v>8</v>
      </c>
      <c r="U1" t="s">
        <v>9</v>
      </c>
    </row>
    <row r="2" spans="1:21" x14ac:dyDescent="0.25">
      <c r="A2" s="1">
        <v>0</v>
      </c>
      <c r="B2" s="1">
        <f>1+(20*((A2*0.001)/(($Q$2*$S$2)^0.45)))</f>
        <v>1</v>
      </c>
      <c r="C2" s="1">
        <f>1+(20*((A2*0.001)/(($R$2*$S$2)^0.45)))</f>
        <v>1</v>
      </c>
      <c r="D2" s="1">
        <f>B2*$Q$2*$S$2</f>
        <v>8.9999999999999992E-5</v>
      </c>
      <c r="E2" s="1">
        <f>C2*$R$2*$S$2</f>
        <v>1.7999999999999998E-4</v>
      </c>
      <c r="F2" s="1">
        <f>(1/(4*PI()*0.0000001))*((A2*0.001)/D2)</f>
        <v>0</v>
      </c>
      <c r="G2" s="1">
        <f>(1/(4*PI()*0.0000001))*((A2*0.001)/E2)</f>
        <v>0</v>
      </c>
      <c r="H2" s="1">
        <f t="shared" ref="H2:H22" si="0">F2+$T$2</f>
        <v>573399.89219496737</v>
      </c>
      <c r="I2" s="1">
        <f t="shared" ref="I2:I22" si="1">G2+$U$2</f>
        <v>106103.29539459688</v>
      </c>
      <c r="J2" s="1">
        <f>I2+H2/2</f>
        <v>392803.24149208056</v>
      </c>
      <c r="K2" s="1">
        <f>(2200^2)/J2</f>
        <v>12.321690578761634</v>
      </c>
      <c r="L2" s="1">
        <f>230/N2</f>
        <v>5.896040233665148E-2</v>
      </c>
      <c r="M2" s="3">
        <f>L2^2*482.46</f>
        <v>1.6771897104234139</v>
      </c>
      <c r="N2" s="1">
        <f>SQRT((482.46^2)+(2*PI()*50*K2)^2)</f>
        <v>3900.9231769951034</v>
      </c>
      <c r="Q2">
        <v>6.0000000000000001E-3</v>
      </c>
      <c r="R2">
        <v>1.2E-2</v>
      </c>
      <c r="S2">
        <v>1.4999999999999999E-2</v>
      </c>
      <c r="T2">
        <f>(1/(4*PI()*0.0001))*(0.06485/(9*10^-5))</f>
        <v>573399.89219496737</v>
      </c>
      <c r="U2">
        <f>(1/(4*PI()*0.0001))*(0.024/(1.8*10^-4))</f>
        <v>106103.29539459688</v>
      </c>
    </row>
    <row r="3" spans="1:21" x14ac:dyDescent="0.25">
      <c r="A3" s="1">
        <v>0.2</v>
      </c>
      <c r="B3" s="1">
        <f t="shared" ref="B3:B22" si="2">1+(20*((A3*0.001)/(($Q$2*$S$2)^0.45)))</f>
        <v>1.2646371812602375</v>
      </c>
      <c r="C3" s="1">
        <f t="shared" ref="C3:C22" si="3">1+(20*((A3*0.001)/(($R$2*$S$2)^0.45)))</f>
        <v>1.1937257558492418</v>
      </c>
      <c r="D3" s="1">
        <f t="shared" ref="D3:D22" si="4">B3*$Q$2*$S$2</f>
        <v>1.1381734631342137E-4</v>
      </c>
      <c r="E3" s="1">
        <f t="shared" ref="E3:E22" si="5">C3*$R$2*$S$2</f>
        <v>2.1487063605286352E-4</v>
      </c>
      <c r="F3" s="1">
        <f t="shared" ref="F3:F22" si="6">(1/(4*PI()*0.0000001))*((A3*0.001)/D3)</f>
        <v>1398336.4420887728</v>
      </c>
      <c r="G3" s="1">
        <f t="shared" ref="G3:G22" si="7">(1/(4*PI()*0.0000001))*((A3*0.001)/E3)</f>
        <v>740701.22384121059</v>
      </c>
      <c r="H3" s="1">
        <f t="shared" si="0"/>
        <v>1971736.3342837403</v>
      </c>
      <c r="I3" s="1">
        <f t="shared" si="1"/>
        <v>846804.51923580747</v>
      </c>
      <c r="J3" s="1">
        <f t="shared" ref="J3:J22" si="8">I3+H3/2</f>
        <v>1832672.6863776776</v>
      </c>
      <c r="K3" s="1">
        <f t="shared" ref="K3:K22" si="9">(2200^2)/J3</f>
        <v>2.6409516745548154</v>
      </c>
      <c r="L3" s="1">
        <f t="shared" ref="L3:L22" si="10">230/N3</f>
        <v>0.23964371715260227</v>
      </c>
      <c r="M3" s="3">
        <f t="shared" ref="M3:M22" si="11">L3^2*482.46</f>
        <v>27.707248975423852</v>
      </c>
      <c r="N3" s="1">
        <f t="shared" ref="N3:N22" si="12">SQRT((482.46^2)+(2*PI()*50*K3)^2)</f>
        <v>959.75810562785898</v>
      </c>
    </row>
    <row r="4" spans="1:21" x14ac:dyDescent="0.25">
      <c r="A4" s="1">
        <v>0.4</v>
      </c>
      <c r="B4" s="1">
        <f t="shared" si="2"/>
        <v>1.529274362520475</v>
      </c>
      <c r="C4" s="1">
        <f t="shared" si="3"/>
        <v>1.3874515116984834</v>
      </c>
      <c r="D4" s="1">
        <f t="shared" si="4"/>
        <v>1.3763469262684274E-4</v>
      </c>
      <c r="E4" s="1">
        <f t="shared" si="5"/>
        <v>2.49741272105727E-4</v>
      </c>
      <c r="F4" s="1">
        <f t="shared" si="6"/>
        <v>2312715.4942453159</v>
      </c>
      <c r="G4" s="1">
        <f t="shared" si="7"/>
        <v>1274558.6001861778</v>
      </c>
      <c r="H4" s="1">
        <f t="shared" si="0"/>
        <v>2886115.3864402832</v>
      </c>
      <c r="I4" s="1">
        <f t="shared" si="1"/>
        <v>1380661.8955807746</v>
      </c>
      <c r="J4" s="1">
        <f t="shared" si="8"/>
        <v>2823719.5888009164</v>
      </c>
      <c r="K4" s="1">
        <f t="shared" si="9"/>
        <v>1.714051217831899</v>
      </c>
      <c r="L4" s="1">
        <f t="shared" si="10"/>
        <v>0.31811748104651905</v>
      </c>
      <c r="M4" s="3">
        <f t="shared" si="11"/>
        <v>48.824340118842116</v>
      </c>
      <c r="N4" s="1">
        <f t="shared" si="12"/>
        <v>723.00333588510523</v>
      </c>
    </row>
    <row r="5" spans="1:21" x14ac:dyDescent="0.25">
      <c r="A5" s="1">
        <v>0.6</v>
      </c>
      <c r="B5" s="1">
        <f t="shared" si="2"/>
        <v>1.7939115437807123</v>
      </c>
      <c r="C5" s="1">
        <f t="shared" si="3"/>
        <v>1.5811772675477251</v>
      </c>
      <c r="D5" s="1">
        <f t="shared" si="4"/>
        <v>1.614520389402641E-4</v>
      </c>
      <c r="E5" s="1">
        <f t="shared" si="5"/>
        <v>2.8461190815859053E-4</v>
      </c>
      <c r="F5" s="1">
        <f t="shared" si="6"/>
        <v>2957316.8131518238</v>
      </c>
      <c r="G5" s="1">
        <f t="shared" si="7"/>
        <v>1677599.621058844</v>
      </c>
      <c r="H5" s="1">
        <f t="shared" si="0"/>
        <v>3530716.7053467911</v>
      </c>
      <c r="I5" s="1">
        <f t="shared" si="1"/>
        <v>1783702.9164534409</v>
      </c>
      <c r="J5" s="1">
        <f t="shared" si="8"/>
        <v>3549061.2691268362</v>
      </c>
      <c r="K5" s="1">
        <f t="shared" si="9"/>
        <v>1.3637408973755951</v>
      </c>
      <c r="L5" s="1">
        <f t="shared" si="10"/>
        <v>0.35646214856986758</v>
      </c>
      <c r="M5" s="3">
        <f t="shared" si="11"/>
        <v>61.303906962135343</v>
      </c>
      <c r="N5" s="1">
        <f t="shared" si="12"/>
        <v>645.2297976735091</v>
      </c>
    </row>
    <row r="6" spans="1:21" x14ac:dyDescent="0.25">
      <c r="A6" s="1">
        <v>0.8</v>
      </c>
      <c r="B6" s="1">
        <f t="shared" si="2"/>
        <v>2.05854872504095</v>
      </c>
      <c r="C6" s="1">
        <f t="shared" si="3"/>
        <v>1.7749030233969667</v>
      </c>
      <c r="D6" s="1">
        <f t="shared" si="4"/>
        <v>1.8526938525368551E-4</v>
      </c>
      <c r="E6" s="1">
        <f t="shared" si="5"/>
        <v>3.1948254421145401E-4</v>
      </c>
      <c r="F6" s="1">
        <f t="shared" si="6"/>
        <v>3436184.4051885377</v>
      </c>
      <c r="G6" s="1">
        <f t="shared" si="7"/>
        <v>1992659.0165947396</v>
      </c>
      <c r="H6" s="1">
        <f t="shared" si="0"/>
        <v>4009584.2973835049</v>
      </c>
      <c r="I6" s="1">
        <f t="shared" si="1"/>
        <v>2098762.3119893363</v>
      </c>
      <c r="J6" s="1">
        <f t="shared" si="8"/>
        <v>4103554.4606810887</v>
      </c>
      <c r="K6" s="1">
        <f t="shared" si="9"/>
        <v>1.179465277328543</v>
      </c>
      <c r="L6" s="1">
        <f t="shared" si="10"/>
        <v>0.3780831837949058</v>
      </c>
      <c r="M6" s="3">
        <f t="shared" si="11"/>
        <v>68.966158415792904</v>
      </c>
      <c r="N6" s="1">
        <f t="shared" si="12"/>
        <v>608.3317371892565</v>
      </c>
    </row>
    <row r="7" spans="1:21" x14ac:dyDescent="0.25">
      <c r="A7" s="1">
        <v>1</v>
      </c>
      <c r="B7" s="1">
        <f t="shared" si="2"/>
        <v>2.3231859063011875</v>
      </c>
      <c r="C7" s="1">
        <f t="shared" si="3"/>
        <v>1.9686287792462085</v>
      </c>
      <c r="D7" s="1">
        <f t="shared" si="4"/>
        <v>2.0908673156710687E-4</v>
      </c>
      <c r="E7" s="1">
        <f t="shared" si="5"/>
        <v>3.5435318026431748E-4</v>
      </c>
      <c r="F7" s="1">
        <f t="shared" si="6"/>
        <v>3805955.1148709352</v>
      </c>
      <c r="G7" s="1">
        <f t="shared" si="7"/>
        <v>2245710.6632030117</v>
      </c>
      <c r="H7" s="1">
        <f t="shared" si="0"/>
        <v>4379355.0070659025</v>
      </c>
      <c r="I7" s="1">
        <f t="shared" si="1"/>
        <v>2351813.9585976088</v>
      </c>
      <c r="J7" s="1">
        <f t="shared" si="8"/>
        <v>4541491.4621305596</v>
      </c>
      <c r="K7" s="1">
        <f t="shared" si="9"/>
        <v>1.0657291861844436</v>
      </c>
      <c r="L7" s="1">
        <f t="shared" si="10"/>
        <v>0.39165491456629681</v>
      </c>
      <c r="M7" s="3">
        <f t="shared" si="11"/>
        <v>74.006262797263631</v>
      </c>
      <c r="N7" s="1">
        <f t="shared" si="12"/>
        <v>587.25166325231214</v>
      </c>
    </row>
    <row r="8" spans="1:21" x14ac:dyDescent="0.25">
      <c r="A8" s="1">
        <v>1.2</v>
      </c>
      <c r="B8" s="1">
        <f t="shared" si="2"/>
        <v>2.5878230875614245</v>
      </c>
      <c r="C8" s="1">
        <f t="shared" si="3"/>
        <v>2.1623545350954503</v>
      </c>
      <c r="D8" s="1">
        <f t="shared" si="4"/>
        <v>2.329040778805282E-4</v>
      </c>
      <c r="E8" s="1">
        <f t="shared" si="5"/>
        <v>3.8922381631718102E-4</v>
      </c>
      <c r="F8" s="1">
        <f t="shared" si="6"/>
        <v>4100098.4922265639</v>
      </c>
      <c r="G8" s="1">
        <f t="shared" si="7"/>
        <v>2453420.4190968457</v>
      </c>
      <c r="H8" s="1">
        <f t="shared" si="0"/>
        <v>4673498.3844215311</v>
      </c>
      <c r="I8" s="1">
        <f t="shared" si="1"/>
        <v>2559523.7144914428</v>
      </c>
      <c r="J8" s="1">
        <f t="shared" si="8"/>
        <v>4896272.9067022083</v>
      </c>
      <c r="K8" s="1">
        <f t="shared" si="9"/>
        <v>0.98850699138416498</v>
      </c>
      <c r="L8" s="1">
        <f t="shared" si="10"/>
        <v>0.40085986667056167</v>
      </c>
      <c r="M8" s="3">
        <f t="shared" si="11"/>
        <v>77.525837735886995</v>
      </c>
      <c r="N8" s="1">
        <f t="shared" si="12"/>
        <v>573.76659307483305</v>
      </c>
    </row>
    <row r="9" spans="1:21" x14ac:dyDescent="0.25">
      <c r="A9" s="1">
        <v>1.4</v>
      </c>
      <c r="B9" s="1">
        <f t="shared" si="2"/>
        <v>2.8524602688216625</v>
      </c>
      <c r="C9" s="1">
        <f t="shared" si="3"/>
        <v>2.3560802909446918</v>
      </c>
      <c r="D9" s="1">
        <f t="shared" si="4"/>
        <v>2.5672142419394962E-4</v>
      </c>
      <c r="E9" s="1">
        <f t="shared" si="5"/>
        <v>4.2409445237004455E-4</v>
      </c>
      <c r="F9" s="1">
        <f t="shared" si="6"/>
        <v>4339663.5288280081</v>
      </c>
      <c r="G9" s="1">
        <f t="shared" si="7"/>
        <v>2626972.8250799431</v>
      </c>
      <c r="H9" s="1">
        <f t="shared" si="0"/>
        <v>4913063.4210229758</v>
      </c>
      <c r="I9" s="1">
        <f t="shared" si="1"/>
        <v>2733076.1204745397</v>
      </c>
      <c r="J9" s="1">
        <f t="shared" si="8"/>
        <v>5189607.8309860276</v>
      </c>
      <c r="K9" s="1">
        <f t="shared" si="9"/>
        <v>0.93263309244706416</v>
      </c>
      <c r="L9" s="1">
        <f t="shared" si="10"/>
        <v>0.40746983892055116</v>
      </c>
      <c r="M9" s="3">
        <f t="shared" si="11"/>
        <v>80.103639329660794</v>
      </c>
      <c r="N9" s="1">
        <f t="shared" si="12"/>
        <v>564.45895629797917</v>
      </c>
    </row>
    <row r="10" spans="1:21" x14ac:dyDescent="0.25">
      <c r="A10" s="1">
        <v>1.6</v>
      </c>
      <c r="B10" s="1">
        <f t="shared" si="2"/>
        <v>3.1170974500819</v>
      </c>
      <c r="C10" s="1">
        <f t="shared" si="3"/>
        <v>2.5498060467939334</v>
      </c>
      <c r="D10" s="1">
        <f t="shared" si="4"/>
        <v>2.8053877050737095E-4</v>
      </c>
      <c r="E10" s="1">
        <f t="shared" si="5"/>
        <v>4.5896508842290803E-4</v>
      </c>
      <c r="F10" s="1">
        <f t="shared" si="6"/>
        <v>4538551.0973489825</v>
      </c>
      <c r="G10" s="1">
        <f t="shared" si="7"/>
        <v>2774153.3655866021</v>
      </c>
      <c r="H10" s="1">
        <f t="shared" si="0"/>
        <v>5111950.9895439502</v>
      </c>
      <c r="I10" s="1">
        <f t="shared" si="1"/>
        <v>2880256.6609811988</v>
      </c>
      <c r="J10" s="1">
        <f t="shared" si="8"/>
        <v>5436232.1557531739</v>
      </c>
      <c r="K10" s="1">
        <f t="shared" si="9"/>
        <v>0.89032253614809653</v>
      </c>
      <c r="L10" s="1">
        <f t="shared" si="10"/>
        <v>0.41242655573763098</v>
      </c>
      <c r="M10" s="3">
        <f t="shared" si="11"/>
        <v>82.064353994389421</v>
      </c>
      <c r="N10" s="1">
        <f t="shared" si="12"/>
        <v>557.67504977617557</v>
      </c>
    </row>
    <row r="11" spans="1:21" x14ac:dyDescent="0.25">
      <c r="A11" s="1">
        <v>1.8</v>
      </c>
      <c r="B11" s="1">
        <f t="shared" si="2"/>
        <v>3.3817346313421375</v>
      </c>
      <c r="C11" s="1">
        <f t="shared" si="3"/>
        <v>2.7435318026431759</v>
      </c>
      <c r="D11" s="1">
        <f t="shared" si="4"/>
        <v>3.0435611682079234E-4</v>
      </c>
      <c r="E11" s="1">
        <f t="shared" si="5"/>
        <v>4.9383572447577167E-4</v>
      </c>
      <c r="F11" s="1">
        <f t="shared" si="6"/>
        <v>4706310.8269004012</v>
      </c>
      <c r="G11" s="1">
        <f t="shared" si="7"/>
        <v>2900548.5363530717</v>
      </c>
      <c r="H11" s="1">
        <f t="shared" si="0"/>
        <v>5279710.7190953689</v>
      </c>
      <c r="I11" s="1">
        <f t="shared" si="1"/>
        <v>3006651.8317476688</v>
      </c>
      <c r="J11" s="1">
        <f t="shared" si="8"/>
        <v>5646507.1912953537</v>
      </c>
      <c r="K11" s="1">
        <f t="shared" si="9"/>
        <v>0.85716706559080202</v>
      </c>
      <c r="L11" s="1">
        <f t="shared" si="10"/>
        <v>0.41627126748676929</v>
      </c>
      <c r="M11" s="3">
        <f t="shared" si="11"/>
        <v>83.601521854432079</v>
      </c>
      <c r="N11" s="1">
        <f t="shared" si="12"/>
        <v>552.52432239347456</v>
      </c>
    </row>
    <row r="12" spans="1:21" x14ac:dyDescent="0.25">
      <c r="A12" s="1">
        <v>2</v>
      </c>
      <c r="B12" s="1">
        <f t="shared" si="2"/>
        <v>3.646371812602375</v>
      </c>
      <c r="C12" s="1">
        <f t="shared" si="3"/>
        <v>2.937257558492417</v>
      </c>
      <c r="D12" s="1">
        <f t="shared" si="4"/>
        <v>3.2817346313421372E-4</v>
      </c>
      <c r="E12" s="1">
        <f t="shared" si="5"/>
        <v>5.2870636052863504E-4</v>
      </c>
      <c r="F12" s="1">
        <f t="shared" si="6"/>
        <v>4849720.0709615406</v>
      </c>
      <c r="G12" s="1">
        <f t="shared" si="7"/>
        <v>3010271.0119235534</v>
      </c>
      <c r="H12" s="1">
        <f t="shared" si="0"/>
        <v>5423119.9631565083</v>
      </c>
      <c r="I12" s="1">
        <f t="shared" si="1"/>
        <v>3116374.3073181501</v>
      </c>
      <c r="J12" s="1">
        <f t="shared" si="8"/>
        <v>5827934.2888964042</v>
      </c>
      <c r="K12" s="1">
        <f t="shared" si="9"/>
        <v>0.83048293959342456</v>
      </c>
      <c r="L12" s="1">
        <f t="shared" si="10"/>
        <v>0.4193350142841033</v>
      </c>
      <c r="M12" s="3">
        <f t="shared" si="11"/>
        <v>84.836660979575015</v>
      </c>
      <c r="N12" s="1">
        <f t="shared" si="12"/>
        <v>548.48746745525261</v>
      </c>
    </row>
    <row r="13" spans="1:21" x14ac:dyDescent="0.25">
      <c r="A13" s="1">
        <v>2.2000000000000002</v>
      </c>
      <c r="B13" s="1">
        <f t="shared" si="2"/>
        <v>3.9110089938626125</v>
      </c>
      <c r="C13" s="1">
        <f t="shared" si="3"/>
        <v>3.130983314341659</v>
      </c>
      <c r="D13" s="1">
        <f t="shared" si="4"/>
        <v>3.5199080944763511E-4</v>
      </c>
      <c r="E13" s="1">
        <f t="shared" si="5"/>
        <v>5.6357699658149863E-4</v>
      </c>
      <c r="F13" s="1">
        <f t="shared" si="6"/>
        <v>4973721.8331301268</v>
      </c>
      <c r="G13" s="1">
        <f t="shared" si="7"/>
        <v>3106415.6000513416</v>
      </c>
      <c r="H13" s="1">
        <f t="shared" si="0"/>
        <v>5547121.7253250945</v>
      </c>
      <c r="I13" s="1">
        <f t="shared" si="1"/>
        <v>3212518.8954459382</v>
      </c>
      <c r="J13" s="1">
        <f t="shared" si="8"/>
        <v>5986079.7581084855</v>
      </c>
      <c r="K13" s="1">
        <f t="shared" si="9"/>
        <v>0.80854251790480147</v>
      </c>
      <c r="L13" s="1">
        <f t="shared" si="10"/>
        <v>0.42183071106684988</v>
      </c>
      <c r="M13" s="3">
        <f t="shared" si="11"/>
        <v>85.84948664964476</v>
      </c>
      <c r="N13" s="1">
        <f t="shared" si="12"/>
        <v>545.24242537559246</v>
      </c>
    </row>
    <row r="14" spans="1:21" x14ac:dyDescent="0.25">
      <c r="A14" s="1">
        <v>2.4</v>
      </c>
      <c r="B14" s="1">
        <f t="shared" si="2"/>
        <v>4.1756461751228491</v>
      </c>
      <c r="C14" s="1">
        <f t="shared" si="3"/>
        <v>3.3247090701909006</v>
      </c>
      <c r="D14" s="1">
        <f t="shared" si="4"/>
        <v>3.7580815576105639E-4</v>
      </c>
      <c r="E14" s="1">
        <f t="shared" si="5"/>
        <v>5.984476326343621E-4</v>
      </c>
      <c r="F14" s="1">
        <f t="shared" si="6"/>
        <v>5082006.0390521614</v>
      </c>
      <c r="G14" s="1">
        <f t="shared" si="7"/>
        <v>3191355.7894707634</v>
      </c>
      <c r="H14" s="1">
        <f t="shared" si="0"/>
        <v>5655405.9312471291</v>
      </c>
      <c r="I14" s="1">
        <f t="shared" si="1"/>
        <v>3297459.0848653605</v>
      </c>
      <c r="J14" s="1">
        <f t="shared" si="8"/>
        <v>6125162.0504889246</v>
      </c>
      <c r="K14" s="1">
        <f t="shared" si="9"/>
        <v>0.79018317558041751</v>
      </c>
      <c r="L14" s="1">
        <f t="shared" si="10"/>
        <v>0.42390108089124345</v>
      </c>
      <c r="M14" s="3">
        <f t="shared" si="11"/>
        <v>86.694263293663653</v>
      </c>
      <c r="N14" s="1">
        <f t="shared" si="12"/>
        <v>542.57941384916887</v>
      </c>
    </row>
    <row r="15" spans="1:21" x14ac:dyDescent="0.25">
      <c r="A15" s="1">
        <v>2.6</v>
      </c>
      <c r="B15" s="1">
        <f t="shared" si="2"/>
        <v>4.4402833563830875</v>
      </c>
      <c r="C15" s="1">
        <f t="shared" si="3"/>
        <v>3.5184348260401421</v>
      </c>
      <c r="D15" s="1">
        <f t="shared" si="4"/>
        <v>3.9962550207447788E-4</v>
      </c>
      <c r="E15" s="1">
        <f t="shared" si="5"/>
        <v>6.3331826868722558E-4</v>
      </c>
      <c r="F15" s="1">
        <f t="shared" si="6"/>
        <v>5177382.9484211421</v>
      </c>
      <c r="G15" s="1">
        <f t="shared" si="7"/>
        <v>3266942.3297758298</v>
      </c>
      <c r="H15" s="1">
        <f t="shared" si="0"/>
        <v>5750782.8406161098</v>
      </c>
      <c r="I15" s="1">
        <f t="shared" si="1"/>
        <v>3373045.6251704264</v>
      </c>
      <c r="J15" s="1">
        <f t="shared" si="8"/>
        <v>6248437.0454784818</v>
      </c>
      <c r="K15" s="1">
        <f t="shared" si="9"/>
        <v>0.77459370475731038</v>
      </c>
      <c r="L15" s="1">
        <f t="shared" si="10"/>
        <v>0.42564515641130629</v>
      </c>
      <c r="M15" s="3">
        <f t="shared" si="11"/>
        <v>87.409111150648542</v>
      </c>
      <c r="N15" s="1">
        <f t="shared" si="12"/>
        <v>540.35620172251674</v>
      </c>
    </row>
    <row r="16" spans="1:21" x14ac:dyDescent="0.25">
      <c r="A16" s="1">
        <v>2.8</v>
      </c>
      <c r="B16" s="1">
        <f t="shared" si="2"/>
        <v>4.704920537643325</v>
      </c>
      <c r="C16" s="1">
        <f t="shared" si="3"/>
        <v>3.7121605818893841</v>
      </c>
      <c r="D16" s="1">
        <f t="shared" si="4"/>
        <v>4.2344284838789927E-4</v>
      </c>
      <c r="E16" s="1">
        <f t="shared" si="5"/>
        <v>6.6818890474008917E-4</v>
      </c>
      <c r="F16" s="1">
        <f t="shared" si="6"/>
        <v>5262030.5473795524</v>
      </c>
      <c r="G16" s="1">
        <f t="shared" si="7"/>
        <v>3334639.6318167597</v>
      </c>
      <c r="H16" s="1">
        <f t="shared" si="0"/>
        <v>5835430.4395745201</v>
      </c>
      <c r="I16" s="1">
        <f t="shared" si="1"/>
        <v>3440742.9272113563</v>
      </c>
      <c r="J16" s="1">
        <f t="shared" si="8"/>
        <v>6358458.1469986159</v>
      </c>
      <c r="K16" s="1">
        <f t="shared" si="9"/>
        <v>0.76119082458451437</v>
      </c>
      <c r="L16" s="1">
        <f t="shared" si="10"/>
        <v>0.42713369167247001</v>
      </c>
      <c r="M16" s="3">
        <f t="shared" si="11"/>
        <v>88.021541718423194</v>
      </c>
      <c r="N16" s="1">
        <f t="shared" si="12"/>
        <v>538.47309281414891</v>
      </c>
    </row>
    <row r="17" spans="1:14" x14ac:dyDescent="0.25">
      <c r="A17" s="1">
        <v>3</v>
      </c>
      <c r="B17" s="1">
        <f t="shared" si="2"/>
        <v>4.9695577189035625</v>
      </c>
      <c r="C17" s="1">
        <f t="shared" si="3"/>
        <v>3.9058863377386257</v>
      </c>
      <c r="D17" s="1">
        <f t="shared" si="4"/>
        <v>4.472601947013206E-4</v>
      </c>
      <c r="E17" s="1">
        <f t="shared" si="5"/>
        <v>7.0305954079295265E-4</v>
      </c>
      <c r="F17" s="1">
        <f t="shared" si="6"/>
        <v>5337662.8965890426</v>
      </c>
      <c r="G17" s="1">
        <f t="shared" si="7"/>
        <v>3395621.5766389617</v>
      </c>
      <c r="H17" s="1">
        <f t="shared" si="0"/>
        <v>5911062.7887840103</v>
      </c>
      <c r="I17" s="1">
        <f t="shared" si="1"/>
        <v>3501724.8720335588</v>
      </c>
      <c r="J17" s="1">
        <f t="shared" si="8"/>
        <v>6457256.266425564</v>
      </c>
      <c r="K17" s="1">
        <f t="shared" si="9"/>
        <v>0.74954435758814919</v>
      </c>
      <c r="L17" s="1">
        <f t="shared" si="10"/>
        <v>0.4284185174058181</v>
      </c>
      <c r="M17" s="3">
        <f t="shared" si="11"/>
        <v>88.551878875073896</v>
      </c>
      <c r="N17" s="1">
        <f t="shared" si="12"/>
        <v>536.85821376888157</v>
      </c>
    </row>
    <row r="18" spans="1:14" x14ac:dyDescent="0.25">
      <c r="A18" s="1">
        <v>3.2</v>
      </c>
      <c r="B18" s="1">
        <f t="shared" si="2"/>
        <v>5.2341949001638</v>
      </c>
      <c r="C18" s="1">
        <f t="shared" si="3"/>
        <v>4.0996120935878668</v>
      </c>
      <c r="D18" s="1">
        <f t="shared" si="4"/>
        <v>4.7107754101474199E-4</v>
      </c>
      <c r="E18" s="1">
        <f t="shared" si="5"/>
        <v>7.3793017684581602E-4</v>
      </c>
      <c r="F18" s="1">
        <f t="shared" si="6"/>
        <v>5405647.4099465413</v>
      </c>
      <c r="G18" s="1">
        <f t="shared" si="7"/>
        <v>3450840.1599117555</v>
      </c>
      <c r="H18" s="1">
        <f t="shared" si="0"/>
        <v>5979047.302141509</v>
      </c>
      <c r="I18" s="1">
        <f t="shared" si="1"/>
        <v>3556943.4553063521</v>
      </c>
      <c r="J18" s="1">
        <f t="shared" si="8"/>
        <v>6546467.1063771062</v>
      </c>
      <c r="K18" s="1">
        <f t="shared" si="9"/>
        <v>0.73933007244246496</v>
      </c>
      <c r="L18" s="1">
        <f t="shared" si="10"/>
        <v>0.42953843263319785</v>
      </c>
      <c r="M18" s="3">
        <f t="shared" si="11"/>
        <v>89.015445284480535</v>
      </c>
      <c r="N18" s="1">
        <f t="shared" si="12"/>
        <v>535.458488755085</v>
      </c>
    </row>
    <row r="19" spans="1:14" x14ac:dyDescent="0.25">
      <c r="A19" s="1">
        <v>3.4</v>
      </c>
      <c r="B19" s="1">
        <f t="shared" si="2"/>
        <v>5.4988320814240366</v>
      </c>
      <c r="C19" s="1">
        <f t="shared" si="3"/>
        <v>4.2933378494371093</v>
      </c>
      <c r="D19" s="1">
        <f t="shared" si="4"/>
        <v>4.9489488732816327E-4</v>
      </c>
      <c r="E19" s="1">
        <f t="shared" si="5"/>
        <v>7.728008128986796E-4</v>
      </c>
      <c r="F19" s="1">
        <f t="shared" si="6"/>
        <v>5467088.268317719</v>
      </c>
      <c r="G19" s="1">
        <f t="shared" si="7"/>
        <v>3501075.5519442637</v>
      </c>
      <c r="H19" s="1">
        <f t="shared" si="0"/>
        <v>6040488.1605126867</v>
      </c>
      <c r="I19" s="1">
        <f t="shared" si="1"/>
        <v>3607178.8473388609</v>
      </c>
      <c r="J19" s="1">
        <f t="shared" si="8"/>
        <v>6627422.9275952037</v>
      </c>
      <c r="K19" s="1">
        <f t="shared" si="9"/>
        <v>0.73029894921105032</v>
      </c>
      <c r="L19" s="1">
        <f t="shared" si="10"/>
        <v>0.43052303508561413</v>
      </c>
      <c r="M19" s="3">
        <f t="shared" si="11"/>
        <v>89.424001400876634</v>
      </c>
      <c r="N19" s="1">
        <f t="shared" si="12"/>
        <v>534.23389982898834</v>
      </c>
    </row>
    <row r="20" spans="1:14" x14ac:dyDescent="0.25">
      <c r="A20" s="1">
        <v>3.6</v>
      </c>
      <c r="B20" s="1">
        <f t="shared" si="2"/>
        <v>5.763469262684275</v>
      </c>
      <c r="C20" s="1">
        <f t="shared" si="3"/>
        <v>4.4870636052863517</v>
      </c>
      <c r="D20" s="1">
        <f t="shared" si="4"/>
        <v>5.1871223364158476E-4</v>
      </c>
      <c r="E20" s="1">
        <f t="shared" si="5"/>
        <v>8.076714489515433E-4</v>
      </c>
      <c r="F20" s="1">
        <f t="shared" si="6"/>
        <v>5522886.852970588</v>
      </c>
      <c r="G20" s="1">
        <f t="shared" si="7"/>
        <v>3546973.1898694253</v>
      </c>
      <c r="H20" s="1">
        <f t="shared" si="0"/>
        <v>6096286.7451655557</v>
      </c>
      <c r="I20" s="1">
        <f t="shared" si="1"/>
        <v>3653076.4852640219</v>
      </c>
      <c r="J20" s="1">
        <f t="shared" si="8"/>
        <v>6701219.8578468002</v>
      </c>
      <c r="K20" s="1">
        <f t="shared" si="9"/>
        <v>0.72225655965198587</v>
      </c>
      <c r="L20" s="1">
        <f t="shared" si="10"/>
        <v>0.43139528186621368</v>
      </c>
      <c r="M20" s="3">
        <f t="shared" si="11"/>
        <v>89.786717471358784</v>
      </c>
      <c r="N20" s="1">
        <f t="shared" si="12"/>
        <v>533.15372158226035</v>
      </c>
    </row>
    <row r="21" spans="1:14" x14ac:dyDescent="0.25">
      <c r="A21" s="1">
        <v>3.8</v>
      </c>
      <c r="B21" s="1">
        <f t="shared" si="2"/>
        <v>6.0281064439445124</v>
      </c>
      <c r="C21" s="1">
        <f t="shared" si="3"/>
        <v>4.6807893611355924</v>
      </c>
      <c r="D21" s="1">
        <f t="shared" si="4"/>
        <v>5.4252957995500615E-4</v>
      </c>
      <c r="E21" s="1">
        <f t="shared" si="5"/>
        <v>8.4254208500440667E-4</v>
      </c>
      <c r="F21" s="1">
        <f t="shared" si="6"/>
        <v>5573786.2606437011</v>
      </c>
      <c r="G21" s="1">
        <f t="shared" si="7"/>
        <v>3589071.6589310733</v>
      </c>
      <c r="H21" s="1">
        <f t="shared" si="0"/>
        <v>6147186.1528386688</v>
      </c>
      <c r="I21" s="1">
        <f t="shared" si="1"/>
        <v>3695174.9543256704</v>
      </c>
      <c r="J21" s="1">
        <f t="shared" si="8"/>
        <v>6768768.0307450052</v>
      </c>
      <c r="K21" s="1">
        <f t="shared" si="9"/>
        <v>0.71504888009395773</v>
      </c>
      <c r="L21" s="1">
        <f t="shared" si="10"/>
        <v>0.43217324378938182</v>
      </c>
      <c r="M21" s="3">
        <f t="shared" si="11"/>
        <v>90.11084540388218</v>
      </c>
      <c r="N21" s="1">
        <f t="shared" si="12"/>
        <v>532.19398309648648</v>
      </c>
    </row>
    <row r="22" spans="1:14" x14ac:dyDescent="0.25">
      <c r="A22" s="1">
        <v>4</v>
      </c>
      <c r="B22" s="1">
        <f t="shared" si="2"/>
        <v>6.2927436252047499</v>
      </c>
      <c r="C22" s="1">
        <f t="shared" si="3"/>
        <v>4.874515116984834</v>
      </c>
      <c r="D22" s="1">
        <f t="shared" si="4"/>
        <v>5.6634692626842753E-4</v>
      </c>
      <c r="E22" s="1">
        <f t="shared" si="5"/>
        <v>8.7741272105727004E-4</v>
      </c>
      <c r="F22" s="1">
        <f t="shared" si="6"/>
        <v>5620404.5863034055</v>
      </c>
      <c r="G22" s="1">
        <f t="shared" si="7"/>
        <v>3627823.9253270878</v>
      </c>
      <c r="H22" s="1">
        <f t="shared" si="0"/>
        <v>6193804.4784983732</v>
      </c>
      <c r="I22" s="1">
        <f t="shared" si="1"/>
        <v>3733927.2207216844</v>
      </c>
      <c r="J22" s="1">
        <f t="shared" si="8"/>
        <v>6830829.459970871</v>
      </c>
      <c r="K22" s="1">
        <f t="shared" si="9"/>
        <v>0.70855231101328642</v>
      </c>
      <c r="L22" s="1">
        <f t="shared" si="10"/>
        <v>0.43287133375098369</v>
      </c>
      <c r="M22" s="3">
        <f t="shared" si="11"/>
        <v>90.402192835305698</v>
      </c>
      <c r="N22" s="1">
        <f t="shared" si="12"/>
        <v>531.33571587420306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Timotej Klemencic</dc:creator>
  <cp:lastModifiedBy>Timotej Klemencic</cp:lastModifiedBy>
  <dcterms:created xsi:type="dcterms:W3CDTF">2021-11-06T12:30:58Z</dcterms:created>
  <dcterms:modified xsi:type="dcterms:W3CDTF">2021-11-11T22:47:49Z</dcterms:modified>
</cp:coreProperties>
</file>