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hkustconnect-my.sharepoint.com/personal/wyloan_connect_ust_hk/Documents/COMP3111_Team55/GanttChart_BurndownChart/"/>
    </mc:Choice>
  </mc:AlternateContent>
  <xr:revisionPtr revIDLastSave="0" documentId="8_{7A44EFAE-83FD-48D4-9998-5ACCAC230840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General" sheetId="1" r:id="rId1"/>
    <sheet name="Indivdual" sheetId="3" r:id="rId2"/>
    <sheet name="Info" sheetId="5" r:id="rId3"/>
  </sheets>
  <definedNames>
    <definedName name="display_week">General!$G$5</definedName>
    <definedName name="display_wwek">General!$G$5</definedName>
    <definedName name="PIC">General!$B$2:$B$5</definedName>
    <definedName name="Starting_day">General!$G$4</definedName>
    <definedName name="task_end" localSheetId="0">General!$F1</definedName>
    <definedName name="task_progress" localSheetId="0">General!$D1</definedName>
    <definedName name="task_start" localSheetId="0">General!$E1</definedName>
  </definedNames>
  <calcPr calcId="191028"/>
  <pivotCaches>
    <pivotCache cacheId="756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P4" i="1" s="1"/>
  <c r="W4" i="1" s="1"/>
  <c r="AD4" i="1" s="1"/>
  <c r="AK4" i="1" s="1"/>
  <c r="AR4" i="1" s="1"/>
  <c r="AY4" i="1" s="1"/>
  <c r="AZ6" i="1" s="1"/>
  <c r="D28" i="1"/>
  <c r="D11" i="1"/>
  <c r="D8" i="1" s="1"/>
  <c r="D24" i="1"/>
  <c r="D15" i="1"/>
  <c r="BF4" i="1" l="1"/>
  <c r="N6" i="1"/>
  <c r="AY6" i="1"/>
  <c r="AY5" i="1" s="1"/>
  <c r="AR6" i="1"/>
  <c r="AR5" i="1" s="1"/>
  <c r="AA6" i="1"/>
  <c r="X6" i="1"/>
  <c r="AU6" i="1"/>
  <c r="AS6" i="1"/>
  <c r="AQ6" i="1"/>
  <c r="Z6" i="1"/>
  <c r="Y6" i="1"/>
  <c r="W6" i="1"/>
  <c r="AP6" i="1"/>
  <c r="AM6" i="1"/>
  <c r="O6" i="1"/>
  <c r="AL6" i="1"/>
  <c r="BE6" i="1"/>
  <c r="AK6" i="1"/>
  <c r="AK5" i="1" s="1"/>
  <c r="BD6" i="1"/>
  <c r="AJ6" i="1"/>
  <c r="BC6" i="1"/>
  <c r="AE6" i="1"/>
  <c r="BB6" i="1"/>
  <c r="AD6" i="1"/>
  <c r="AX6" i="1"/>
  <c r="V6" i="1"/>
  <c r="J6" i="1"/>
  <c r="AW6" i="1"/>
  <c r="AI6" i="1"/>
  <c r="U6" i="1"/>
  <c r="K6" i="1"/>
  <c r="AV6" i="1"/>
  <c r="AH6" i="1"/>
  <c r="T6" i="1"/>
  <c r="L6" i="1"/>
  <c r="AG6" i="1"/>
  <c r="S6" i="1"/>
  <c r="M6" i="1"/>
  <c r="AT6" i="1"/>
  <c r="AF6" i="1"/>
  <c r="R6" i="1"/>
  <c r="BA6" i="1"/>
  <c r="AO6" i="1"/>
  <c r="AC6" i="1"/>
  <c r="Q6" i="1"/>
  <c r="I6" i="1"/>
  <c r="AN6" i="1"/>
  <c r="AB6" i="1"/>
  <c r="P6" i="1"/>
  <c r="BL6" i="1" l="1"/>
  <c r="BL7" i="1" s="1"/>
  <c r="BM4" i="1"/>
  <c r="BI6" i="1"/>
  <c r="BI7" i="1" s="1"/>
  <c r="BK6" i="1"/>
  <c r="BK7" i="1" s="1"/>
  <c r="BF6" i="1"/>
  <c r="BG6" i="1"/>
  <c r="BG7" i="1" s="1"/>
  <c r="BH6" i="1"/>
  <c r="BH7" i="1" s="1"/>
  <c r="BJ6" i="1"/>
  <c r="BJ7" i="1" s="1"/>
  <c r="I7" i="1"/>
  <c r="I5" i="1"/>
  <c r="J7" i="1"/>
  <c r="K7" i="1"/>
  <c r="BF7" i="1" l="1"/>
  <c r="BF5" i="1"/>
  <c r="BS6" i="1"/>
  <c r="BS7" i="1" s="1"/>
  <c r="BT4" i="1"/>
  <c r="BQ6" i="1"/>
  <c r="BQ7" i="1" s="1"/>
  <c r="BM6" i="1"/>
  <c r="BN6" i="1"/>
  <c r="BN7" i="1" s="1"/>
  <c r="BO6" i="1"/>
  <c r="BO7" i="1" s="1"/>
  <c r="BP6" i="1"/>
  <c r="BP7" i="1" s="1"/>
  <c r="BR6" i="1"/>
  <c r="BR7" i="1" s="1"/>
  <c r="L7" i="1"/>
  <c r="BM7" i="1" l="1"/>
  <c r="BM5" i="1"/>
  <c r="BY6" i="1"/>
  <c r="BY7" i="1" s="1"/>
  <c r="BT6" i="1"/>
  <c r="BU6" i="1"/>
  <c r="BU7" i="1" s="1"/>
  <c r="BW6" i="1"/>
  <c r="BW7" i="1" s="1"/>
  <c r="BV6" i="1"/>
  <c r="BV7" i="1" s="1"/>
  <c r="BX6" i="1"/>
  <c r="BX7" i="1" s="1"/>
  <c r="BZ6" i="1"/>
  <c r="BZ7" i="1" s="1"/>
  <c r="M7" i="1"/>
  <c r="BT5" i="1" l="1"/>
  <c r="BT7" i="1"/>
  <c r="N7" i="1"/>
  <c r="P5" i="1" l="1"/>
  <c r="O7" i="1"/>
  <c r="W5" i="1" l="1"/>
  <c r="P7" i="1"/>
  <c r="AC7" i="1" l="1"/>
  <c r="Q7" i="1"/>
  <c r="AD7" i="1" l="1"/>
  <c r="AD5" i="1"/>
  <c r="R7" i="1"/>
  <c r="AE7" i="1" l="1"/>
  <c r="S7" i="1"/>
  <c r="AF7" i="1" l="1"/>
  <c r="T7" i="1"/>
  <c r="AG7" i="1" l="1"/>
  <c r="U7" i="1"/>
  <c r="AH7" i="1" l="1"/>
  <c r="V7" i="1"/>
  <c r="AI7" i="1" l="1"/>
  <c r="W7" i="1"/>
  <c r="AJ7" i="1" l="1"/>
  <c r="X7" i="1"/>
  <c r="AK7" i="1" l="1"/>
  <c r="Y7" i="1"/>
  <c r="AL7" i="1" l="1"/>
  <c r="Z7" i="1"/>
  <c r="AM7" i="1" l="1"/>
  <c r="AA7" i="1"/>
  <c r="AN7" i="1" l="1"/>
  <c r="AB7" i="1"/>
  <c r="AO7" i="1" l="1"/>
  <c r="AP7" i="1" l="1"/>
  <c r="AQ7" i="1" l="1"/>
  <c r="AR7" i="1" l="1"/>
  <c r="AS7" i="1" l="1"/>
  <c r="AT7" i="1" l="1"/>
  <c r="AU7" i="1" l="1"/>
  <c r="AV7" i="1" l="1"/>
  <c r="AW7" i="1" l="1"/>
  <c r="AX7" i="1" l="1"/>
  <c r="AY7" i="1" l="1"/>
  <c r="AZ7" i="1" l="1"/>
  <c r="BA7" i="1" l="1"/>
  <c r="BB7" i="1" l="1"/>
  <c r="BC7" i="1" l="1"/>
  <c r="BE7" i="1" l="1"/>
  <c r="B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 Tsz Sum</author>
  </authors>
  <commentList>
    <comment ref="B13" authorId="0" shapeId="0" xr:uid="{4889CC36-5ECA-4BC4-8B26-43983B8F32D7}">
      <text>
        <r>
          <rPr>
            <sz val="11"/>
            <color theme="1"/>
            <rFont val="新細明體"/>
            <family val="2"/>
            <scheme val="minor"/>
          </rPr>
          <t/>
        </r>
      </text>
    </comment>
  </commentList>
</comments>
</file>

<file path=xl/sharedStrings.xml><?xml version="1.0" encoding="utf-8"?>
<sst xmlns="http://schemas.openxmlformats.org/spreadsheetml/2006/main" count="98" uniqueCount="48">
  <si>
    <t>Tom And Jerry In Maze Game</t>
  </si>
  <si>
    <t>TEAM 55 (Member)</t>
  </si>
  <si>
    <t>Tim Law</t>
  </si>
  <si>
    <t>Kelly Lam</t>
  </si>
  <si>
    <t>Kelly Lo</t>
  </si>
  <si>
    <t>Project Start</t>
  </si>
  <si>
    <t>ALL</t>
  </si>
  <si>
    <t>Display Week</t>
  </si>
  <si>
    <t>TASK</t>
  </si>
  <si>
    <t>Main PIC</t>
  </si>
  <si>
    <t>PIC #2</t>
  </si>
  <si>
    <t>Progress</t>
  </si>
  <si>
    <t>START</t>
  </si>
  <si>
    <t>END</t>
  </si>
  <si>
    <t>Activity 1</t>
  </si>
  <si>
    <t>Sign up Group Formation</t>
  </si>
  <si>
    <t>Team Repo Setup on GitHub</t>
  </si>
  <si>
    <t>Data Modeling</t>
  </si>
  <si>
    <t>Class Diagram</t>
  </si>
  <si>
    <t>Use Case Specification</t>
  </si>
  <si>
    <t>Activity 2</t>
  </si>
  <si>
    <t>Project Management Documents</t>
  </si>
  <si>
    <t>Meeting Minutes</t>
  </si>
  <si>
    <t xml:space="preserve">Gantt Chart </t>
  </si>
  <si>
    <t xml:space="preserve">  Burndown Chart</t>
  </si>
  <si>
    <t>Git Commit Log</t>
  </si>
  <si>
    <t>Documentation with JavaDoc</t>
  </si>
  <si>
    <t>Screenshots of Application Software</t>
  </si>
  <si>
    <t>Entire Project Quality</t>
  </si>
  <si>
    <t>Teamwork Performance</t>
  </si>
  <si>
    <t>YouTube Video Demo</t>
  </si>
  <si>
    <t>Functional Programming Quality</t>
  </si>
  <si>
    <t>Function A - Maze Generator</t>
  </si>
  <si>
    <t>Function B - Shortest Path</t>
  </si>
  <si>
    <t>Function C - Tom catches Jerry in Maze Game</t>
  </si>
  <si>
    <t>Function D - Unit Testing with Converage Report</t>
  </si>
  <si>
    <t>Individual Task (Main PIC only)</t>
  </si>
  <si>
    <t>Individual Progress</t>
  </si>
  <si>
    <t>Deadline</t>
  </si>
  <si>
    <t>Dependency</t>
  </si>
  <si>
    <t>Function A&amp;B</t>
  </si>
  <si>
    <t>Function A</t>
  </si>
  <si>
    <t>(blank)</t>
  </si>
  <si>
    <t>Grand Total</t>
  </si>
  <si>
    <t>Within 3 Days from Deadline</t>
  </si>
  <si>
    <t>Finished</t>
  </si>
  <si>
    <t>To be Finished</t>
  </si>
  <si>
    <t>Unfinished Passed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</si>
</sst>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;@"/>
    <numFmt numFmtId="165" formatCode="[$-409]d\-mmm\-yy;@"/>
    <numFmt numFmtId="166" formatCode="d"/>
    <numFmt numFmtId="167" formatCode="[$-13C09]d\ mmm\ yyyy;@"/>
  </numFmts>
  <fonts count="11">
    <font>
      <sz val="11"/>
      <color theme="1"/>
      <name val="新細明體"/>
      <family val="2"/>
      <scheme val="minor"/>
    </font>
    <font>
      <b/>
      <sz val="11"/>
      <color theme="0" tint="-4.9989318521683403E-2"/>
      <name val="新細明體"/>
      <family val="2"/>
      <scheme val="minor"/>
    </font>
    <font>
      <sz val="9"/>
      <color theme="1"/>
      <name val="新細明體"/>
      <family val="2"/>
      <scheme val="minor"/>
    </font>
    <font>
      <sz val="8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b/>
      <sz val="9"/>
      <color theme="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u/>
      <sz val="11"/>
      <color rgb="FF000000"/>
      <name val="新細明體"/>
      <family val="2"/>
      <scheme val="minor"/>
    </font>
    <font>
      <sz val="11"/>
      <color rgb="FF000000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theme="7" tint="-0.24994659260841701"/>
      </left>
      <right/>
      <top style="thick">
        <color theme="7" tint="-0.24994659260841701"/>
      </top>
      <bottom/>
      <diagonal/>
    </border>
    <border>
      <left/>
      <right style="thick">
        <color theme="7" tint="-0.24994659260841701"/>
      </right>
      <top style="thick">
        <color theme="7" tint="-0.24994659260841701"/>
      </top>
      <bottom/>
      <diagonal/>
    </border>
    <border>
      <left style="thick">
        <color theme="7" tint="-0.24994659260841701"/>
      </left>
      <right/>
      <top/>
      <bottom style="thick">
        <color theme="7" tint="-0.24994659260841701"/>
      </bottom>
      <diagonal/>
    </border>
    <border>
      <left/>
      <right style="thick">
        <color theme="7" tint="-0.24994659260841701"/>
      </right>
      <top/>
      <bottom style="thick">
        <color theme="7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2"/>
    </xf>
    <xf numFmtId="166" fontId="2" fillId="3" borderId="6" xfId="0" applyNumberFormat="1" applyFont="1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vertical="center"/>
    </xf>
    <xf numFmtId="0" fontId="0" fillId="3" borderId="7" xfId="0" applyFill="1" applyBorder="1" applyAlignment="1">
      <alignment vertical="center"/>
    </xf>
    <xf numFmtId="15" fontId="0" fillId="3" borderId="8" xfId="0" applyNumberFormat="1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left"/>
    </xf>
    <xf numFmtId="167" fontId="2" fillId="0" borderId="11" xfId="0" applyNumberFormat="1" applyFont="1" applyBorder="1"/>
    <xf numFmtId="0" fontId="0" fillId="0" borderId="11" xfId="0" applyBorder="1" applyAlignment="1">
      <alignment horizontal="left" indent="1"/>
    </xf>
    <xf numFmtId="9" fontId="0" fillId="0" borderId="11" xfId="0" applyNumberFormat="1" applyBorder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5" fontId="0" fillId="0" borderId="0" xfId="0" applyNumberFormat="1" applyAlignment="1">
      <alignment vertical="center"/>
    </xf>
    <xf numFmtId="0" fontId="7" fillId="0" borderId="12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5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left" vertical="center" indent="2"/>
    </xf>
    <xf numFmtId="0" fontId="7" fillId="0" borderId="12" xfId="0" applyFont="1" applyBorder="1" applyAlignment="1">
      <alignment horizontal="left" vertical="center" indent="2"/>
    </xf>
    <xf numFmtId="0" fontId="0" fillId="0" borderId="11" xfId="0" pivotButton="1" applyBorder="1"/>
    <xf numFmtId="0" fontId="9" fillId="0" borderId="0" xfId="0" applyFont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5" fontId="0" fillId="3" borderId="3" xfId="0" applyNumberFormat="1" applyFill="1" applyBorder="1" applyAlignment="1">
      <alignment horizontal="left" vertical="center"/>
    </xf>
    <xf numFmtId="15" fontId="0" fillId="3" borderId="4" xfId="0" applyNumberFormat="1" applyFill="1" applyBorder="1" applyAlignment="1">
      <alignment horizontal="left" vertical="center"/>
    </xf>
    <xf numFmtId="15" fontId="0" fillId="3" borderId="5" xfId="0" applyNumberFormat="1" applyFill="1" applyBorder="1" applyAlignment="1">
      <alignment horizontal="left" vertical="center"/>
    </xf>
  </cellXfs>
  <cellStyles count="1">
    <cellStyle name="Normal" xfId="0" builtinId="0"/>
  </cellStyles>
  <dxfs count="17"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34998626667073579"/>
        </patternFill>
      </fill>
    </dxf>
    <dxf>
      <font>
        <color theme="9" tint="-0.249977111117893"/>
      </font>
      <border>
        <left style="thin">
          <color rgb="FF548235"/>
        </left>
        <right style="thin">
          <color rgb="FF548235"/>
        </right>
      </border>
    </dxf>
    <dxf>
      <alignment vertical="bottom"/>
    </dxf>
    <dxf>
      <alignment wrapText="1"/>
    </dxf>
    <dxf>
      <numFmt numFmtId="13" formatCode="0%"/>
    </dxf>
    <dxf>
      <alignment horizontal="left"/>
    </dxf>
    <dxf>
      <font>
        <sz val="8"/>
      </font>
    </dxf>
    <dxf>
      <font>
        <sz val="9"/>
      </font>
    </dxf>
    <dxf>
      <border>
        <left style="thin">
          <color theme="0" tint="-0.14996795556505021"/>
        </left>
        <right style="thin">
          <color theme="0" tint="-0.14996795556505021"/>
        </right>
        <vertical style="thin">
          <color theme="0" tint="-0.14996795556505021"/>
        </vertical>
      </border>
    </dxf>
    <dxf>
      <border>
        <left style="thin">
          <color theme="0" tint="-0.14996795556505021"/>
        </left>
        <right style="thin">
          <color theme="0" tint="-0.14996795556505021"/>
        </right>
        <vertical style="thin">
          <color theme="0" tint="-0.14996795556505021"/>
        </vertical>
      </border>
    </dxf>
    <dxf>
      <border>
        <left style="thin">
          <color theme="0" tint="-0.14996795556505021"/>
        </left>
        <right style="thin">
          <color theme="0" tint="-0.14996795556505021"/>
        </right>
        <vertical style="thin">
          <color theme="0" tint="-0.14996795556505021"/>
        </vertical>
      </border>
    </dxf>
    <dxf>
      <border>
        <left style="thin">
          <color theme="0" tint="-0.14996795556505021"/>
        </left>
        <right style="thin">
          <color theme="0" tint="-0.14996795556505021"/>
        </right>
        <vertical style="thin">
          <color theme="0" tint="-0.14996795556505021"/>
        </vertical>
      </border>
    </dxf>
    <dxf>
      <alignment vertical="center"/>
    </dxf>
    <dxf>
      <alignment horizontal="center"/>
    </dxf>
    <dxf>
      <font>
        <sz val="11"/>
      </font>
    </dxf>
  </dxfs>
  <tableStyles count="0" defaultTableStyle="TableStyleMedium2" defaultPivotStyle="PivotStyleMedium9"/>
  <colors>
    <mruColors>
      <color rgb="FFFF7070"/>
      <color rgb="FF00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5.921246990743" createdVersion="8" refreshedVersion="8" minRefreshableVersion="3" recordCount="25" xr:uid="{122796A3-BA58-4D69-A780-86129F419631}">
  <cacheSource type="worksheet">
    <worksheetSource ref="A7:F32" sheet="General"/>
  </cacheSource>
  <cacheFields count="6">
    <cacheField name="TASK" numFmtId="0">
      <sharedItems containsBlank="1" count="24">
        <s v="Activity 1"/>
        <s v="Sign up Group Formation"/>
        <s v="Team Repo Setup on GitHub"/>
        <s v="Data Modeling"/>
        <s v="Class Diagram"/>
        <s v="Use Case Specification"/>
        <m/>
        <s v="Activity 2"/>
        <s v="Project Management Documents"/>
        <s v="Meeting Minutes"/>
        <s v="Gantt Chart "/>
        <s v="  Burndown Chart"/>
        <s v="Git Commit Log"/>
        <s v="Documentation with JavaDoc"/>
        <s v="Screenshots of Application Software"/>
        <s v="Entire Project Quality"/>
        <s v="Teamwork Performance"/>
        <s v="YouTube Video Demo"/>
        <s v="Functional Programming Quality"/>
        <s v="Function A - Maze Generator"/>
        <s v="Function B - Shortest Path"/>
        <s v="Function C - Tom catches Jerry in Maze Game"/>
        <s v="Function D - Unit Testing with Converage Report"/>
        <s v="   Sign up Group Formation" u="1"/>
      </sharedItems>
    </cacheField>
    <cacheField name="Main PIC" numFmtId="0">
      <sharedItems containsBlank="1" count="5">
        <s v="ALL"/>
        <s v="Tim Law"/>
        <m/>
        <s v="Kelly Lo"/>
        <s v="Kelly Lam"/>
      </sharedItems>
    </cacheField>
    <cacheField name="PIC #2" numFmtId="0">
      <sharedItems containsNonDate="0" containsString="0" containsBlank="1"/>
    </cacheField>
    <cacheField name="Progress" numFmtId="9">
      <sharedItems containsString="0" containsBlank="1" containsNumber="1" containsInteger="1" minValue="0" maxValue="1"/>
    </cacheField>
    <cacheField name="START" numFmtId="0">
      <sharedItems containsNonDate="0" containsDate="1" containsString="0" containsBlank="1" minDate="2023-09-23T00:00:00" maxDate="2023-11-16T00:00:00"/>
    </cacheField>
    <cacheField name="END" numFmtId="0">
      <sharedItems containsNonDate="0" containsDate="1" containsString="0" containsBlank="1" minDate="2023-09-25T00:00:00" maxDate="2023-11-2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m/>
    <n v="1"/>
    <d v="2023-09-23T00:00:00"/>
    <d v="2023-10-13T00:00:00"/>
  </r>
  <r>
    <x v="1"/>
    <x v="1"/>
    <m/>
    <n v="1"/>
    <d v="2023-09-23T00:00:00"/>
    <d v="2023-09-25T00:00:00"/>
  </r>
  <r>
    <x v="2"/>
    <x v="1"/>
    <m/>
    <n v="1"/>
    <d v="2023-09-23T00:00:00"/>
    <d v="2023-09-25T00:00:00"/>
  </r>
  <r>
    <x v="3"/>
    <x v="0"/>
    <m/>
    <n v="1"/>
    <d v="2023-10-06T00:00:00"/>
    <d v="2023-10-13T00:00:00"/>
  </r>
  <r>
    <x v="4"/>
    <x v="0"/>
    <m/>
    <n v="1"/>
    <d v="2023-10-06T00:00:00"/>
    <d v="2023-10-13T00:00:00"/>
  </r>
  <r>
    <x v="5"/>
    <x v="0"/>
    <m/>
    <n v="1"/>
    <d v="2023-10-10T00:00:00"/>
    <d v="2023-10-13T00:00:00"/>
  </r>
  <r>
    <x v="6"/>
    <x v="2"/>
    <m/>
    <m/>
    <m/>
    <m/>
  </r>
  <r>
    <x v="7"/>
    <x v="0"/>
    <m/>
    <n v="1"/>
    <d v="2023-11-05T00:00:00"/>
    <d v="2023-11-26T00:00:00"/>
  </r>
  <r>
    <x v="8"/>
    <x v="0"/>
    <m/>
    <n v="1"/>
    <d v="2023-11-05T00:00:00"/>
    <d v="2023-11-26T00:00:00"/>
  </r>
  <r>
    <x v="9"/>
    <x v="3"/>
    <m/>
    <n v="1"/>
    <d v="2023-10-06T00:00:00"/>
    <d v="2023-11-26T00:00:00"/>
  </r>
  <r>
    <x v="10"/>
    <x v="3"/>
    <m/>
    <n v="1"/>
    <d v="2023-11-05T00:00:00"/>
    <d v="2023-11-26T00:00:00"/>
  </r>
  <r>
    <x v="11"/>
    <x v="1"/>
    <m/>
    <n v="1"/>
    <d v="2023-11-06T00:00:00"/>
    <d v="2023-11-26T00:00:00"/>
  </r>
  <r>
    <x v="12"/>
    <x v="1"/>
    <m/>
    <n v="0"/>
    <d v="2023-11-05T00:00:00"/>
    <d v="2023-11-26T00:00:00"/>
  </r>
  <r>
    <x v="13"/>
    <x v="0"/>
    <m/>
    <n v="1"/>
    <d v="2023-11-05T00:00:00"/>
    <d v="2023-11-26T00:00:00"/>
  </r>
  <r>
    <x v="14"/>
    <x v="1"/>
    <m/>
    <n v="1"/>
    <d v="2023-11-06T00:00:00"/>
    <d v="2023-11-26T00:00:00"/>
  </r>
  <r>
    <x v="6"/>
    <x v="2"/>
    <m/>
    <m/>
    <m/>
    <m/>
  </r>
  <r>
    <x v="15"/>
    <x v="0"/>
    <m/>
    <n v="1"/>
    <d v="2023-11-05T00:00:00"/>
    <d v="2023-11-26T00:00:00"/>
  </r>
  <r>
    <x v="16"/>
    <x v="0"/>
    <m/>
    <n v="1"/>
    <d v="2023-11-05T00:00:00"/>
    <d v="2023-11-26T00:00:00"/>
  </r>
  <r>
    <x v="17"/>
    <x v="0"/>
    <m/>
    <n v="1"/>
    <d v="2023-11-13T00:00:00"/>
    <d v="2023-11-26T00:00:00"/>
  </r>
  <r>
    <x v="6"/>
    <x v="2"/>
    <m/>
    <m/>
    <m/>
    <m/>
  </r>
  <r>
    <x v="18"/>
    <x v="0"/>
    <m/>
    <n v="1"/>
    <d v="2023-11-05T00:00:00"/>
    <d v="2023-11-21T00:00:00"/>
  </r>
  <r>
    <x v="19"/>
    <x v="3"/>
    <m/>
    <n v="1"/>
    <d v="2023-11-05T00:00:00"/>
    <d v="2023-11-14T00:00:00"/>
  </r>
  <r>
    <x v="20"/>
    <x v="1"/>
    <m/>
    <n v="1"/>
    <d v="2023-11-06T00:00:00"/>
    <d v="2023-11-14T00:00:00"/>
  </r>
  <r>
    <x v="21"/>
    <x v="4"/>
    <m/>
    <n v="1"/>
    <d v="2023-11-08T00:00:00"/>
    <d v="2023-11-14T00:00:00"/>
  </r>
  <r>
    <x v="22"/>
    <x v="0"/>
    <m/>
    <n v="1"/>
    <d v="2023-11-15T00:00:00"/>
    <d v="2023-11-2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2D13A-5CD8-4743-9E91-D2105166EF6E}" name="PivotTable1" cacheId="75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ndividual Task (Main PIC only)">
  <location ref="A3:C32" firstHeaderRow="0" firstDataRow="1" firstDataCol="1"/>
  <pivotFields count="6">
    <pivotField axis="axisRow" showAll="0" sortType="ascending">
      <items count="25">
        <item m="1" x="23"/>
        <item x="11"/>
        <item x="0"/>
        <item x="7"/>
        <item x="4"/>
        <item x="3"/>
        <item x="13"/>
        <item x="15"/>
        <item x="19"/>
        <item x="20"/>
        <item x="21"/>
        <item x="22"/>
        <item x="18"/>
        <item x="10"/>
        <item x="12"/>
        <item x="9"/>
        <item x="8"/>
        <item x="14"/>
        <item x="1"/>
        <item x="2"/>
        <item x="16"/>
        <item x="5"/>
        <item x="17"/>
        <item x="6"/>
        <item t="default"/>
      </items>
    </pivotField>
    <pivotField axis="axisRow" showAll="0" sortType="ascending">
      <items count="6">
        <item x="0"/>
        <item x="4"/>
        <item x="3"/>
        <item x="1"/>
        <item x="2"/>
        <item t="default"/>
      </items>
    </pivotField>
    <pivotField showAll="0"/>
    <pivotField dataField="1" numFmtId="9" showAll="0"/>
    <pivotField showAll="0"/>
    <pivotField dataField="1" showAll="0"/>
  </pivotFields>
  <rowFields count="2">
    <field x="1"/>
    <field x="0"/>
  </rowFields>
  <rowItems count="29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11"/>
    </i>
    <i r="1">
      <x v="12"/>
    </i>
    <i r="1">
      <x v="16"/>
    </i>
    <i r="1">
      <x v="20"/>
    </i>
    <i r="1">
      <x v="21"/>
    </i>
    <i r="1">
      <x v="22"/>
    </i>
    <i>
      <x v="1"/>
    </i>
    <i r="1">
      <x v="10"/>
    </i>
    <i>
      <x v="2"/>
    </i>
    <i r="1">
      <x v="8"/>
    </i>
    <i r="1">
      <x v="13"/>
    </i>
    <i r="1">
      <x v="15"/>
    </i>
    <i>
      <x v="3"/>
    </i>
    <i r="1">
      <x v="1"/>
    </i>
    <i r="1">
      <x v="9"/>
    </i>
    <i r="1">
      <x v="14"/>
    </i>
    <i r="1">
      <x v="17"/>
    </i>
    <i r="1">
      <x v="18"/>
    </i>
    <i r="1">
      <x v="19"/>
    </i>
    <i>
      <x v="4"/>
    </i>
    <i r="1"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Individual Progress" fld="3" subtotal="average" baseField="1" baseItem="0" numFmtId="9"/>
    <dataField name="Deadline" fld="5" subtotal="max" baseField="0" baseItem="0" numFmtId="167"/>
  </dataFields>
  <formats count="13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50"/>
  <sheetViews>
    <sheetView showGridLines="0" tabSelected="1" zoomScale="69" zoomScaleNormal="115" workbookViewId="0">
      <pane xSplit="7" topLeftCell="H1" activePane="topRight" state="frozen"/>
      <selection pane="topRight" activeCell="A38" sqref="A38"/>
    </sheetView>
  </sheetViews>
  <sheetFormatPr defaultColWidth="8.7109375" defaultRowHeight="15" customHeight="1"/>
  <cols>
    <col min="1" max="1" width="49.85546875" style="1" customWidth="1"/>
    <col min="2" max="2" width="11.7109375" style="1" customWidth="1"/>
    <col min="3" max="4" width="9.85546875" style="1" customWidth="1"/>
    <col min="5" max="5" width="11" style="1" customWidth="1"/>
    <col min="6" max="8" width="12.85546875" style="1" customWidth="1"/>
    <col min="9" max="9" width="4.42578125" style="1" customWidth="1"/>
    <col min="10" max="30" width="3.42578125" style="2" customWidth="1"/>
    <col min="31" max="58" width="3.42578125" style="1" customWidth="1"/>
    <col min="59" max="59" width="2.85546875" style="1" bestFit="1" customWidth="1"/>
    <col min="60" max="60" width="3" style="1" bestFit="1" customWidth="1"/>
    <col min="61" max="61" width="2.85546875" style="1" bestFit="1" customWidth="1"/>
    <col min="62" max="62" width="3" style="1" bestFit="1" customWidth="1"/>
    <col min="63" max="66" width="2.85546875" style="1" bestFit="1" customWidth="1"/>
    <col min="67" max="67" width="3" style="1" bestFit="1" customWidth="1"/>
    <col min="68" max="68" width="2.85546875" style="1" bestFit="1" customWidth="1"/>
    <col min="69" max="69" width="3" style="1" bestFit="1" customWidth="1"/>
    <col min="70" max="73" width="2.85546875" style="1" bestFit="1" customWidth="1"/>
    <col min="74" max="74" width="3" style="1" bestFit="1" customWidth="1"/>
    <col min="75" max="75" width="2.85546875" style="1" bestFit="1" customWidth="1"/>
    <col min="76" max="76" width="3" style="1" bestFit="1" customWidth="1"/>
    <col min="77" max="77" width="2.85546875" style="1" bestFit="1" customWidth="1"/>
    <col min="78" max="78" width="2.42578125" style="1" bestFit="1" customWidth="1"/>
    <col min="79" max="79" width="2.85546875" style="1" bestFit="1" customWidth="1"/>
    <col min="80" max="80" width="3" style="1" bestFit="1" customWidth="1"/>
    <col min="81" max="81" width="2.85546875" style="1" bestFit="1" customWidth="1"/>
    <col min="82" max="82" width="3" style="1" bestFit="1" customWidth="1"/>
    <col min="83" max="83" width="2.85546875" style="1" bestFit="1" customWidth="1"/>
    <col min="84" max="84" width="2.42578125" style="1" customWidth="1"/>
    <col min="85" max="85" width="2.42578125" style="1" bestFit="1" customWidth="1"/>
    <col min="86" max="92" width="9" style="1" customWidth="1"/>
    <col min="93" max="16384" width="8.7109375" style="1"/>
  </cols>
  <sheetData>
    <row r="1" spans="1:78" ht="19.149999999999999">
      <c r="A1" s="13" t="s">
        <v>0</v>
      </c>
    </row>
    <row r="2" spans="1:78">
      <c r="A2" s="1" t="s">
        <v>1</v>
      </c>
      <c r="B2" s="1" t="s">
        <v>2</v>
      </c>
      <c r="L2" s="18"/>
    </row>
    <row r="3" spans="1:78">
      <c r="B3" s="1" t="s">
        <v>3</v>
      </c>
    </row>
    <row r="4" spans="1:78">
      <c r="B4" s="1" t="s">
        <v>4</v>
      </c>
      <c r="F4" s="14" t="s">
        <v>5</v>
      </c>
      <c r="G4" s="15">
        <v>45192</v>
      </c>
      <c r="H4" s="34"/>
      <c r="I4" s="49">
        <f>display_week</f>
        <v>0</v>
      </c>
      <c r="J4" s="49"/>
      <c r="K4" s="49"/>
      <c r="L4" s="49"/>
      <c r="M4" s="49"/>
      <c r="N4" s="49"/>
      <c r="O4" s="49"/>
      <c r="P4" s="49">
        <f>I$4 +1</f>
        <v>1</v>
      </c>
      <c r="Q4" s="49"/>
      <c r="R4" s="49"/>
      <c r="S4" s="49"/>
      <c r="T4" s="49"/>
      <c r="U4" s="49"/>
      <c r="V4" s="49"/>
      <c r="W4" s="49">
        <f>P$4 +1</f>
        <v>2</v>
      </c>
      <c r="X4" s="49"/>
      <c r="Y4" s="49"/>
      <c r="Z4" s="49"/>
      <c r="AA4" s="49"/>
      <c r="AB4" s="49"/>
      <c r="AC4" s="49"/>
      <c r="AD4" s="49">
        <f>W$4 +1</f>
        <v>3</v>
      </c>
      <c r="AE4" s="49"/>
      <c r="AF4" s="49"/>
      <c r="AG4" s="49"/>
      <c r="AH4" s="49"/>
      <c r="AI4" s="49"/>
      <c r="AJ4" s="49"/>
      <c r="AK4" s="49">
        <f>AD$4 +1</f>
        <v>4</v>
      </c>
      <c r="AL4" s="49"/>
      <c r="AM4" s="49"/>
      <c r="AN4" s="49"/>
      <c r="AO4" s="49"/>
      <c r="AP4" s="49"/>
      <c r="AQ4" s="49"/>
      <c r="AR4" s="49">
        <f>AK$4 +1</f>
        <v>5</v>
      </c>
      <c r="AS4" s="49"/>
      <c r="AT4" s="49"/>
      <c r="AU4" s="49"/>
      <c r="AV4" s="49"/>
      <c r="AW4" s="49"/>
      <c r="AX4" s="49"/>
      <c r="AY4" s="49">
        <f>AR$4 +1</f>
        <v>6</v>
      </c>
      <c r="AZ4" s="49"/>
      <c r="BA4" s="49"/>
      <c r="BB4" s="49"/>
      <c r="BC4" s="49"/>
      <c r="BD4" s="49"/>
      <c r="BE4" s="49"/>
      <c r="BF4" s="49">
        <f>AY$4 +1</f>
        <v>7</v>
      </c>
      <c r="BG4" s="49"/>
      <c r="BH4" s="49"/>
      <c r="BI4" s="49"/>
      <c r="BJ4" s="49"/>
      <c r="BK4" s="49"/>
      <c r="BL4" s="49"/>
      <c r="BM4" s="49">
        <f>BF$4 +1</f>
        <v>8</v>
      </c>
      <c r="BN4" s="49"/>
      <c r="BO4" s="49"/>
      <c r="BP4" s="49"/>
      <c r="BQ4" s="49"/>
      <c r="BR4" s="49"/>
      <c r="BS4" s="49"/>
      <c r="BT4" s="49">
        <f>BM$4 +1</f>
        <v>9</v>
      </c>
      <c r="BU4" s="49"/>
      <c r="BV4" s="49"/>
      <c r="BW4" s="49"/>
      <c r="BX4" s="49"/>
      <c r="BY4" s="49"/>
      <c r="BZ4" s="49"/>
    </row>
    <row r="5" spans="1:78">
      <c r="B5" s="43" t="s">
        <v>6</v>
      </c>
      <c r="F5" s="16" t="s">
        <v>7</v>
      </c>
      <c r="G5" s="17">
        <v>0</v>
      </c>
      <c r="I5" s="50">
        <f>I6</f>
        <v>45192</v>
      </c>
      <c r="J5" s="51"/>
      <c r="K5" s="51"/>
      <c r="L5" s="51"/>
      <c r="M5" s="51"/>
      <c r="N5" s="51"/>
      <c r="O5" s="52"/>
      <c r="P5" s="50">
        <f>P6</f>
        <v>45199</v>
      </c>
      <c r="Q5" s="51"/>
      <c r="R5" s="51"/>
      <c r="S5" s="51"/>
      <c r="T5" s="51"/>
      <c r="U5" s="51"/>
      <c r="V5" s="52"/>
      <c r="W5" s="50">
        <f>W6</f>
        <v>45206</v>
      </c>
      <c r="X5" s="51"/>
      <c r="Y5" s="51"/>
      <c r="Z5" s="51"/>
      <c r="AA5" s="51"/>
      <c r="AB5" s="51"/>
      <c r="AC5" s="52"/>
      <c r="AD5" s="50">
        <f t="shared" ref="AD5" si="0">AD6</f>
        <v>45213</v>
      </c>
      <c r="AE5" s="51"/>
      <c r="AF5" s="51"/>
      <c r="AG5" s="51"/>
      <c r="AH5" s="51"/>
      <c r="AI5" s="51"/>
      <c r="AJ5" s="52"/>
      <c r="AK5" s="50">
        <f>AK6</f>
        <v>45220</v>
      </c>
      <c r="AL5" s="51"/>
      <c r="AM5" s="51"/>
      <c r="AN5" s="51"/>
      <c r="AO5" s="51"/>
      <c r="AP5" s="51"/>
      <c r="AQ5" s="52"/>
      <c r="AR5" s="50">
        <f>AR6</f>
        <v>45227</v>
      </c>
      <c r="AS5" s="51"/>
      <c r="AT5" s="51"/>
      <c r="AU5" s="51"/>
      <c r="AV5" s="51"/>
      <c r="AW5" s="51"/>
      <c r="AX5" s="52"/>
      <c r="AY5" s="50">
        <f>AY6</f>
        <v>45234</v>
      </c>
      <c r="AZ5" s="51"/>
      <c r="BA5" s="51"/>
      <c r="BB5" s="51"/>
      <c r="BC5" s="51"/>
      <c r="BD5" s="51"/>
      <c r="BE5" s="52"/>
      <c r="BF5" s="50">
        <f>BF6</f>
        <v>45241</v>
      </c>
      <c r="BG5" s="51"/>
      <c r="BH5" s="51"/>
      <c r="BI5" s="51"/>
      <c r="BJ5" s="51"/>
      <c r="BK5" s="51"/>
      <c r="BL5" s="52"/>
      <c r="BM5" s="50">
        <f>BM6</f>
        <v>45248</v>
      </c>
      <c r="BN5" s="51"/>
      <c r="BO5" s="51"/>
      <c r="BP5" s="51"/>
      <c r="BQ5" s="51"/>
      <c r="BR5" s="51"/>
      <c r="BS5" s="52"/>
      <c r="BT5" s="50">
        <f>BT6</f>
        <v>45255</v>
      </c>
      <c r="BU5" s="51"/>
      <c r="BV5" s="51"/>
      <c r="BW5" s="51"/>
      <c r="BX5" s="51"/>
      <c r="BY5" s="51"/>
      <c r="BZ5" s="52"/>
    </row>
    <row r="6" spans="1:78">
      <c r="I6" s="9">
        <f>Starting_day+I$4*7</f>
        <v>45192</v>
      </c>
      <c r="J6" s="10">
        <f>Starting_day+1+I$4*7</f>
        <v>45193</v>
      </c>
      <c r="K6" s="10">
        <f>Starting_day+2+I$4*7</f>
        <v>45194</v>
      </c>
      <c r="L6" s="10">
        <f>Starting_day+3+I$4*7</f>
        <v>45195</v>
      </c>
      <c r="M6" s="10">
        <f>Starting_day+4+I$4*7</f>
        <v>45196</v>
      </c>
      <c r="N6" s="10">
        <f>Starting_day+5+I$4*7</f>
        <v>45197</v>
      </c>
      <c r="O6" s="10">
        <f>Starting_day+6+I$4*7</f>
        <v>45198</v>
      </c>
      <c r="P6" s="9">
        <f>Starting_day+P$4*7</f>
        <v>45199</v>
      </c>
      <c r="Q6" s="10">
        <f>Starting_day+1+P$4*7</f>
        <v>45200</v>
      </c>
      <c r="R6" s="10">
        <f>Starting_day+2+P$4*7</f>
        <v>45201</v>
      </c>
      <c r="S6" s="10">
        <f>Starting_day+3+P$4*7</f>
        <v>45202</v>
      </c>
      <c r="T6" s="10">
        <f>Starting_day+4+P$4*7</f>
        <v>45203</v>
      </c>
      <c r="U6" s="10">
        <f>Starting_day+5+P$4*7</f>
        <v>45204</v>
      </c>
      <c r="V6" s="10">
        <f>Starting_day+6+P$4*7</f>
        <v>45205</v>
      </c>
      <c r="W6" s="9">
        <f>Starting_day+W$4*7</f>
        <v>45206</v>
      </c>
      <c r="X6" s="10">
        <f>Starting_day+1+W$4*7</f>
        <v>45207</v>
      </c>
      <c r="Y6" s="10">
        <f>Starting_day+2+W$4*7</f>
        <v>45208</v>
      </c>
      <c r="Z6" s="10">
        <f>Starting_day+3+W$4*7</f>
        <v>45209</v>
      </c>
      <c r="AA6" s="10">
        <f>Starting_day+4+W$4*7</f>
        <v>45210</v>
      </c>
      <c r="AB6" s="10">
        <f>Starting_day+5+W$4*7</f>
        <v>45211</v>
      </c>
      <c r="AC6" s="10">
        <f>Starting_day+6+W$4*7</f>
        <v>45212</v>
      </c>
      <c r="AD6" s="9">
        <f>Starting_day+AD$4*7</f>
        <v>45213</v>
      </c>
      <c r="AE6" s="10">
        <f>Starting_day+1+AD$4*7</f>
        <v>45214</v>
      </c>
      <c r="AF6" s="10">
        <f>Starting_day+2+AD$4*7</f>
        <v>45215</v>
      </c>
      <c r="AG6" s="10">
        <f>Starting_day+3+AD$4*7</f>
        <v>45216</v>
      </c>
      <c r="AH6" s="10">
        <f>Starting_day+4+AD$4*7</f>
        <v>45217</v>
      </c>
      <c r="AI6" s="10">
        <f>Starting_day+5+AD$4*7</f>
        <v>45218</v>
      </c>
      <c r="AJ6" s="10">
        <f>Starting_day+6+AD$4*7</f>
        <v>45219</v>
      </c>
      <c r="AK6" s="9">
        <f>Starting_day+AK$4*7</f>
        <v>45220</v>
      </c>
      <c r="AL6" s="10">
        <f>Starting_day+1+AK$4*7</f>
        <v>45221</v>
      </c>
      <c r="AM6" s="10">
        <f>Starting_day+2+AK$4*7</f>
        <v>45222</v>
      </c>
      <c r="AN6" s="10">
        <f>Starting_day+3+AK$4*7</f>
        <v>45223</v>
      </c>
      <c r="AO6" s="10">
        <f>Starting_day+4+AK$4*7</f>
        <v>45224</v>
      </c>
      <c r="AP6" s="10">
        <f>Starting_day+5+AK$4*7</f>
        <v>45225</v>
      </c>
      <c r="AQ6" s="10">
        <f>Starting_day+6+AK$4*7</f>
        <v>45226</v>
      </c>
      <c r="AR6" s="9">
        <f>Starting_day+AR$4*7</f>
        <v>45227</v>
      </c>
      <c r="AS6" s="10">
        <f>Starting_day+1+AR$4*7</f>
        <v>45228</v>
      </c>
      <c r="AT6" s="10">
        <f>Starting_day+2+AR$4*7</f>
        <v>45229</v>
      </c>
      <c r="AU6" s="10">
        <f>Starting_day+3+AR$4*7</f>
        <v>45230</v>
      </c>
      <c r="AV6" s="10">
        <f>Starting_day+4+AR$4*7</f>
        <v>45231</v>
      </c>
      <c r="AW6" s="10">
        <f>Starting_day+5+AR$4*7</f>
        <v>45232</v>
      </c>
      <c r="AX6" s="10">
        <f>Starting_day+6+AR$4*7</f>
        <v>45233</v>
      </c>
      <c r="AY6" s="9">
        <f>Starting_day+AY$4*7</f>
        <v>45234</v>
      </c>
      <c r="AZ6" s="10">
        <f>Starting_day+1+AY$4*7</f>
        <v>45235</v>
      </c>
      <c r="BA6" s="10">
        <f>Starting_day+2+AY$4*7</f>
        <v>45236</v>
      </c>
      <c r="BB6" s="10">
        <f>Starting_day+3+AY$4*7</f>
        <v>45237</v>
      </c>
      <c r="BC6" s="10">
        <f>Starting_day+4+AY$4*7</f>
        <v>45238</v>
      </c>
      <c r="BD6" s="10">
        <f>Starting_day+5+AY$4*7</f>
        <v>45239</v>
      </c>
      <c r="BE6" s="10">
        <f>Starting_day+6+AY$4*7</f>
        <v>45240</v>
      </c>
      <c r="BF6" s="9">
        <f>Starting_day+BF$4*7</f>
        <v>45241</v>
      </c>
      <c r="BG6" s="10">
        <f>Starting_day+1+BF$4*7</f>
        <v>45242</v>
      </c>
      <c r="BH6" s="10">
        <f>Starting_day+2+BF$4*7</f>
        <v>45243</v>
      </c>
      <c r="BI6" s="10">
        <f>Starting_day+3+BF$4*7</f>
        <v>45244</v>
      </c>
      <c r="BJ6" s="10">
        <f>Starting_day+4+BF$4*7</f>
        <v>45245</v>
      </c>
      <c r="BK6" s="10">
        <f>Starting_day+5+BF$4*7</f>
        <v>45246</v>
      </c>
      <c r="BL6" s="10">
        <f>Starting_day+6+BF$4*7</f>
        <v>45247</v>
      </c>
      <c r="BM6" s="9">
        <f>Starting_day+BM$4*7</f>
        <v>45248</v>
      </c>
      <c r="BN6" s="10">
        <f>Starting_day+1+BM$4*7</f>
        <v>45249</v>
      </c>
      <c r="BO6" s="10">
        <f>Starting_day+2+BM$4*7</f>
        <v>45250</v>
      </c>
      <c r="BP6" s="10">
        <f>Starting_day+3+BM$4*7</f>
        <v>45251</v>
      </c>
      <c r="BQ6" s="10">
        <f>Starting_day+4+BM$4*7</f>
        <v>45252</v>
      </c>
      <c r="BR6" s="10">
        <f>Starting_day+5+BM$4*7</f>
        <v>45253</v>
      </c>
      <c r="BS6" s="10">
        <f>Starting_day+6+BM$4*7</f>
        <v>45254</v>
      </c>
      <c r="BT6" s="9">
        <f>Starting_day+BT$4*7</f>
        <v>45255</v>
      </c>
      <c r="BU6" s="10">
        <f>Starting_day+1+BT$4*7</f>
        <v>45256</v>
      </c>
      <c r="BV6" s="10">
        <f>Starting_day+2+BT$4*7</f>
        <v>45257</v>
      </c>
      <c r="BW6" s="10">
        <f>Starting_day+3+BT$4*7</f>
        <v>45258</v>
      </c>
      <c r="BX6" s="10">
        <f>Starting_day+4+BT$4*7</f>
        <v>45259</v>
      </c>
      <c r="BY6" s="10">
        <f>Starting_day+5+BT$4*7</f>
        <v>45260</v>
      </c>
      <c r="BZ6" s="10">
        <f>Starting_day+6+BT$4*7</f>
        <v>45261</v>
      </c>
    </row>
    <row r="7" spans="1:78">
      <c r="A7" s="3" t="s">
        <v>8</v>
      </c>
      <c r="B7" s="4" t="s">
        <v>9</v>
      </c>
      <c r="C7" s="4" t="s">
        <v>10</v>
      </c>
      <c r="D7" s="30" t="s">
        <v>11</v>
      </c>
      <c r="E7" s="30" t="s">
        <v>12</v>
      </c>
      <c r="F7" s="30" t="s">
        <v>13</v>
      </c>
      <c r="G7" s="4"/>
      <c r="H7" s="44"/>
      <c r="I7" s="27" t="str">
        <f t="shared" ref="I7:AN7" si="1">LEFT(TEXT(I$6,"ddd"),1)</f>
        <v>S</v>
      </c>
      <c r="J7" s="27" t="str">
        <f t="shared" si="1"/>
        <v>S</v>
      </c>
      <c r="K7" s="27" t="str">
        <f t="shared" si="1"/>
        <v>M</v>
      </c>
      <c r="L7" s="27" t="str">
        <f t="shared" si="1"/>
        <v>T</v>
      </c>
      <c r="M7" s="27" t="str">
        <f t="shared" si="1"/>
        <v>W</v>
      </c>
      <c r="N7" s="27" t="str">
        <f t="shared" si="1"/>
        <v>T</v>
      </c>
      <c r="O7" s="27" t="str">
        <f t="shared" si="1"/>
        <v>F</v>
      </c>
      <c r="P7" s="28" t="str">
        <f t="shared" si="1"/>
        <v>S</v>
      </c>
      <c r="Q7" s="28" t="str">
        <f t="shared" si="1"/>
        <v>S</v>
      </c>
      <c r="R7" s="28" t="str">
        <f t="shared" si="1"/>
        <v>M</v>
      </c>
      <c r="S7" s="28" t="str">
        <f t="shared" si="1"/>
        <v>T</v>
      </c>
      <c r="T7" s="28" t="str">
        <f t="shared" si="1"/>
        <v>W</v>
      </c>
      <c r="U7" s="28" t="str">
        <f t="shared" si="1"/>
        <v>T</v>
      </c>
      <c r="V7" s="28" t="str">
        <f t="shared" si="1"/>
        <v>F</v>
      </c>
      <c r="W7" s="28" t="str">
        <f t="shared" si="1"/>
        <v>S</v>
      </c>
      <c r="X7" s="28" t="str">
        <f t="shared" si="1"/>
        <v>S</v>
      </c>
      <c r="Y7" s="28" t="str">
        <f t="shared" si="1"/>
        <v>M</v>
      </c>
      <c r="Z7" s="28" t="str">
        <f t="shared" si="1"/>
        <v>T</v>
      </c>
      <c r="AA7" s="28" t="str">
        <f t="shared" si="1"/>
        <v>W</v>
      </c>
      <c r="AB7" s="28" t="str">
        <f t="shared" si="1"/>
        <v>T</v>
      </c>
      <c r="AC7" s="28" t="str">
        <f t="shared" si="1"/>
        <v>F</v>
      </c>
      <c r="AD7" s="28" t="str">
        <f t="shared" si="1"/>
        <v>S</v>
      </c>
      <c r="AE7" s="28" t="str">
        <f t="shared" si="1"/>
        <v>S</v>
      </c>
      <c r="AF7" s="28" t="str">
        <f t="shared" si="1"/>
        <v>M</v>
      </c>
      <c r="AG7" s="28" t="str">
        <f t="shared" si="1"/>
        <v>T</v>
      </c>
      <c r="AH7" s="28" t="str">
        <f t="shared" si="1"/>
        <v>W</v>
      </c>
      <c r="AI7" s="28" t="str">
        <f t="shared" si="1"/>
        <v>T</v>
      </c>
      <c r="AJ7" s="28" t="str">
        <f t="shared" si="1"/>
        <v>F</v>
      </c>
      <c r="AK7" s="28" t="str">
        <f t="shared" si="1"/>
        <v>S</v>
      </c>
      <c r="AL7" s="28" t="str">
        <f t="shared" si="1"/>
        <v>S</v>
      </c>
      <c r="AM7" s="28" t="str">
        <f t="shared" si="1"/>
        <v>M</v>
      </c>
      <c r="AN7" s="28" t="str">
        <f t="shared" si="1"/>
        <v>T</v>
      </c>
      <c r="AO7" s="28" t="str">
        <f t="shared" ref="AO7:BZ7" si="2">LEFT(TEXT(AO$6,"ddd"),1)</f>
        <v>W</v>
      </c>
      <c r="AP7" s="28" t="str">
        <f t="shared" si="2"/>
        <v>T</v>
      </c>
      <c r="AQ7" s="28" t="str">
        <f t="shared" si="2"/>
        <v>F</v>
      </c>
      <c r="AR7" s="28" t="str">
        <f t="shared" si="2"/>
        <v>S</v>
      </c>
      <c r="AS7" s="28" t="str">
        <f t="shared" si="2"/>
        <v>S</v>
      </c>
      <c r="AT7" s="28" t="str">
        <f t="shared" si="2"/>
        <v>M</v>
      </c>
      <c r="AU7" s="28" t="str">
        <f t="shared" si="2"/>
        <v>T</v>
      </c>
      <c r="AV7" s="28" t="str">
        <f t="shared" si="2"/>
        <v>W</v>
      </c>
      <c r="AW7" s="28" t="str">
        <f t="shared" si="2"/>
        <v>T</v>
      </c>
      <c r="AX7" s="28" t="str">
        <f t="shared" si="2"/>
        <v>F</v>
      </c>
      <c r="AY7" s="28" t="str">
        <f t="shared" si="2"/>
        <v>S</v>
      </c>
      <c r="AZ7" s="28" t="str">
        <f t="shared" si="2"/>
        <v>S</v>
      </c>
      <c r="BA7" s="28" t="str">
        <f t="shared" si="2"/>
        <v>M</v>
      </c>
      <c r="BB7" s="28" t="str">
        <f t="shared" si="2"/>
        <v>T</v>
      </c>
      <c r="BC7" s="28" t="str">
        <f t="shared" si="2"/>
        <v>W</v>
      </c>
      <c r="BD7" s="28" t="str">
        <f t="shared" si="2"/>
        <v>T</v>
      </c>
      <c r="BE7" s="28" t="str">
        <f t="shared" si="2"/>
        <v>F</v>
      </c>
      <c r="BF7" s="28" t="str">
        <f t="shared" si="2"/>
        <v>S</v>
      </c>
      <c r="BG7" s="28" t="str">
        <f t="shared" si="2"/>
        <v>S</v>
      </c>
      <c r="BH7" s="28" t="str">
        <f t="shared" si="2"/>
        <v>M</v>
      </c>
      <c r="BI7" s="28" t="str">
        <f t="shared" si="2"/>
        <v>T</v>
      </c>
      <c r="BJ7" s="28" t="str">
        <f t="shared" si="2"/>
        <v>W</v>
      </c>
      <c r="BK7" s="28" t="str">
        <f t="shared" si="2"/>
        <v>T</v>
      </c>
      <c r="BL7" s="28" t="str">
        <f t="shared" si="2"/>
        <v>F</v>
      </c>
      <c r="BM7" s="28" t="str">
        <f t="shared" si="2"/>
        <v>S</v>
      </c>
      <c r="BN7" s="28" t="str">
        <f t="shared" si="2"/>
        <v>S</v>
      </c>
      <c r="BO7" s="28" t="str">
        <f t="shared" si="2"/>
        <v>M</v>
      </c>
      <c r="BP7" s="28" t="str">
        <f t="shared" si="2"/>
        <v>T</v>
      </c>
      <c r="BQ7" s="28" t="str">
        <f t="shared" si="2"/>
        <v>W</v>
      </c>
      <c r="BR7" s="28" t="str">
        <f t="shared" si="2"/>
        <v>T</v>
      </c>
      <c r="BS7" s="28" t="str">
        <f t="shared" si="2"/>
        <v>F</v>
      </c>
      <c r="BT7" s="28" t="str">
        <f t="shared" si="2"/>
        <v>S</v>
      </c>
      <c r="BU7" s="28" t="str">
        <f t="shared" si="2"/>
        <v>S</v>
      </c>
      <c r="BV7" s="28" t="str">
        <f t="shared" si="2"/>
        <v>M</v>
      </c>
      <c r="BW7" s="28" t="str">
        <f t="shared" si="2"/>
        <v>T</v>
      </c>
      <c r="BX7" s="28" t="str">
        <f t="shared" si="2"/>
        <v>W</v>
      </c>
      <c r="BY7" s="28" t="str">
        <f t="shared" si="2"/>
        <v>T</v>
      </c>
      <c r="BZ7" s="28" t="str">
        <f t="shared" si="2"/>
        <v>F</v>
      </c>
    </row>
    <row r="8" spans="1:78">
      <c r="A8" s="35" t="s">
        <v>14</v>
      </c>
      <c r="B8" s="6" t="s">
        <v>6</v>
      </c>
      <c r="C8" s="6"/>
      <c r="D8" s="11">
        <f>AVERAGE(D9:D11)</f>
        <v>1</v>
      </c>
      <c r="E8" s="38">
        <v>45192</v>
      </c>
      <c r="F8" s="38">
        <v>45212</v>
      </c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</row>
    <row r="9" spans="1:78">
      <c r="A9" s="39" t="s">
        <v>15</v>
      </c>
      <c r="B9" s="6" t="s">
        <v>2</v>
      </c>
      <c r="C9" s="6"/>
      <c r="D9" s="11">
        <v>1</v>
      </c>
      <c r="E9" s="38">
        <v>45192</v>
      </c>
      <c r="F9" s="38">
        <v>45194</v>
      </c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</row>
    <row r="10" spans="1:78">
      <c r="A10" s="39" t="s">
        <v>16</v>
      </c>
      <c r="B10" s="6" t="s">
        <v>2</v>
      </c>
      <c r="C10" s="6"/>
      <c r="D10" s="11">
        <v>1</v>
      </c>
      <c r="E10" s="38">
        <v>45192</v>
      </c>
      <c r="F10" s="38">
        <v>45194</v>
      </c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</row>
    <row r="11" spans="1:78">
      <c r="A11" s="37" t="s">
        <v>17</v>
      </c>
      <c r="B11" s="6" t="s">
        <v>6</v>
      </c>
      <c r="C11" s="6"/>
      <c r="D11" s="11">
        <f>AVERAGE(D12:D13)</f>
        <v>1</v>
      </c>
      <c r="E11" s="38">
        <v>45205</v>
      </c>
      <c r="F11" s="38">
        <v>45212</v>
      </c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</row>
    <row r="12" spans="1:78">
      <c r="A12" s="40" t="s">
        <v>18</v>
      </c>
      <c r="B12" s="6" t="s">
        <v>6</v>
      </c>
      <c r="C12" s="6"/>
      <c r="D12" s="11">
        <v>1</v>
      </c>
      <c r="E12" s="38">
        <v>45205</v>
      </c>
      <c r="F12" s="38">
        <v>45212</v>
      </c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</row>
    <row r="13" spans="1:78">
      <c r="A13" s="40" t="s">
        <v>19</v>
      </c>
      <c r="B13" s="6" t="s">
        <v>6</v>
      </c>
      <c r="C13" s="6"/>
      <c r="D13" s="11">
        <v>1</v>
      </c>
      <c r="E13" s="38">
        <v>45209</v>
      </c>
      <c r="F13" s="38">
        <v>45212</v>
      </c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</row>
    <row r="14" spans="1:78">
      <c r="A14" s="40"/>
      <c r="B14" s="6"/>
      <c r="C14" s="6"/>
      <c r="D14" s="11"/>
      <c r="E14" s="36"/>
      <c r="F14" s="3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</row>
    <row r="15" spans="1:78">
      <c r="A15" s="41" t="s">
        <v>20</v>
      </c>
      <c r="B15" s="6" t="s">
        <v>6</v>
      </c>
      <c r="C15" s="6"/>
      <c r="D15" s="11">
        <f>(AVERAGE(D16,D24,D28))</f>
        <v>1</v>
      </c>
      <c r="E15" s="38">
        <v>45192</v>
      </c>
      <c r="F15" s="38">
        <v>45256</v>
      </c>
      <c r="G15" s="6"/>
      <c r="H15" s="6"/>
      <c r="I15" s="48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</row>
    <row r="16" spans="1:78">
      <c r="A16" s="37" t="s">
        <v>21</v>
      </c>
      <c r="B16" s="6" t="s">
        <v>6</v>
      </c>
      <c r="C16" s="6"/>
      <c r="D16" s="11">
        <v>1</v>
      </c>
      <c r="E16" s="38">
        <v>45235</v>
      </c>
      <c r="F16" s="38">
        <v>45256</v>
      </c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</row>
    <row r="17" spans="1:78">
      <c r="A17" s="40" t="s">
        <v>22</v>
      </c>
      <c r="B17" s="6" t="s">
        <v>4</v>
      </c>
      <c r="C17" s="6"/>
      <c r="D17" s="11">
        <v>1</v>
      </c>
      <c r="E17" s="38">
        <v>45192</v>
      </c>
      <c r="F17" s="38">
        <v>45256</v>
      </c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</row>
    <row r="18" spans="1:78">
      <c r="A18" s="40" t="s">
        <v>23</v>
      </c>
      <c r="B18" s="6" t="s">
        <v>4</v>
      </c>
      <c r="C18" s="6"/>
      <c r="D18" s="11">
        <v>1</v>
      </c>
      <c r="E18" s="38">
        <v>45192</v>
      </c>
      <c r="F18" s="38">
        <v>45256</v>
      </c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</row>
    <row r="19" spans="1:78">
      <c r="A19" s="39" t="s">
        <v>24</v>
      </c>
      <c r="B19" s="6" t="s">
        <v>2</v>
      </c>
      <c r="C19" s="6"/>
      <c r="D19" s="11">
        <v>1</v>
      </c>
      <c r="E19" s="38">
        <v>45192</v>
      </c>
      <c r="F19" s="38">
        <v>45256</v>
      </c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</row>
    <row r="20" spans="1:78">
      <c r="A20" s="40" t="s">
        <v>25</v>
      </c>
      <c r="B20" s="6" t="s">
        <v>2</v>
      </c>
      <c r="C20" s="6"/>
      <c r="D20" s="11">
        <v>1</v>
      </c>
      <c r="E20" s="38">
        <v>45235</v>
      </c>
      <c r="F20" s="38">
        <v>45256</v>
      </c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</row>
    <row r="21" spans="1:78">
      <c r="A21" s="40" t="s">
        <v>26</v>
      </c>
      <c r="B21" s="6" t="s">
        <v>6</v>
      </c>
      <c r="C21" s="6"/>
      <c r="D21" s="11">
        <v>1</v>
      </c>
      <c r="E21" s="38">
        <v>45235</v>
      </c>
      <c r="F21" s="38">
        <v>45256</v>
      </c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</row>
    <row r="22" spans="1:78">
      <c r="A22" s="40" t="s">
        <v>27</v>
      </c>
      <c r="B22" s="6" t="s">
        <v>2</v>
      </c>
      <c r="C22" s="6"/>
      <c r="D22" s="11">
        <v>1</v>
      </c>
      <c r="E22" s="38">
        <v>45236</v>
      </c>
      <c r="F22" s="38">
        <v>45256</v>
      </c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</row>
    <row r="23" spans="1:78">
      <c r="A23" s="40"/>
      <c r="B23" s="6"/>
      <c r="C23" s="6"/>
      <c r="D23" s="11"/>
      <c r="E23" s="36"/>
      <c r="F23" s="3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</row>
    <row r="24" spans="1:78">
      <c r="A24" s="37" t="s">
        <v>28</v>
      </c>
      <c r="B24" s="6" t="s">
        <v>6</v>
      </c>
      <c r="C24" s="6"/>
      <c r="D24" s="11">
        <f>AVERAGE(D25:D26)</f>
        <v>1</v>
      </c>
      <c r="E24" s="38">
        <v>45235</v>
      </c>
      <c r="F24" s="38">
        <v>45256</v>
      </c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</row>
    <row r="25" spans="1:78">
      <c r="A25" s="40" t="s">
        <v>29</v>
      </c>
      <c r="B25" s="6" t="s">
        <v>6</v>
      </c>
      <c r="C25" s="6"/>
      <c r="D25" s="11">
        <v>1</v>
      </c>
      <c r="E25" s="38">
        <v>45235</v>
      </c>
      <c r="F25" s="38">
        <v>45256</v>
      </c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1:78">
      <c r="A26" s="40" t="s">
        <v>30</v>
      </c>
      <c r="B26" s="6" t="s">
        <v>6</v>
      </c>
      <c r="C26" s="6"/>
      <c r="D26" s="11">
        <v>1</v>
      </c>
      <c r="E26" s="38">
        <v>45243</v>
      </c>
      <c r="F26" s="38">
        <v>45256</v>
      </c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</row>
    <row r="27" spans="1:78">
      <c r="A27" s="40"/>
      <c r="B27" s="6"/>
      <c r="C27" s="6"/>
      <c r="D27" s="11"/>
      <c r="E27" s="36"/>
      <c r="F27" s="3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</row>
    <row r="28" spans="1:78">
      <c r="A28" s="37" t="s">
        <v>31</v>
      </c>
      <c r="B28" s="6" t="s">
        <v>6</v>
      </c>
      <c r="C28" s="6"/>
      <c r="D28" s="11">
        <f>AVERAGE(D29:D32)</f>
        <v>1</v>
      </c>
      <c r="E28" s="38">
        <v>45235</v>
      </c>
      <c r="F28" s="38">
        <v>45251</v>
      </c>
      <c r="G28" s="6"/>
      <c r="H28" s="6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45"/>
      <c r="BG28" s="45"/>
      <c r="BH28" s="45"/>
      <c r="BI28" s="45"/>
      <c r="BJ28" s="45"/>
      <c r="BK28" s="45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</row>
    <row r="29" spans="1:78">
      <c r="A29" s="40" t="s">
        <v>32</v>
      </c>
      <c r="B29" s="6" t="s">
        <v>4</v>
      </c>
      <c r="C29" s="6"/>
      <c r="D29" s="11">
        <v>1</v>
      </c>
      <c r="E29" s="38">
        <v>45235</v>
      </c>
      <c r="F29" s="38">
        <v>45244</v>
      </c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</row>
    <row r="30" spans="1:78">
      <c r="A30" s="40" t="s">
        <v>33</v>
      </c>
      <c r="B30" s="6" t="s">
        <v>2</v>
      </c>
      <c r="C30" s="6"/>
      <c r="D30" s="11">
        <v>1</v>
      </c>
      <c r="E30" s="38">
        <v>45236</v>
      </c>
      <c r="F30" s="38">
        <v>45244</v>
      </c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</row>
    <row r="31" spans="1:78">
      <c r="A31" s="40" t="s">
        <v>34</v>
      </c>
      <c r="B31" s="6" t="s">
        <v>3</v>
      </c>
      <c r="C31" s="6"/>
      <c r="D31" s="11">
        <v>1</v>
      </c>
      <c r="E31" s="38">
        <v>45238</v>
      </c>
      <c r="F31" s="38">
        <v>45244</v>
      </c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</row>
    <row r="32" spans="1:78">
      <c r="A32" s="40" t="s">
        <v>35</v>
      </c>
      <c r="B32" s="6" t="s">
        <v>6</v>
      </c>
      <c r="C32" s="6"/>
      <c r="D32" s="11">
        <v>1</v>
      </c>
      <c r="E32" s="38">
        <v>45245</v>
      </c>
      <c r="F32" s="38">
        <v>45251</v>
      </c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</row>
    <row r="33" spans="1:58">
      <c r="A33" s="8"/>
      <c r="B33" s="6"/>
      <c r="C33" s="6"/>
      <c r="D33" s="6"/>
      <c r="E33" s="11"/>
      <c r="F33" s="31"/>
      <c r="G33" s="31"/>
      <c r="H33" s="31"/>
      <c r="I33" s="6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</row>
    <row r="34" spans="1:58">
      <c r="A34" s="5"/>
      <c r="B34" s="6"/>
      <c r="C34" s="6"/>
      <c r="D34" s="6"/>
      <c r="E34" s="11"/>
      <c r="F34" s="31"/>
      <c r="G34" s="31"/>
      <c r="H34" s="31"/>
      <c r="I34" s="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</row>
    <row r="35" spans="1:58">
      <c r="A35" s="8"/>
      <c r="B35" s="6"/>
      <c r="C35" s="6"/>
      <c r="D35" s="6"/>
      <c r="E35" s="11"/>
      <c r="F35" s="31"/>
      <c r="G35" s="31"/>
      <c r="H35" s="31"/>
      <c r="I35" s="6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</row>
    <row r="36" spans="1:58">
      <c r="A36" s="8"/>
      <c r="B36" s="6"/>
      <c r="C36" s="6"/>
      <c r="D36" s="6"/>
      <c r="E36" s="11"/>
      <c r="F36" s="31"/>
      <c r="G36" s="31"/>
      <c r="H36" s="31"/>
      <c r="I36" s="6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</row>
    <row r="37" spans="1:58">
      <c r="A37" s="8"/>
      <c r="B37" s="6"/>
      <c r="C37" s="6"/>
      <c r="D37" s="6"/>
      <c r="E37" s="11"/>
      <c r="F37" s="31"/>
      <c r="G37" s="31"/>
      <c r="H37" s="31"/>
      <c r="I37" s="6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</row>
    <row r="38" spans="1:58">
      <c r="A38" s="8"/>
      <c r="B38" s="6"/>
      <c r="C38" s="6"/>
      <c r="D38" s="6"/>
      <c r="E38" s="11"/>
      <c r="F38" s="31"/>
      <c r="G38" s="31"/>
      <c r="H38" s="31"/>
      <c r="I38" s="6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</row>
    <row r="39" spans="1:58">
      <c r="A39" s="8"/>
      <c r="B39" s="6"/>
      <c r="C39" s="6"/>
      <c r="D39" s="6"/>
      <c r="E39" s="11"/>
      <c r="F39" s="31"/>
      <c r="G39" s="31"/>
      <c r="H39" s="31"/>
      <c r="I39" s="6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</row>
    <row r="40" spans="1:58">
      <c r="A40" s="5"/>
      <c r="B40" s="6"/>
      <c r="C40" s="6"/>
      <c r="D40" s="6"/>
      <c r="E40" s="11"/>
      <c r="F40" s="31"/>
      <c r="G40" s="31"/>
      <c r="H40" s="31"/>
      <c r="I40" s="6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</row>
    <row r="41" spans="1:58">
      <c r="A41" s="8"/>
      <c r="B41" s="6"/>
      <c r="C41" s="6"/>
      <c r="D41" s="6"/>
      <c r="E41" s="11"/>
      <c r="F41" s="31"/>
      <c r="G41" s="31"/>
      <c r="H41" s="31"/>
      <c r="I41" s="6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</row>
    <row r="42" spans="1:58">
      <c r="A42" s="8"/>
      <c r="B42" s="6"/>
      <c r="C42" s="6"/>
      <c r="D42" s="6"/>
      <c r="E42" s="11"/>
      <c r="F42" s="31"/>
      <c r="G42" s="31"/>
      <c r="H42" s="31"/>
      <c r="I42" s="6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</row>
    <row r="43" spans="1:58">
      <c r="A43" s="8"/>
      <c r="B43" s="6"/>
      <c r="C43" s="6"/>
      <c r="D43" s="6"/>
      <c r="E43" s="11"/>
      <c r="F43" s="31"/>
      <c r="G43" s="31"/>
      <c r="H43" s="31"/>
      <c r="I43" s="6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</row>
    <row r="44" spans="1:58">
      <c r="A44" s="8"/>
      <c r="B44" s="6"/>
      <c r="C44" s="6"/>
      <c r="D44" s="6"/>
      <c r="E44" s="11"/>
      <c r="F44" s="31"/>
      <c r="G44" s="31"/>
      <c r="H44" s="31"/>
      <c r="I44" s="6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</row>
    <row r="45" spans="1:58">
      <c r="A45" s="8"/>
      <c r="B45" s="6"/>
      <c r="C45" s="6"/>
      <c r="D45" s="6"/>
      <c r="E45" s="11"/>
      <c r="F45" s="31"/>
      <c r="G45" s="31"/>
      <c r="H45" s="31"/>
      <c r="I45" s="6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</row>
    <row r="46" spans="1:58">
      <c r="A46" s="5"/>
      <c r="B46" s="6"/>
      <c r="C46" s="6"/>
      <c r="D46" s="6"/>
      <c r="E46" s="11"/>
      <c r="F46" s="31"/>
      <c r="G46" s="31"/>
      <c r="H46" s="31"/>
      <c r="I46" s="6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</row>
    <row r="47" spans="1:58">
      <c r="A47" s="8"/>
      <c r="B47" s="6"/>
      <c r="C47" s="6"/>
      <c r="D47" s="6"/>
      <c r="E47" s="11"/>
      <c r="F47" s="31"/>
      <c r="G47" s="31"/>
      <c r="H47" s="31"/>
      <c r="I47" s="6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</row>
    <row r="48" spans="1:58">
      <c r="A48" s="12"/>
      <c r="B48" s="6"/>
      <c r="C48" s="6"/>
      <c r="D48" s="6"/>
      <c r="E48" s="11"/>
      <c r="F48" s="32"/>
      <c r="G48" s="32"/>
      <c r="H48" s="32"/>
      <c r="I48" s="6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</row>
    <row r="49" spans="1:58">
      <c r="A49" s="8"/>
      <c r="B49" s="6"/>
      <c r="C49" s="6"/>
      <c r="D49" s="6"/>
      <c r="E49" s="11"/>
      <c r="F49" s="32"/>
      <c r="G49" s="32"/>
      <c r="H49" s="32"/>
      <c r="I49" s="6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</row>
    <row r="50" spans="1:58">
      <c r="A50" s="5"/>
      <c r="B50" s="6"/>
      <c r="C50" s="6"/>
      <c r="D50" s="6"/>
      <c r="E50" s="11"/>
      <c r="F50" s="32"/>
      <c r="G50" s="33"/>
      <c r="H50" s="33"/>
      <c r="I50" s="6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</row>
  </sheetData>
  <mergeCells count="20">
    <mergeCell ref="I5:O5"/>
    <mergeCell ref="P5:V5"/>
    <mergeCell ref="W4:AC4"/>
    <mergeCell ref="W5:AC5"/>
    <mergeCell ref="AD4:AJ4"/>
    <mergeCell ref="AD5:AJ5"/>
    <mergeCell ref="I4:O4"/>
    <mergeCell ref="P4:V4"/>
    <mergeCell ref="AK4:AQ4"/>
    <mergeCell ref="AR4:AX4"/>
    <mergeCell ref="AY4:BE4"/>
    <mergeCell ref="AK5:AQ5"/>
    <mergeCell ref="AR5:AX5"/>
    <mergeCell ref="AY5:BE5"/>
    <mergeCell ref="BF4:BL4"/>
    <mergeCell ref="BF5:BL5"/>
    <mergeCell ref="BM4:BS4"/>
    <mergeCell ref="BT4:BZ4"/>
    <mergeCell ref="BM5:BS5"/>
    <mergeCell ref="BT5:BZ5"/>
  </mergeCells>
  <phoneticPr fontId="3" type="noConversion"/>
  <conditionalFormatting sqref="E33:E50 D8:D32">
    <cfRule type="dataBar" priority="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{B94FB42E-6DD8-484E-B0C3-CF4AE0A42621}</x14:id>
        </ext>
      </extLst>
    </cfRule>
  </conditionalFormatting>
  <conditionalFormatting sqref="I6:BZ32">
    <cfRule type="expression" dxfId="3" priority="1">
      <formula>I$6=TODAY()</formula>
    </cfRule>
  </conditionalFormatting>
  <conditionalFormatting sqref="I8:BZ32">
    <cfRule type="expression" dxfId="2" priority="2">
      <formula>1*AND(I$6&gt;=task_start,I$6&lt;=task_start+(task_progress*(task_end-task_start+1))-1)</formula>
    </cfRule>
    <cfRule type="expression" dxfId="1" priority="42">
      <formula>AND(I$6&gt;=$E8,I$6&lt;=$F8)</formula>
    </cfRule>
  </conditionalFormatting>
  <conditionalFormatting sqref="AA9 BR9 BX9">
    <cfRule type="expression" dxfId="0" priority="30">
      <formula>1*AND(AA$6&gt;=task_start,AA$6&lt;=task_start+(task_progress*(task_end-task_start+1))-1)</formula>
    </cfRule>
  </conditionalFormatting>
  <dataValidations count="1">
    <dataValidation type="list" allowBlank="1" showInputMessage="1" showErrorMessage="1" sqref="B33:D50 B8:C32" xr:uid="{AC4A738F-6089-44CE-87BD-DEDD866CF0D0}">
      <formula1>$B$2:$B$5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4FB42E-6DD8-484E-B0C3-CF4AE0A426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E33:E50 D8:D32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495C-46FE-4856-A47C-85298329C958}">
  <dimension ref="A2:D32"/>
  <sheetViews>
    <sheetView zoomScale="74" zoomScaleNormal="40" workbookViewId="0">
      <selection activeCell="B26" sqref="B26"/>
    </sheetView>
  </sheetViews>
  <sheetFormatPr defaultRowHeight="15"/>
  <cols>
    <col min="1" max="1" width="48.28515625" bestFit="1" customWidth="1"/>
    <col min="2" max="2" width="9.140625" bestFit="1" customWidth="1"/>
    <col min="3" max="3" width="10" customWidth="1"/>
    <col min="4" max="4" width="16.7109375" customWidth="1"/>
  </cols>
  <sheetData>
    <row r="2" spans="1:4" ht="17.25" customHeight="1"/>
    <row r="3" spans="1:4" ht="30">
      <c r="A3" s="42" t="s">
        <v>36</v>
      </c>
      <c r="B3" s="46" t="s">
        <v>37</v>
      </c>
      <c r="C3" s="47" t="s">
        <v>38</v>
      </c>
      <c r="D3" s="29" t="s">
        <v>39</v>
      </c>
    </row>
    <row r="4" spans="1:4">
      <c r="A4" s="19" t="s">
        <v>6</v>
      </c>
      <c r="B4" s="22">
        <v>1</v>
      </c>
      <c r="C4" s="20">
        <v>45256</v>
      </c>
    </row>
    <row r="5" spans="1:4">
      <c r="A5" s="21" t="s">
        <v>14</v>
      </c>
      <c r="B5" s="22">
        <v>1</v>
      </c>
      <c r="C5" s="20">
        <v>45212</v>
      </c>
    </row>
    <row r="6" spans="1:4">
      <c r="A6" s="21" t="s">
        <v>20</v>
      </c>
      <c r="B6" s="22">
        <v>1</v>
      </c>
      <c r="C6" s="20">
        <v>45256</v>
      </c>
    </row>
    <row r="7" spans="1:4">
      <c r="A7" s="21" t="s">
        <v>18</v>
      </c>
      <c r="B7" s="22">
        <v>1</v>
      </c>
      <c r="C7" s="20">
        <v>45212</v>
      </c>
    </row>
    <row r="8" spans="1:4">
      <c r="A8" s="21" t="s">
        <v>17</v>
      </c>
      <c r="B8" s="22">
        <v>1</v>
      </c>
      <c r="C8" s="20">
        <v>45212</v>
      </c>
    </row>
    <row r="9" spans="1:4">
      <c r="A9" s="21" t="s">
        <v>26</v>
      </c>
      <c r="B9" s="22">
        <v>1</v>
      </c>
      <c r="C9" s="20">
        <v>45256</v>
      </c>
    </row>
    <row r="10" spans="1:4">
      <c r="A10" s="21" t="s">
        <v>28</v>
      </c>
      <c r="B10" s="22">
        <v>1</v>
      </c>
      <c r="C10" s="20">
        <v>45256</v>
      </c>
    </row>
    <row r="11" spans="1:4">
      <c r="A11" s="21" t="s">
        <v>35</v>
      </c>
      <c r="B11" s="22">
        <v>1</v>
      </c>
      <c r="C11" s="20">
        <v>45251</v>
      </c>
    </row>
    <row r="12" spans="1:4">
      <c r="A12" s="21" t="s">
        <v>31</v>
      </c>
      <c r="B12" s="22">
        <v>1</v>
      </c>
      <c r="C12" s="20">
        <v>45251</v>
      </c>
    </row>
    <row r="13" spans="1:4">
      <c r="A13" s="21" t="s">
        <v>21</v>
      </c>
      <c r="B13" s="22">
        <v>1</v>
      </c>
      <c r="C13" s="20">
        <v>45256</v>
      </c>
    </row>
    <row r="14" spans="1:4">
      <c r="A14" s="21" t="s">
        <v>29</v>
      </c>
      <c r="B14" s="22">
        <v>1</v>
      </c>
      <c r="C14" s="20">
        <v>45256</v>
      </c>
    </row>
    <row r="15" spans="1:4">
      <c r="A15" s="21" t="s">
        <v>19</v>
      </c>
      <c r="B15" s="22">
        <v>1</v>
      </c>
      <c r="C15" s="20">
        <v>45212</v>
      </c>
      <c r="D15" t="s">
        <v>40</v>
      </c>
    </row>
    <row r="16" spans="1:4">
      <c r="A16" s="21" t="s">
        <v>30</v>
      </c>
      <c r="B16" s="22">
        <v>1</v>
      </c>
      <c r="C16" s="20">
        <v>45256</v>
      </c>
    </row>
    <row r="17" spans="1:4">
      <c r="A17" s="19" t="s">
        <v>3</v>
      </c>
      <c r="B17" s="22">
        <v>1</v>
      </c>
      <c r="C17" s="20">
        <v>45244</v>
      </c>
    </row>
    <row r="18" spans="1:4">
      <c r="A18" s="21" t="s">
        <v>34</v>
      </c>
      <c r="B18" s="22">
        <v>1</v>
      </c>
      <c r="C18" s="20">
        <v>45244</v>
      </c>
    </row>
    <row r="19" spans="1:4">
      <c r="A19" s="19" t="s">
        <v>4</v>
      </c>
      <c r="B19" s="22">
        <v>1</v>
      </c>
      <c r="C19" s="20">
        <v>45256</v>
      </c>
    </row>
    <row r="20" spans="1:4">
      <c r="A20" s="21" t="s">
        <v>32</v>
      </c>
      <c r="B20" s="22">
        <v>1</v>
      </c>
      <c r="C20" s="20">
        <v>45244</v>
      </c>
    </row>
    <row r="21" spans="1:4">
      <c r="A21" s="21" t="s">
        <v>23</v>
      </c>
      <c r="B21" s="22">
        <v>1</v>
      </c>
      <c r="C21" s="20">
        <v>45256</v>
      </c>
    </row>
    <row r="22" spans="1:4">
      <c r="A22" s="21" t="s">
        <v>22</v>
      </c>
      <c r="B22" s="22">
        <v>1</v>
      </c>
      <c r="C22" s="20">
        <v>45256</v>
      </c>
      <c r="D22" t="s">
        <v>41</v>
      </c>
    </row>
    <row r="23" spans="1:4">
      <c r="A23" s="19" t="s">
        <v>2</v>
      </c>
      <c r="B23" s="22">
        <v>0.83333333333333337</v>
      </c>
      <c r="C23" s="20">
        <v>45256</v>
      </c>
    </row>
    <row r="24" spans="1:4">
      <c r="A24" s="21" t="s">
        <v>24</v>
      </c>
      <c r="B24" s="22">
        <v>1</v>
      </c>
      <c r="C24" s="20">
        <v>45256</v>
      </c>
    </row>
    <row r="25" spans="1:4">
      <c r="A25" s="21" t="s">
        <v>33</v>
      </c>
      <c r="B25" s="22">
        <v>1</v>
      </c>
      <c r="C25" s="20">
        <v>45244</v>
      </c>
    </row>
    <row r="26" spans="1:4">
      <c r="A26" s="21" t="s">
        <v>25</v>
      </c>
      <c r="B26" s="22">
        <v>0</v>
      </c>
      <c r="C26" s="20">
        <v>45256</v>
      </c>
    </row>
    <row r="27" spans="1:4">
      <c r="A27" s="21" t="s">
        <v>27</v>
      </c>
      <c r="B27" s="22">
        <v>1</v>
      </c>
      <c r="C27" s="20">
        <v>45256</v>
      </c>
    </row>
    <row r="28" spans="1:4">
      <c r="A28" s="21" t="s">
        <v>15</v>
      </c>
      <c r="B28" s="22">
        <v>1</v>
      </c>
      <c r="C28" s="20">
        <v>45194</v>
      </c>
    </row>
    <row r="29" spans="1:4">
      <c r="A29" s="21" t="s">
        <v>16</v>
      </c>
      <c r="B29" s="22">
        <v>1</v>
      </c>
      <c r="C29" s="20">
        <v>45194</v>
      </c>
    </row>
    <row r="30" spans="1:4">
      <c r="A30" s="19" t="s">
        <v>42</v>
      </c>
      <c r="B30" s="22"/>
      <c r="C30" s="20"/>
      <c r="D30" s="37" t="s">
        <v>31</v>
      </c>
    </row>
    <row r="31" spans="1:4">
      <c r="A31" s="21" t="s">
        <v>42</v>
      </c>
      <c r="B31" s="22"/>
      <c r="C31" s="20"/>
    </row>
    <row r="32" spans="1:4">
      <c r="A32" s="19" t="s">
        <v>43</v>
      </c>
      <c r="B32" s="22">
        <v>0.95454545454545459</v>
      </c>
      <c r="C32" s="20">
        <v>45256</v>
      </c>
    </row>
  </sheetData>
  <phoneticPr fontId="10" type="noConversion"/>
  <conditionalFormatting sqref="B1:B1048576">
    <cfRule type="dataBar" priority="3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{EFD8C593-6185-4BC2-B070-B978AF27AAB9}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D8C593-6185-4BC2-B070-B978AF27AA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1047-91A6-414A-A748-C49DB3CC3871}">
  <dimension ref="A2:B5"/>
  <sheetViews>
    <sheetView workbookViewId="0">
      <selection activeCell="D5" sqref="D5"/>
    </sheetView>
  </sheetViews>
  <sheetFormatPr defaultRowHeight="15"/>
  <cols>
    <col min="2" max="2" width="26.7109375" bestFit="1" customWidth="1"/>
  </cols>
  <sheetData>
    <row r="2" spans="1:2">
      <c r="A2" s="23"/>
      <c r="B2" t="s">
        <v>44</v>
      </c>
    </row>
    <row r="3" spans="1:2">
      <c r="A3" s="24"/>
      <c r="B3" t="s">
        <v>45</v>
      </c>
    </row>
    <row r="4" spans="1:2">
      <c r="A4" s="25"/>
      <c r="B4" t="s">
        <v>46</v>
      </c>
    </row>
    <row r="5" spans="1:2">
      <c r="A5" s="26"/>
      <c r="B5" t="s">
        <v>47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2023-03-31T09:08:25Z</dcterms:created>
  <dcterms:modified xsi:type="dcterms:W3CDTF">2023-11-26T06:44:52Z</dcterms:modified>
  <cp:category/>
  <cp:contentStatus/>
</cp:coreProperties>
</file>