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DD5F638E-FAE2-4E63-AC6A-42FD0D3373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I31" i="1"/>
  <c r="J31" i="1"/>
  <c r="I30" i="1"/>
  <c r="J30" i="1"/>
  <c r="K30" i="1"/>
  <c r="I29" i="1"/>
  <c r="J29" i="1"/>
  <c r="K29" i="1"/>
  <c r="I28" i="1"/>
  <c r="J28" i="1"/>
  <c r="K28" i="1"/>
  <c r="H28" i="1"/>
  <c r="B28" i="1"/>
  <c r="C28" i="1"/>
  <c r="D28" i="1"/>
  <c r="E28" i="1"/>
  <c r="G28" i="1"/>
  <c r="F28" i="1"/>
  <c r="B31" i="1"/>
  <c r="C29" i="1"/>
  <c r="D29" i="1"/>
  <c r="E29" i="1"/>
  <c r="F29" i="1"/>
  <c r="B30" i="1"/>
  <c r="C30" i="1"/>
  <c r="D30" i="1"/>
  <c r="E30" i="1"/>
  <c r="F30" i="1"/>
  <c r="C31" i="1"/>
  <c r="D31" i="1"/>
  <c r="E31" i="1"/>
  <c r="F31" i="1"/>
  <c r="H31" i="1"/>
  <c r="G31" i="1"/>
  <c r="H29" i="1"/>
  <c r="H30" i="1"/>
  <c r="G29" i="1"/>
  <c r="G30" i="1"/>
</calcChain>
</file>

<file path=xl/sharedStrings.xml><?xml version="1.0" encoding="utf-8"?>
<sst xmlns="http://schemas.openxmlformats.org/spreadsheetml/2006/main" count="29" uniqueCount="29">
  <si>
    <t>plot_nums</t>
  </si>
  <si>
    <t>manual_tree_count</t>
  </si>
  <si>
    <t>official_tree_count</t>
  </si>
  <si>
    <t>totat_points</t>
  </si>
  <si>
    <t>area</t>
  </si>
  <si>
    <t>plot_density</t>
  </si>
  <si>
    <t>deafult_dalponte_treetop_count</t>
  </si>
  <si>
    <t>optimised_params_dalponte_tree_count</t>
  </si>
  <si>
    <t>tree desnsity</t>
  </si>
  <si>
    <t>exe_times</t>
  </si>
  <si>
    <t>relative_error</t>
  </si>
  <si>
    <t>10 11</t>
  </si>
  <si>
    <t>12 13 14</t>
  </si>
  <si>
    <t>15 16</t>
  </si>
  <si>
    <t>2 3 4 5</t>
  </si>
  <si>
    <t>25 27</t>
  </si>
  <si>
    <t>26 28</t>
  </si>
  <si>
    <t>29 30 31 33 34 35</t>
  </si>
  <si>
    <t>32 36</t>
  </si>
  <si>
    <t>37 39</t>
  </si>
  <si>
    <t>38 40</t>
  </si>
  <si>
    <t>41 42 43</t>
  </si>
  <si>
    <t>46 47 48</t>
  </si>
  <si>
    <t>8 9</t>
  </si>
  <si>
    <t>max</t>
  </si>
  <si>
    <t>mean</t>
  </si>
  <si>
    <t>min</t>
  </si>
  <si>
    <t>total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</si>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</sst>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29" sqref="B29"/>
    </sheetView>
  </sheetViews>
  <sheetFormatPr defaultRowHeight="15"/>
  <cols>
    <col min="1" max="1" width="16.85546875" bestFit="1" customWidth="1"/>
    <col min="2" max="2" width="18.5703125" bestFit="1" customWidth="1"/>
    <col min="3" max="3" width="17.85546875" bestFit="1" customWidth="1"/>
    <col min="4" max="6" width="13.42578125" bestFit="1" customWidth="1"/>
    <col min="7" max="7" width="35" bestFit="1" customWidth="1"/>
    <col min="8" max="8" width="36.5703125" bestFit="1" customWidth="1"/>
    <col min="9" max="11" width="13.42578125" bestFit="1" customWidth="1"/>
  </cols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>
      <c r="A2" s="4">
        <v>1</v>
      </c>
      <c r="B2" s="10">
        <v>131</v>
      </c>
      <c r="C2" s="10">
        <v>60</v>
      </c>
      <c r="D2" s="10">
        <v>2762225</v>
      </c>
      <c r="E2" s="10">
        <v>4528.1499999999996</v>
      </c>
      <c r="F2" s="10">
        <v>610.01</v>
      </c>
      <c r="G2" s="10">
        <v>127</v>
      </c>
      <c r="H2" s="11"/>
      <c r="I2" s="10"/>
      <c r="J2" s="10"/>
      <c r="K2" s="5">
        <f>ABS((B2-G2) / B2) * 100</f>
        <v>3.0534351145038165</v>
      </c>
    </row>
    <row r="3" spans="1:11" ht="15.75">
      <c r="A3" s="4">
        <v>6</v>
      </c>
      <c r="B3" s="10">
        <v>134</v>
      </c>
      <c r="C3" s="10">
        <v>59</v>
      </c>
      <c r="D3" s="10">
        <v>2134171</v>
      </c>
      <c r="E3" s="10">
        <v>3701.97</v>
      </c>
      <c r="F3" s="10">
        <v>576.5</v>
      </c>
      <c r="G3" s="10">
        <v>124</v>
      </c>
      <c r="H3" s="11"/>
      <c r="I3" s="10"/>
      <c r="J3" s="10"/>
      <c r="K3" s="5">
        <f t="shared" ref="K3:K27" si="0">ABS((B3-G3) / B3) * 100</f>
        <v>7.4626865671641784</v>
      </c>
    </row>
    <row r="4" spans="1:11" ht="15.75">
      <c r="A4" s="4">
        <v>7</v>
      </c>
      <c r="B4" s="10">
        <v>105</v>
      </c>
      <c r="C4" s="10">
        <v>61</v>
      </c>
      <c r="D4" s="10">
        <v>2375673</v>
      </c>
      <c r="E4" s="10">
        <v>3894.01</v>
      </c>
      <c r="F4" s="10">
        <v>610.08000000000004</v>
      </c>
      <c r="G4" s="10">
        <v>114</v>
      </c>
      <c r="H4" s="11"/>
      <c r="I4" s="10"/>
      <c r="J4" s="10"/>
      <c r="K4" s="5">
        <f t="shared" si="0"/>
        <v>8.5714285714285712</v>
      </c>
    </row>
    <row r="5" spans="1:11" ht="15.75">
      <c r="A5" s="4">
        <v>17</v>
      </c>
      <c r="B5" s="10">
        <v>142</v>
      </c>
      <c r="C5" s="10">
        <v>48</v>
      </c>
      <c r="D5" s="10">
        <v>1579781</v>
      </c>
      <c r="E5" s="10">
        <v>2887.37</v>
      </c>
      <c r="F5" s="10">
        <v>547.37</v>
      </c>
      <c r="G5" s="10">
        <v>119</v>
      </c>
      <c r="H5" s="11"/>
      <c r="I5" s="10"/>
      <c r="J5" s="10"/>
      <c r="K5" s="5">
        <f t="shared" si="0"/>
        <v>16.197183098591552</v>
      </c>
    </row>
    <row r="6" spans="1:11" ht="15.75">
      <c r="A6" s="4">
        <v>18</v>
      </c>
      <c r="B6" s="10">
        <v>157</v>
      </c>
      <c r="C6" s="10">
        <v>46</v>
      </c>
      <c r="D6" s="10">
        <v>1327334</v>
      </c>
      <c r="E6" s="10">
        <v>3608.65</v>
      </c>
      <c r="F6" s="10">
        <v>367.82</v>
      </c>
      <c r="G6" s="10">
        <v>141</v>
      </c>
      <c r="H6" s="11"/>
      <c r="I6" s="10"/>
      <c r="J6" s="10"/>
      <c r="K6" s="5">
        <f t="shared" si="0"/>
        <v>10.191082802547772</v>
      </c>
    </row>
    <row r="7" spans="1:11" ht="15.75">
      <c r="A7" s="4">
        <v>19</v>
      </c>
      <c r="B7" s="10">
        <v>138</v>
      </c>
      <c r="C7" s="10">
        <v>45</v>
      </c>
      <c r="D7" s="10">
        <v>1368290</v>
      </c>
      <c r="E7" s="10">
        <v>3584.03</v>
      </c>
      <c r="F7" s="10">
        <v>381.77</v>
      </c>
      <c r="G7" s="10">
        <v>125</v>
      </c>
      <c r="H7" s="11"/>
      <c r="I7" s="10"/>
      <c r="J7" s="10"/>
      <c r="K7" s="5">
        <f t="shared" si="0"/>
        <v>9.4202898550724647</v>
      </c>
    </row>
    <row r="8" spans="1:11" ht="15.75">
      <c r="A8" s="4">
        <v>20</v>
      </c>
      <c r="B8" s="10">
        <v>118</v>
      </c>
      <c r="C8" s="10">
        <v>60</v>
      </c>
      <c r="D8" s="10">
        <v>1589346</v>
      </c>
      <c r="E8" s="10">
        <v>2804.74</v>
      </c>
      <c r="F8" s="10">
        <v>566.66</v>
      </c>
      <c r="G8" s="10">
        <v>102</v>
      </c>
      <c r="H8" s="11"/>
      <c r="I8" s="10"/>
      <c r="J8" s="10"/>
      <c r="K8" s="5">
        <f t="shared" si="0"/>
        <v>13.559322033898304</v>
      </c>
    </row>
    <row r="9" spans="1:11" ht="15.75">
      <c r="A9" s="4">
        <v>21</v>
      </c>
      <c r="B9" s="10">
        <v>111</v>
      </c>
      <c r="C9" s="10">
        <v>61</v>
      </c>
      <c r="D9" s="10">
        <v>1605179</v>
      </c>
      <c r="E9" s="10">
        <v>4113.5600000000004</v>
      </c>
      <c r="F9" s="10">
        <v>390.22</v>
      </c>
      <c r="G9" s="10">
        <v>112</v>
      </c>
      <c r="H9" s="11"/>
      <c r="I9" s="10"/>
      <c r="J9" s="10"/>
      <c r="K9" s="5">
        <f t="shared" si="0"/>
        <v>0.90090090090090091</v>
      </c>
    </row>
    <row r="10" spans="1:11" ht="15.75">
      <c r="A10" s="4">
        <v>22</v>
      </c>
      <c r="B10" s="10">
        <v>117</v>
      </c>
      <c r="C10" s="10">
        <v>60</v>
      </c>
      <c r="D10" s="10">
        <v>1793803</v>
      </c>
      <c r="E10" s="10">
        <v>4530.04</v>
      </c>
      <c r="F10" s="10">
        <v>395.98</v>
      </c>
      <c r="G10" s="10">
        <v>122</v>
      </c>
      <c r="H10" s="11"/>
      <c r="I10" s="10"/>
      <c r="J10" s="10"/>
      <c r="K10" s="5">
        <f t="shared" si="0"/>
        <v>4.2735042735042734</v>
      </c>
    </row>
    <row r="11" spans="1:11" ht="15.75">
      <c r="A11" s="4">
        <v>23</v>
      </c>
      <c r="B11" s="10">
        <v>116</v>
      </c>
      <c r="C11" s="10">
        <v>57</v>
      </c>
      <c r="D11" s="10">
        <v>2324318</v>
      </c>
      <c r="E11" s="10">
        <v>3795.8</v>
      </c>
      <c r="F11" s="10">
        <v>612.34</v>
      </c>
      <c r="G11" s="10">
        <v>107</v>
      </c>
      <c r="H11" s="11"/>
      <c r="I11" s="10"/>
      <c r="J11" s="10"/>
      <c r="K11" s="5">
        <f t="shared" si="0"/>
        <v>7.7586206896551726</v>
      </c>
    </row>
    <row r="12" spans="1:11" ht="15.75">
      <c r="A12" s="4">
        <v>24</v>
      </c>
      <c r="B12" s="10">
        <v>113</v>
      </c>
      <c r="C12" s="10">
        <v>61</v>
      </c>
      <c r="D12" s="10">
        <v>2109895</v>
      </c>
      <c r="E12" s="10">
        <v>3530.31</v>
      </c>
      <c r="F12" s="10">
        <v>597.65</v>
      </c>
      <c r="G12" s="10">
        <v>105</v>
      </c>
      <c r="H12" s="11"/>
      <c r="I12" s="10"/>
      <c r="J12" s="10"/>
      <c r="K12" s="5">
        <f t="shared" si="0"/>
        <v>7.0796460176991154</v>
      </c>
    </row>
    <row r="13" spans="1:11" ht="15.75">
      <c r="A13" s="4">
        <v>44</v>
      </c>
      <c r="B13" s="10">
        <v>63</v>
      </c>
      <c r="C13" s="10">
        <v>32</v>
      </c>
      <c r="D13" s="10">
        <v>546723</v>
      </c>
      <c r="E13" s="10">
        <v>1271.96</v>
      </c>
      <c r="F13" s="10">
        <v>429.83</v>
      </c>
      <c r="G13" s="10">
        <v>44</v>
      </c>
      <c r="H13" s="11"/>
      <c r="I13" s="10"/>
      <c r="J13" s="10"/>
      <c r="K13" s="5">
        <f t="shared" si="0"/>
        <v>30.158730158730158</v>
      </c>
    </row>
    <row r="14" spans="1:11" ht="15.75">
      <c r="A14" s="4">
        <v>45</v>
      </c>
      <c r="B14" s="10">
        <v>65</v>
      </c>
      <c r="C14" s="10">
        <v>30</v>
      </c>
      <c r="D14" s="10">
        <v>374426</v>
      </c>
      <c r="E14" s="10">
        <v>1211.54</v>
      </c>
      <c r="F14" s="10">
        <v>309.05</v>
      </c>
      <c r="G14" s="10">
        <v>43</v>
      </c>
      <c r="H14" s="11"/>
      <c r="I14" s="10"/>
      <c r="J14" s="10"/>
      <c r="K14" s="5">
        <f t="shared" si="0"/>
        <v>33.846153846153847</v>
      </c>
    </row>
    <row r="15" spans="1:11" ht="15.75">
      <c r="A15" s="4" t="s">
        <v>11</v>
      </c>
      <c r="B15" s="10">
        <v>324</v>
      </c>
      <c r="C15" s="10">
        <v>159</v>
      </c>
      <c r="D15" s="10">
        <v>5064830</v>
      </c>
      <c r="E15" s="10">
        <v>7106.11</v>
      </c>
      <c r="F15" s="10">
        <v>712.74</v>
      </c>
      <c r="G15" s="10">
        <v>271</v>
      </c>
      <c r="H15" s="11"/>
      <c r="I15" s="10"/>
      <c r="J15" s="10"/>
      <c r="K15" s="5">
        <f t="shared" si="0"/>
        <v>16.358024691358025</v>
      </c>
    </row>
    <row r="16" spans="1:11" ht="15.75">
      <c r="A16" s="4" t="s">
        <v>12</v>
      </c>
      <c r="B16" s="10">
        <v>339</v>
      </c>
      <c r="C16" s="10">
        <v>119</v>
      </c>
      <c r="D16" s="10">
        <v>3554804</v>
      </c>
      <c r="E16" s="10">
        <v>7128.01</v>
      </c>
      <c r="F16" s="10">
        <v>498.71</v>
      </c>
      <c r="G16" s="10">
        <v>199</v>
      </c>
      <c r="H16" s="11"/>
      <c r="I16" s="10"/>
      <c r="J16" s="10"/>
      <c r="K16" s="5">
        <f t="shared" si="0"/>
        <v>41.297935103244839</v>
      </c>
    </row>
    <row r="17" spans="1:11" ht="15.75">
      <c r="A17" s="4" t="s">
        <v>13</v>
      </c>
      <c r="B17" s="10">
        <v>195</v>
      </c>
      <c r="C17" s="10">
        <v>60</v>
      </c>
      <c r="D17" s="10">
        <v>1910451</v>
      </c>
      <c r="E17" s="10">
        <v>3676.08</v>
      </c>
      <c r="F17" s="10">
        <v>519.70000000000005</v>
      </c>
      <c r="G17" s="10">
        <v>126</v>
      </c>
      <c r="H17" s="11"/>
      <c r="I17" s="10"/>
      <c r="J17" s="10"/>
      <c r="K17" s="5">
        <f t="shared" si="0"/>
        <v>35.384615384615387</v>
      </c>
    </row>
    <row r="18" spans="1:11" ht="15.75">
      <c r="A18" s="4" t="s">
        <v>14</v>
      </c>
      <c r="B18" s="10">
        <v>341</v>
      </c>
      <c r="C18" s="10">
        <v>119</v>
      </c>
      <c r="D18" s="10">
        <v>2386444</v>
      </c>
      <c r="E18" s="10">
        <v>4134.1899999999996</v>
      </c>
      <c r="F18" s="10">
        <v>577.25</v>
      </c>
      <c r="G18" s="10">
        <v>139</v>
      </c>
      <c r="H18" s="12"/>
      <c r="I18" s="10"/>
      <c r="J18" s="10"/>
      <c r="K18" s="5">
        <f t="shared" si="0"/>
        <v>59.2375366568915</v>
      </c>
    </row>
    <row r="19" spans="1:11" ht="15.75">
      <c r="A19" s="4" t="s">
        <v>15</v>
      </c>
      <c r="B19" s="10">
        <v>195</v>
      </c>
      <c r="C19" s="10">
        <v>97</v>
      </c>
      <c r="D19" s="10">
        <v>2405107</v>
      </c>
      <c r="E19" s="10">
        <v>4790.1499999999996</v>
      </c>
      <c r="F19" s="10">
        <v>502.09</v>
      </c>
      <c r="G19" s="10">
        <v>162</v>
      </c>
      <c r="H19" s="11"/>
      <c r="I19" s="10"/>
      <c r="J19" s="10"/>
      <c r="K19" s="5">
        <f t="shared" si="0"/>
        <v>16.923076923076923</v>
      </c>
    </row>
    <row r="20" spans="1:11" ht="15.75">
      <c r="A20" s="4" t="s">
        <v>16</v>
      </c>
      <c r="B20" s="10">
        <v>238</v>
      </c>
      <c r="C20" s="10">
        <v>99</v>
      </c>
      <c r="D20" s="10">
        <v>2344499</v>
      </c>
      <c r="E20" s="10">
        <v>4823.4799999999996</v>
      </c>
      <c r="F20" s="10">
        <v>486.06</v>
      </c>
      <c r="G20" s="10">
        <v>187</v>
      </c>
      <c r="H20" s="11"/>
      <c r="I20" s="10"/>
      <c r="J20" s="10"/>
      <c r="K20" s="5">
        <f t="shared" si="0"/>
        <v>21.428571428571427</v>
      </c>
    </row>
    <row r="21" spans="1:11" ht="15.75">
      <c r="A21" s="4" t="s">
        <v>17</v>
      </c>
      <c r="B21" s="10">
        <v>308</v>
      </c>
      <c r="C21" s="10">
        <v>251</v>
      </c>
      <c r="D21" s="10">
        <v>5150418</v>
      </c>
      <c r="E21" s="10">
        <v>8944.44</v>
      </c>
      <c r="F21" s="10">
        <v>575.82000000000005</v>
      </c>
      <c r="G21" s="10">
        <v>226</v>
      </c>
      <c r="H21" s="11"/>
      <c r="I21" s="10"/>
      <c r="J21" s="10"/>
      <c r="K21" s="5">
        <f t="shared" si="0"/>
        <v>26.623376623376622</v>
      </c>
    </row>
    <row r="22" spans="1:11" ht="15.75">
      <c r="A22" s="4" t="s">
        <v>18</v>
      </c>
      <c r="B22" s="10">
        <v>236</v>
      </c>
      <c r="C22" s="10">
        <v>120</v>
      </c>
      <c r="D22" s="10">
        <v>5026949</v>
      </c>
      <c r="E22" s="10">
        <v>8535.58</v>
      </c>
      <c r="F22" s="10">
        <v>588.94000000000005</v>
      </c>
      <c r="G22" s="10">
        <v>223</v>
      </c>
      <c r="H22" s="11"/>
      <c r="I22" s="10"/>
      <c r="J22" s="10"/>
      <c r="K22" s="5">
        <f t="shared" si="0"/>
        <v>5.508474576271186</v>
      </c>
    </row>
    <row r="23" spans="1:11" ht="15.75">
      <c r="A23" s="4" t="s">
        <v>19</v>
      </c>
      <c r="B23" s="10">
        <v>218</v>
      </c>
      <c r="C23" s="10">
        <v>82</v>
      </c>
      <c r="D23" s="10">
        <v>3897532</v>
      </c>
      <c r="E23" s="10">
        <v>5805.28</v>
      </c>
      <c r="F23" s="10">
        <v>671.38</v>
      </c>
      <c r="G23" s="10">
        <v>191</v>
      </c>
      <c r="H23" s="11"/>
      <c r="I23" s="10"/>
      <c r="J23" s="10"/>
      <c r="K23" s="5">
        <f t="shared" si="0"/>
        <v>12.385321100917432</v>
      </c>
    </row>
    <row r="24" spans="1:11" ht="15.75">
      <c r="A24" s="4" t="s">
        <v>20</v>
      </c>
      <c r="B24" s="10">
        <v>275</v>
      </c>
      <c r="C24" s="10">
        <v>91</v>
      </c>
      <c r="D24" s="10">
        <v>4079639</v>
      </c>
      <c r="E24" s="10">
        <v>6549.24</v>
      </c>
      <c r="F24" s="10">
        <v>622.91999999999996</v>
      </c>
      <c r="G24" s="10">
        <v>237</v>
      </c>
      <c r="H24" s="11"/>
      <c r="I24" s="10"/>
      <c r="J24" s="10"/>
      <c r="K24" s="5">
        <f t="shared" si="0"/>
        <v>13.818181818181818</v>
      </c>
    </row>
    <row r="25" spans="1:11" ht="15.75">
      <c r="A25" s="4" t="s">
        <v>21</v>
      </c>
      <c r="B25" s="10">
        <v>376</v>
      </c>
      <c r="C25" s="10">
        <v>121</v>
      </c>
      <c r="D25" s="10">
        <v>4356832</v>
      </c>
      <c r="E25" s="10">
        <v>7300.9</v>
      </c>
      <c r="F25" s="10">
        <v>596.75</v>
      </c>
      <c r="G25" s="10">
        <v>247</v>
      </c>
      <c r="H25" s="11"/>
      <c r="I25" s="10"/>
      <c r="J25" s="10"/>
      <c r="K25" s="5">
        <f t="shared" si="0"/>
        <v>34.308510638297875</v>
      </c>
    </row>
    <row r="26" spans="1:11" ht="15.75">
      <c r="A26" s="4" t="s">
        <v>22</v>
      </c>
      <c r="B26" s="10">
        <v>317</v>
      </c>
      <c r="C26" s="10">
        <v>239</v>
      </c>
      <c r="D26" s="10">
        <v>4077839</v>
      </c>
      <c r="E26" s="10">
        <v>14373.85</v>
      </c>
      <c r="F26" s="10">
        <v>283.7</v>
      </c>
      <c r="G26" s="10">
        <v>322</v>
      </c>
      <c r="H26" s="11"/>
      <c r="I26" s="10"/>
      <c r="J26" s="10"/>
      <c r="K26" s="5">
        <f t="shared" si="0"/>
        <v>1.5772870662460567</v>
      </c>
    </row>
    <row r="27" spans="1:11" ht="15.75">
      <c r="A27" s="4" t="s">
        <v>23</v>
      </c>
      <c r="B27" s="10">
        <v>383</v>
      </c>
      <c r="C27" s="10">
        <v>99</v>
      </c>
      <c r="D27" s="10">
        <v>3695370</v>
      </c>
      <c r="E27" s="10">
        <v>6833.71</v>
      </c>
      <c r="F27" s="10">
        <v>540.76</v>
      </c>
      <c r="G27" s="10">
        <v>238</v>
      </c>
      <c r="H27" s="11"/>
      <c r="I27" s="10"/>
      <c r="J27" s="10"/>
      <c r="K27" s="5">
        <f t="shared" si="0"/>
        <v>37.859007832898172</v>
      </c>
    </row>
    <row r="28" spans="1:11" ht="15.75">
      <c r="A28" s="13" t="s">
        <v>24</v>
      </c>
      <c r="B28" s="14">
        <f t="shared" ref="B28:E28" si="1">MAX(B2:B27)</f>
        <v>383</v>
      </c>
      <c r="C28" s="14">
        <f t="shared" si="1"/>
        <v>251</v>
      </c>
      <c r="D28" s="14">
        <f t="shared" si="1"/>
        <v>5150418</v>
      </c>
      <c r="E28" s="14">
        <f t="shared" si="1"/>
        <v>14373.85</v>
      </c>
      <c r="F28" s="14">
        <f>MAX(F2:F27)</f>
        <v>712.74</v>
      </c>
      <c r="G28" s="14">
        <f>MAX(G2:G27)</f>
        <v>322</v>
      </c>
      <c r="H28" s="14">
        <f>MAX(H2:H27)</f>
        <v>0</v>
      </c>
      <c r="I28" s="14">
        <f t="shared" ref="I28:K28" si="2">MAX(I2:I27)</f>
        <v>0</v>
      </c>
      <c r="J28" s="14">
        <f t="shared" si="2"/>
        <v>0</v>
      </c>
      <c r="K28" s="15">
        <f t="shared" si="2"/>
        <v>59.2375366568915</v>
      </c>
    </row>
    <row r="29" spans="1:11" ht="15.75">
      <c r="A29" s="6" t="s">
        <v>25</v>
      </c>
      <c r="B29" s="10">
        <f>AVERAGE(B2:B27)</f>
        <v>202.11538461538461</v>
      </c>
      <c r="C29" s="10">
        <f t="shared" ref="B29:F29" si="3">AVERAGE(C2:C27)</f>
        <v>89.84615384615384</v>
      </c>
      <c r="D29" s="10">
        <f t="shared" si="3"/>
        <v>2686226.076923077</v>
      </c>
      <c r="E29" s="10">
        <f t="shared" si="3"/>
        <v>5133.1980769230768</v>
      </c>
      <c r="F29" s="10">
        <f t="shared" si="3"/>
        <v>522.00384615384621</v>
      </c>
      <c r="G29" s="10">
        <f>AVERAGE(G2:G27)</f>
        <v>159.73076923076923</v>
      </c>
      <c r="H29" s="10" t="e">
        <f>AVERAGE(H2:H27)</f>
        <v>#DIV/0!</v>
      </c>
      <c r="I29" s="10" t="e">
        <f t="shared" ref="I29:K29" si="4">AVERAGE(I2:I27)</f>
        <v>#DIV/0!</v>
      </c>
      <c r="J29" s="10" t="e">
        <f t="shared" si="4"/>
        <v>#DIV/0!</v>
      </c>
      <c r="K29" s="5">
        <f t="shared" si="4"/>
        <v>18.276265529761439</v>
      </c>
    </row>
    <row r="30" spans="1:11" ht="15.75">
      <c r="A30" s="6" t="s">
        <v>26</v>
      </c>
      <c r="B30" s="10">
        <f t="shared" ref="B30:F30" si="5">MIN(B2:B27)</f>
        <v>63</v>
      </c>
      <c r="C30" s="10">
        <f t="shared" si="5"/>
        <v>30</v>
      </c>
      <c r="D30" s="10">
        <f t="shared" si="5"/>
        <v>374426</v>
      </c>
      <c r="E30" s="10">
        <f t="shared" si="5"/>
        <v>1211.54</v>
      </c>
      <c r="F30" s="10">
        <f t="shared" si="5"/>
        <v>283.7</v>
      </c>
      <c r="G30" s="10">
        <f>MIN(G2:G27)</f>
        <v>43</v>
      </c>
      <c r="H30" s="10">
        <f>MIN(H2:H27)</f>
        <v>0</v>
      </c>
      <c r="I30" s="10">
        <f t="shared" ref="I30:K30" si="6">MIN(I2:I27)</f>
        <v>0</v>
      </c>
      <c r="J30" s="10">
        <f t="shared" si="6"/>
        <v>0</v>
      </c>
      <c r="K30" s="5">
        <f t="shared" si="6"/>
        <v>0.90090090090090091</v>
      </c>
    </row>
    <row r="31" spans="1:11" ht="15.75">
      <c r="A31" s="7" t="s">
        <v>27</v>
      </c>
      <c r="B31" s="8">
        <f>SUM(B2:B27)</f>
        <v>5255</v>
      </c>
      <c r="C31" s="8">
        <f t="shared" ref="B31:F31" si="7">SUM(C2:C27)</f>
        <v>2336</v>
      </c>
      <c r="D31" s="8">
        <f t="shared" si="7"/>
        <v>69841878</v>
      </c>
      <c r="E31" s="8">
        <f t="shared" si="7"/>
        <v>133463.15</v>
      </c>
      <c r="F31" s="8">
        <f t="shared" si="7"/>
        <v>13572.1</v>
      </c>
      <c r="G31" s="8">
        <f>SUM(G2:G27)</f>
        <v>4153</v>
      </c>
      <c r="H31" s="8">
        <f>SUM(H2:H27)</f>
        <v>0</v>
      </c>
      <c r="I31" s="8">
        <f t="shared" ref="I31:K31" si="8">SUM(I2:I27)</f>
        <v>0</v>
      </c>
      <c r="J31" s="8">
        <f t="shared" si="8"/>
        <v>0</v>
      </c>
      <c r="K31" s="9" t="s">
        <v>28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2025-04-07T23:28:24Z</dcterms:created>
  <dcterms:modified xsi:type="dcterms:W3CDTF">2025-04-08T02:58:06Z</dcterms:modified>
  <cp:category/>
  <cp:contentStatus/>
</cp:coreProperties>
</file>