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showInkAnnotation="0"/>
  <mc:AlternateContent xmlns:mc="http://schemas.openxmlformats.org/markup-compatibility/2006">
    <mc:Choice Requires="x15">
      <x15ac:absPath xmlns:x15ac="http://schemas.microsoft.com/office/spreadsheetml/2010/11/ac" url="C:\Users\timom\Desktop\Classes\Excel\"/>
    </mc:Choice>
  </mc:AlternateContent>
  <bookViews>
    <workbookView xWindow="0" yWindow="0" windowWidth="28800" windowHeight="12210" activeTab="1" xr2:uid="{00000000-000D-0000-FFFF-FFFF00000000}"/>
  </bookViews>
  <sheets>
    <sheet name="April Sales" sheetId="5" r:id="rId1"/>
    <sheet name="Loan" sheetId="4" r:id="rId2"/>
  </sheets>
  <definedNames>
    <definedName name="current_date" localSheetId="0">'April Sales'!$B$4</definedName>
    <definedName name="experience_date" localSheetId="0">'April Sales'!$B$7:$B$13</definedName>
  </definedNames>
  <calcPr calcId="171027"/>
  <webPublishing codePage="1252"/>
</workbook>
</file>

<file path=xl/calcChain.xml><?xml version="1.0" encoding="utf-8"?>
<calcChain xmlns="http://schemas.openxmlformats.org/spreadsheetml/2006/main">
  <c r="H8" i="4" l="1"/>
  <c r="G8" i="4"/>
  <c r="F8" i="4"/>
  <c r="E8" i="4"/>
  <c r="F6" i="4" l="1"/>
  <c r="G6" i="4" s="1"/>
  <c r="H6" i="4" s="1"/>
  <c r="F7" i="4"/>
  <c r="G7" i="4" s="1"/>
  <c r="H7" i="4" s="1"/>
  <c r="H5" i="4"/>
  <c r="G5" i="4"/>
  <c r="F5" i="4"/>
  <c r="G8" i="5"/>
  <c r="G9" i="5"/>
  <c r="G10" i="5"/>
  <c r="G11" i="5"/>
  <c r="G12" i="5"/>
  <c r="G13" i="5"/>
  <c r="G7" i="5"/>
  <c r="F8" i="5"/>
  <c r="F9" i="5"/>
  <c r="F10" i="5"/>
  <c r="F11" i="5"/>
  <c r="F12" i="5"/>
  <c r="F13" i="5"/>
  <c r="F7" i="5"/>
  <c r="C8" i="5"/>
  <c r="C9" i="5"/>
  <c r="C10" i="5"/>
  <c r="C11" i="5"/>
  <c r="C12" i="5"/>
  <c r="C13" i="5"/>
  <c r="C7" i="5"/>
  <c r="B4" i="5" l="1"/>
  <c r="E6" i="4" l="1"/>
  <c r="E7" i="4"/>
  <c r="E5" i="4"/>
</calcChain>
</file>

<file path=xl/sharedStrings.xml><?xml version="1.0" encoding="utf-8"?>
<sst xmlns="http://schemas.openxmlformats.org/spreadsheetml/2006/main" count="31" uniqueCount="30">
  <si>
    <t>Expansion Loan Summary</t>
  </si>
  <si>
    <t>Loan
Amount</t>
  </si>
  <si>
    <t>Interest
Rate</t>
  </si>
  <si>
    <t>Monthly
Payment</t>
  </si>
  <si>
    <t>Total
Payments</t>
  </si>
  <si>
    <t>Total
Interest</t>
  </si>
  <si>
    <t>Term (Years)</t>
  </si>
  <si>
    <t>Term
(Months)</t>
  </si>
  <si>
    <t>Lender</t>
  </si>
  <si>
    <t>Commercial Bank</t>
  </si>
  <si>
    <t>Venture Capitalist</t>
  </si>
  <si>
    <t>Investment Banker</t>
  </si>
  <si>
    <t>Days Before Departure</t>
  </si>
  <si>
    <t>Report Date</t>
  </si>
  <si>
    <t>Qualify for Discount</t>
  </si>
  <si>
    <t>R2G</t>
  </si>
  <si>
    <t>Experience Date</t>
  </si>
  <si>
    <t>Great White Shark</t>
  </si>
  <si>
    <t>April Conservation Experiences</t>
  </si>
  <si>
    <t>Elephant</t>
  </si>
  <si>
    <t>Dolphin</t>
  </si>
  <si>
    <t>Conservation Experience</t>
  </si>
  <si>
    <t>Rhino</t>
  </si>
  <si>
    <t>Orangutan</t>
  </si>
  <si>
    <t>Cheetah</t>
  </si>
  <si>
    <t>Wild Dog</t>
  </si>
  <si>
    <t>Project Capacity</t>
  </si>
  <si>
    <t>Places Reserved</t>
  </si>
  <si>
    <t>Places Available</t>
  </si>
  <si>
    <t>BMW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</si>
</sst>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yy;@"/>
  </numFmts>
  <fonts count="13" x14ac:knownFonts="1">
    <font>
      <sz val="10"/>
      <name val="Arial"/>
    </font>
    <font>
      <sz val="10"/>
      <name val="Arial"/>
      <family val="2"/>
    </font>
    <font>
      <b/>
      <sz val="28"/>
      <color theme="7" tint="-0.249977111117893"/>
      <name val="Verdana"/>
      <family val="2"/>
      <scheme val="major"/>
    </font>
    <font>
      <b/>
      <sz val="20"/>
      <color theme="7" tint="-0.249977111117893"/>
      <name val="Verdana"/>
      <family val="2"/>
      <scheme val="major"/>
    </font>
    <font>
      <sz val="10"/>
      <color theme="7" tint="-0.249977111117893"/>
      <name val="Arial"/>
      <family val="2"/>
    </font>
    <font>
      <b/>
      <i/>
      <sz val="12"/>
      <color theme="7" tint="-0.249977111117893"/>
      <name val="Verdana"/>
      <family val="2"/>
      <scheme val="major"/>
    </font>
    <font>
      <sz val="12"/>
      <color theme="7" tint="-0.249977111117893"/>
      <name val="Verdana"/>
      <family val="1"/>
      <scheme val="minor"/>
    </font>
    <font>
      <b/>
      <sz val="28"/>
      <color theme="7" tint="-0.249977111117893"/>
      <name val="Verdana"/>
      <family val="2"/>
      <scheme val="major"/>
    </font>
    <font>
      <sz val="10"/>
      <color theme="7" tint="-0.249977111117893"/>
      <name val="Arial"/>
      <family val="2"/>
    </font>
    <font>
      <b/>
      <sz val="20"/>
      <color theme="7" tint="-0.249977111117893"/>
      <name val="Verdana"/>
      <family val="2"/>
      <scheme val="major"/>
    </font>
    <font>
      <b/>
      <sz val="12"/>
      <color theme="7" tint="-0.249977111117893"/>
      <name val="Arial"/>
      <family val="2"/>
    </font>
    <font>
      <b/>
      <i/>
      <sz val="11"/>
      <color theme="7" tint="-0.249977111117893"/>
      <name val="Verdana"/>
      <family val="2"/>
      <scheme val="major"/>
    </font>
    <font>
      <sz val="12"/>
      <color theme="7" tint="-0.249977111117893"/>
      <name val="Verdana"/>
      <family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3">
    <xf numFmtId="0" fontId="0" fillId="0" borderId="0" xfId="0"/>
    <xf numFmtId="14" fontId="4" fillId="0" borderId="0" xfId="0" applyNumberFormat="1" applyFont="1"/>
    <xf numFmtId="0" fontId="4" fillId="0" borderId="0" xfId="0" applyFont="1"/>
    <xf numFmtId="1" fontId="4" fillId="0" borderId="0" xfId="0" applyNumberFormat="1" applyFont="1"/>
    <xf numFmtId="0" fontId="5" fillId="0" borderId="0" xfId="0" applyFont="1" applyFill="1" applyBorder="1" applyAlignment="1">
      <alignment wrapText="1"/>
    </xf>
    <xf numFmtId="164" fontId="6" fillId="0" borderId="0" xfId="0" applyNumberFormat="1" applyFont="1" applyBorder="1"/>
    <xf numFmtId="0" fontId="4" fillId="0" borderId="0" xfId="0" applyFont="1" applyAlignment="1">
      <alignment wrapText="1"/>
    </xf>
    <xf numFmtId="1" fontId="6" fillId="0" borderId="0" xfId="0" applyNumberFormat="1" applyFont="1" applyBorder="1" applyAlignment="1">
      <alignment horizontal="left"/>
    </xf>
    <xf numFmtId="14" fontId="6" fillId="0" borderId="0" xfId="0" applyNumberFormat="1" applyFont="1" applyBorder="1" applyAlignment="1">
      <alignment horizontal="right"/>
    </xf>
    <xf numFmtId="1" fontId="6" fillId="0" borderId="0" xfId="0" applyNumberFormat="1" applyFont="1" applyBorder="1" applyAlignment="1">
      <alignment horizontal="center"/>
    </xf>
    <xf numFmtId="14" fontId="4" fillId="0" borderId="0" xfId="1" applyNumberFormat="1" applyFont="1"/>
    <xf numFmtId="0" fontId="4" fillId="0" borderId="0" xfId="0" applyNumberFormat="1" applyFont="1"/>
    <xf numFmtId="0" fontId="4" fillId="0" borderId="0" xfId="0" applyFont="1" applyAlignment="1">
      <alignment horizontal="left" wrapText="1"/>
    </xf>
    <xf numFmtId="14" fontId="4" fillId="0" borderId="0" xfId="0" applyNumberFormat="1" applyFont="1" applyBorder="1"/>
    <xf numFmtId="0" fontId="6" fillId="0" borderId="0" xfId="0" applyNumberFormat="1" applyFont="1" applyBorder="1" applyAlignment="1">
      <alignment horizontal="center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 wrapText="1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0" borderId="0" xfId="0" applyFont="1"/>
    <xf numFmtId="0" fontId="9" fillId="2" borderId="0" xfId="0" applyFont="1" applyFill="1" applyAlignment="1">
      <alignment horizontal="center"/>
    </xf>
    <xf numFmtId="0" fontId="10" fillId="0" borderId="0" xfId="0" applyFont="1"/>
    <xf numFmtId="0" fontId="11" fillId="0" borderId="0" xfId="0" applyFont="1" applyFill="1" applyBorder="1" applyAlignment="1">
      <alignment horizontal="center" wrapText="1"/>
    </xf>
    <xf numFmtId="2" fontId="12" fillId="0" borderId="0" xfId="0" applyNumberFormat="1" applyFont="1" applyBorder="1"/>
    <xf numFmtId="42" fontId="12" fillId="0" borderId="0" xfId="2" applyNumberFormat="1" applyFont="1" applyBorder="1"/>
    <xf numFmtId="1" fontId="12" fillId="0" borderId="0" xfId="0" applyNumberFormat="1" applyFont="1" applyBorder="1" applyAlignment="1">
      <alignment horizontal="center"/>
    </xf>
    <xf numFmtId="10" fontId="12" fillId="0" borderId="0" xfId="0" applyNumberFormat="1" applyFont="1" applyBorder="1" applyAlignment="1">
      <alignment horizontal="center"/>
    </xf>
    <xf numFmtId="8" fontId="12" fillId="0" borderId="0" xfId="2" applyNumberFormat="1" applyFont="1" applyBorder="1"/>
    <xf numFmtId="44" fontId="12" fillId="0" borderId="0" xfId="0" applyNumberFormat="1" applyFont="1" applyBorder="1"/>
    <xf numFmtId="3" fontId="8" fillId="0" borderId="0" xfId="0" applyNumberFormat="1" applyFont="1"/>
    <xf numFmtId="9" fontId="8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spect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blip xmlns:r="http://schemas.openxmlformats.org/officeDocument/2006/relationships" r:embed="rId1">
            <a:duotone>
              <a:schemeClr val="phClr">
                <a:shade val="800"/>
                <a:satMod val="150000"/>
              </a:schemeClr>
              <a:schemeClr val="phClr">
                <a:tint val="80000"/>
                <a:satMod val="150000"/>
              </a:schemeClr>
            </a:duotone>
          </a:blip>
          <a:tile tx="0" ty="0" sx="75000" sy="75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-0.249977111117893"/>
  </sheetPr>
  <dimension ref="A1:K24"/>
  <sheetViews>
    <sheetView zoomScale="120" zoomScaleNormal="120" workbookViewId="0">
      <selection activeCell="D20" sqref="D20"/>
    </sheetView>
  </sheetViews>
  <sheetFormatPr defaultRowHeight="12.75" x14ac:dyDescent="0.2"/>
  <cols>
    <col min="1" max="1" width="29.42578125" style="2" customWidth="1"/>
    <col min="2" max="2" width="22.85546875" style="2" customWidth="1"/>
    <col min="3" max="3" width="16.28515625" style="2" customWidth="1"/>
    <col min="4" max="4" width="14.85546875" style="2" customWidth="1"/>
    <col min="5" max="5" width="18.42578125" style="2" customWidth="1"/>
    <col min="6" max="7" width="16.42578125" style="2" customWidth="1"/>
    <col min="8" max="8" width="17.42578125" style="2" bestFit="1" customWidth="1"/>
    <col min="9" max="9" width="11.7109375" style="2" bestFit="1" customWidth="1"/>
    <col min="10" max="16384" width="9.140625" style="2"/>
  </cols>
  <sheetData>
    <row r="1" spans="1:11" ht="35.25" x14ac:dyDescent="0.45">
      <c r="A1" s="18" t="s">
        <v>15</v>
      </c>
      <c r="B1" s="18"/>
      <c r="C1" s="18"/>
      <c r="D1" s="18"/>
      <c r="E1" s="18"/>
      <c r="F1" s="18"/>
      <c r="G1" s="18"/>
      <c r="H1" s="1"/>
    </row>
    <row r="2" spans="1:11" ht="24.75" x14ac:dyDescent="0.3">
      <c r="A2" s="19" t="s">
        <v>18</v>
      </c>
      <c r="B2" s="19"/>
      <c r="C2" s="19"/>
      <c r="D2" s="19"/>
      <c r="E2" s="19"/>
      <c r="F2" s="19"/>
      <c r="G2" s="19"/>
    </row>
    <row r="3" spans="1:11" x14ac:dyDescent="0.2">
      <c r="F3" s="3"/>
    </row>
    <row r="4" spans="1:11" ht="30.75" customHeight="1" x14ac:dyDescent="0.2">
      <c r="A4" s="4" t="s">
        <v>13</v>
      </c>
      <c r="B4" s="5">
        <f>DATE(2017,4,1)</f>
        <v>42826</v>
      </c>
      <c r="E4" s="1"/>
      <c r="F4" s="3"/>
    </row>
    <row r="5" spans="1:11" x14ac:dyDescent="0.2">
      <c r="F5" s="3"/>
    </row>
    <row r="6" spans="1:11" ht="45" x14ac:dyDescent="0.2">
      <c r="A6" s="17" t="s">
        <v>21</v>
      </c>
      <c r="B6" s="16" t="s">
        <v>16</v>
      </c>
      <c r="C6" s="15" t="s">
        <v>12</v>
      </c>
      <c r="D6" s="15" t="s">
        <v>26</v>
      </c>
      <c r="E6" s="15" t="s">
        <v>27</v>
      </c>
      <c r="F6" s="15" t="s">
        <v>28</v>
      </c>
      <c r="G6" s="15" t="s">
        <v>14</v>
      </c>
      <c r="I6" s="6"/>
      <c r="J6" s="6"/>
      <c r="K6" s="6"/>
    </row>
    <row r="7" spans="1:11" ht="15" x14ac:dyDescent="0.2">
      <c r="A7" s="7" t="s">
        <v>19</v>
      </c>
      <c r="B7" s="8">
        <v>42832</v>
      </c>
      <c r="C7" s="9">
        <f t="shared" ref="C7:C13" si="0">experience_date-current_date</f>
        <v>6</v>
      </c>
      <c r="D7" s="9">
        <v>10</v>
      </c>
      <c r="E7" s="9">
        <v>5</v>
      </c>
      <c r="F7" s="9">
        <f>IF($D7&gt;$E7,$D7-$E7,"None")</f>
        <v>5</v>
      </c>
      <c r="G7" s="14" t="b">
        <f>AND(ISNUMBER($F7),$C7&lt;21)</f>
        <v>1</v>
      </c>
      <c r="H7" s="10"/>
    </row>
    <row r="8" spans="1:11" ht="15" x14ac:dyDescent="0.2">
      <c r="A8" s="7" t="s">
        <v>20</v>
      </c>
      <c r="B8" s="8">
        <v>42833</v>
      </c>
      <c r="C8" s="9">
        <f t="shared" si="0"/>
        <v>7</v>
      </c>
      <c r="D8" s="9">
        <v>10</v>
      </c>
      <c r="E8" s="9">
        <v>10</v>
      </c>
      <c r="F8" s="9" t="str">
        <f t="shared" ref="F8:F13" si="1">IF($D8&gt;$E8,$D8-$E8,"None")</f>
        <v>None</v>
      </c>
      <c r="G8" s="14" t="b">
        <f t="shared" ref="G8:G13" si="2">AND(ISNUMBER($F8),$C8&lt;21)</f>
        <v>0</v>
      </c>
      <c r="H8" s="10"/>
    </row>
    <row r="9" spans="1:11" ht="15" x14ac:dyDescent="0.2">
      <c r="A9" s="7" t="s">
        <v>17</v>
      </c>
      <c r="B9" s="8">
        <v>42842</v>
      </c>
      <c r="C9" s="9">
        <f t="shared" si="0"/>
        <v>16</v>
      </c>
      <c r="D9" s="9">
        <v>10</v>
      </c>
      <c r="E9" s="9">
        <v>10</v>
      </c>
      <c r="F9" s="9" t="str">
        <f t="shared" si="1"/>
        <v>None</v>
      </c>
      <c r="G9" s="14" t="b">
        <f t="shared" si="2"/>
        <v>0</v>
      </c>
      <c r="H9" s="10"/>
    </row>
    <row r="10" spans="1:11" ht="15" x14ac:dyDescent="0.2">
      <c r="A10" s="7" t="s">
        <v>24</v>
      </c>
      <c r="B10" s="8">
        <v>42844</v>
      </c>
      <c r="C10" s="9">
        <f t="shared" si="0"/>
        <v>18</v>
      </c>
      <c r="D10" s="9">
        <v>10</v>
      </c>
      <c r="E10" s="9">
        <v>8</v>
      </c>
      <c r="F10" s="9">
        <f t="shared" si="1"/>
        <v>2</v>
      </c>
      <c r="G10" s="14" t="b">
        <f t="shared" si="2"/>
        <v>1</v>
      </c>
      <c r="H10" s="10"/>
    </row>
    <row r="11" spans="1:11" ht="15" x14ac:dyDescent="0.2">
      <c r="A11" s="7" t="s">
        <v>25</v>
      </c>
      <c r="B11" s="8">
        <v>42848</v>
      </c>
      <c r="C11" s="9">
        <f t="shared" si="0"/>
        <v>22</v>
      </c>
      <c r="D11" s="9">
        <v>10</v>
      </c>
      <c r="E11" s="9">
        <v>7</v>
      </c>
      <c r="F11" s="9">
        <f t="shared" si="1"/>
        <v>3</v>
      </c>
      <c r="G11" s="14" t="b">
        <f t="shared" si="2"/>
        <v>0</v>
      </c>
      <c r="H11" s="10"/>
    </row>
    <row r="12" spans="1:11" ht="15" x14ac:dyDescent="0.2">
      <c r="A12" s="7" t="s">
        <v>22</v>
      </c>
      <c r="B12" s="8">
        <v>42852</v>
      </c>
      <c r="C12" s="9">
        <f t="shared" si="0"/>
        <v>26</v>
      </c>
      <c r="D12" s="9">
        <v>10</v>
      </c>
      <c r="E12" s="9">
        <v>9</v>
      </c>
      <c r="F12" s="9">
        <f t="shared" si="1"/>
        <v>1</v>
      </c>
      <c r="G12" s="14" t="b">
        <f t="shared" si="2"/>
        <v>0</v>
      </c>
      <c r="H12" s="10"/>
    </row>
    <row r="13" spans="1:11" ht="15" x14ac:dyDescent="0.2">
      <c r="A13" s="7" t="s">
        <v>23</v>
      </c>
      <c r="B13" s="8">
        <v>42853</v>
      </c>
      <c r="C13" s="9">
        <f t="shared" si="0"/>
        <v>27</v>
      </c>
      <c r="D13" s="9">
        <v>10</v>
      </c>
      <c r="E13" s="9">
        <v>10</v>
      </c>
      <c r="F13" s="9" t="str">
        <f t="shared" si="1"/>
        <v>None</v>
      </c>
      <c r="G13" s="14" t="b">
        <f t="shared" si="2"/>
        <v>0</v>
      </c>
      <c r="H13" s="10"/>
    </row>
    <row r="14" spans="1:11" x14ac:dyDescent="0.2">
      <c r="A14" s="11"/>
      <c r="B14" s="12"/>
      <c r="F14" s="3"/>
      <c r="H14" s="11"/>
    </row>
    <row r="15" spans="1:11" x14ac:dyDescent="0.2">
      <c r="A15" s="13"/>
      <c r="F15" s="3"/>
    </row>
    <row r="16" spans="1:11" x14ac:dyDescent="0.2">
      <c r="F16" s="3"/>
    </row>
    <row r="17" spans="6:6" x14ac:dyDescent="0.2">
      <c r="F17" s="3"/>
    </row>
    <row r="18" spans="6:6" x14ac:dyDescent="0.2">
      <c r="F18" s="3"/>
    </row>
    <row r="19" spans="6:6" x14ac:dyDescent="0.2">
      <c r="F19" s="3"/>
    </row>
    <row r="20" spans="6:6" x14ac:dyDescent="0.2">
      <c r="F20" s="3"/>
    </row>
    <row r="21" spans="6:6" x14ac:dyDescent="0.2">
      <c r="F21" s="3"/>
    </row>
    <row r="22" spans="6:6" x14ac:dyDescent="0.2">
      <c r="F22" s="3"/>
    </row>
    <row r="23" spans="6:6" x14ac:dyDescent="0.2">
      <c r="F23" s="3"/>
    </row>
    <row r="24" spans="6:6" x14ac:dyDescent="0.2">
      <c r="F24" s="3"/>
    </row>
  </sheetData>
  <mergeCells count="2">
    <mergeCell ref="A1:G1"/>
    <mergeCell ref="A2:G2"/>
  </mergeCells>
  <pageMargins left="0.75" right="0.75" top="1" bottom="1" header="0.5" footer="0.5"/>
  <pageSetup orientation="landscape" horizontalDpi="300" verticalDpi="300" r:id="rId1"/>
  <headerFooter alignWithMargins="0">
    <oddFooter>&amp;CTimothy Cayer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H8"/>
  <sheetViews>
    <sheetView tabSelected="1" zoomScale="120" zoomScaleNormal="120" workbookViewId="0">
      <selection activeCell="H7" sqref="H7:H8"/>
    </sheetView>
  </sheetViews>
  <sheetFormatPr defaultRowHeight="12.75" x14ac:dyDescent="0.2"/>
  <cols>
    <col min="1" max="1" width="23.28515625" style="21" customWidth="1"/>
    <col min="2" max="2" width="14.28515625" style="21" customWidth="1"/>
    <col min="3" max="3" width="10.5703125" style="21" customWidth="1"/>
    <col min="4" max="4" width="13.28515625" style="21" customWidth="1"/>
    <col min="5" max="5" width="13.5703125" style="21" customWidth="1"/>
    <col min="6" max="6" width="17.85546875" style="21" customWidth="1"/>
    <col min="7" max="7" width="17.5703125" style="21" customWidth="1"/>
    <col min="8" max="8" width="18.140625" style="21" customWidth="1"/>
    <col min="9" max="16384" width="9.140625" style="21"/>
  </cols>
  <sheetData>
    <row r="1" spans="1:8" ht="35.25" x14ac:dyDescent="0.45">
      <c r="A1" s="20" t="s">
        <v>15</v>
      </c>
      <c r="B1" s="20"/>
      <c r="C1" s="20"/>
      <c r="D1" s="20"/>
      <c r="E1" s="20"/>
      <c r="F1" s="20"/>
      <c r="G1" s="20"/>
      <c r="H1" s="20"/>
    </row>
    <row r="2" spans="1:8" ht="24.75" x14ac:dyDescent="0.3">
      <c r="A2" s="22" t="s">
        <v>0</v>
      </c>
      <c r="B2" s="22"/>
      <c r="C2" s="22"/>
      <c r="D2" s="22"/>
      <c r="E2" s="22"/>
      <c r="F2" s="22"/>
      <c r="G2" s="22"/>
      <c r="H2" s="22"/>
    </row>
    <row r="3" spans="1:8" ht="24.75" customHeight="1" x14ac:dyDescent="0.25">
      <c r="A3" s="23"/>
    </row>
    <row r="4" spans="1:8" ht="47.25" customHeight="1" x14ac:dyDescent="0.2">
      <c r="A4" s="24" t="s">
        <v>8</v>
      </c>
      <c r="B4" s="24" t="s">
        <v>1</v>
      </c>
      <c r="C4" s="24" t="s">
        <v>6</v>
      </c>
      <c r="D4" s="24" t="s">
        <v>2</v>
      </c>
      <c r="E4" s="24" t="s">
        <v>7</v>
      </c>
      <c r="F4" s="24" t="s">
        <v>3</v>
      </c>
      <c r="G4" s="24" t="s">
        <v>4</v>
      </c>
      <c r="H4" s="24" t="s">
        <v>5</v>
      </c>
    </row>
    <row r="5" spans="1:8" ht="16.5" customHeight="1" x14ac:dyDescent="0.2">
      <c r="A5" s="25" t="s">
        <v>9</v>
      </c>
      <c r="B5" s="26">
        <v>500000</v>
      </c>
      <c r="C5" s="27">
        <v>10</v>
      </c>
      <c r="D5" s="28">
        <v>4.7500000000000001E-2</v>
      </c>
      <c r="E5" s="27">
        <f>C5*12</f>
        <v>120</v>
      </c>
      <c r="F5" s="29">
        <f>PMT($D5/12,$E5,-$B5)</f>
        <v>5242.3871688398194</v>
      </c>
      <c r="G5" s="30">
        <f>$E5*$F5</f>
        <v>629086.46026077832</v>
      </c>
      <c r="H5" s="30">
        <f>$G5-$B5</f>
        <v>129086.46026077832</v>
      </c>
    </row>
    <row r="6" spans="1:8" ht="15" x14ac:dyDescent="0.2">
      <c r="A6" s="25" t="s">
        <v>10</v>
      </c>
      <c r="B6" s="26">
        <v>500000</v>
      </c>
      <c r="C6" s="27">
        <v>5</v>
      </c>
      <c r="D6" s="28">
        <v>4.9500000000000002E-2</v>
      </c>
      <c r="E6" s="27">
        <f t="shared" ref="E6:E8" si="0">C6*12</f>
        <v>60</v>
      </c>
      <c r="F6" s="29">
        <f t="shared" ref="F6:F8" si="1">PMT($D6/12,$E6,-$B6)</f>
        <v>9424.1675077578147</v>
      </c>
      <c r="G6" s="30">
        <f t="shared" ref="G6:G8" si="2">$E6*$F6</f>
        <v>565450.0504654689</v>
      </c>
      <c r="H6" s="30">
        <f t="shared" ref="H6:H8" si="3">$G6-$B6</f>
        <v>65450.050465468899</v>
      </c>
    </row>
    <row r="7" spans="1:8" ht="15" x14ac:dyDescent="0.2">
      <c r="A7" s="25" t="s">
        <v>11</v>
      </c>
      <c r="B7" s="26">
        <v>500000</v>
      </c>
      <c r="C7" s="27">
        <v>3</v>
      </c>
      <c r="D7" s="28">
        <v>5.0500000000000003E-2</v>
      </c>
      <c r="E7" s="27">
        <f t="shared" si="0"/>
        <v>36</v>
      </c>
      <c r="F7" s="29">
        <f t="shared" si="1"/>
        <v>14996.675574778516</v>
      </c>
      <c r="G7" s="30">
        <f t="shared" si="2"/>
        <v>539880.32069202652</v>
      </c>
      <c r="H7" s="30">
        <f t="shared" si="3"/>
        <v>39880.320692026522</v>
      </c>
    </row>
    <row r="8" spans="1:8" ht="15" x14ac:dyDescent="0.2">
      <c r="A8" s="21" t="s">
        <v>29</v>
      </c>
      <c r="B8" s="31">
        <v>65000</v>
      </c>
      <c r="C8" s="21">
        <v>6</v>
      </c>
      <c r="D8" s="32">
        <v>0.04</v>
      </c>
      <c r="E8" s="27">
        <f t="shared" si="0"/>
        <v>72</v>
      </c>
      <c r="F8" s="29">
        <f t="shared" si="1"/>
        <v>1016.9368997152627</v>
      </c>
      <c r="G8" s="30">
        <f t="shared" si="2"/>
        <v>73219.456779498913</v>
      </c>
      <c r="H8" s="30">
        <f t="shared" si="3"/>
        <v>8219.4567794989125</v>
      </c>
    </row>
  </sheetData>
  <mergeCells count="2">
    <mergeCell ref="A1:H1"/>
    <mergeCell ref="A2:H2"/>
  </mergeCells>
  <phoneticPr fontId="0" type="noConversion"/>
  <pageMargins left="0.75" right="0.75" top="1" bottom="1" header="0.5" footer="0.5"/>
  <pageSetup orientation="landscape" horizontalDpi="200" verticalDpi="200" r:id="rId1"/>
  <headerFooter alignWithMargins="0">
    <oddFooter>&amp;CTimothy Cayer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April Sales</vt:lpstr>
      <vt:lpstr>Loan</vt:lpstr>
      <vt:lpstr>'April Sales'!current_date</vt:lpstr>
      <vt:lpstr>'April Sales'!experience_date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Wermers</dc:creator>
  <cp:lastModifiedBy>Timothy Cayer</cp:lastModifiedBy>
  <cp:lastPrinted>2009-09-23T17:07:07Z</cp:lastPrinted>
  <dcterms:created xsi:type="dcterms:W3CDTF">1995-07-24T20:08:26Z</dcterms:created>
  <dcterms:modified xsi:type="dcterms:W3CDTF">2017-11-16T19:15:59Z</dcterms:modified>
</cp:coreProperties>
</file>