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/>
  <mc:AlternateContent xmlns:mc="http://schemas.openxmlformats.org/markup-compatibility/2006">
    <mc:Choice Requires="x15">
      <x15ac:absPath xmlns:x15ac="http://schemas.microsoft.com/office/spreadsheetml/2010/11/ac" url="C:\Users\timom\Desktop\Classes\Excel\"/>
    </mc:Choice>
  </mc:AlternateContent>
  <bookViews>
    <workbookView xWindow="0" yWindow="0" windowWidth="28800" windowHeight="12210" activeTab="3"/>
  </bookViews>
  <sheets>
    <sheet name="Sales Reps" sheetId="10" r:id="rId1"/>
    <sheet name="NY" sheetId="7" r:id="rId2"/>
    <sheet name="LA" sheetId="6" r:id="rId3"/>
    <sheet name="US Summary Jan" sheetId="8" r:id="rId4"/>
  </sheets>
  <calcPr calcId="171027"/>
  <webPublishing codePage="1252"/>
</workbook>
</file>

<file path=xl/calcChain.xml><?xml version="1.0" encoding="utf-8"?>
<calcChain xmlns="http://schemas.openxmlformats.org/spreadsheetml/2006/main">
  <c r="D8" i="8" l="1"/>
  <c r="D9" i="8"/>
  <c r="D10" i="8"/>
  <c r="D7" i="8"/>
  <c r="I8" i="7"/>
  <c r="I9" i="7"/>
  <c r="I10" i="7"/>
  <c r="I7" i="7"/>
  <c r="H7" i="7"/>
  <c r="H8" i="7"/>
  <c r="H9" i="7"/>
  <c r="H10" i="7"/>
  <c r="G8" i="7"/>
  <c r="G9" i="7"/>
  <c r="G10" i="7"/>
  <c r="G7" i="7"/>
  <c r="G5" i="10"/>
  <c r="G6" i="10"/>
  <c r="G7" i="10"/>
  <c r="G8" i="10"/>
  <c r="G9" i="10"/>
  <c r="G10" i="10"/>
  <c r="G11" i="10"/>
  <c r="G12" i="10"/>
  <c r="G13" i="10"/>
  <c r="G14" i="10"/>
  <c r="G15" i="10"/>
  <c r="F5" i="10"/>
  <c r="F6" i="10"/>
  <c r="F7" i="10"/>
  <c r="F8" i="10"/>
  <c r="F9" i="10"/>
  <c r="F10" i="10"/>
  <c r="F11" i="10"/>
  <c r="F12" i="10"/>
  <c r="F13" i="10"/>
  <c r="F14" i="10"/>
  <c r="F15" i="10"/>
  <c r="E5" i="10"/>
  <c r="E6" i="10"/>
  <c r="E7" i="10"/>
  <c r="E8" i="10"/>
  <c r="E9" i="10"/>
  <c r="E10" i="10"/>
  <c r="E11" i="10"/>
  <c r="E12" i="10"/>
  <c r="E13" i="10"/>
  <c r="E14" i="10"/>
  <c r="E15" i="10"/>
  <c r="G4" i="10"/>
  <c r="E4" i="10"/>
  <c r="F4" i="10"/>
  <c r="H10" i="6" l="1"/>
  <c r="C10" i="8" s="1"/>
  <c r="G10" i="6"/>
  <c r="B10" i="8" s="1"/>
  <c r="H9" i="6"/>
  <c r="C9" i="8" s="1"/>
  <c r="G9" i="6"/>
  <c r="B9" i="8" s="1"/>
  <c r="H8" i="6"/>
  <c r="C8" i="8" s="1"/>
  <c r="G8" i="6"/>
  <c r="B8" i="8" s="1"/>
  <c r="H7" i="6"/>
  <c r="C7" i="8" s="1"/>
  <c r="G7" i="6"/>
  <c r="B7" i="8" s="1"/>
  <c r="B28" i="7"/>
  <c r="B28" i="6"/>
  <c r="B11" i="8" l="1"/>
  <c r="C11" i="8"/>
</calcChain>
</file>

<file path=xl/sharedStrings.xml><?xml version="1.0" encoding="utf-8"?>
<sst xmlns="http://schemas.openxmlformats.org/spreadsheetml/2006/main" count="161" uniqueCount="58">
  <si>
    <t>January Sales</t>
  </si>
  <si>
    <t>Price</t>
  </si>
  <si>
    <t>Sales Representative</t>
  </si>
  <si>
    <t>Total Sales</t>
  </si>
  <si>
    <t>Total</t>
  </si>
  <si>
    <t>Sale Date</t>
  </si>
  <si>
    <t>January Sales Summary</t>
  </si>
  <si>
    <t>Revenue</t>
  </si>
  <si>
    <t>Average Price</t>
  </si>
  <si>
    <t>Name</t>
  </si>
  <si>
    <t>Office</t>
  </si>
  <si>
    <t>Years of Service</t>
  </si>
  <si>
    <t>Sales Representatives</t>
  </si>
  <si>
    <t>Percentage</t>
  </si>
  <si>
    <t>R2G</t>
  </si>
  <si>
    <t>R2G New York</t>
  </si>
  <si>
    <t>R2G Chicago</t>
  </si>
  <si>
    <t>troy silva, new york, 5</t>
  </si>
  <si>
    <t>linanne lu, new york, 10</t>
  </si>
  <si>
    <t>garrett coleson, new york, 7</t>
  </si>
  <si>
    <t>tony collins, new york, 3</t>
  </si>
  <si>
    <t>keith bradley, new york, 5</t>
  </si>
  <si>
    <t>jacki kearny, new york, 2</t>
  </si>
  <si>
    <t>kris jaques, los angeles, 4</t>
  </si>
  <si>
    <t>alyssa mello, los angeles, 4</t>
  </si>
  <si>
    <t>keri tadka, los angeles, 3</t>
  </si>
  <si>
    <t>jose cruz, los angeles, 7</t>
  </si>
  <si>
    <t>jean hanley, los angeles, 2</t>
  </si>
  <si>
    <t>spring regan, los angeles, 7</t>
  </si>
  <si>
    <t>Experience</t>
  </si>
  <si>
    <t>Experiences Sold</t>
  </si>
  <si>
    <t>Experience Category</t>
  </si>
  <si>
    <t>Wildlife Care</t>
  </si>
  <si>
    <t>Disaster Relief</t>
  </si>
  <si>
    <t>Marine Conservation</t>
  </si>
  <si>
    <t>Community Aid</t>
  </si>
  <si>
    <t>Troy Silva</t>
  </si>
  <si>
    <t>Tony Collins</t>
  </si>
  <si>
    <t>Keith Bradley</t>
  </si>
  <si>
    <t>Linanne Lu</t>
  </si>
  <si>
    <t>Jose Cruz</t>
  </si>
  <si>
    <t>Alyssa Mello</t>
  </si>
  <si>
    <t>Jean Hanley</t>
  </si>
  <si>
    <t>Spring Regan</t>
  </si>
  <si>
    <t>troy silva</t>
  </si>
  <si>
    <t>tony collins</t>
  </si>
  <si>
    <t>keith bradley</t>
  </si>
  <si>
    <t>linanne lu</t>
  </si>
  <si>
    <t>jacki kearny</t>
  </si>
  <si>
    <t>garrett coleson</t>
  </si>
  <si>
    <t>kris jaques</t>
  </si>
  <si>
    <t>alyssa mello</t>
  </si>
  <si>
    <t>keri tadka</t>
  </si>
  <si>
    <t>jose cruz</t>
  </si>
  <si>
    <t>jean hanley</t>
  </si>
  <si>
    <t>spring regan</t>
  </si>
  <si>
    <t>new york</t>
  </si>
  <si>
    <t>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</si>
</sst>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[$$-409]* #,##0_);_([$$-409]* \(#,##0\);_([$$-409]* &quot;-&quot;??_);_(@_)"/>
  </numFmts>
  <fonts count="9" x14ac:knownFonts="1">
    <font>
      <sz val="11"/>
      <color theme="1"/>
      <name val="Verdana"/>
      <family val="2"/>
      <scheme val="minor"/>
    </font>
    <font>
      <sz val="11"/>
      <color theme="1"/>
      <name val="Verdana"/>
      <family val="2"/>
      <scheme val="minor"/>
    </font>
    <font>
      <sz val="12"/>
      <color theme="1"/>
      <name val="Verdana"/>
      <family val="2"/>
      <scheme val="minor"/>
    </font>
    <font>
      <b/>
      <sz val="14"/>
      <color theme="7" tint="-0.249977111117893"/>
      <name val="Verdana"/>
      <family val="2"/>
      <scheme val="major"/>
    </font>
    <font>
      <b/>
      <sz val="12"/>
      <color theme="7" tint="-0.249977111117893"/>
      <name val="Verdana"/>
      <family val="2"/>
      <scheme val="major"/>
    </font>
    <font>
      <sz val="11"/>
      <color theme="7" tint="-0.249977111117893"/>
      <name val="Verdana"/>
      <family val="2"/>
      <scheme val="minor"/>
    </font>
    <font>
      <sz val="12"/>
      <color theme="7" tint="-0.249977111117893"/>
      <name val="Verdana"/>
      <family val="2"/>
      <scheme val="minor"/>
    </font>
    <font>
      <b/>
      <sz val="28"/>
      <color theme="7" tint="-0.249977111117893"/>
      <name val="Verdana"/>
      <family val="2"/>
      <scheme val="major"/>
    </font>
    <font>
      <b/>
      <sz val="16"/>
      <color theme="7" tint="-0.249977111117893"/>
      <name val="Verdan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4" fillId="2" borderId="0" xfId="0" applyFont="1" applyFill="1"/>
    <xf numFmtId="1" fontId="6" fillId="2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4" fillId="0" borderId="0" xfId="0" applyFont="1"/>
    <xf numFmtId="164" fontId="6" fillId="2" borderId="0" xfId="1" applyNumberFormat="1" applyFont="1" applyFill="1"/>
    <xf numFmtId="0" fontId="4" fillId="0" borderId="0" xfId="0" applyFont="1" applyFill="1"/>
    <xf numFmtId="1" fontId="6" fillId="0" borderId="0" xfId="0" applyNumberFormat="1" applyFont="1" applyFill="1" applyAlignment="1">
      <alignment horizontal="center"/>
    </xf>
    <xf numFmtId="0" fontId="5" fillId="0" borderId="0" xfId="0" applyFont="1"/>
    <xf numFmtId="1" fontId="5" fillId="0" borderId="0" xfId="0" applyNumberFormat="1" applyFont="1" applyFill="1" applyAlignment="1">
      <alignment horizontal="center"/>
    </xf>
    <xf numFmtId="0" fontId="6" fillId="0" borderId="0" xfId="0" applyFont="1"/>
    <xf numFmtId="165" fontId="6" fillId="0" borderId="0" xfId="0" applyNumberFormat="1" applyFont="1"/>
    <xf numFmtId="14" fontId="6" fillId="0" borderId="0" xfId="0" applyNumberFormat="1" applyFont="1"/>
    <xf numFmtId="14" fontId="5" fillId="0" borderId="0" xfId="0" applyNumberFormat="1" applyFont="1"/>
    <xf numFmtId="0" fontId="4" fillId="2" borderId="0" xfId="0" applyFont="1" applyFill="1" applyAlignment="1">
      <alignment vertical="center" wrapText="1"/>
    </xf>
    <xf numFmtId="0" fontId="6" fillId="0" borderId="0" xfId="0" applyFont="1" applyAlignment="1">
      <alignment wrapText="1"/>
    </xf>
    <xf numFmtId="42" fontId="6" fillId="2" borderId="0" xfId="0" applyNumberFormat="1" applyFont="1" applyFill="1" applyAlignment="1">
      <alignment horizontal="center"/>
    </xf>
    <xf numFmtId="42" fontId="6" fillId="0" borderId="0" xfId="0" applyNumberFormat="1" applyFont="1" applyFill="1" applyAlignment="1">
      <alignment horizontal="center"/>
    </xf>
    <xf numFmtId="42" fontId="5" fillId="0" borderId="0" xfId="0" applyNumberFormat="1" applyFont="1"/>
    <xf numFmtId="10" fontId="6" fillId="0" borderId="0" xfId="2" applyNumberFormat="1" applyFont="1"/>
    <xf numFmtId="10" fontId="0" fillId="0" borderId="0" xfId="0" applyNumberFormat="1"/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7FDFF"/>
      <color rgb="FFE8FAFE"/>
      <color rgb="FFF6F8F8"/>
      <color rgb="FFF4F6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800"/>
                <a:satMod val="150000"/>
              </a:schemeClr>
              <a:schemeClr val="phClr">
                <a:tint val="80000"/>
                <a:satMod val="150000"/>
              </a:schemeClr>
            </a:duotone>
          </a:blip>
          <a:tile tx="0" ty="0" sx="75000" sy="7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/Users/timom/Downloads/EX%205-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G15"/>
  <sheetViews>
    <sheetView zoomScale="120" zoomScaleNormal="120" workbookViewId="0">
      <selection activeCell="G20" sqref="G20"/>
    </sheetView>
  </sheetViews>
  <sheetFormatPr defaultRowHeight="14.25" x14ac:dyDescent="0.2"/>
  <cols>
    <col min="1" max="1" width="26.3984375" customWidth="1"/>
    <col min="2" max="2" width="12.5" customWidth="1"/>
    <col min="4" max="4" width="8.296875" customWidth="1"/>
    <col min="5" max="5" width="17.59765625" customWidth="1"/>
    <col min="6" max="6" width="13.69921875" customWidth="1"/>
    <col min="7" max="7" width="21.3984375" customWidth="1"/>
    <col min="8" max="8" width="13.09765625" customWidth="1"/>
    <col min="9" max="11" width="6.3984375"/>
    <col min="12" max="12" width="6.3984375" customWidth="1"/>
    <col min="13" max="14" width="6.3984375"/>
    <col min="15" max="15" width="6.3984375" customWidth="1"/>
  </cols>
  <sheetData>
    <row r="1" spans="1:7" ht="18" x14ac:dyDescent="0.25">
      <c r="E1" s="29" t="s">
        <v>14</v>
      </c>
      <c r="F1" s="29"/>
      <c r="G1" s="29"/>
    </row>
    <row r="2" spans="1:7" ht="16.5" customHeight="1" x14ac:dyDescent="0.25">
      <c r="E2" s="29" t="s">
        <v>12</v>
      </c>
      <c r="F2" s="29"/>
      <c r="G2" s="29"/>
    </row>
    <row r="3" spans="1:7" ht="15" customHeight="1" x14ac:dyDescent="0.2">
      <c r="E3" s="2" t="s">
        <v>9</v>
      </c>
      <c r="F3" s="2" t="s">
        <v>10</v>
      </c>
      <c r="G3" s="2" t="s">
        <v>11</v>
      </c>
    </row>
    <row r="4" spans="1:7" ht="15" x14ac:dyDescent="0.2">
      <c r="A4" s="1" t="s">
        <v>17</v>
      </c>
      <c r="B4" t="s">
        <v>44</v>
      </c>
      <c r="C4" t="s">
        <v>56</v>
      </c>
      <c r="D4">
        <v>5</v>
      </c>
      <c r="E4" s="3" t="str">
        <f>PROPER(B4)</f>
        <v>Troy Silva</v>
      </c>
      <c r="F4" s="3" t="str">
        <f>PROPER(C4)</f>
        <v>New York</v>
      </c>
      <c r="G4" s="3" t="str">
        <f>CONCATENATE(D4," Years")</f>
        <v>5 Years</v>
      </c>
    </row>
    <row r="5" spans="1:7" ht="15" x14ac:dyDescent="0.2">
      <c r="A5" s="1" t="s">
        <v>20</v>
      </c>
      <c r="B5" t="s">
        <v>45</v>
      </c>
      <c r="C5" t="s">
        <v>56</v>
      </c>
      <c r="D5">
        <v>3</v>
      </c>
      <c r="E5" s="3" t="str">
        <f t="shared" ref="E5:E15" si="0">PROPER(B5)</f>
        <v>Tony Collins</v>
      </c>
      <c r="F5" s="3" t="str">
        <f t="shared" ref="F5:F15" si="1">PROPER(C5)</f>
        <v>New York</v>
      </c>
      <c r="G5" s="3" t="str">
        <f t="shared" ref="G5:G15" si="2">CONCATENATE(D5," Years")</f>
        <v>3 Years</v>
      </c>
    </row>
    <row r="6" spans="1:7" ht="15" x14ac:dyDescent="0.2">
      <c r="A6" s="1" t="s">
        <v>21</v>
      </c>
      <c r="B6" t="s">
        <v>46</v>
      </c>
      <c r="C6" t="s">
        <v>56</v>
      </c>
      <c r="D6">
        <v>5</v>
      </c>
      <c r="E6" s="3" t="str">
        <f t="shared" si="0"/>
        <v>Keith Bradley</v>
      </c>
      <c r="F6" s="3" t="str">
        <f t="shared" si="1"/>
        <v>New York</v>
      </c>
      <c r="G6" s="3" t="str">
        <f t="shared" si="2"/>
        <v>5 Years</v>
      </c>
    </row>
    <row r="7" spans="1:7" ht="15" x14ac:dyDescent="0.2">
      <c r="A7" s="1" t="s">
        <v>18</v>
      </c>
      <c r="B7" t="s">
        <v>47</v>
      </c>
      <c r="C7" t="s">
        <v>56</v>
      </c>
      <c r="D7">
        <v>10</v>
      </c>
      <c r="E7" s="3" t="str">
        <f t="shared" si="0"/>
        <v>Linanne Lu</v>
      </c>
      <c r="F7" s="3" t="str">
        <f t="shared" si="1"/>
        <v>New York</v>
      </c>
      <c r="G7" s="3" t="str">
        <f t="shared" si="2"/>
        <v>10 Years</v>
      </c>
    </row>
    <row r="8" spans="1:7" ht="15" x14ac:dyDescent="0.2">
      <c r="A8" s="1" t="s">
        <v>22</v>
      </c>
      <c r="B8" t="s">
        <v>48</v>
      </c>
      <c r="C8" t="s">
        <v>56</v>
      </c>
      <c r="D8">
        <v>2</v>
      </c>
      <c r="E8" s="3" t="str">
        <f t="shared" si="0"/>
        <v>Jacki Kearny</v>
      </c>
      <c r="F8" s="3" t="str">
        <f t="shared" si="1"/>
        <v>New York</v>
      </c>
      <c r="G8" s="3" t="str">
        <f t="shared" si="2"/>
        <v>2 Years</v>
      </c>
    </row>
    <row r="9" spans="1:7" ht="15" x14ac:dyDescent="0.2">
      <c r="A9" s="1" t="s">
        <v>19</v>
      </c>
      <c r="B9" t="s">
        <v>49</v>
      </c>
      <c r="C9" t="s">
        <v>56</v>
      </c>
      <c r="D9">
        <v>7</v>
      </c>
      <c r="E9" s="3" t="str">
        <f t="shared" si="0"/>
        <v>Garrett Coleson</v>
      </c>
      <c r="F9" s="3" t="str">
        <f t="shared" si="1"/>
        <v>New York</v>
      </c>
      <c r="G9" s="3" t="str">
        <f t="shared" si="2"/>
        <v>7 Years</v>
      </c>
    </row>
    <row r="10" spans="1:7" ht="15" x14ac:dyDescent="0.2">
      <c r="A10" s="1" t="s">
        <v>23</v>
      </c>
      <c r="B10" t="s">
        <v>50</v>
      </c>
      <c r="C10" t="s">
        <v>57</v>
      </c>
      <c r="D10">
        <v>4</v>
      </c>
      <c r="E10" s="3" t="str">
        <f t="shared" si="0"/>
        <v>Kris Jaques</v>
      </c>
      <c r="F10" s="3" t="str">
        <f t="shared" si="1"/>
        <v>Los Angeles</v>
      </c>
      <c r="G10" s="3" t="str">
        <f t="shared" si="2"/>
        <v>4 Years</v>
      </c>
    </row>
    <row r="11" spans="1:7" ht="15" x14ac:dyDescent="0.2">
      <c r="A11" s="1" t="s">
        <v>24</v>
      </c>
      <c r="B11" t="s">
        <v>51</v>
      </c>
      <c r="C11" t="s">
        <v>57</v>
      </c>
      <c r="D11">
        <v>4</v>
      </c>
      <c r="E11" s="3" t="str">
        <f t="shared" si="0"/>
        <v>Alyssa Mello</v>
      </c>
      <c r="F11" s="3" t="str">
        <f t="shared" si="1"/>
        <v>Los Angeles</v>
      </c>
      <c r="G11" s="3" t="str">
        <f t="shared" si="2"/>
        <v>4 Years</v>
      </c>
    </row>
    <row r="12" spans="1:7" ht="15" x14ac:dyDescent="0.2">
      <c r="A12" s="1" t="s">
        <v>25</v>
      </c>
      <c r="B12" t="s">
        <v>52</v>
      </c>
      <c r="C12" t="s">
        <v>57</v>
      </c>
      <c r="D12">
        <v>3</v>
      </c>
      <c r="E12" s="3" t="str">
        <f t="shared" si="0"/>
        <v>Keri Tadka</v>
      </c>
      <c r="F12" s="3" t="str">
        <f t="shared" si="1"/>
        <v>Los Angeles</v>
      </c>
      <c r="G12" s="3" t="str">
        <f t="shared" si="2"/>
        <v>3 Years</v>
      </c>
    </row>
    <row r="13" spans="1:7" ht="15" x14ac:dyDescent="0.2">
      <c r="A13" s="1" t="s">
        <v>26</v>
      </c>
      <c r="B13" t="s">
        <v>53</v>
      </c>
      <c r="C13" t="s">
        <v>57</v>
      </c>
      <c r="D13">
        <v>7</v>
      </c>
      <c r="E13" s="3" t="str">
        <f t="shared" si="0"/>
        <v>Jose Cruz</v>
      </c>
      <c r="F13" s="3" t="str">
        <f t="shared" si="1"/>
        <v>Los Angeles</v>
      </c>
      <c r="G13" s="3" t="str">
        <f t="shared" si="2"/>
        <v>7 Years</v>
      </c>
    </row>
    <row r="14" spans="1:7" ht="15" x14ac:dyDescent="0.2">
      <c r="A14" s="1" t="s">
        <v>27</v>
      </c>
      <c r="B14" t="s">
        <v>54</v>
      </c>
      <c r="C14" t="s">
        <v>57</v>
      </c>
      <c r="D14">
        <v>2</v>
      </c>
      <c r="E14" s="3" t="str">
        <f t="shared" si="0"/>
        <v>Jean Hanley</v>
      </c>
      <c r="F14" s="3" t="str">
        <f t="shared" si="1"/>
        <v>Los Angeles</v>
      </c>
      <c r="G14" s="3" t="str">
        <f t="shared" si="2"/>
        <v>2 Years</v>
      </c>
    </row>
    <row r="15" spans="1:7" ht="15" x14ac:dyDescent="0.2">
      <c r="A15" s="1" t="s">
        <v>28</v>
      </c>
      <c r="B15" t="s">
        <v>55</v>
      </c>
      <c r="C15" t="s">
        <v>57</v>
      </c>
      <c r="D15">
        <v>7</v>
      </c>
      <c r="E15" s="3" t="str">
        <f t="shared" si="0"/>
        <v>Spring Regan</v>
      </c>
      <c r="F15" s="3" t="str">
        <f t="shared" si="1"/>
        <v>Los Angeles</v>
      </c>
      <c r="G15" s="3" t="str">
        <f t="shared" si="2"/>
        <v>7 Years</v>
      </c>
    </row>
  </sheetData>
  <mergeCells count="2">
    <mergeCell ref="E1:G1"/>
    <mergeCell ref="E2:G2"/>
  </mergeCells>
  <pageMargins left="0.7" right="0.7" top="0.75" bottom="0.75" header="0.3" footer="0.3"/>
  <pageSetup orientation="landscape" r:id="rId1"/>
  <headerFooter>
    <oddHeader>&amp;LTimothy Cayer&amp;C&amp;P&amp;R&amp;D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44"/>
  <sheetViews>
    <sheetView zoomScale="120" zoomScaleNormal="120" workbookViewId="0">
      <selection activeCell="I7" sqref="I7:I10"/>
    </sheetView>
  </sheetViews>
  <sheetFormatPr defaultRowHeight="14.25" x14ac:dyDescent="0.2"/>
  <cols>
    <col min="1" max="1" width="17.09765625" style="12" customWidth="1"/>
    <col min="2" max="2" width="9.09765625" style="12" customWidth="1"/>
    <col min="3" max="3" width="10.09765625" style="12" customWidth="1"/>
    <col min="4" max="4" width="14.59765625" style="12" customWidth="1"/>
    <col min="5" max="5" width="5.5" style="12" customWidth="1"/>
    <col min="6" max="6" width="19.09765625" style="12" customWidth="1"/>
    <col min="7" max="7" width="11.59765625" style="12" customWidth="1"/>
    <col min="8" max="8" width="11.796875" style="12" customWidth="1"/>
    <col min="9" max="9" width="8.19921875" style="12" customWidth="1"/>
    <col min="10" max="16384" width="8.796875" style="12"/>
  </cols>
  <sheetData>
    <row r="1" spans="1:9" ht="35.25" x14ac:dyDescent="0.45">
      <c r="A1" s="30" t="s">
        <v>15</v>
      </c>
      <c r="B1" s="30"/>
      <c r="C1" s="30"/>
      <c r="D1" s="30"/>
    </row>
    <row r="2" spans="1:9" ht="15.75" customHeight="1" x14ac:dyDescent="0.25">
      <c r="A2" s="7"/>
      <c r="B2" s="7"/>
      <c r="C2" s="7"/>
      <c r="D2" s="7"/>
    </row>
    <row r="3" spans="1:9" ht="18.75" customHeight="1" x14ac:dyDescent="0.25">
      <c r="A3" s="31" t="s">
        <v>0</v>
      </c>
      <c r="B3" s="31"/>
      <c r="C3" s="31"/>
      <c r="D3" s="31"/>
    </row>
    <row r="4" spans="1:9" ht="13.5" customHeight="1" x14ac:dyDescent="0.25">
      <c r="A4" s="7"/>
      <c r="B4" s="7"/>
      <c r="C4" s="7"/>
      <c r="D4" s="7"/>
    </row>
    <row r="5" spans="1:9" ht="35.25" customHeight="1" x14ac:dyDescent="0.2">
      <c r="A5" s="26" t="s">
        <v>31</v>
      </c>
      <c r="B5" s="27" t="s">
        <v>1</v>
      </c>
      <c r="C5" s="27" t="s">
        <v>5</v>
      </c>
      <c r="D5" s="26" t="s">
        <v>2</v>
      </c>
    </row>
    <row r="6" spans="1:9" ht="33.75" customHeight="1" x14ac:dyDescent="0.2">
      <c r="A6" s="19" t="s">
        <v>32</v>
      </c>
      <c r="B6" s="15">
        <v>1305</v>
      </c>
      <c r="C6" s="16">
        <v>42738</v>
      </c>
      <c r="D6" s="14" t="s">
        <v>37</v>
      </c>
      <c r="E6" s="17"/>
      <c r="F6" s="18" t="s">
        <v>29</v>
      </c>
      <c r="G6" s="4" t="s">
        <v>30</v>
      </c>
      <c r="H6" s="18" t="s">
        <v>7</v>
      </c>
      <c r="I6" s="4" t="s">
        <v>8</v>
      </c>
    </row>
    <row r="7" spans="1:9" ht="15" x14ac:dyDescent="0.2">
      <c r="A7" s="14" t="s">
        <v>33</v>
      </c>
      <c r="B7" s="15">
        <v>1997</v>
      </c>
      <c r="C7" s="16">
        <v>42739</v>
      </c>
      <c r="D7" s="14" t="s">
        <v>36</v>
      </c>
      <c r="F7" s="5" t="s">
        <v>32</v>
      </c>
      <c r="G7" s="6">
        <f>COUNTIF($A$6:$A$25,$F7)</f>
        <v>4</v>
      </c>
      <c r="H7" s="20">
        <f>SUMIF($A$6:$A$25,$F7,$B$6:$B$25)</f>
        <v>4603</v>
      </c>
      <c r="I7" s="20">
        <f>AVERAGEIF($A$6:$A$25,$F7,$B$6:$B$25)</f>
        <v>1150.75</v>
      </c>
    </row>
    <row r="8" spans="1:9" ht="15" x14ac:dyDescent="0.2">
      <c r="A8" s="14" t="s">
        <v>34</v>
      </c>
      <c r="B8" s="15">
        <v>1250</v>
      </c>
      <c r="C8" s="16">
        <v>42739</v>
      </c>
      <c r="D8" s="14" t="s">
        <v>38</v>
      </c>
      <c r="F8" s="5" t="s">
        <v>34</v>
      </c>
      <c r="G8" s="6">
        <f t="shared" ref="G8:G10" si="0">COUNTIF($A$6:$A$25,$F8)</f>
        <v>5</v>
      </c>
      <c r="H8" s="20">
        <f t="shared" ref="H8:H10" si="1">SUMIF($A$6:$A$25,$F8,$B$6:$B$25)</f>
        <v>5613</v>
      </c>
      <c r="I8" s="20">
        <f t="shared" ref="I8:I10" si="2">AVERAGEIF($A$6:$A$25,$F8,$B$6:$B$25)</f>
        <v>1122.5999999999999</v>
      </c>
    </row>
    <row r="9" spans="1:9" ht="15" x14ac:dyDescent="0.2">
      <c r="A9" s="14" t="s">
        <v>33</v>
      </c>
      <c r="B9" s="15">
        <v>1895</v>
      </c>
      <c r="C9" s="16">
        <v>42741</v>
      </c>
      <c r="D9" s="14" t="s">
        <v>39</v>
      </c>
      <c r="F9" s="5" t="s">
        <v>35</v>
      </c>
      <c r="G9" s="6">
        <f t="shared" si="0"/>
        <v>5</v>
      </c>
      <c r="H9" s="20">
        <f t="shared" si="1"/>
        <v>9016</v>
      </c>
      <c r="I9" s="20">
        <f t="shared" si="2"/>
        <v>1803.2</v>
      </c>
    </row>
    <row r="10" spans="1:9" ht="15" x14ac:dyDescent="0.2">
      <c r="A10" s="14" t="s">
        <v>32</v>
      </c>
      <c r="B10" s="15">
        <v>1090</v>
      </c>
      <c r="C10" s="16">
        <v>42743</v>
      </c>
      <c r="D10" s="14" t="s">
        <v>36</v>
      </c>
      <c r="F10" s="5" t="s">
        <v>33</v>
      </c>
      <c r="G10" s="6">
        <f t="shared" si="0"/>
        <v>6</v>
      </c>
      <c r="H10" s="20">
        <f t="shared" si="1"/>
        <v>11864</v>
      </c>
      <c r="I10" s="20">
        <f t="shared" si="2"/>
        <v>1977.3333333333333</v>
      </c>
    </row>
    <row r="11" spans="1:9" ht="15" x14ac:dyDescent="0.2">
      <c r="A11" s="14" t="s">
        <v>35</v>
      </c>
      <c r="B11" s="15">
        <v>1800</v>
      </c>
      <c r="C11" s="16">
        <v>42745</v>
      </c>
      <c r="D11" s="14" t="s">
        <v>36</v>
      </c>
    </row>
    <row r="12" spans="1:9" ht="15" x14ac:dyDescent="0.2">
      <c r="A12" s="14" t="s">
        <v>34</v>
      </c>
      <c r="B12" s="15">
        <v>1059</v>
      </c>
      <c r="C12" s="16">
        <v>42747</v>
      </c>
      <c r="D12" s="14" t="s">
        <v>38</v>
      </c>
    </row>
    <row r="13" spans="1:9" ht="15" x14ac:dyDescent="0.2">
      <c r="A13" s="14" t="s">
        <v>35</v>
      </c>
      <c r="B13" s="15">
        <v>1804</v>
      </c>
      <c r="C13" s="16">
        <v>42748</v>
      </c>
      <c r="D13" s="14" t="s">
        <v>37</v>
      </c>
    </row>
    <row r="14" spans="1:9" ht="15" x14ac:dyDescent="0.2">
      <c r="A14" s="14" t="s">
        <v>34</v>
      </c>
      <c r="B14" s="15">
        <v>1101</v>
      </c>
      <c r="C14" s="16">
        <v>42749</v>
      </c>
      <c r="D14" s="14" t="s">
        <v>37</v>
      </c>
    </row>
    <row r="15" spans="1:9" ht="15" x14ac:dyDescent="0.2">
      <c r="A15" s="14" t="s">
        <v>35</v>
      </c>
      <c r="B15" s="15">
        <v>1810</v>
      </c>
      <c r="C15" s="16">
        <v>42751</v>
      </c>
      <c r="D15" s="14" t="s">
        <v>39</v>
      </c>
    </row>
    <row r="16" spans="1:9" ht="15" x14ac:dyDescent="0.2">
      <c r="A16" s="14" t="s">
        <v>32</v>
      </c>
      <c r="B16" s="15">
        <v>1110</v>
      </c>
      <c r="C16" s="16">
        <v>42752</v>
      </c>
      <c r="D16" s="14" t="s">
        <v>36</v>
      </c>
    </row>
    <row r="17" spans="1:4" ht="15" x14ac:dyDescent="0.2">
      <c r="A17" s="14" t="s">
        <v>33</v>
      </c>
      <c r="B17" s="15">
        <v>1995</v>
      </c>
      <c r="C17" s="16">
        <v>42752</v>
      </c>
      <c r="D17" s="14" t="s">
        <v>39</v>
      </c>
    </row>
    <row r="18" spans="1:4" ht="15" x14ac:dyDescent="0.2">
      <c r="A18" s="14" t="s">
        <v>34</v>
      </c>
      <c r="B18" s="15">
        <v>1108</v>
      </c>
      <c r="C18" s="16">
        <v>42753</v>
      </c>
      <c r="D18" s="14" t="s">
        <v>38</v>
      </c>
    </row>
    <row r="19" spans="1:4" ht="15" x14ac:dyDescent="0.2">
      <c r="A19" s="14" t="s">
        <v>35</v>
      </c>
      <c r="B19" s="15">
        <v>1798</v>
      </c>
      <c r="C19" s="16">
        <v>42754</v>
      </c>
      <c r="D19" s="14" t="s">
        <v>39</v>
      </c>
    </row>
    <row r="20" spans="1:4" ht="15" x14ac:dyDescent="0.2">
      <c r="A20" s="14" t="s">
        <v>33</v>
      </c>
      <c r="B20" s="15">
        <v>1985</v>
      </c>
      <c r="C20" s="16">
        <v>42754</v>
      </c>
      <c r="D20" s="14" t="s">
        <v>39</v>
      </c>
    </row>
    <row r="21" spans="1:4" ht="15" x14ac:dyDescent="0.2">
      <c r="A21" s="14" t="s">
        <v>34</v>
      </c>
      <c r="B21" s="15">
        <v>1095</v>
      </c>
      <c r="C21" s="16">
        <v>42756</v>
      </c>
      <c r="D21" s="14" t="s">
        <v>38</v>
      </c>
    </row>
    <row r="22" spans="1:4" ht="15" x14ac:dyDescent="0.2">
      <c r="A22" s="14" t="s">
        <v>33</v>
      </c>
      <c r="B22" s="15">
        <v>1995</v>
      </c>
      <c r="C22" s="16">
        <v>42758</v>
      </c>
      <c r="D22" s="14" t="s">
        <v>37</v>
      </c>
    </row>
    <row r="23" spans="1:4" ht="15" x14ac:dyDescent="0.2">
      <c r="A23" s="14" t="s">
        <v>35</v>
      </c>
      <c r="B23" s="15">
        <v>1804</v>
      </c>
      <c r="C23" s="16">
        <v>42762</v>
      </c>
      <c r="D23" s="14" t="s">
        <v>38</v>
      </c>
    </row>
    <row r="24" spans="1:4" ht="15" x14ac:dyDescent="0.2">
      <c r="A24" s="14" t="s">
        <v>32</v>
      </c>
      <c r="B24" s="15">
        <v>1098</v>
      </c>
      <c r="C24" s="16">
        <v>42762</v>
      </c>
      <c r="D24" s="14" t="s">
        <v>39</v>
      </c>
    </row>
    <row r="25" spans="1:4" ht="15" x14ac:dyDescent="0.2">
      <c r="A25" s="14" t="s">
        <v>33</v>
      </c>
      <c r="B25" s="15">
        <v>1997</v>
      </c>
      <c r="C25" s="16">
        <v>42764</v>
      </c>
      <c r="D25" s="14" t="s">
        <v>37</v>
      </c>
    </row>
    <row r="26" spans="1:4" ht="15" x14ac:dyDescent="0.2">
      <c r="A26" s="14"/>
      <c r="B26" s="14"/>
      <c r="C26" s="16"/>
      <c r="D26" s="14"/>
    </row>
    <row r="27" spans="1:4" ht="15" x14ac:dyDescent="0.2">
      <c r="A27" s="14"/>
      <c r="B27" s="14"/>
      <c r="C27" s="16"/>
      <c r="D27" s="14"/>
    </row>
    <row r="28" spans="1:4" ht="15" x14ac:dyDescent="0.2">
      <c r="A28" s="5" t="s">
        <v>3</v>
      </c>
      <c r="B28" s="9">
        <f>SUM(B6:B25)</f>
        <v>31096</v>
      </c>
      <c r="C28" s="8"/>
      <c r="D28" s="14"/>
    </row>
    <row r="29" spans="1:4" ht="15" x14ac:dyDescent="0.2">
      <c r="D29" s="14"/>
    </row>
    <row r="30" spans="1:4" ht="15" x14ac:dyDescent="0.2">
      <c r="D30" s="14"/>
    </row>
    <row r="31" spans="1:4" ht="15" x14ac:dyDescent="0.2">
      <c r="D31" s="14"/>
    </row>
    <row r="32" spans="1:4" ht="15" x14ac:dyDescent="0.2">
      <c r="D32" s="14"/>
    </row>
    <row r="33" spans="4:4" ht="15" x14ac:dyDescent="0.2">
      <c r="D33" s="14"/>
    </row>
    <row r="34" spans="4:4" ht="15" x14ac:dyDescent="0.2">
      <c r="D34" s="14"/>
    </row>
    <row r="35" spans="4:4" ht="15" x14ac:dyDescent="0.2">
      <c r="D35" s="14"/>
    </row>
    <row r="36" spans="4:4" ht="15" x14ac:dyDescent="0.2">
      <c r="D36" s="14"/>
    </row>
    <row r="37" spans="4:4" ht="15" x14ac:dyDescent="0.2">
      <c r="D37" s="14"/>
    </row>
    <row r="38" spans="4:4" ht="15" x14ac:dyDescent="0.2">
      <c r="D38" s="14"/>
    </row>
    <row r="39" spans="4:4" ht="15" x14ac:dyDescent="0.2">
      <c r="D39" s="14"/>
    </row>
    <row r="40" spans="4:4" ht="15" x14ac:dyDescent="0.2">
      <c r="D40" s="14"/>
    </row>
    <row r="41" spans="4:4" ht="15" x14ac:dyDescent="0.2">
      <c r="D41" s="14"/>
    </row>
    <row r="42" spans="4:4" ht="15" x14ac:dyDescent="0.2">
      <c r="D42" s="14"/>
    </row>
    <row r="43" spans="4:4" ht="15" x14ac:dyDescent="0.2">
      <c r="D43" s="14"/>
    </row>
    <row r="44" spans="4:4" ht="15" x14ac:dyDescent="0.2">
      <c r="D44" s="14"/>
    </row>
  </sheetData>
  <mergeCells count="2">
    <mergeCell ref="A1:D1"/>
    <mergeCell ref="A3:D3"/>
  </mergeCells>
  <pageMargins left="0.7" right="0.7" top="0.75" bottom="0.75" header="0.3" footer="0.3"/>
  <pageSetup scale="98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H28"/>
  <sheetViews>
    <sheetView zoomScale="120" zoomScaleNormal="120" workbookViewId="0">
      <selection activeCell="A6" sqref="A6"/>
    </sheetView>
  </sheetViews>
  <sheetFormatPr defaultRowHeight="14.25" x14ac:dyDescent="0.2"/>
  <cols>
    <col min="1" max="1" width="17.796875" style="12" bestFit="1" customWidth="1"/>
    <col min="2" max="3" width="10.796875" style="12" customWidth="1"/>
    <col min="4" max="4" width="16.09765625" style="12" customWidth="1"/>
    <col min="5" max="5" width="8.796875" style="12" customWidth="1"/>
    <col min="6" max="6" width="19.69921875" style="12" customWidth="1"/>
    <col min="7" max="7" width="11.69921875" style="12" customWidth="1"/>
    <col min="8" max="8" width="11.3984375" style="12" customWidth="1"/>
    <col min="9" max="9" width="8.796875" style="12" customWidth="1"/>
    <col min="10" max="16384" width="8.796875" style="12"/>
  </cols>
  <sheetData>
    <row r="1" spans="1:8" ht="35.25" x14ac:dyDescent="0.45">
      <c r="A1" s="30" t="s">
        <v>16</v>
      </c>
      <c r="B1" s="30"/>
      <c r="C1" s="30"/>
      <c r="D1" s="30"/>
    </row>
    <row r="2" spans="1:8" ht="15.75" customHeight="1" x14ac:dyDescent="0.25">
      <c r="A2" s="7"/>
      <c r="B2" s="7"/>
      <c r="C2" s="7"/>
      <c r="D2" s="7"/>
    </row>
    <row r="3" spans="1:8" ht="24" customHeight="1" x14ac:dyDescent="0.25">
      <c r="A3" s="31" t="s">
        <v>0</v>
      </c>
      <c r="B3" s="31"/>
      <c r="C3" s="31"/>
      <c r="D3" s="31"/>
    </row>
    <row r="4" spans="1:8" ht="19.5" customHeight="1" x14ac:dyDescent="0.25">
      <c r="A4" s="7"/>
      <c r="B4" s="7"/>
      <c r="C4" s="7"/>
      <c r="D4" s="7"/>
    </row>
    <row r="5" spans="1:8" ht="32.25" customHeight="1" x14ac:dyDescent="0.2">
      <c r="A5" s="26" t="s">
        <v>31</v>
      </c>
      <c r="B5" s="27" t="s">
        <v>1</v>
      </c>
      <c r="C5" s="27" t="s">
        <v>5</v>
      </c>
      <c r="D5" s="26" t="s">
        <v>2</v>
      </c>
    </row>
    <row r="6" spans="1:8" ht="33" customHeight="1" x14ac:dyDescent="0.2">
      <c r="A6" s="14" t="s">
        <v>32</v>
      </c>
      <c r="B6" s="15">
        <v>1879</v>
      </c>
      <c r="C6" s="16">
        <v>42737</v>
      </c>
      <c r="D6" s="14" t="s">
        <v>42</v>
      </c>
      <c r="E6" s="17"/>
      <c r="F6" s="18" t="s">
        <v>29</v>
      </c>
      <c r="G6" s="4" t="s">
        <v>30</v>
      </c>
      <c r="H6" s="18" t="s">
        <v>7</v>
      </c>
    </row>
    <row r="7" spans="1:8" ht="15" x14ac:dyDescent="0.2">
      <c r="A7" s="14" t="s">
        <v>33</v>
      </c>
      <c r="B7" s="15">
        <v>980</v>
      </c>
      <c r="C7" s="16">
        <v>42738</v>
      </c>
      <c r="D7" s="14" t="s">
        <v>43</v>
      </c>
      <c r="F7" s="5" t="s">
        <v>32</v>
      </c>
      <c r="G7" s="6">
        <f>COUNTIF($A$6:$A$25,F7)</f>
        <v>4</v>
      </c>
      <c r="H7" s="20">
        <f>SUMIF($A$6:$A$25,F7,$B$6:$B$25)</f>
        <v>5280</v>
      </c>
    </row>
    <row r="8" spans="1:8" ht="15" x14ac:dyDescent="0.2">
      <c r="A8" s="14" t="s">
        <v>34</v>
      </c>
      <c r="B8" s="15">
        <v>1150</v>
      </c>
      <c r="C8" s="16">
        <v>42739</v>
      </c>
      <c r="D8" s="14" t="s">
        <v>40</v>
      </c>
      <c r="F8" s="5" t="s">
        <v>34</v>
      </c>
      <c r="G8" s="6">
        <f t="shared" ref="G8:G10" si="0">COUNTIF($A$6:$A$25,F8)</f>
        <v>5</v>
      </c>
      <c r="H8" s="20">
        <f t="shared" ref="H8:H10" si="1">SUMIF($A$6:$A$25,F8,$B$6:$B$25)</f>
        <v>5583</v>
      </c>
    </row>
    <row r="9" spans="1:8" ht="15" x14ac:dyDescent="0.2">
      <c r="A9" s="14" t="s">
        <v>35</v>
      </c>
      <c r="B9" s="15">
        <v>1880</v>
      </c>
      <c r="C9" s="16">
        <v>42741</v>
      </c>
      <c r="D9" s="14" t="s">
        <v>41</v>
      </c>
      <c r="F9" s="5" t="s">
        <v>35</v>
      </c>
      <c r="G9" s="6">
        <f t="shared" si="0"/>
        <v>5</v>
      </c>
      <c r="H9" s="20">
        <f t="shared" si="1"/>
        <v>9176</v>
      </c>
    </row>
    <row r="10" spans="1:8" ht="15" x14ac:dyDescent="0.2">
      <c r="A10" s="14" t="s">
        <v>34</v>
      </c>
      <c r="B10" s="15">
        <v>1105</v>
      </c>
      <c r="C10" s="16">
        <v>42743</v>
      </c>
      <c r="D10" s="14" t="s">
        <v>43</v>
      </c>
      <c r="F10" s="5" t="s">
        <v>33</v>
      </c>
      <c r="G10" s="6">
        <f t="shared" si="0"/>
        <v>6</v>
      </c>
      <c r="H10" s="20">
        <f t="shared" si="1"/>
        <v>5733</v>
      </c>
    </row>
    <row r="11" spans="1:8" ht="15" x14ac:dyDescent="0.2">
      <c r="A11" s="14" t="s">
        <v>35</v>
      </c>
      <c r="B11" s="15">
        <v>1810</v>
      </c>
      <c r="C11" s="16">
        <v>42744</v>
      </c>
      <c r="D11" s="14" t="s">
        <v>43</v>
      </c>
    </row>
    <row r="12" spans="1:8" ht="15" x14ac:dyDescent="0.2">
      <c r="A12" s="14" t="s">
        <v>34</v>
      </c>
      <c r="B12" s="15">
        <v>1111</v>
      </c>
      <c r="C12" s="16">
        <v>42746</v>
      </c>
      <c r="D12" s="14" t="s">
        <v>40</v>
      </c>
      <c r="H12" s="22"/>
    </row>
    <row r="13" spans="1:8" ht="15" x14ac:dyDescent="0.2">
      <c r="A13" s="14" t="s">
        <v>33</v>
      </c>
      <c r="B13" s="15">
        <v>997</v>
      </c>
      <c r="C13" s="16">
        <v>42748</v>
      </c>
      <c r="D13" s="14" t="s">
        <v>42</v>
      </c>
    </row>
    <row r="14" spans="1:8" ht="15" x14ac:dyDescent="0.2">
      <c r="A14" s="14" t="s">
        <v>34</v>
      </c>
      <c r="B14" s="15">
        <v>1109</v>
      </c>
      <c r="C14" s="16">
        <v>42749</v>
      </c>
      <c r="D14" s="14" t="s">
        <v>42</v>
      </c>
      <c r="F14" s="14"/>
    </row>
    <row r="15" spans="1:8" ht="15" x14ac:dyDescent="0.2">
      <c r="A15" s="14" t="s">
        <v>35</v>
      </c>
      <c r="B15" s="15">
        <v>1800</v>
      </c>
      <c r="C15" s="16">
        <v>42749</v>
      </c>
      <c r="D15" s="14" t="s">
        <v>41</v>
      </c>
      <c r="F15" s="14"/>
    </row>
    <row r="16" spans="1:8" ht="15" x14ac:dyDescent="0.2">
      <c r="A16" s="14" t="s">
        <v>32</v>
      </c>
      <c r="B16" s="15">
        <v>1108</v>
      </c>
      <c r="C16" s="16">
        <v>42752</v>
      </c>
      <c r="D16" s="14" t="s">
        <v>43</v>
      </c>
      <c r="F16" s="14"/>
    </row>
    <row r="17" spans="1:6" ht="15" x14ac:dyDescent="0.2">
      <c r="A17" s="14" t="s">
        <v>33</v>
      </c>
      <c r="B17" s="15">
        <v>999</v>
      </c>
      <c r="C17" s="16">
        <v>42752</v>
      </c>
      <c r="D17" s="14" t="s">
        <v>41</v>
      </c>
      <c r="F17" s="14"/>
    </row>
    <row r="18" spans="1:6" ht="15" x14ac:dyDescent="0.2">
      <c r="A18" s="14" t="s">
        <v>35</v>
      </c>
      <c r="B18" s="15">
        <v>1806</v>
      </c>
      <c r="C18" s="16">
        <v>42754</v>
      </c>
      <c r="D18" s="14" t="s">
        <v>40</v>
      </c>
    </row>
    <row r="19" spans="1:6" ht="15" x14ac:dyDescent="0.2">
      <c r="A19" s="14" t="s">
        <v>32</v>
      </c>
      <c r="B19" s="15">
        <v>1105</v>
      </c>
      <c r="C19" s="16">
        <v>42754</v>
      </c>
      <c r="D19" s="14" t="s">
        <v>41</v>
      </c>
    </row>
    <row r="20" spans="1:6" ht="15" x14ac:dyDescent="0.2">
      <c r="A20" s="14" t="s">
        <v>33</v>
      </c>
      <c r="B20" s="15">
        <v>977</v>
      </c>
      <c r="C20" s="16">
        <v>42755</v>
      </c>
      <c r="D20" s="14" t="s">
        <v>41</v>
      </c>
    </row>
    <row r="21" spans="1:6" ht="15" x14ac:dyDescent="0.2">
      <c r="A21" s="14" t="s">
        <v>34</v>
      </c>
      <c r="B21" s="15">
        <v>1108</v>
      </c>
      <c r="C21" s="16">
        <v>42756</v>
      </c>
      <c r="D21" s="14" t="s">
        <v>40</v>
      </c>
    </row>
    <row r="22" spans="1:6" ht="15" x14ac:dyDescent="0.2">
      <c r="A22" s="14" t="s">
        <v>33</v>
      </c>
      <c r="B22" s="15">
        <v>881</v>
      </c>
      <c r="C22" s="16">
        <v>42758</v>
      </c>
      <c r="D22" s="14" t="s">
        <v>42</v>
      </c>
    </row>
    <row r="23" spans="1:6" ht="15" x14ac:dyDescent="0.2">
      <c r="A23" s="14" t="s">
        <v>32</v>
      </c>
      <c r="B23" s="15">
        <v>1188</v>
      </c>
      <c r="C23" s="16">
        <v>42763</v>
      </c>
      <c r="D23" s="14" t="s">
        <v>40</v>
      </c>
    </row>
    <row r="24" spans="1:6" ht="15" x14ac:dyDescent="0.2">
      <c r="A24" s="14" t="s">
        <v>35</v>
      </c>
      <c r="B24" s="15">
        <v>1880</v>
      </c>
      <c r="C24" s="16">
        <v>42764</v>
      </c>
      <c r="D24" s="14" t="s">
        <v>41</v>
      </c>
    </row>
    <row r="25" spans="1:6" ht="15" x14ac:dyDescent="0.2">
      <c r="A25" s="14" t="s">
        <v>33</v>
      </c>
      <c r="B25" s="15">
        <v>899</v>
      </c>
      <c r="C25" s="16">
        <v>42764</v>
      </c>
      <c r="D25" s="14" t="s">
        <v>40</v>
      </c>
    </row>
    <row r="26" spans="1:6" ht="15" x14ac:dyDescent="0.2">
      <c r="A26" s="14"/>
      <c r="B26" s="14"/>
      <c r="C26" s="16"/>
      <c r="D26" s="14"/>
    </row>
    <row r="27" spans="1:6" ht="15" x14ac:dyDescent="0.2">
      <c r="A27" s="14"/>
      <c r="B27" s="14"/>
      <c r="C27" s="16"/>
      <c r="D27" s="14"/>
    </row>
    <row r="28" spans="1:6" ht="15" x14ac:dyDescent="0.2">
      <c r="A28" s="5" t="s">
        <v>3</v>
      </c>
      <c r="B28" s="9">
        <f>SUM(B6:B25)</f>
        <v>25772</v>
      </c>
      <c r="C28" s="8"/>
      <c r="D28" s="8"/>
    </row>
  </sheetData>
  <mergeCells count="2">
    <mergeCell ref="A1:D1"/>
    <mergeCell ref="A3:D3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17"/>
  <sheetViews>
    <sheetView tabSelected="1" view="pageLayout" zoomScaleNormal="120" workbookViewId="0">
      <selection activeCell="C13" sqref="C13"/>
    </sheetView>
  </sheetViews>
  <sheetFormatPr defaultRowHeight="14.25" x14ac:dyDescent="0.2"/>
  <cols>
    <col min="1" max="1" width="25.3984375" style="12" customWidth="1"/>
    <col min="2" max="2" width="18.8984375" style="12" customWidth="1"/>
    <col min="3" max="3" width="19.8984375" style="12" customWidth="1"/>
    <col min="4" max="4" width="15.3984375" style="12" customWidth="1"/>
    <col min="5" max="16384" width="8.796875" style="12"/>
  </cols>
  <sheetData>
    <row r="1" spans="1:4" ht="35.25" x14ac:dyDescent="0.45">
      <c r="A1" s="30" t="s">
        <v>14</v>
      </c>
      <c r="B1" s="30"/>
      <c r="C1" s="30"/>
    </row>
    <row r="2" spans="1:4" ht="15.75" customHeight="1" x14ac:dyDescent="0.25">
      <c r="A2" s="7"/>
      <c r="B2" s="7"/>
      <c r="C2" s="7"/>
    </row>
    <row r="3" spans="1:4" ht="24" customHeight="1" x14ac:dyDescent="0.25">
      <c r="A3" s="31" t="s">
        <v>6</v>
      </c>
      <c r="B3" s="31"/>
      <c r="C3" s="31"/>
    </row>
    <row r="4" spans="1:4" ht="24" customHeight="1" x14ac:dyDescent="0.2"/>
    <row r="5" spans="1:4" ht="21" customHeight="1" x14ac:dyDescent="0.2"/>
    <row r="6" spans="1:4" ht="18" x14ac:dyDescent="0.25">
      <c r="A6" s="28" t="s">
        <v>31</v>
      </c>
      <c r="B6" s="25" t="s">
        <v>30</v>
      </c>
      <c r="C6" s="28" t="s">
        <v>7</v>
      </c>
      <c r="D6" s="28" t="s">
        <v>13</v>
      </c>
    </row>
    <row r="7" spans="1:4" ht="15" x14ac:dyDescent="0.2">
      <c r="A7" s="10" t="s">
        <v>32</v>
      </c>
      <c r="B7" s="11">
        <f>SUM(NY:LA!$G7)</f>
        <v>8</v>
      </c>
      <c r="C7" s="21">
        <f>SUM(NY:LA!$H7)</f>
        <v>9883</v>
      </c>
      <c r="D7" s="23">
        <f>IFERROR($C7/$C$11,ERROR)</f>
        <v>0.17378842231131744</v>
      </c>
    </row>
    <row r="8" spans="1:4" ht="15" x14ac:dyDescent="0.2">
      <c r="A8" s="10" t="s">
        <v>34</v>
      </c>
      <c r="B8" s="11">
        <f>SUM(NY:LA!$G8)</f>
        <v>10</v>
      </c>
      <c r="C8" s="21">
        <f>SUM(NY:LA!$H8)</f>
        <v>11196</v>
      </c>
      <c r="D8" s="23">
        <f>IFERROR($C8/$C$11,ERROR)</f>
        <v>0.19687697826545686</v>
      </c>
    </row>
    <row r="9" spans="1:4" ht="15" x14ac:dyDescent="0.2">
      <c r="A9" s="10" t="s">
        <v>35</v>
      </c>
      <c r="B9" s="11">
        <f>SUM(NY:LA!$G9)</f>
        <v>10</v>
      </c>
      <c r="C9" s="21">
        <f>SUM(NY:LA!$H9)</f>
        <v>18192</v>
      </c>
      <c r="D9" s="23">
        <f>IFERROR($C9/$C$11,ERROR)</f>
        <v>0.31989871280860943</v>
      </c>
    </row>
    <row r="10" spans="1:4" ht="15" x14ac:dyDescent="0.2">
      <c r="A10" s="10" t="s">
        <v>33</v>
      </c>
      <c r="B10" s="11">
        <f>SUM(NY:LA!$G10)</f>
        <v>12</v>
      </c>
      <c r="C10" s="21">
        <f>SUM(NY:LA!$H10)</f>
        <v>17597</v>
      </c>
      <c r="D10" s="23">
        <f>IFERROR($C10/$C$11,ERROR)</f>
        <v>0.3094358866146163</v>
      </c>
    </row>
    <row r="11" spans="1:4" ht="15" x14ac:dyDescent="0.2">
      <c r="A11" s="10" t="s">
        <v>4</v>
      </c>
      <c r="B11" s="13">
        <f>SUM(B$7:B$10)</f>
        <v>40</v>
      </c>
      <c r="C11" s="21">
        <f>SUM(C$7:C$10)</f>
        <v>56868</v>
      </c>
    </row>
    <row r="13" spans="1:4" x14ac:dyDescent="0.2">
      <c r="A13"/>
      <c r="B13"/>
    </row>
    <row r="14" spans="1:4" x14ac:dyDescent="0.2">
      <c r="A14"/>
      <c r="B14" s="24"/>
    </row>
    <row r="15" spans="1:4" x14ac:dyDescent="0.2">
      <c r="A15"/>
      <c r="B15"/>
    </row>
    <row r="16" spans="1:4" x14ac:dyDescent="0.2">
      <c r="A16"/>
      <c r="B16"/>
    </row>
    <row r="17" spans="1:2" x14ac:dyDescent="0.2">
      <c r="A17"/>
      <c r="B17"/>
    </row>
  </sheetData>
  <dataConsolidate link="1">
    <dataRefs count="3">
      <dataRef ref="G7" sheet="LA"/>
      <dataRef ref="G7" sheet="Miami" r:id="rId1"/>
      <dataRef ref="G7" sheet="NY"/>
    </dataRefs>
  </dataConsolidate>
  <mergeCells count="2">
    <mergeCell ref="A3:C3"/>
    <mergeCell ref="A1:C1"/>
  </mergeCells>
  <pageMargins left="0.7" right="0.7" top="0.75" bottom="0.75" header="0.3" footer="0.3"/>
  <pageSetup orientation="landscape" r:id="rId2"/>
  <headerFooter>
    <oddFooter>&amp;CTimothy Cayer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Reps</vt:lpstr>
      <vt:lpstr>NY</vt:lpstr>
      <vt:lpstr>LA</vt:lpstr>
      <vt:lpstr>US Summary Jan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Wermers</dc:creator>
  <cp:lastModifiedBy>Timothy Cayer</cp:lastModifiedBy>
  <cp:lastPrinted>2009-09-22T19:48:59Z</cp:lastPrinted>
  <dcterms:created xsi:type="dcterms:W3CDTF">2006-07-11T18:15:25Z</dcterms:created>
  <dcterms:modified xsi:type="dcterms:W3CDTF">2017-11-14T19:37:35Z</dcterms:modified>
</cp:coreProperties>
</file>