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showInkAnnotation="0"/>
  <bookViews>
    <workbookView xWindow="0" yWindow="0" windowWidth="28800" windowHeight="12210" activeTab="2" xr2:uid="{00000000-000D-0000-FFFF-FFFF00000000}"/>
  </bookViews>
  <sheets>
    <sheet name="Compensation" sheetId="1" r:id="rId1"/>
    <sheet name="Summary" sheetId="5" r:id="rId2"/>
    <sheet name="Subtotals" sheetId="6" r:id="rId3"/>
  </sheets>
  <definedNames>
    <definedName name="_xlnm._FilterDatabase" localSheetId="0" hidden="1">Compensation!$A$7:$J$17</definedName>
    <definedName name="_xlnm.Criteria" localSheetId="0">Compensation!$A$1:$J$2</definedName>
    <definedName name="_xlnm.Extract" localSheetId="0">Compensation!$A$20:$J$20</definedName>
  </definedNames>
  <calcPr calcId="171027"/>
  <webPublishing codePage="1252"/>
</workbook>
</file>

<file path=xl/calcChain.xml><?xml version="1.0" encoding="utf-8"?>
<calcChain xmlns="http://schemas.openxmlformats.org/spreadsheetml/2006/main">
  <c r="G12" i="5" l="1"/>
  <c r="I12" i="5" s="1"/>
  <c r="J12" i="5" l="1"/>
  <c r="G9" i="6"/>
  <c r="G13" i="6"/>
  <c r="I13" i="6" s="1"/>
  <c r="G5" i="6"/>
  <c r="I5" i="6" s="1"/>
  <c r="G4" i="6"/>
  <c r="I4" i="6" s="1"/>
  <c r="G12" i="6"/>
  <c r="G3" i="6"/>
  <c r="I3" i="6" s="1"/>
  <c r="G8" i="6"/>
  <c r="I8" i="6" s="1"/>
  <c r="G7" i="6"/>
  <c r="I7" i="6" s="1"/>
  <c r="G2" i="6"/>
  <c r="G11" i="6"/>
  <c r="I11" i="6" s="1"/>
  <c r="G11" i="5"/>
  <c r="I11" i="5" s="1"/>
  <c r="G10" i="5"/>
  <c r="I10" i="5" s="1"/>
  <c r="G9" i="5"/>
  <c r="I9" i="5" s="1"/>
  <c r="G8" i="5"/>
  <c r="I8" i="5" s="1"/>
  <c r="G7" i="5"/>
  <c r="I7" i="5" s="1"/>
  <c r="G6" i="5"/>
  <c r="I6" i="5" s="1"/>
  <c r="G5" i="5"/>
  <c r="G4" i="5"/>
  <c r="G3" i="5"/>
  <c r="I3" i="5" s="1"/>
  <c r="G2" i="5"/>
  <c r="I2" i="5" s="1"/>
  <c r="I4" i="5" l="1"/>
  <c r="E18" i="5"/>
  <c r="J7" i="5"/>
  <c r="J8" i="6"/>
  <c r="I12" i="6"/>
  <c r="J12" i="6" s="1"/>
  <c r="J9" i="5"/>
  <c r="B18" i="5" s="1"/>
  <c r="J3" i="5"/>
  <c r="I5" i="5"/>
  <c r="J5" i="5" s="1"/>
  <c r="J11" i="5"/>
  <c r="I2" i="6"/>
  <c r="J2" i="6" s="1"/>
  <c r="J5" i="6"/>
  <c r="I9" i="6"/>
  <c r="J9" i="6" s="1"/>
  <c r="J11" i="6"/>
  <c r="J7" i="6"/>
  <c r="J10" i="6" s="1"/>
  <c r="J3" i="6"/>
  <c r="J4" i="6"/>
  <c r="J13" i="6"/>
  <c r="J2" i="5"/>
  <c r="J4" i="5"/>
  <c r="J6" i="5"/>
  <c r="J8" i="5"/>
  <c r="J10" i="5"/>
  <c r="G9" i="1"/>
  <c r="I9" i="1" s="1"/>
  <c r="J9" i="1" s="1"/>
  <c r="G10" i="1"/>
  <c r="I10" i="1" s="1"/>
  <c r="J10" i="1" s="1"/>
  <c r="G11" i="1"/>
  <c r="I11" i="1" s="1"/>
  <c r="G12" i="1"/>
  <c r="I12" i="1" s="1"/>
  <c r="J12" i="1" s="1"/>
  <c r="G13" i="1"/>
  <c r="I13" i="1" s="1"/>
  <c r="J13" i="1" s="1"/>
  <c r="G14" i="1"/>
  <c r="I14" i="1" s="1"/>
  <c r="J14" i="1" s="1"/>
  <c r="G15" i="1"/>
  <c r="I15" i="1" s="1"/>
  <c r="J15" i="1" s="1"/>
  <c r="G16" i="1"/>
  <c r="I16" i="1" s="1"/>
  <c r="J16" i="1" s="1"/>
  <c r="G17" i="1"/>
  <c r="I17" i="1" s="1"/>
  <c r="J17" i="1" s="1"/>
  <c r="G8" i="1"/>
  <c r="I8" i="1" s="1"/>
  <c r="J6" i="6" l="1"/>
  <c r="J15" i="6" s="1"/>
  <c r="J14" i="6"/>
  <c r="J11" i="1"/>
  <c r="J8" i="1"/>
</calcChain>
</file>

<file path=xl/sharedStrings.xml><?xml version="1.0" encoding="utf-8"?>
<sst xmlns="http://schemas.openxmlformats.org/spreadsheetml/2006/main" count="163" uniqueCount="43">
  <si>
    <t>First
Name</t>
  </si>
  <si>
    <t>Last
Name</t>
  </si>
  <si>
    <t>Hire Date</t>
  </si>
  <si>
    <t>Monthly
Salary</t>
  </si>
  <si>
    <t>Annual
Salary</t>
  </si>
  <si>
    <t>Annual
Bonus</t>
  </si>
  <si>
    <t>Benefits
Dollars</t>
  </si>
  <si>
    <t>Annual
Compensation</t>
  </si>
  <si>
    <t>Employee
 Number</t>
  </si>
  <si>
    <t>Annual Compensation</t>
  </si>
  <si>
    <t>Branch</t>
  </si>
  <si>
    <t>Average Annual Salary</t>
  </si>
  <si>
    <t>Waters</t>
  </si>
  <si>
    <t>Davie</t>
  </si>
  <si>
    <t>Martha</t>
  </si>
  <si>
    <t>Hank</t>
  </si>
  <si>
    <t>Lake</t>
  </si>
  <si>
    <t>Molly</t>
  </si>
  <si>
    <t>Lynn</t>
  </si>
  <si>
    <t>Donna</t>
  </si>
  <si>
    <t>Mele</t>
  </si>
  <si>
    <t>Gole</t>
  </si>
  <si>
    <t>Peter</t>
  </si>
  <si>
    <t>East</t>
  </si>
  <si>
    <t>Emily</t>
  </si>
  <si>
    <t>Malone</t>
  </si>
  <si>
    <t>Mike</t>
  </si>
  <si>
    <t>Magee</t>
  </si>
  <si>
    <t>Ted</t>
  </si>
  <si>
    <t>Reily</t>
  </si>
  <si>
    <t>Jason</t>
  </si>
  <si>
    <t>Round</t>
  </si>
  <si>
    <t>LA</t>
  </si>
  <si>
    <t>Chicago</t>
  </si>
  <si>
    <t>Dallas</t>
  </si>
  <si>
    <t>&lt;1/1/2017</t>
  </si>
  <si>
    <t>&gt;75000</t>
  </si>
  <si>
    <t>Cate</t>
  </si>
  <si>
    <t>Smith</t>
  </si>
  <si>
    <t>Chicago Total</t>
  </si>
  <si>
    <t>Dallas Total</t>
  </si>
  <si>
    <t>LA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</si>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</sst>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8" formatCode="_(&quot;$&quot;* #,##0_);_(&quot;$&quot;* \(#,##0\);_(&quot;$&quot;* &quot;-&quot;??_);_(@_)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7" tint="-0.499984740745262"/>
      <name val="Arial"/>
      <family val="2"/>
    </font>
    <font>
      <b/>
      <sz val="10"/>
      <color theme="5" tint="-0.499984740745262"/>
      <name val="Corbel"/>
      <family val="1"/>
      <scheme val="major"/>
    </font>
    <font>
      <sz val="10"/>
      <color theme="5" tint="-0.499984740745262"/>
      <name val="Arial"/>
      <family val="2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8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42" fontId="0" fillId="0" borderId="0" xfId="1" applyNumberFormat="1" applyFont="1"/>
    <xf numFmtId="14" fontId="4" fillId="0" borderId="0" xfId="0" applyNumberFormat="1" applyFont="1"/>
    <xf numFmtId="0" fontId="5" fillId="0" borderId="0" xfId="0" applyFont="1"/>
    <xf numFmtId="0" fontId="6" fillId="0" borderId="0" xfId="0" applyFont="1" applyBorder="1" applyAlignment="1">
      <alignment wrapText="1"/>
    </xf>
    <xf numFmtId="0" fontId="7" fillId="0" borderId="0" xfId="0" applyFont="1"/>
    <xf numFmtId="0" fontId="8" fillId="0" borderId="1" xfId="0" applyFont="1" applyBorder="1" applyAlignment="1">
      <alignment wrapText="1"/>
    </xf>
    <xf numFmtId="42" fontId="9" fillId="0" borderId="2" xfId="1" applyNumberFormat="1" applyFont="1" applyBorder="1"/>
    <xf numFmtId="168" fontId="7" fillId="0" borderId="0" xfId="0" applyNumberFormat="1" applyFont="1"/>
    <xf numFmtId="168" fontId="0" fillId="0" borderId="0" xfId="1" applyNumberFormat="1" applyFont="1"/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9" fillId="2" borderId="5" xfId="0" applyNumberFormat="1" applyFont="1" applyFill="1" applyBorder="1" applyAlignment="1">
      <alignment horizontal="center"/>
    </xf>
    <xf numFmtId="0" fontId="9" fillId="2" borderId="5" xfId="0" applyFont="1" applyFill="1" applyBorder="1"/>
    <xf numFmtId="14" fontId="9" fillId="2" borderId="5" xfId="0" applyNumberFormat="1" applyFont="1" applyFill="1" applyBorder="1"/>
    <xf numFmtId="14" fontId="4" fillId="2" borderId="5" xfId="0" applyNumberFormat="1" applyFont="1" applyFill="1" applyBorder="1"/>
    <xf numFmtId="42" fontId="9" fillId="2" borderId="5" xfId="1" applyNumberFormat="1" applyFont="1" applyFill="1" applyBorder="1"/>
    <xf numFmtId="42" fontId="9" fillId="2" borderId="6" xfId="1" applyNumberFormat="1" applyFont="1" applyFill="1" applyBorder="1"/>
    <xf numFmtId="0" fontId="9" fillId="0" borderId="3" xfId="0" applyNumberFormat="1" applyFont="1" applyBorder="1" applyAlignment="1">
      <alignment horizontal="center"/>
    </xf>
    <xf numFmtId="0" fontId="9" fillId="0" borderId="3" xfId="0" applyFont="1" applyBorder="1"/>
    <xf numFmtId="14" fontId="9" fillId="0" borderId="3" xfId="0" applyNumberFormat="1" applyFont="1" applyBorder="1"/>
    <xf numFmtId="14" fontId="4" fillId="0" borderId="3" xfId="0" applyNumberFormat="1" applyFont="1" applyBorder="1"/>
    <xf numFmtId="42" fontId="9" fillId="0" borderId="3" xfId="1" applyNumberFormat="1" applyFont="1" applyBorder="1"/>
    <xf numFmtId="42" fontId="9" fillId="0" borderId="4" xfId="1" applyNumberFormat="1" applyFont="1" applyBorder="1"/>
    <xf numFmtId="0" fontId="9" fillId="2" borderId="3" xfId="0" applyNumberFormat="1" applyFont="1" applyFill="1" applyBorder="1" applyAlignment="1">
      <alignment horizontal="center"/>
    </xf>
    <xf numFmtId="0" fontId="9" fillId="2" borderId="3" xfId="0" applyFont="1" applyFill="1" applyBorder="1"/>
    <xf numFmtId="14" fontId="9" fillId="2" borderId="3" xfId="0" applyNumberFormat="1" applyFont="1" applyFill="1" applyBorder="1"/>
    <xf numFmtId="14" fontId="4" fillId="2" borderId="3" xfId="0" applyNumberFormat="1" applyFont="1" applyFill="1" applyBorder="1"/>
    <xf numFmtId="42" fontId="9" fillId="2" borderId="3" xfId="1" applyNumberFormat="1" applyFont="1" applyFill="1" applyBorder="1"/>
    <xf numFmtId="42" fontId="9" fillId="2" borderId="4" xfId="1" applyNumberFormat="1" applyFont="1" applyFill="1" applyBorder="1"/>
    <xf numFmtId="0" fontId="9" fillId="0" borderId="7" xfId="0" applyNumberFormat="1" applyFont="1" applyBorder="1" applyAlignment="1">
      <alignment horizontal="center"/>
    </xf>
    <xf numFmtId="0" fontId="9" fillId="0" borderId="7" xfId="0" applyFont="1" applyBorder="1"/>
    <xf numFmtId="14" fontId="9" fillId="0" borderId="7" xfId="0" applyNumberFormat="1" applyFont="1" applyBorder="1"/>
    <xf numFmtId="14" fontId="4" fillId="0" borderId="7" xfId="0" applyNumberFormat="1" applyFont="1" applyBorder="1"/>
    <xf numFmtId="42" fontId="9" fillId="0" borderId="7" xfId="1" applyNumberFormat="1" applyFont="1" applyBorder="1"/>
    <xf numFmtId="0" fontId="10" fillId="0" borderId="3" xfId="0" applyNumberFormat="1" applyFont="1" applyBorder="1"/>
    <xf numFmtId="14" fontId="10" fillId="2" borderId="3" xfId="0" applyNumberFormat="1" applyFont="1" applyFill="1" applyBorder="1"/>
    <xf numFmtId="0" fontId="9" fillId="0" borderId="0" xfId="0" applyNumberFormat="1" applyFont="1" applyBorder="1" applyAlignment="1">
      <alignment horizontal="center"/>
    </xf>
    <xf numFmtId="0" fontId="9" fillId="0" borderId="0" xfId="0" applyFont="1" applyBorder="1"/>
    <xf numFmtId="14" fontId="9" fillId="0" borderId="0" xfId="0" applyNumberFormat="1" applyFont="1" applyBorder="1"/>
    <xf numFmtId="42" fontId="9" fillId="0" borderId="0" xfId="1" applyNumberFormat="1" applyFont="1" applyBorder="1"/>
    <xf numFmtId="14" fontId="10" fillId="0" borderId="0" xfId="0" applyNumberFormat="1" applyFont="1" applyBorder="1"/>
  </cellXfs>
  <cellStyles count="2">
    <cellStyle name="Comma" xfId="1" builtinId="3"/>
    <cellStyle name="Normal" xfId="0" builtinId="0"/>
  </cellStyles>
  <dxfs count="20"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numFmt numFmtId="19" formatCode="m/d/yyyy"/>
    </dxf>
    <dxf>
      <numFmt numFmtId="19" formatCode="m/d/yyyy"/>
    </dxf>
    <dxf>
      <numFmt numFmtId="0" formatCode="General"/>
      <alignment horizontal="center" vertical="bottom" textRotation="0" wrapText="0" relativeIndent="0" justifyLastLine="0" shrinkToFit="0" readingOrder="0"/>
    </dxf>
    <dxf>
      <font>
        <u val="none"/>
        <vertAlign val="baseline"/>
        <sz val="10"/>
        <name val="Arial"/>
        <scheme val="none"/>
      </font>
    </dxf>
    <dxf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164" formatCode="_(* #,##0_);_(* \(#,##0\);_(* &quot;-&quot;??_);_(@_)"/>
    </dxf>
    <dxf>
      <numFmt numFmtId="19" formatCode="m/d/yyyy"/>
    </dxf>
    <dxf>
      <numFmt numFmtId="19" formatCode="m/d/yyyy"/>
    </dxf>
    <dxf>
      <numFmt numFmtId="0" formatCode="General"/>
      <alignment horizontal="center" vertical="bottom" textRotation="0" wrapText="0" relativeIndent="0" justifyLastLine="0" shrinkToFit="0" readingOrder="0"/>
    </dxf>
    <dxf>
      <font>
        <u val="none"/>
        <vertAlign val="baseline"/>
        <sz val="10"/>
        <name val="Arial"/>
        <scheme val="none"/>
      </font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J17" totalsRowShown="0" headerRowDxfId="19" dataDxfId="18" dataCellStyle="Comma">
  <tableColumns count="10">
    <tableColumn id="1" xr3:uid="{00000000-0010-0000-0000-000001000000}" name="Employee_x000a_ Number" dataDxfId="17"/>
    <tableColumn id="2" xr3:uid="{00000000-0010-0000-0000-000002000000}" name="First_x000a_Name"/>
    <tableColumn id="3" xr3:uid="{00000000-0010-0000-0000-000003000000}" name="Last_x000a_Name"/>
    <tableColumn id="4" xr3:uid="{00000000-0010-0000-0000-000004000000}" name="Hire Date" dataDxfId="16"/>
    <tableColumn id="5" xr3:uid="{00000000-0010-0000-0000-000005000000}" name="Branch" dataDxfId="15"/>
    <tableColumn id="6" xr3:uid="{00000000-0010-0000-0000-000006000000}" name="Monthly_x000a_Salary" dataDxfId="14" dataCellStyle="Comma"/>
    <tableColumn id="7" xr3:uid="{00000000-0010-0000-0000-000007000000}" name="Annual_x000a_Salary" dataDxfId="13" dataCellStyle="Comma">
      <calculatedColumnFormula>F8*12</calculatedColumnFormula>
    </tableColumn>
    <tableColumn id="8" xr3:uid="{00000000-0010-0000-0000-000008000000}" name="Annual_x000a_Bonus" dataDxfId="12" dataCellStyle="Comma"/>
    <tableColumn id="9" xr3:uid="{00000000-0010-0000-0000-000009000000}" name="Benefits_x000a_Dollars" dataDxfId="11" dataCellStyle="Comma">
      <calculatedColumnFormula>G8*0.23</calculatedColumnFormula>
    </tableColumn>
    <tableColumn id="10" xr3:uid="{00000000-0010-0000-0000-00000A000000}" name="Annual_x000a_Compensation" dataDxfId="10" dataCellStyle="Comma">
      <calculatedColumnFormula>G8+H8+I8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12" totalsRowShown="0" headerRowDxfId="9" dataDxfId="8" dataCellStyle="Comma">
  <autoFilter ref="A1:J12" xr:uid="{00000000-0009-0000-0100-000002000000}"/>
  <tableColumns count="10">
    <tableColumn id="1" xr3:uid="{00000000-0010-0000-0100-000001000000}" name="Employee_x000a_ Number" dataDxfId="7"/>
    <tableColumn id="2" xr3:uid="{00000000-0010-0000-0100-000002000000}" name="First_x000a_Name"/>
    <tableColumn id="3" xr3:uid="{00000000-0010-0000-0100-000003000000}" name="Last_x000a_Name"/>
    <tableColumn id="4" xr3:uid="{00000000-0010-0000-0100-000004000000}" name="Hire Date" dataDxfId="6"/>
    <tableColumn id="5" xr3:uid="{00000000-0010-0000-0100-000005000000}" name="Branch" dataDxfId="5"/>
    <tableColumn id="6" xr3:uid="{00000000-0010-0000-0100-000006000000}" name="Monthly_x000a_Salary" dataDxfId="4" dataCellStyle="Comma"/>
    <tableColumn id="7" xr3:uid="{00000000-0010-0000-0100-000007000000}" name="Annual_x000a_Salary" dataDxfId="3" dataCellStyle="Comma">
      <calculatedColumnFormula>F2*12</calculatedColumnFormula>
    </tableColumn>
    <tableColumn id="8" xr3:uid="{00000000-0010-0000-0100-000008000000}" name="Annual_x000a_Bonus" dataDxfId="2" dataCellStyle="Comma"/>
    <tableColumn id="9" xr3:uid="{00000000-0010-0000-0100-000009000000}" name="Benefits_x000a_Dollars" dataDxfId="1" dataCellStyle="Comma">
      <calculatedColumnFormula>G2*0.23</calculatedColumnFormula>
    </tableColumn>
    <tableColumn id="10" xr3:uid="{00000000-0010-0000-0100-00000A000000}" name="Annual_x000a_Compensation" dataDxfId="0" dataCellStyle="Comma">
      <calculatedColumnFormula>G2+H2+I2</calculatedColumnFormula>
    </tableColumn>
  </tableColumns>
  <tableStyleInfo name="TableStyleLight1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N28"/>
  <sheetViews>
    <sheetView zoomScale="120" zoomScaleNormal="120" workbookViewId="0">
      <selection activeCell="A8" sqref="A8"/>
    </sheetView>
  </sheetViews>
  <sheetFormatPr defaultRowHeight="12.75" x14ac:dyDescent="0.2"/>
  <cols>
    <col min="1" max="1" width="12.28515625" bestFit="1" customWidth="1"/>
    <col min="2" max="2" width="8.5703125" bestFit="1" customWidth="1"/>
    <col min="3" max="3" width="8.5703125" customWidth="1"/>
    <col min="4" max="4" width="11.140625" customWidth="1"/>
    <col min="5" max="5" width="9.42578125" customWidth="1"/>
    <col min="6" max="6" width="9.28515625" bestFit="1" customWidth="1"/>
    <col min="7" max="7" width="10.28515625" bestFit="1" customWidth="1"/>
    <col min="8" max="8" width="9.28515625" bestFit="1" customWidth="1"/>
    <col min="9" max="9" width="10.140625" customWidth="1"/>
    <col min="10" max="10" width="15.85546875" customWidth="1"/>
  </cols>
  <sheetData>
    <row r="1" spans="1:14" ht="26.25" thickBot="1" x14ac:dyDescent="0.25">
      <c r="A1" s="12" t="s">
        <v>8</v>
      </c>
      <c r="B1" s="12" t="s">
        <v>0</v>
      </c>
      <c r="C1" s="12" t="s">
        <v>1</v>
      </c>
      <c r="D1" s="12" t="s">
        <v>2</v>
      </c>
      <c r="E1" s="12" t="s">
        <v>10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</row>
    <row r="2" spans="1:14" x14ac:dyDescent="0.2">
      <c r="D2" t="s">
        <v>35</v>
      </c>
      <c r="G2" t="s">
        <v>36</v>
      </c>
    </row>
    <row r="7" spans="1:14" ht="27" customHeight="1" x14ac:dyDescent="0.2">
      <c r="A7" s="6" t="s">
        <v>8</v>
      </c>
      <c r="B7" s="6" t="s">
        <v>0</v>
      </c>
      <c r="C7" s="6" t="s">
        <v>1</v>
      </c>
      <c r="D7" s="6" t="s">
        <v>2</v>
      </c>
      <c r="E7" s="6" t="s">
        <v>10</v>
      </c>
      <c r="F7" s="6" t="s">
        <v>3</v>
      </c>
      <c r="G7" s="6" t="s">
        <v>4</v>
      </c>
      <c r="H7" s="6" t="s">
        <v>5</v>
      </c>
      <c r="I7" s="6" t="s">
        <v>6</v>
      </c>
      <c r="J7" s="6" t="s">
        <v>7</v>
      </c>
      <c r="L7" s="4"/>
      <c r="M7" s="5"/>
      <c r="N7" s="5"/>
    </row>
    <row r="8" spans="1:14" x14ac:dyDescent="0.2">
      <c r="A8" s="3">
        <v>1005</v>
      </c>
      <c r="B8" t="s">
        <v>17</v>
      </c>
      <c r="C8" t="s">
        <v>16</v>
      </c>
      <c r="D8" s="1">
        <v>42047</v>
      </c>
      <c r="E8" s="8" t="s">
        <v>32</v>
      </c>
      <c r="F8" s="7">
        <v>4850</v>
      </c>
      <c r="G8" s="7">
        <f t="shared" ref="G8:G17" si="0">F8*12</f>
        <v>58200</v>
      </c>
      <c r="H8" s="7">
        <v>1470</v>
      </c>
      <c r="I8" s="7">
        <f>G8*0.23</f>
        <v>13386</v>
      </c>
      <c r="J8" s="7">
        <f t="shared" ref="J8:J17" si="1">G8+H8+I8</f>
        <v>73056</v>
      </c>
    </row>
    <row r="9" spans="1:14" x14ac:dyDescent="0.2">
      <c r="A9" s="3">
        <v>1778</v>
      </c>
      <c r="B9" t="s">
        <v>18</v>
      </c>
      <c r="C9" t="s">
        <v>12</v>
      </c>
      <c r="D9" s="1">
        <v>42461</v>
      </c>
      <c r="E9" s="8" t="s">
        <v>33</v>
      </c>
      <c r="F9" s="7">
        <v>5170</v>
      </c>
      <c r="G9" s="7">
        <f t="shared" si="0"/>
        <v>62040</v>
      </c>
      <c r="H9" s="7">
        <v>5125</v>
      </c>
      <c r="I9" s="7">
        <f t="shared" ref="I9:I17" si="2">G9*0.23</f>
        <v>14269.2</v>
      </c>
      <c r="J9" s="7">
        <f t="shared" si="1"/>
        <v>81434.2</v>
      </c>
    </row>
    <row r="10" spans="1:14" x14ac:dyDescent="0.2">
      <c r="A10" s="3">
        <v>1469</v>
      </c>
      <c r="B10" t="s">
        <v>19</v>
      </c>
      <c r="C10" t="s">
        <v>13</v>
      </c>
      <c r="D10" s="1">
        <v>42496</v>
      </c>
      <c r="E10" s="8" t="s">
        <v>34</v>
      </c>
      <c r="F10" s="7">
        <v>6550</v>
      </c>
      <c r="G10" s="7">
        <f t="shared" si="0"/>
        <v>78600</v>
      </c>
      <c r="H10" s="7">
        <v>6725</v>
      </c>
      <c r="I10" s="7">
        <f t="shared" si="2"/>
        <v>18078</v>
      </c>
      <c r="J10" s="7">
        <f t="shared" si="1"/>
        <v>103403</v>
      </c>
    </row>
    <row r="11" spans="1:14" x14ac:dyDescent="0.2">
      <c r="A11" s="3">
        <v>1734</v>
      </c>
      <c r="B11" t="s">
        <v>14</v>
      </c>
      <c r="C11" t="s">
        <v>20</v>
      </c>
      <c r="D11" s="1">
        <v>42714</v>
      </c>
      <c r="E11" s="8" t="s">
        <v>34</v>
      </c>
      <c r="F11" s="7">
        <v>7450</v>
      </c>
      <c r="G11" s="7">
        <f t="shared" si="0"/>
        <v>89400</v>
      </c>
      <c r="H11" s="7">
        <v>5550</v>
      </c>
      <c r="I11" s="7">
        <f t="shared" si="2"/>
        <v>20562</v>
      </c>
      <c r="J11" s="7">
        <f t="shared" si="1"/>
        <v>115512</v>
      </c>
    </row>
    <row r="12" spans="1:14" x14ac:dyDescent="0.2">
      <c r="A12" s="3">
        <v>1578</v>
      </c>
      <c r="B12" t="s">
        <v>15</v>
      </c>
      <c r="C12" t="s">
        <v>21</v>
      </c>
      <c r="D12" s="1">
        <v>41685</v>
      </c>
      <c r="E12" s="8" t="s">
        <v>33</v>
      </c>
      <c r="F12" s="7">
        <v>4950</v>
      </c>
      <c r="G12" s="7">
        <f t="shared" si="0"/>
        <v>59400</v>
      </c>
      <c r="H12" s="7">
        <v>1680</v>
      </c>
      <c r="I12" s="7">
        <f t="shared" si="2"/>
        <v>13662</v>
      </c>
      <c r="J12" s="7">
        <f t="shared" si="1"/>
        <v>74742</v>
      </c>
    </row>
    <row r="13" spans="1:14" x14ac:dyDescent="0.2">
      <c r="A13" s="3">
        <v>1499</v>
      </c>
      <c r="B13" t="s">
        <v>22</v>
      </c>
      <c r="C13" t="s">
        <v>23</v>
      </c>
      <c r="D13" s="1">
        <v>42088</v>
      </c>
      <c r="E13" s="8" t="s">
        <v>32</v>
      </c>
      <c r="F13" s="7">
        <v>1750</v>
      </c>
      <c r="G13" s="7">
        <f t="shared" si="0"/>
        <v>21000</v>
      </c>
      <c r="H13" s="7">
        <v>1630</v>
      </c>
      <c r="I13" s="7">
        <f t="shared" si="2"/>
        <v>4830</v>
      </c>
      <c r="J13" s="7">
        <f t="shared" si="1"/>
        <v>27460</v>
      </c>
    </row>
    <row r="14" spans="1:14" x14ac:dyDescent="0.2">
      <c r="A14" s="3">
        <v>1080</v>
      </c>
      <c r="B14" t="s">
        <v>24</v>
      </c>
      <c r="C14" t="s">
        <v>25</v>
      </c>
      <c r="D14" s="1">
        <v>41813</v>
      </c>
      <c r="E14" s="8" t="s">
        <v>33</v>
      </c>
      <c r="F14" s="7">
        <v>4225</v>
      </c>
      <c r="G14" s="7">
        <f t="shared" si="0"/>
        <v>50700</v>
      </c>
      <c r="H14" s="7">
        <v>2320</v>
      </c>
      <c r="I14" s="7">
        <f t="shared" si="2"/>
        <v>11661</v>
      </c>
      <c r="J14" s="7">
        <f t="shared" si="1"/>
        <v>64681</v>
      </c>
    </row>
    <row r="15" spans="1:14" x14ac:dyDescent="0.2">
      <c r="A15" s="3">
        <v>1998</v>
      </c>
      <c r="B15" t="s">
        <v>26</v>
      </c>
      <c r="C15" t="s">
        <v>27</v>
      </c>
      <c r="D15" s="1">
        <v>42950</v>
      </c>
      <c r="E15" s="8" t="s">
        <v>33</v>
      </c>
      <c r="F15" s="7">
        <v>5750</v>
      </c>
      <c r="G15" s="7">
        <f t="shared" si="0"/>
        <v>69000</v>
      </c>
      <c r="H15" s="7">
        <v>5900</v>
      </c>
      <c r="I15" s="7">
        <f t="shared" si="2"/>
        <v>15870</v>
      </c>
      <c r="J15" s="7">
        <f t="shared" si="1"/>
        <v>90770</v>
      </c>
    </row>
    <row r="16" spans="1:14" x14ac:dyDescent="0.2">
      <c r="A16" s="3">
        <v>1662</v>
      </c>
      <c r="B16" t="s">
        <v>28</v>
      </c>
      <c r="C16" t="s">
        <v>29</v>
      </c>
      <c r="D16" s="1">
        <v>42642</v>
      </c>
      <c r="E16" s="8" t="s">
        <v>32</v>
      </c>
      <c r="F16" s="7">
        <v>7500</v>
      </c>
      <c r="G16" s="7">
        <f t="shared" si="0"/>
        <v>90000</v>
      </c>
      <c r="H16" s="7">
        <v>3002</v>
      </c>
      <c r="I16" s="7">
        <f t="shared" si="2"/>
        <v>20700</v>
      </c>
      <c r="J16" s="7">
        <f t="shared" si="1"/>
        <v>113702</v>
      </c>
    </row>
    <row r="17" spans="1:10" x14ac:dyDescent="0.2">
      <c r="A17" s="3">
        <v>1322</v>
      </c>
      <c r="B17" t="s">
        <v>30</v>
      </c>
      <c r="C17" t="s">
        <v>31</v>
      </c>
      <c r="D17" s="1">
        <v>42502</v>
      </c>
      <c r="E17" s="8" t="s">
        <v>34</v>
      </c>
      <c r="F17" s="7">
        <v>4750</v>
      </c>
      <c r="G17" s="7">
        <f t="shared" si="0"/>
        <v>57000</v>
      </c>
      <c r="H17" s="7">
        <v>995</v>
      </c>
      <c r="I17" s="7">
        <f t="shared" si="2"/>
        <v>13110</v>
      </c>
      <c r="J17" s="7">
        <f t="shared" si="1"/>
        <v>71105</v>
      </c>
    </row>
    <row r="18" spans="1:10" x14ac:dyDescent="0.2">
      <c r="H18" s="2"/>
    </row>
    <row r="19" spans="1:10" x14ac:dyDescent="0.2">
      <c r="H19" s="2"/>
    </row>
    <row r="20" spans="1:10" ht="25.5" x14ac:dyDescent="0.2">
      <c r="A20" s="6" t="s">
        <v>8</v>
      </c>
      <c r="B20" s="6" t="s">
        <v>0</v>
      </c>
      <c r="C20" s="6" t="s">
        <v>1</v>
      </c>
      <c r="D20" s="6" t="s">
        <v>2</v>
      </c>
      <c r="E20" s="6" t="s">
        <v>10</v>
      </c>
      <c r="F20" s="6" t="s">
        <v>3</v>
      </c>
      <c r="G20" s="6" t="s">
        <v>4</v>
      </c>
      <c r="H20" s="6" t="s">
        <v>5</v>
      </c>
      <c r="I20" s="6" t="s">
        <v>6</v>
      </c>
      <c r="J20" s="6" t="s">
        <v>7</v>
      </c>
    </row>
    <row r="21" spans="1:10" x14ac:dyDescent="0.2">
      <c r="A21" s="3">
        <v>1469</v>
      </c>
      <c r="B21" t="s">
        <v>19</v>
      </c>
      <c r="C21" t="s">
        <v>13</v>
      </c>
      <c r="D21" s="1">
        <v>42496</v>
      </c>
      <c r="E21" s="8" t="s">
        <v>34</v>
      </c>
      <c r="F21" s="7">
        <v>6550</v>
      </c>
      <c r="G21" s="7">
        <v>78600</v>
      </c>
      <c r="H21" s="7">
        <v>6725</v>
      </c>
      <c r="I21" s="7">
        <v>18078</v>
      </c>
      <c r="J21" s="7">
        <v>103403</v>
      </c>
    </row>
    <row r="22" spans="1:10" x14ac:dyDescent="0.2">
      <c r="A22" s="3">
        <v>1734</v>
      </c>
      <c r="B22" t="s">
        <v>14</v>
      </c>
      <c r="C22" t="s">
        <v>20</v>
      </c>
      <c r="D22" s="1">
        <v>42714</v>
      </c>
      <c r="E22" s="8" t="s">
        <v>34</v>
      </c>
      <c r="F22" s="7">
        <v>7450</v>
      </c>
      <c r="G22" s="7">
        <v>89400</v>
      </c>
      <c r="H22" s="7">
        <v>5550</v>
      </c>
      <c r="I22" s="7">
        <v>20562</v>
      </c>
      <c r="J22" s="7">
        <v>115512</v>
      </c>
    </row>
    <row r="23" spans="1:10" x14ac:dyDescent="0.2">
      <c r="A23" s="3">
        <v>1662</v>
      </c>
      <c r="B23" t="s">
        <v>28</v>
      </c>
      <c r="C23" t="s">
        <v>29</v>
      </c>
      <c r="D23" s="1">
        <v>42642</v>
      </c>
      <c r="E23" s="8" t="s">
        <v>32</v>
      </c>
      <c r="F23" s="7">
        <v>7500</v>
      </c>
      <c r="G23" s="7">
        <v>90000</v>
      </c>
      <c r="H23" s="7">
        <v>3002</v>
      </c>
      <c r="I23" s="7">
        <v>20700</v>
      </c>
      <c r="J23" s="7">
        <v>113702</v>
      </c>
    </row>
    <row r="24" spans="1:10" x14ac:dyDescent="0.2">
      <c r="H24" s="2"/>
    </row>
    <row r="25" spans="1:10" x14ac:dyDescent="0.2">
      <c r="H25" s="2"/>
    </row>
    <row r="26" spans="1:10" x14ac:dyDescent="0.2">
      <c r="H26" s="2"/>
    </row>
    <row r="27" spans="1:10" x14ac:dyDescent="0.2">
      <c r="H27" s="2"/>
    </row>
    <row r="28" spans="1:10" x14ac:dyDescent="0.2">
      <c r="H28" s="2"/>
    </row>
  </sheetData>
  <phoneticPr fontId="0" type="noConversion"/>
  <printOptions headings="1" gridLines="1"/>
  <pageMargins left="0.75" right="0.75" top="1" bottom="1" header="0.5" footer="0.5"/>
  <pageSetup orientation="landscape" horizontalDpi="300" verticalDpi="300" r:id="rId1"/>
  <headerFooter alignWithMargins="0">
    <oddFooter>&amp;CTimothy Cayer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N22"/>
  <sheetViews>
    <sheetView zoomScale="120" zoomScaleNormal="120" workbookViewId="0"/>
  </sheetViews>
  <sheetFormatPr defaultRowHeight="12.75" x14ac:dyDescent="0.2"/>
  <cols>
    <col min="1" max="1" width="11.140625" customWidth="1"/>
    <col min="2" max="2" width="14" customWidth="1"/>
    <col min="3" max="3" width="8.5703125" customWidth="1"/>
    <col min="4" max="4" width="12.28515625" customWidth="1"/>
    <col min="5" max="5" width="17.7109375" customWidth="1"/>
    <col min="6" max="6" width="10.85546875" bestFit="1" customWidth="1"/>
    <col min="7" max="7" width="11.85546875" bestFit="1" customWidth="1"/>
    <col min="8" max="8" width="10.7109375" bestFit="1" customWidth="1"/>
    <col min="9" max="9" width="10.140625" customWidth="1"/>
    <col min="10" max="10" width="15.85546875" customWidth="1"/>
  </cols>
  <sheetData>
    <row r="1" spans="1:14" ht="27" customHeight="1" x14ac:dyDescent="0.2">
      <c r="A1" s="6" t="s">
        <v>8</v>
      </c>
      <c r="B1" s="6" t="s">
        <v>0</v>
      </c>
      <c r="C1" s="6" t="s">
        <v>1</v>
      </c>
      <c r="D1" s="6" t="s">
        <v>2</v>
      </c>
      <c r="E1" s="6" t="s">
        <v>10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L1" s="4"/>
      <c r="M1" s="5"/>
      <c r="N1" s="5"/>
    </row>
    <row r="2" spans="1:14" x14ac:dyDescent="0.2">
      <c r="A2" s="3">
        <v>1005</v>
      </c>
      <c r="B2" t="s">
        <v>17</v>
      </c>
      <c r="C2" t="s">
        <v>16</v>
      </c>
      <c r="D2" s="1">
        <v>42047</v>
      </c>
      <c r="E2" s="8" t="s">
        <v>32</v>
      </c>
      <c r="F2" s="7">
        <v>4850</v>
      </c>
      <c r="G2" s="7">
        <f t="shared" ref="G2:G11" si="0">F2*12</f>
        <v>58200</v>
      </c>
      <c r="H2" s="7">
        <v>1470</v>
      </c>
      <c r="I2" s="7">
        <f>G2*0.23</f>
        <v>13386</v>
      </c>
      <c r="J2" s="7">
        <f t="shared" ref="J2:J11" si="1">G2+H2+I2</f>
        <v>73056</v>
      </c>
    </row>
    <row r="3" spans="1:14" x14ac:dyDescent="0.2">
      <c r="A3" s="3">
        <v>1778</v>
      </c>
      <c r="B3" t="s">
        <v>18</v>
      </c>
      <c r="C3" t="s">
        <v>12</v>
      </c>
      <c r="D3" s="1">
        <v>42461</v>
      </c>
      <c r="E3" s="8" t="s">
        <v>33</v>
      </c>
      <c r="F3" s="7">
        <v>5170</v>
      </c>
      <c r="G3" s="7">
        <f t="shared" si="0"/>
        <v>62040</v>
      </c>
      <c r="H3" s="7">
        <v>5125</v>
      </c>
      <c r="I3" s="7">
        <f t="shared" ref="I3:I11" si="2">G3*0.23</f>
        <v>14269.2</v>
      </c>
      <c r="J3" s="7">
        <f t="shared" si="1"/>
        <v>81434.2</v>
      </c>
    </row>
    <row r="4" spans="1:14" x14ac:dyDescent="0.2">
      <c r="A4" s="3">
        <v>1469</v>
      </c>
      <c r="B4" t="s">
        <v>19</v>
      </c>
      <c r="C4" t="s">
        <v>13</v>
      </c>
      <c r="D4" s="1">
        <v>42496</v>
      </c>
      <c r="E4" s="8" t="s">
        <v>34</v>
      </c>
      <c r="F4" s="7">
        <v>6550</v>
      </c>
      <c r="G4" s="7">
        <f t="shared" si="0"/>
        <v>78600</v>
      </c>
      <c r="H4" s="7">
        <v>6725</v>
      </c>
      <c r="I4" s="7">
        <f t="shared" si="2"/>
        <v>18078</v>
      </c>
      <c r="J4" s="7">
        <f t="shared" si="1"/>
        <v>103403</v>
      </c>
    </row>
    <row r="5" spans="1:14" x14ac:dyDescent="0.2">
      <c r="A5" s="3">
        <v>1734</v>
      </c>
      <c r="B5" t="s">
        <v>14</v>
      </c>
      <c r="C5" t="s">
        <v>20</v>
      </c>
      <c r="D5" s="1">
        <v>42714</v>
      </c>
      <c r="E5" s="8" t="s">
        <v>34</v>
      </c>
      <c r="F5" s="7">
        <v>7450</v>
      </c>
      <c r="G5" s="7">
        <f t="shared" si="0"/>
        <v>89400</v>
      </c>
      <c r="H5" s="7">
        <v>5550</v>
      </c>
      <c r="I5" s="7">
        <f t="shared" si="2"/>
        <v>20562</v>
      </c>
      <c r="J5" s="7">
        <f t="shared" si="1"/>
        <v>115512</v>
      </c>
    </row>
    <row r="6" spans="1:14" x14ac:dyDescent="0.2">
      <c r="A6" s="3">
        <v>1578</v>
      </c>
      <c r="B6" t="s">
        <v>15</v>
      </c>
      <c r="C6" t="s">
        <v>21</v>
      </c>
      <c r="D6" s="1">
        <v>41685</v>
      </c>
      <c r="E6" s="8" t="s">
        <v>33</v>
      </c>
      <c r="F6" s="7">
        <v>4950</v>
      </c>
      <c r="G6" s="7">
        <f t="shared" si="0"/>
        <v>59400</v>
      </c>
      <c r="H6" s="7">
        <v>1680</v>
      </c>
      <c r="I6" s="7">
        <f t="shared" si="2"/>
        <v>13662</v>
      </c>
      <c r="J6" s="7">
        <f t="shared" si="1"/>
        <v>74742</v>
      </c>
    </row>
    <row r="7" spans="1:14" x14ac:dyDescent="0.2">
      <c r="A7" s="3">
        <v>1499</v>
      </c>
      <c r="B7" t="s">
        <v>22</v>
      </c>
      <c r="C7" t="s">
        <v>23</v>
      </c>
      <c r="D7" s="1">
        <v>42088</v>
      </c>
      <c r="E7" s="8" t="s">
        <v>32</v>
      </c>
      <c r="F7" s="7">
        <v>1750</v>
      </c>
      <c r="G7" s="7">
        <f t="shared" si="0"/>
        <v>21000</v>
      </c>
      <c r="H7" s="7">
        <v>1630</v>
      </c>
      <c r="I7" s="7">
        <f t="shared" si="2"/>
        <v>4830</v>
      </c>
      <c r="J7" s="7">
        <f t="shared" si="1"/>
        <v>27460</v>
      </c>
    </row>
    <row r="8" spans="1:14" x14ac:dyDescent="0.2">
      <c r="A8" s="3">
        <v>1080</v>
      </c>
      <c r="B8" t="s">
        <v>24</v>
      </c>
      <c r="C8" t="s">
        <v>25</v>
      </c>
      <c r="D8" s="1">
        <v>41813</v>
      </c>
      <c r="E8" s="8" t="s">
        <v>33</v>
      </c>
      <c r="F8" s="7">
        <v>4225</v>
      </c>
      <c r="G8" s="7">
        <f t="shared" si="0"/>
        <v>50700</v>
      </c>
      <c r="H8" s="7">
        <v>2320</v>
      </c>
      <c r="I8" s="7">
        <f t="shared" si="2"/>
        <v>11661</v>
      </c>
      <c r="J8" s="7">
        <f t="shared" si="1"/>
        <v>64681</v>
      </c>
    </row>
    <row r="9" spans="1:14" x14ac:dyDescent="0.2">
      <c r="A9" s="3">
        <v>1998</v>
      </c>
      <c r="B9" t="s">
        <v>26</v>
      </c>
      <c r="C9" t="s">
        <v>27</v>
      </c>
      <c r="D9" s="1">
        <v>42950</v>
      </c>
      <c r="E9" s="8" t="s">
        <v>33</v>
      </c>
      <c r="F9" s="7">
        <v>5750</v>
      </c>
      <c r="G9" s="7">
        <f t="shared" si="0"/>
        <v>69000</v>
      </c>
      <c r="H9" s="7">
        <v>5900</v>
      </c>
      <c r="I9" s="7">
        <f t="shared" si="2"/>
        <v>15870</v>
      </c>
      <c r="J9" s="7">
        <f t="shared" si="1"/>
        <v>90770</v>
      </c>
    </row>
    <row r="10" spans="1:14" x14ac:dyDescent="0.2">
      <c r="A10" s="3">
        <v>1662</v>
      </c>
      <c r="B10" t="s">
        <v>28</v>
      </c>
      <c r="C10" t="s">
        <v>29</v>
      </c>
      <c r="D10" s="1">
        <v>42642</v>
      </c>
      <c r="E10" s="8" t="s">
        <v>32</v>
      </c>
      <c r="F10" s="7">
        <v>7500</v>
      </c>
      <c r="G10" s="7">
        <f t="shared" si="0"/>
        <v>90000</v>
      </c>
      <c r="H10" s="7">
        <v>3002</v>
      </c>
      <c r="I10" s="7">
        <f t="shared" si="2"/>
        <v>20700</v>
      </c>
      <c r="J10" s="7">
        <f t="shared" si="1"/>
        <v>113702</v>
      </c>
    </row>
    <row r="11" spans="1:14" x14ac:dyDescent="0.2">
      <c r="A11" s="3">
        <v>1322</v>
      </c>
      <c r="B11" t="s">
        <v>30</v>
      </c>
      <c r="C11" t="s">
        <v>31</v>
      </c>
      <c r="D11" s="1">
        <v>42502</v>
      </c>
      <c r="E11" s="8" t="s">
        <v>34</v>
      </c>
      <c r="F11" s="7">
        <v>4750</v>
      </c>
      <c r="G11" s="7">
        <f t="shared" si="0"/>
        <v>57000</v>
      </c>
      <c r="H11" s="7">
        <v>995</v>
      </c>
      <c r="I11" s="7">
        <f t="shared" si="2"/>
        <v>13110</v>
      </c>
      <c r="J11" s="7">
        <f t="shared" si="1"/>
        <v>71105</v>
      </c>
    </row>
    <row r="12" spans="1:14" x14ac:dyDescent="0.2">
      <c r="A12" s="3">
        <v>1119</v>
      </c>
      <c r="B12" t="s">
        <v>37</v>
      </c>
      <c r="C12" t="s">
        <v>38</v>
      </c>
      <c r="D12" s="1">
        <v>43009</v>
      </c>
      <c r="E12" s="1" t="s">
        <v>33</v>
      </c>
      <c r="F12" s="15">
        <v>5000</v>
      </c>
      <c r="G12" s="15">
        <f>F12*12</f>
        <v>60000</v>
      </c>
      <c r="H12" s="15">
        <v>5000</v>
      </c>
      <c r="I12" s="15">
        <f>G12*0.23</f>
        <v>13800</v>
      </c>
      <c r="J12" s="15">
        <f>G12+H12+I12</f>
        <v>78800</v>
      </c>
    </row>
    <row r="13" spans="1:14" x14ac:dyDescent="0.2">
      <c r="H13" s="2"/>
    </row>
    <row r="14" spans="1:14" x14ac:dyDescent="0.2">
      <c r="H14" s="2"/>
    </row>
    <row r="15" spans="1:14" x14ac:dyDescent="0.2">
      <c r="H15" s="2"/>
    </row>
    <row r="16" spans="1:14" x14ac:dyDescent="0.2">
      <c r="H16" s="2"/>
    </row>
    <row r="17" spans="1:8" ht="25.5" x14ac:dyDescent="0.2">
      <c r="A17" s="10" t="s">
        <v>8</v>
      </c>
      <c r="B17" s="10" t="s">
        <v>9</v>
      </c>
      <c r="C17" s="9"/>
      <c r="D17" s="10" t="s">
        <v>10</v>
      </c>
      <c r="E17" s="10" t="s">
        <v>11</v>
      </c>
      <c r="H17" s="2"/>
    </row>
    <row r="18" spans="1:8" x14ac:dyDescent="0.2">
      <c r="A18" s="11">
        <v>1998</v>
      </c>
      <c r="B18" s="14">
        <f>VLOOKUP(A18,Table2[],10,FALSE)</f>
        <v>90770</v>
      </c>
      <c r="C18" s="11"/>
      <c r="D18" s="11" t="s">
        <v>34</v>
      </c>
      <c r="E18" s="14">
        <f>DAVERAGE(Table2[#All],G1,D17:D18)</f>
        <v>75000</v>
      </c>
      <c r="H18" s="2"/>
    </row>
    <row r="19" spans="1:8" x14ac:dyDescent="0.2">
      <c r="H19" s="2"/>
    </row>
    <row r="20" spans="1:8" x14ac:dyDescent="0.2">
      <c r="H20" s="2"/>
    </row>
    <row r="21" spans="1:8" x14ac:dyDescent="0.2">
      <c r="H21" s="2"/>
    </row>
    <row r="22" spans="1:8" x14ac:dyDescent="0.2">
      <c r="H22" s="2"/>
    </row>
  </sheetData>
  <dataValidations disablePrompts="1" count="1">
    <dataValidation type="list" allowBlank="1" showInputMessage="1" showErrorMessage="1" sqref="E2:E12" xr:uid="{A926D703-8F42-4C42-B656-1BA10467DC33}">
      <formula1>"LA,Chicago,Dallas"</formula1>
    </dataValidation>
  </dataValidations>
  <printOptions headings="1" gridLines="1"/>
  <pageMargins left="0.75" right="0.75" top="1" bottom="1" header="0.5" footer="0.5"/>
  <pageSetup orientation="landscape" horizontalDpi="300" verticalDpi="300" r:id="rId1"/>
  <headerFooter alignWithMargins="0">
    <oddFooter>&amp;CTimothy Cayer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N26"/>
  <sheetViews>
    <sheetView tabSelected="1" zoomScale="120" zoomScaleNormal="120" workbookViewId="0"/>
  </sheetViews>
  <sheetFormatPr defaultRowHeight="12.75" outlineLevelRow="2" x14ac:dyDescent="0.2"/>
  <cols>
    <col min="1" max="1" width="11.140625" customWidth="1"/>
    <col min="2" max="2" width="14" customWidth="1"/>
    <col min="3" max="3" width="8.5703125" customWidth="1"/>
    <col min="4" max="4" width="12.28515625" customWidth="1"/>
    <col min="5" max="5" width="17.7109375" customWidth="1"/>
    <col min="6" max="6" width="9.28515625" bestFit="1" customWidth="1"/>
    <col min="7" max="7" width="10.28515625" bestFit="1" customWidth="1"/>
    <col min="8" max="8" width="9.28515625" bestFit="1" customWidth="1"/>
    <col min="9" max="9" width="10.140625" customWidth="1"/>
    <col min="10" max="10" width="15.85546875" customWidth="1"/>
  </cols>
  <sheetData>
    <row r="1" spans="1:14" ht="27" customHeight="1" x14ac:dyDescent="0.2">
      <c r="A1" s="16" t="s">
        <v>8</v>
      </c>
      <c r="B1" s="16" t="s">
        <v>0</v>
      </c>
      <c r="C1" s="16" t="s">
        <v>1</v>
      </c>
      <c r="D1" s="16" t="s">
        <v>2</v>
      </c>
      <c r="E1" s="16" t="s">
        <v>10</v>
      </c>
      <c r="F1" s="16" t="s">
        <v>3</v>
      </c>
      <c r="G1" s="16" t="s">
        <v>4</v>
      </c>
      <c r="H1" s="16" t="s">
        <v>5</v>
      </c>
      <c r="I1" s="16" t="s">
        <v>6</v>
      </c>
      <c r="J1" s="17" t="s">
        <v>7</v>
      </c>
      <c r="L1" s="4"/>
      <c r="M1" s="5"/>
      <c r="N1" s="5"/>
    </row>
    <row r="2" spans="1:14" hidden="1" outlineLevel="2" x14ac:dyDescent="0.2">
      <c r="A2" s="18">
        <v>1778</v>
      </c>
      <c r="B2" s="19" t="s">
        <v>18</v>
      </c>
      <c r="C2" s="19" t="s">
        <v>12</v>
      </c>
      <c r="D2" s="20">
        <v>42461</v>
      </c>
      <c r="E2" s="21" t="s">
        <v>33</v>
      </c>
      <c r="F2" s="22">
        <v>5170</v>
      </c>
      <c r="G2" s="22">
        <f>F2*12</f>
        <v>62040</v>
      </c>
      <c r="H2" s="22">
        <v>5125</v>
      </c>
      <c r="I2" s="22">
        <f>G2*0.23</f>
        <v>14269.2</v>
      </c>
      <c r="J2" s="23">
        <f>G2+H2+I2</f>
        <v>81434.2</v>
      </c>
    </row>
    <row r="3" spans="1:14" hidden="1" outlineLevel="2" x14ac:dyDescent="0.2">
      <c r="A3" s="24">
        <v>1578</v>
      </c>
      <c r="B3" s="25" t="s">
        <v>15</v>
      </c>
      <c r="C3" s="25" t="s">
        <v>21</v>
      </c>
      <c r="D3" s="26">
        <v>41685</v>
      </c>
      <c r="E3" s="27" t="s">
        <v>33</v>
      </c>
      <c r="F3" s="28">
        <v>4950</v>
      </c>
      <c r="G3" s="28">
        <f>F3*12</f>
        <v>59400</v>
      </c>
      <c r="H3" s="28">
        <v>1680</v>
      </c>
      <c r="I3" s="28">
        <f>G3*0.23</f>
        <v>13662</v>
      </c>
      <c r="J3" s="29">
        <f>G3+H3+I3</f>
        <v>74742</v>
      </c>
    </row>
    <row r="4" spans="1:14" hidden="1" outlineLevel="2" x14ac:dyDescent="0.2">
      <c r="A4" s="30">
        <v>1080</v>
      </c>
      <c r="B4" s="31" t="s">
        <v>24</v>
      </c>
      <c r="C4" s="31" t="s">
        <v>25</v>
      </c>
      <c r="D4" s="32">
        <v>41813</v>
      </c>
      <c r="E4" s="33" t="s">
        <v>33</v>
      </c>
      <c r="F4" s="34">
        <v>4225</v>
      </c>
      <c r="G4" s="34">
        <f>F4*12</f>
        <v>50700</v>
      </c>
      <c r="H4" s="34">
        <v>2320</v>
      </c>
      <c r="I4" s="34">
        <f>G4*0.23</f>
        <v>11661</v>
      </c>
      <c r="J4" s="35">
        <f>G4+H4+I4</f>
        <v>64681</v>
      </c>
    </row>
    <row r="5" spans="1:14" hidden="1" outlineLevel="2" x14ac:dyDescent="0.2">
      <c r="A5" s="24">
        <v>1998</v>
      </c>
      <c r="B5" s="25" t="s">
        <v>26</v>
      </c>
      <c r="C5" s="25" t="s">
        <v>27</v>
      </c>
      <c r="D5" s="26">
        <v>42950</v>
      </c>
      <c r="E5" s="27" t="s">
        <v>33</v>
      </c>
      <c r="F5" s="28">
        <v>5750</v>
      </c>
      <c r="G5" s="28">
        <f>F5*12</f>
        <v>69000</v>
      </c>
      <c r="H5" s="28">
        <v>5900</v>
      </c>
      <c r="I5" s="28">
        <f>G5*0.23</f>
        <v>15870</v>
      </c>
      <c r="J5" s="29">
        <f>G5+H5+I5</f>
        <v>90770</v>
      </c>
    </row>
    <row r="6" spans="1:14" outlineLevel="1" collapsed="1" x14ac:dyDescent="0.2">
      <c r="A6" s="24"/>
      <c r="B6" s="25"/>
      <c r="C6" s="25"/>
      <c r="D6" s="26"/>
      <c r="E6" s="41" t="s">
        <v>39</v>
      </c>
      <c r="F6" s="28"/>
      <c r="G6" s="28"/>
      <c r="H6" s="28"/>
      <c r="I6" s="28"/>
      <c r="J6" s="29">
        <f>SUBTOTAL(9,J2:J5)</f>
        <v>311627.2</v>
      </c>
    </row>
    <row r="7" spans="1:14" hidden="1" outlineLevel="2" x14ac:dyDescent="0.2">
      <c r="A7" s="30">
        <v>1469</v>
      </c>
      <c r="B7" s="31" t="s">
        <v>19</v>
      </c>
      <c r="C7" s="31" t="s">
        <v>13</v>
      </c>
      <c r="D7" s="32">
        <v>42496</v>
      </c>
      <c r="E7" s="33" t="s">
        <v>34</v>
      </c>
      <c r="F7" s="34">
        <v>6550</v>
      </c>
      <c r="G7" s="34">
        <f>F7*12</f>
        <v>78600</v>
      </c>
      <c r="H7" s="34">
        <v>6725</v>
      </c>
      <c r="I7" s="34">
        <f>G7*0.23</f>
        <v>18078</v>
      </c>
      <c r="J7" s="35">
        <f>G7+H7+I7</f>
        <v>103403</v>
      </c>
    </row>
    <row r="8" spans="1:14" hidden="1" outlineLevel="2" x14ac:dyDescent="0.2">
      <c r="A8" s="24">
        <v>1734</v>
      </c>
      <c r="B8" s="25" t="s">
        <v>14</v>
      </c>
      <c r="C8" s="25" t="s">
        <v>20</v>
      </c>
      <c r="D8" s="26">
        <v>42714</v>
      </c>
      <c r="E8" s="27" t="s">
        <v>34</v>
      </c>
      <c r="F8" s="28">
        <v>7450</v>
      </c>
      <c r="G8" s="28">
        <f>F8*12</f>
        <v>89400</v>
      </c>
      <c r="H8" s="28">
        <v>5550</v>
      </c>
      <c r="I8" s="28">
        <f>G8*0.23</f>
        <v>20562</v>
      </c>
      <c r="J8" s="29">
        <f>G8+H8+I8</f>
        <v>115512</v>
      </c>
    </row>
    <row r="9" spans="1:14" hidden="1" outlineLevel="2" x14ac:dyDescent="0.2">
      <c r="A9" s="30">
        <v>1322</v>
      </c>
      <c r="B9" s="31" t="s">
        <v>30</v>
      </c>
      <c r="C9" s="31" t="s">
        <v>31</v>
      </c>
      <c r="D9" s="32">
        <v>42502</v>
      </c>
      <c r="E9" s="33" t="s">
        <v>34</v>
      </c>
      <c r="F9" s="34">
        <v>4750</v>
      </c>
      <c r="G9" s="34">
        <f>F9*12</f>
        <v>57000</v>
      </c>
      <c r="H9" s="34">
        <v>995</v>
      </c>
      <c r="I9" s="34">
        <f>G9*0.23</f>
        <v>13110</v>
      </c>
      <c r="J9" s="35">
        <f>G9+H9+I9</f>
        <v>71105</v>
      </c>
    </row>
    <row r="10" spans="1:14" outlineLevel="1" collapsed="1" x14ac:dyDescent="0.2">
      <c r="A10" s="30"/>
      <c r="B10" s="31"/>
      <c r="C10" s="31"/>
      <c r="D10" s="32"/>
      <c r="E10" s="42" t="s">
        <v>40</v>
      </c>
      <c r="F10" s="34"/>
      <c r="G10" s="34"/>
      <c r="H10" s="34"/>
      <c r="I10" s="34"/>
      <c r="J10" s="35">
        <f>SUBTOTAL(9,J7:J9)</f>
        <v>290020</v>
      </c>
    </row>
    <row r="11" spans="1:14" hidden="1" outlineLevel="2" x14ac:dyDescent="0.2">
      <c r="A11" s="24">
        <v>1005</v>
      </c>
      <c r="B11" s="25" t="s">
        <v>17</v>
      </c>
      <c r="C11" s="25" t="s">
        <v>16</v>
      </c>
      <c r="D11" s="26">
        <v>42047</v>
      </c>
      <c r="E11" s="27" t="s">
        <v>32</v>
      </c>
      <c r="F11" s="28">
        <v>4850</v>
      </c>
      <c r="G11" s="28">
        <f>F11*12</f>
        <v>58200</v>
      </c>
      <c r="H11" s="28">
        <v>1470</v>
      </c>
      <c r="I11" s="28">
        <f>G11*0.23</f>
        <v>13386</v>
      </c>
      <c r="J11" s="29">
        <f>G11+H11+I11</f>
        <v>73056</v>
      </c>
    </row>
    <row r="12" spans="1:14" hidden="1" outlineLevel="2" x14ac:dyDescent="0.2">
      <c r="A12" s="30">
        <v>1499</v>
      </c>
      <c r="B12" s="31" t="s">
        <v>22</v>
      </c>
      <c r="C12" s="31" t="s">
        <v>23</v>
      </c>
      <c r="D12" s="32">
        <v>42088</v>
      </c>
      <c r="E12" s="33" t="s">
        <v>32</v>
      </c>
      <c r="F12" s="34">
        <v>1750</v>
      </c>
      <c r="G12" s="34">
        <f>F12*12</f>
        <v>21000</v>
      </c>
      <c r="H12" s="34">
        <v>1630</v>
      </c>
      <c r="I12" s="34">
        <f>G12*0.23</f>
        <v>4830</v>
      </c>
      <c r="J12" s="35">
        <f>G12+H12+I12</f>
        <v>27460</v>
      </c>
    </row>
    <row r="13" spans="1:14" hidden="1" outlineLevel="2" x14ac:dyDescent="0.2">
      <c r="A13" s="36">
        <v>1662</v>
      </c>
      <c r="B13" s="37" t="s">
        <v>28</v>
      </c>
      <c r="C13" s="37" t="s">
        <v>29</v>
      </c>
      <c r="D13" s="38">
        <v>42642</v>
      </c>
      <c r="E13" s="39" t="s">
        <v>32</v>
      </c>
      <c r="F13" s="40">
        <v>7500</v>
      </c>
      <c r="G13" s="40">
        <f>F13*12</f>
        <v>90000</v>
      </c>
      <c r="H13" s="40">
        <v>3002</v>
      </c>
      <c r="I13" s="40">
        <f>G13*0.23</f>
        <v>20700</v>
      </c>
      <c r="J13" s="13">
        <f>G13+H13+I13</f>
        <v>113702</v>
      </c>
    </row>
    <row r="14" spans="1:14" outlineLevel="1" collapsed="1" x14ac:dyDescent="0.2">
      <c r="A14" s="43"/>
      <c r="B14" s="44"/>
      <c r="C14" s="44"/>
      <c r="D14" s="45"/>
      <c r="E14" s="47" t="s">
        <v>41</v>
      </c>
      <c r="F14" s="46"/>
      <c r="G14" s="46"/>
      <c r="H14" s="46"/>
      <c r="I14" s="46"/>
      <c r="J14" s="46">
        <f>SUBTOTAL(9,J11:J13)</f>
        <v>214218</v>
      </c>
    </row>
    <row r="15" spans="1:14" x14ac:dyDescent="0.2">
      <c r="A15" s="43"/>
      <c r="B15" s="44"/>
      <c r="C15" s="44"/>
      <c r="D15" s="45"/>
      <c r="E15" s="47" t="s">
        <v>42</v>
      </c>
      <c r="F15" s="46"/>
      <c r="G15" s="46"/>
      <c r="H15" s="46"/>
      <c r="I15" s="46"/>
      <c r="J15" s="46">
        <f>SUBTOTAL(9,J2:J13)</f>
        <v>815865.2</v>
      </c>
    </row>
    <row r="16" spans="1:14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</sheetData>
  <printOptions headings="1" gridLines="1"/>
  <pageMargins left="0.75" right="0.75" top="1" bottom="1" header="0.5" footer="0.5"/>
  <pageSetup orientation="landscape" horizontalDpi="300" verticalDpi="300" r:id="rId1"/>
  <headerFooter alignWithMargins="0">
    <oddFooter>&amp;CTimothy Cayer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X e H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D X e H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3 h 0 s o i k e 4 D g A A A B E A A A A T A B w A R m 9 y b X V s Y X M v U 2 V j d G l v b j E u b S C i G A A o o B Q A A A A A A A A A A A A A A A A A A A A A A A A A A A A r T k 0 u y c z P U w i G 0 I b W A F B L A Q I t A B Q A A g A I A A 1 3 h 0 u A L f d N p w A A A P g A A A A S A A A A A A A A A A A A A A A A A A A A A A B D b 2 5 m a W c v U G F j a 2 F n Z S 5 4 b W x Q S w E C L Q A U A A I A C A A N d 4 d L D 8 r p q 6 Q A A A D p A A A A E w A A A A A A A A A A A A A A A A D z A A A A W 0 N v b n R l b n R f V H l w Z X N d L n h t b F B L A Q I t A B Q A A g A I A A 1 3 h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F k n Z W S M I 6 Q L M u k L a D 4 K V y A A A A A A I A A A A A A B B m A A A A A Q A A I A A A A M k s y O L 2 v 3 I x y h F x 6 Y Q f y 2 l G p X L U F 2 z a L 7 M b p u T I P W I M A A A A A A 6 A A A A A A g A A I A A A A H v r H G I A A f L s z G K U F T P F k 7 R I o f y 3 f k 1 I H 0 c g z e w b a q o o U A A A A D 3 L u Z d a m x H F K K L m y D g 7 W W C r K 6 Q a I N J j J V G s E x / w b H y Q J L y b d q K X l X + D 1 o f 1 4 Z t J T W 4 Q R E N C J j c i T m 9 m o W 7 V y g l j K g F D M N k f o v V h f y + e n b w k Q A A A A F W t H s W C l s S x U a 6 D w W w V 8 v 9 7 7 1 2 + + L l F K H T p T e I i Z A F t B H B Y R V Q k h E P 6 f C 9 9 h C 6 O d 0 G C F q X u O 3 V Q 1 y R v Y A I b I O 4 = < / D a t a M a s h u p > 
</file>

<file path=customXml/itemProps1.xml><?xml version="1.0" encoding="utf-8"?>
<ds:datastoreItem xmlns:ds="http://schemas.openxmlformats.org/officeDocument/2006/customXml" ds:itemID="{0BBBA85F-99AB-46D2-96A3-60F60FFC7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Compensation</vt:lpstr>
      <vt:lpstr>Summary</vt:lpstr>
      <vt:lpstr>Subtotals</vt:lpstr>
      <vt:lpstr>Compensation!Criteria</vt:lpstr>
      <vt:lpstr>Compensation!Extract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2015-08-11T15:45:16Z</dcterms:created>
  <dcterms:modified xsi:type="dcterms:W3CDTF">2017-12-07T20:00:06Z</dcterms:modified>
</cp:coreProperties>
</file>