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tBeansProjects\ML ANN\IF4071-ANN\helper ANN\DeltaTrainingRule\"/>
    </mc:Choice>
  </mc:AlternateContent>
  <bookViews>
    <workbookView xWindow="0" yWindow="0" windowWidth="20490" windowHeight="7755" tabRatio="604" firstSheet="3" activeTab="5"/>
  </bookViews>
  <sheets>
    <sheet name="Daftar Isi" sheetId="13" r:id="rId1"/>
    <sheet name="Perceptron - Dataset 1" sheetId="4" r:id="rId2"/>
    <sheet name="Perceptron - Dataset 2" sheetId="5" r:id="rId3"/>
    <sheet name="Delta Rule - Batch Dataset 1" sheetId="2" r:id="rId4"/>
    <sheet name="Delta Rule - Batch Dataset 2" sheetId="6" r:id="rId5"/>
    <sheet name="Delta Rule - Incremental Data1" sheetId="3" r:id="rId6"/>
    <sheet name="Delta Rule - Incremental Data2" sheetId="7" r:id="rId7"/>
    <sheet name="Backpropagation - Dataset 1" sheetId="8" r:id="rId8"/>
    <sheet name="Backpropagation - Dataset 2" sheetId="12" r:id="rId9"/>
    <sheet name="Kesimpulan" sheetId="14"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4" i="2" l="1"/>
  <c r="J12" i="3" l="1"/>
  <c r="K12" i="3" s="1"/>
  <c r="S12" i="3" s="1"/>
  <c r="W12" i="3" s="1"/>
  <c r="O13" i="3" s="1"/>
  <c r="K12" i="7"/>
  <c r="L12" i="7" s="1"/>
  <c r="U12" i="7"/>
  <c r="Z12" i="7" s="1"/>
  <c r="P13" i="7" s="1"/>
  <c r="AB12" i="12"/>
  <c r="AC12" i="12"/>
  <c r="AD12" i="12"/>
  <c r="AE12" i="12"/>
  <c r="AJ12" i="12"/>
  <c r="AK12" i="12"/>
  <c r="AL12" i="12"/>
  <c r="AY12" i="12"/>
  <c r="BL12" i="12"/>
  <c r="AG13" i="12"/>
  <c r="AM12" i="12"/>
  <c r="AO12" i="12"/>
  <c r="BB12" i="12"/>
  <c r="R13" i="12"/>
  <c r="AQ12" i="12"/>
  <c r="BD12" i="12"/>
  <c r="T13" i="12"/>
  <c r="AS12" i="12"/>
  <c r="BF12" i="12"/>
  <c r="V13" i="12"/>
  <c r="AU12" i="12"/>
  <c r="BH12" i="12"/>
  <c r="X13" i="12"/>
  <c r="AW12" i="12"/>
  <c r="BJ12" i="12"/>
  <c r="Z13" i="12"/>
  <c r="AB13" i="12"/>
  <c r="AC13" i="12"/>
  <c r="AN12" i="12"/>
  <c r="AP12" i="12"/>
  <c r="BC12" i="12"/>
  <c r="S13" i="12"/>
  <c r="AR12" i="12"/>
  <c r="BE12" i="12"/>
  <c r="U13" i="12"/>
  <c r="AT12" i="12"/>
  <c r="BG12" i="12"/>
  <c r="W13" i="12"/>
  <c r="AV12" i="12"/>
  <c r="BI12" i="12"/>
  <c r="Y13" i="12"/>
  <c r="AX12" i="12"/>
  <c r="BK12" i="12"/>
  <c r="AA13" i="12"/>
  <c r="AD13" i="12"/>
  <c r="AE13" i="12"/>
  <c r="AZ12" i="12"/>
  <c r="BM12" i="12"/>
  <c r="AH13" i="12"/>
  <c r="BA12" i="12"/>
  <c r="BN12" i="12"/>
  <c r="AI13" i="12"/>
  <c r="AJ13" i="12"/>
  <c r="AK13" i="12"/>
  <c r="AL13" i="12"/>
  <c r="AY13" i="12"/>
  <c r="BL13" i="12"/>
  <c r="AG14" i="12"/>
  <c r="AM13" i="12"/>
  <c r="AO13" i="12"/>
  <c r="BB13" i="12"/>
  <c r="R14" i="12"/>
  <c r="AQ13" i="12"/>
  <c r="BD13" i="12"/>
  <c r="T14" i="12"/>
  <c r="AS13" i="12"/>
  <c r="BF13" i="12"/>
  <c r="V14" i="12"/>
  <c r="AU13" i="12"/>
  <c r="BH13" i="12"/>
  <c r="X14" i="12"/>
  <c r="AW13" i="12"/>
  <c r="BJ13" i="12"/>
  <c r="Z14" i="12"/>
  <c r="AB14" i="12"/>
  <c r="AC14" i="12"/>
  <c r="AN13" i="12"/>
  <c r="AP13" i="12"/>
  <c r="BC13" i="12"/>
  <c r="S14" i="12"/>
  <c r="AR13" i="12"/>
  <c r="BE13" i="12"/>
  <c r="U14" i="12"/>
  <c r="AT13" i="12"/>
  <c r="BG13" i="12"/>
  <c r="W14" i="12"/>
  <c r="AV13" i="12"/>
  <c r="BI13" i="12"/>
  <c r="Y14" i="12"/>
  <c r="AX13" i="12"/>
  <c r="BK13" i="12"/>
  <c r="AA14" i="12"/>
  <c r="AD14" i="12"/>
  <c r="AE14" i="12"/>
  <c r="AZ13" i="12"/>
  <c r="BM13" i="12"/>
  <c r="AH14" i="12"/>
  <c r="BA13" i="12"/>
  <c r="BN13" i="12"/>
  <c r="AI14" i="12"/>
  <c r="AJ14" i="12"/>
  <c r="AK14" i="12"/>
  <c r="AL14" i="12"/>
  <c r="AY14" i="12"/>
  <c r="BL14" i="12"/>
  <c r="AG15" i="12"/>
  <c r="AM14" i="12"/>
  <c r="AO14" i="12"/>
  <c r="BB14" i="12"/>
  <c r="R15" i="12"/>
  <c r="AQ14" i="12"/>
  <c r="BD14" i="12"/>
  <c r="T15" i="12"/>
  <c r="AS14" i="12"/>
  <c r="BF14" i="12"/>
  <c r="V15" i="12"/>
  <c r="AU14" i="12"/>
  <c r="BH14" i="12"/>
  <c r="X15" i="12"/>
  <c r="AW14" i="12"/>
  <c r="BJ14" i="12"/>
  <c r="Z15" i="12"/>
  <c r="AB15" i="12"/>
  <c r="AC15" i="12"/>
  <c r="AN14" i="12"/>
  <c r="AP14" i="12"/>
  <c r="BC14" i="12"/>
  <c r="S15" i="12"/>
  <c r="AR14" i="12"/>
  <c r="BE14" i="12"/>
  <c r="U15" i="12"/>
  <c r="AT14" i="12"/>
  <c r="BG14" i="12"/>
  <c r="W15" i="12"/>
  <c r="AV14" i="12"/>
  <c r="BI14" i="12"/>
  <c r="Y15" i="12"/>
  <c r="AX14" i="12"/>
  <c r="BK14" i="12"/>
  <c r="AA15" i="12"/>
  <c r="AD15" i="12"/>
  <c r="AE15" i="12"/>
  <c r="AZ14" i="12"/>
  <c r="BM14" i="12"/>
  <c r="AH15" i="12"/>
  <c r="BA14" i="12"/>
  <c r="BN14" i="12"/>
  <c r="AI15" i="12"/>
  <c r="AJ15" i="12"/>
  <c r="AK15" i="12"/>
  <c r="AL15" i="12"/>
  <c r="AY15" i="12"/>
  <c r="BL15" i="12"/>
  <c r="AG16" i="12"/>
  <c r="AM15" i="12"/>
  <c r="AO15" i="12"/>
  <c r="BB15" i="12"/>
  <c r="R16" i="12"/>
  <c r="AQ15" i="12"/>
  <c r="BD15" i="12"/>
  <c r="T16" i="12"/>
  <c r="AS15" i="12"/>
  <c r="BF15" i="12"/>
  <c r="V16" i="12"/>
  <c r="AU15" i="12"/>
  <c r="BH15" i="12"/>
  <c r="X16" i="12"/>
  <c r="AW15" i="12"/>
  <c r="BJ15" i="12"/>
  <c r="Z16" i="12"/>
  <c r="AB16" i="12"/>
  <c r="AC16" i="12"/>
  <c r="AN15" i="12"/>
  <c r="AP15" i="12"/>
  <c r="BC15" i="12"/>
  <c r="S16" i="12"/>
  <c r="AR15" i="12"/>
  <c r="BE15" i="12"/>
  <c r="U16" i="12"/>
  <c r="AT15" i="12"/>
  <c r="BG15" i="12"/>
  <c r="W16" i="12"/>
  <c r="AV15" i="12"/>
  <c r="BI15" i="12"/>
  <c r="Y16" i="12"/>
  <c r="AX15" i="12"/>
  <c r="BK15" i="12"/>
  <c r="AA16" i="12"/>
  <c r="AD16" i="12"/>
  <c r="AE16" i="12"/>
  <c r="AZ15" i="12"/>
  <c r="BM15" i="12"/>
  <c r="AH16" i="12"/>
  <c r="BA15" i="12"/>
  <c r="BN15" i="12"/>
  <c r="AI16" i="12"/>
  <c r="AJ16" i="12"/>
  <c r="AK16" i="12"/>
  <c r="AL16" i="12"/>
  <c r="AY16" i="12"/>
  <c r="BL16" i="12"/>
  <c r="AG17" i="12"/>
  <c r="AM16" i="12"/>
  <c r="AO16" i="12"/>
  <c r="BB16" i="12"/>
  <c r="R17" i="12"/>
  <c r="AQ16" i="12"/>
  <c r="BD16" i="12"/>
  <c r="T17" i="12"/>
  <c r="AS16" i="12"/>
  <c r="BF16" i="12"/>
  <c r="V17" i="12"/>
  <c r="AU16" i="12"/>
  <c r="BH16" i="12"/>
  <c r="X17" i="12"/>
  <c r="AW16" i="12"/>
  <c r="BJ16" i="12"/>
  <c r="Z17" i="12"/>
  <c r="AB17" i="12"/>
  <c r="AC17" i="12"/>
  <c r="AN16" i="12"/>
  <c r="AP16" i="12"/>
  <c r="BC16" i="12"/>
  <c r="S17" i="12"/>
  <c r="AR16" i="12"/>
  <c r="BE16" i="12"/>
  <c r="U17" i="12"/>
  <c r="AT16" i="12"/>
  <c r="BG16" i="12"/>
  <c r="W17" i="12"/>
  <c r="AV16" i="12"/>
  <c r="BI16" i="12"/>
  <c r="Y17" i="12"/>
  <c r="AX16" i="12"/>
  <c r="BK16" i="12"/>
  <c r="AA17" i="12"/>
  <c r="AD17" i="12"/>
  <c r="AE17" i="12"/>
  <c r="AZ16" i="12"/>
  <c r="BM16" i="12"/>
  <c r="AH17" i="12"/>
  <c r="BA16" i="12"/>
  <c r="BN16" i="12"/>
  <c r="AI17" i="12"/>
  <c r="AJ17" i="12"/>
  <c r="AK17" i="12"/>
  <c r="AL17" i="12"/>
  <c r="AY17" i="12"/>
  <c r="BL17" i="12"/>
  <c r="AG18" i="12"/>
  <c r="AM17" i="12"/>
  <c r="AO17" i="12"/>
  <c r="BB17" i="12"/>
  <c r="R18" i="12"/>
  <c r="AQ17" i="12"/>
  <c r="BD17" i="12"/>
  <c r="T18" i="12"/>
  <c r="AS17" i="12"/>
  <c r="BF17" i="12"/>
  <c r="V18" i="12"/>
  <c r="AU17" i="12"/>
  <c r="BH17" i="12"/>
  <c r="X18" i="12"/>
  <c r="AW17" i="12"/>
  <c r="BJ17" i="12"/>
  <c r="Z18" i="12"/>
  <c r="AB18" i="12"/>
  <c r="AC18" i="12"/>
  <c r="AN17" i="12"/>
  <c r="AP17" i="12"/>
  <c r="BC17" i="12"/>
  <c r="S18" i="12"/>
  <c r="AR17" i="12"/>
  <c r="BE17" i="12"/>
  <c r="U18" i="12"/>
  <c r="AT17" i="12"/>
  <c r="BG17" i="12"/>
  <c r="W18" i="12"/>
  <c r="AV17" i="12"/>
  <c r="BI17" i="12"/>
  <c r="Y18" i="12"/>
  <c r="AX17" i="12"/>
  <c r="BK17" i="12"/>
  <c r="AA18" i="12"/>
  <c r="AD18" i="12"/>
  <c r="AE18" i="12"/>
  <c r="AZ17" i="12"/>
  <c r="BM17" i="12"/>
  <c r="AH18" i="12"/>
  <c r="BA17" i="12"/>
  <c r="BN17" i="12"/>
  <c r="AI18" i="12"/>
  <c r="AJ18" i="12"/>
  <c r="AK18" i="12"/>
  <c r="AL18" i="12"/>
  <c r="AY18" i="12"/>
  <c r="BL18" i="12"/>
  <c r="AG19" i="12"/>
  <c r="AM18" i="12"/>
  <c r="AO18" i="12"/>
  <c r="BB18" i="12"/>
  <c r="R19" i="12"/>
  <c r="AQ18" i="12"/>
  <c r="BD18" i="12"/>
  <c r="T19" i="12"/>
  <c r="AS18" i="12"/>
  <c r="BF18" i="12"/>
  <c r="V19" i="12"/>
  <c r="AU18" i="12"/>
  <c r="BH18" i="12"/>
  <c r="X19" i="12"/>
  <c r="AW18" i="12"/>
  <c r="BJ18" i="12"/>
  <c r="Z19" i="12"/>
  <c r="AB19" i="12"/>
  <c r="AC19" i="12"/>
  <c r="AN18" i="12"/>
  <c r="AP18" i="12"/>
  <c r="BC18" i="12"/>
  <c r="S19" i="12"/>
  <c r="AR18" i="12"/>
  <c r="BE18" i="12"/>
  <c r="U19" i="12"/>
  <c r="AT18" i="12"/>
  <c r="BG18" i="12"/>
  <c r="W19" i="12"/>
  <c r="AV18" i="12"/>
  <c r="BI18" i="12"/>
  <c r="Y19" i="12"/>
  <c r="AX18" i="12"/>
  <c r="BK18" i="12"/>
  <c r="AA19" i="12"/>
  <c r="AD19" i="12"/>
  <c r="AE19" i="12"/>
  <c r="AZ18" i="12"/>
  <c r="BM18" i="12"/>
  <c r="AH19" i="12"/>
  <c r="BA18" i="12"/>
  <c r="BN18" i="12"/>
  <c r="AI19" i="12"/>
  <c r="AJ19" i="12"/>
  <c r="AK19" i="12"/>
  <c r="AL19" i="12"/>
  <c r="AY19" i="12"/>
  <c r="BL19" i="12"/>
  <c r="AG20" i="12"/>
  <c r="AM19" i="12"/>
  <c r="AO19" i="12"/>
  <c r="BB19" i="12"/>
  <c r="R20" i="12"/>
  <c r="AQ19" i="12"/>
  <c r="BD19" i="12"/>
  <c r="T20" i="12"/>
  <c r="AS19" i="12"/>
  <c r="BF19" i="12"/>
  <c r="V20" i="12"/>
  <c r="AU19" i="12"/>
  <c r="BH19" i="12"/>
  <c r="X20" i="12"/>
  <c r="AW19" i="12"/>
  <c r="BJ19" i="12"/>
  <c r="Z20" i="12"/>
  <c r="AB20" i="12"/>
  <c r="AC20" i="12"/>
  <c r="AN19" i="12"/>
  <c r="AP19" i="12"/>
  <c r="BC19" i="12"/>
  <c r="S20" i="12"/>
  <c r="AR19" i="12"/>
  <c r="BE19" i="12"/>
  <c r="U20" i="12"/>
  <c r="AT19" i="12"/>
  <c r="BG19" i="12"/>
  <c r="W20" i="12"/>
  <c r="AV19" i="12"/>
  <c r="BI19" i="12"/>
  <c r="Y20" i="12"/>
  <c r="AX19" i="12"/>
  <c r="BK19" i="12"/>
  <c r="AA20" i="12"/>
  <c r="AD20" i="12"/>
  <c r="AE20" i="12"/>
  <c r="AZ19" i="12"/>
  <c r="BM19" i="12"/>
  <c r="AH20" i="12"/>
  <c r="BA19" i="12"/>
  <c r="BN19" i="12"/>
  <c r="AI20" i="12"/>
  <c r="AJ20" i="12"/>
  <c r="AK20" i="12"/>
  <c r="AL20" i="12"/>
  <c r="AY20" i="12"/>
  <c r="BL20" i="12"/>
  <c r="AG21" i="12"/>
  <c r="AM20" i="12"/>
  <c r="AO20" i="12"/>
  <c r="BB20" i="12"/>
  <c r="R21" i="12"/>
  <c r="AQ20" i="12"/>
  <c r="BD20" i="12"/>
  <c r="T21" i="12"/>
  <c r="AS20" i="12"/>
  <c r="BF20" i="12"/>
  <c r="V21" i="12"/>
  <c r="AU20" i="12"/>
  <c r="BH20" i="12"/>
  <c r="X21" i="12"/>
  <c r="AW20" i="12"/>
  <c r="BJ20" i="12"/>
  <c r="Z21" i="12"/>
  <c r="AB21" i="12"/>
  <c r="AC21" i="12"/>
  <c r="AN20" i="12"/>
  <c r="AP20" i="12"/>
  <c r="BC20" i="12"/>
  <c r="S21" i="12"/>
  <c r="AR20" i="12"/>
  <c r="BE20" i="12"/>
  <c r="U21" i="12"/>
  <c r="AT20" i="12"/>
  <c r="BG20" i="12"/>
  <c r="W21" i="12"/>
  <c r="AV20" i="12"/>
  <c r="BI20" i="12"/>
  <c r="Y21" i="12"/>
  <c r="AX20" i="12"/>
  <c r="BK20" i="12"/>
  <c r="AA21" i="12"/>
  <c r="AD21" i="12"/>
  <c r="AE21" i="12"/>
  <c r="AZ20" i="12"/>
  <c r="BM20" i="12"/>
  <c r="AH21" i="12"/>
  <c r="BA20" i="12"/>
  <c r="BN20" i="12"/>
  <c r="AI21" i="12"/>
  <c r="AJ21" i="12"/>
  <c r="AK21" i="12"/>
  <c r="AL21" i="12"/>
  <c r="AY21" i="12"/>
  <c r="BL21" i="12"/>
  <c r="AG22" i="12"/>
  <c r="AM21" i="12"/>
  <c r="AO21" i="12"/>
  <c r="BB21" i="12"/>
  <c r="R22" i="12"/>
  <c r="AQ21" i="12"/>
  <c r="BD21" i="12"/>
  <c r="T22" i="12"/>
  <c r="AS21" i="12"/>
  <c r="BF21" i="12"/>
  <c r="V22" i="12"/>
  <c r="AU21" i="12"/>
  <c r="BH21" i="12"/>
  <c r="X22" i="12"/>
  <c r="AW21" i="12"/>
  <c r="BJ21" i="12"/>
  <c r="Z22" i="12"/>
  <c r="AB22" i="12"/>
  <c r="AC22" i="12"/>
  <c r="AN21" i="12"/>
  <c r="AP21" i="12"/>
  <c r="BC21" i="12"/>
  <c r="S22" i="12"/>
  <c r="AR21" i="12"/>
  <c r="BE21" i="12"/>
  <c r="U22" i="12"/>
  <c r="AT21" i="12"/>
  <c r="BG21" i="12"/>
  <c r="W22" i="12"/>
  <c r="AV21" i="12"/>
  <c r="BI21" i="12"/>
  <c r="Y22" i="12"/>
  <c r="AX21" i="12"/>
  <c r="BK21" i="12"/>
  <c r="AA22" i="12"/>
  <c r="AD22" i="12"/>
  <c r="AE22" i="12"/>
  <c r="AZ21" i="12"/>
  <c r="BM21" i="12"/>
  <c r="AH22" i="12"/>
  <c r="BA21" i="12"/>
  <c r="BN21" i="12"/>
  <c r="AI22" i="12"/>
  <c r="AJ22" i="12"/>
  <c r="AK22" i="12"/>
  <c r="AL22" i="12"/>
  <c r="AY22" i="12"/>
  <c r="BL22" i="12"/>
  <c r="AG23" i="12"/>
  <c r="AM22" i="12"/>
  <c r="AO22" i="12"/>
  <c r="BB22" i="12"/>
  <c r="R23" i="12"/>
  <c r="AQ22" i="12"/>
  <c r="BD22" i="12"/>
  <c r="T23" i="12"/>
  <c r="AS22" i="12"/>
  <c r="BF22" i="12"/>
  <c r="V23" i="12"/>
  <c r="AU22" i="12"/>
  <c r="BH22" i="12"/>
  <c r="X23" i="12"/>
  <c r="AW22" i="12"/>
  <c r="BJ22" i="12"/>
  <c r="Z23" i="12"/>
  <c r="AB23" i="12"/>
  <c r="AC23" i="12"/>
  <c r="AN22" i="12"/>
  <c r="AP22" i="12"/>
  <c r="BC22" i="12"/>
  <c r="S23" i="12"/>
  <c r="AR22" i="12"/>
  <c r="BE22" i="12"/>
  <c r="U23" i="12"/>
  <c r="AT22" i="12"/>
  <c r="BG22" i="12"/>
  <c r="W23" i="12"/>
  <c r="AV22" i="12"/>
  <c r="BI22" i="12"/>
  <c r="Y23" i="12"/>
  <c r="AX22" i="12"/>
  <c r="BK22" i="12"/>
  <c r="AA23" i="12"/>
  <c r="AD23" i="12"/>
  <c r="AE23" i="12"/>
  <c r="AZ22" i="12"/>
  <c r="BM22" i="12"/>
  <c r="AH23" i="12"/>
  <c r="BA22" i="12"/>
  <c r="BN22" i="12"/>
  <c r="AI23" i="12"/>
  <c r="AJ23" i="12"/>
  <c r="AK23" i="12"/>
  <c r="AL23" i="12"/>
  <c r="AY23" i="12"/>
  <c r="BL23" i="12"/>
  <c r="AG24" i="12"/>
  <c r="AM23" i="12"/>
  <c r="AO23" i="12"/>
  <c r="BB23" i="12"/>
  <c r="R24" i="12"/>
  <c r="AQ23" i="12"/>
  <c r="BD23" i="12"/>
  <c r="T24" i="12"/>
  <c r="AS23" i="12"/>
  <c r="BF23" i="12"/>
  <c r="V24" i="12"/>
  <c r="AU23" i="12"/>
  <c r="BH23" i="12"/>
  <c r="X24" i="12"/>
  <c r="AW23" i="12"/>
  <c r="BJ23" i="12"/>
  <c r="Z24" i="12"/>
  <c r="AB24" i="12"/>
  <c r="AC24" i="12"/>
  <c r="AN23" i="12"/>
  <c r="AP23" i="12"/>
  <c r="BC23" i="12"/>
  <c r="S24" i="12"/>
  <c r="AR23" i="12"/>
  <c r="BE23" i="12"/>
  <c r="U24" i="12"/>
  <c r="AT23" i="12"/>
  <c r="BG23" i="12"/>
  <c r="W24" i="12"/>
  <c r="AV23" i="12"/>
  <c r="BI23" i="12"/>
  <c r="Y24" i="12"/>
  <c r="AX23" i="12"/>
  <c r="BK23" i="12"/>
  <c r="AA24" i="12"/>
  <c r="AD24" i="12"/>
  <c r="AE24" i="12"/>
  <c r="AZ23" i="12"/>
  <c r="BM23" i="12"/>
  <c r="AH24" i="12"/>
  <c r="BA23" i="12"/>
  <c r="BN23" i="12"/>
  <c r="AI24" i="12"/>
  <c r="AJ24" i="12"/>
  <c r="AK24" i="12"/>
  <c r="AL24" i="12"/>
  <c r="AY24" i="12"/>
  <c r="BL24" i="12"/>
  <c r="AG25" i="12"/>
  <c r="AM24" i="12"/>
  <c r="AO24" i="12"/>
  <c r="BB24" i="12"/>
  <c r="R25" i="12"/>
  <c r="AQ24" i="12"/>
  <c r="BD24" i="12"/>
  <c r="T25" i="12"/>
  <c r="AS24" i="12"/>
  <c r="BF24" i="12"/>
  <c r="V25" i="12"/>
  <c r="AU24" i="12"/>
  <c r="BH24" i="12"/>
  <c r="X25" i="12"/>
  <c r="AW24" i="12"/>
  <c r="BJ24" i="12"/>
  <c r="Z25" i="12"/>
  <c r="AB25" i="12"/>
  <c r="AC25" i="12"/>
  <c r="AN24" i="12"/>
  <c r="AP24" i="12"/>
  <c r="BC24" i="12"/>
  <c r="S25" i="12"/>
  <c r="AR24" i="12"/>
  <c r="BE24" i="12"/>
  <c r="U25" i="12"/>
  <c r="AT24" i="12"/>
  <c r="BG24" i="12"/>
  <c r="W25" i="12"/>
  <c r="AV24" i="12"/>
  <c r="BI24" i="12"/>
  <c r="Y25" i="12"/>
  <c r="AX24" i="12"/>
  <c r="BK24" i="12"/>
  <c r="AA25" i="12"/>
  <c r="AD25" i="12"/>
  <c r="AE25" i="12"/>
  <c r="AZ24" i="12"/>
  <c r="BM24" i="12"/>
  <c r="AH25" i="12"/>
  <c r="BA24" i="12"/>
  <c r="BN24" i="12"/>
  <c r="AI25" i="12"/>
  <c r="AJ25" i="12"/>
  <c r="AK25" i="12"/>
  <c r="AL25" i="12"/>
  <c r="AY25" i="12"/>
  <c r="BL25" i="12"/>
  <c r="AG26" i="12"/>
  <c r="AM25" i="12"/>
  <c r="AO25" i="12"/>
  <c r="BB25" i="12"/>
  <c r="R26" i="12"/>
  <c r="AQ25" i="12"/>
  <c r="BD25" i="12"/>
  <c r="T26" i="12"/>
  <c r="AS25" i="12"/>
  <c r="BF25" i="12"/>
  <c r="V26" i="12"/>
  <c r="AU25" i="12"/>
  <c r="BH25" i="12"/>
  <c r="X26" i="12"/>
  <c r="AW25" i="12"/>
  <c r="BJ25" i="12"/>
  <c r="Z26" i="12"/>
  <c r="AB26" i="12"/>
  <c r="AC26" i="12"/>
  <c r="AN25" i="12"/>
  <c r="AP25" i="12"/>
  <c r="BC25" i="12"/>
  <c r="S26" i="12"/>
  <c r="AR25" i="12"/>
  <c r="BE25" i="12"/>
  <c r="U26" i="12"/>
  <c r="AT25" i="12"/>
  <c r="BG25" i="12"/>
  <c r="W26" i="12"/>
  <c r="AV25" i="12"/>
  <c r="BI25" i="12"/>
  <c r="Y26" i="12"/>
  <c r="AX25" i="12"/>
  <c r="BK25" i="12"/>
  <c r="AA26" i="12"/>
  <c r="AD26" i="12"/>
  <c r="AE26" i="12"/>
  <c r="AZ25" i="12"/>
  <c r="BM25" i="12"/>
  <c r="AH26" i="12"/>
  <c r="BA25" i="12"/>
  <c r="BN25" i="12"/>
  <c r="AI26" i="12"/>
  <c r="AJ26" i="12"/>
  <c r="AK26" i="12"/>
  <c r="AL26" i="12"/>
  <c r="AY26" i="12"/>
  <c r="BL26" i="12"/>
  <c r="AG27" i="12"/>
  <c r="AM26" i="12"/>
  <c r="AO26" i="12"/>
  <c r="BB26" i="12"/>
  <c r="R27" i="12"/>
  <c r="AQ26" i="12"/>
  <c r="BD26" i="12"/>
  <c r="T27" i="12"/>
  <c r="AS26" i="12"/>
  <c r="BF26" i="12"/>
  <c r="V27" i="12"/>
  <c r="AU26" i="12"/>
  <c r="BH26" i="12"/>
  <c r="X27" i="12"/>
  <c r="AW26" i="12"/>
  <c r="BJ26" i="12"/>
  <c r="Z27" i="12"/>
  <c r="AB27" i="12"/>
  <c r="AC27" i="12"/>
  <c r="AN26" i="12"/>
  <c r="AP26" i="12"/>
  <c r="BC26" i="12"/>
  <c r="S27" i="12"/>
  <c r="AR26" i="12"/>
  <c r="BE26" i="12"/>
  <c r="U27" i="12"/>
  <c r="AT26" i="12"/>
  <c r="BG26" i="12"/>
  <c r="W27" i="12"/>
  <c r="AV26" i="12"/>
  <c r="BI26" i="12"/>
  <c r="Y27" i="12"/>
  <c r="AX26" i="12"/>
  <c r="BK26" i="12"/>
  <c r="AA27" i="12"/>
  <c r="AD27" i="12"/>
  <c r="AE27" i="12"/>
  <c r="AZ26" i="12"/>
  <c r="BM26" i="12"/>
  <c r="AH27" i="12"/>
  <c r="BA26" i="12"/>
  <c r="BN26" i="12"/>
  <c r="AI27" i="12"/>
  <c r="AJ27" i="12"/>
  <c r="AK27" i="12"/>
  <c r="AL27" i="12"/>
  <c r="AY27" i="12"/>
  <c r="BL27" i="12"/>
  <c r="AG28" i="12"/>
  <c r="AM27" i="12"/>
  <c r="AO27" i="12"/>
  <c r="BB27" i="12"/>
  <c r="R28" i="12"/>
  <c r="AQ27" i="12"/>
  <c r="BD27" i="12"/>
  <c r="T28" i="12"/>
  <c r="AS27" i="12"/>
  <c r="BF27" i="12"/>
  <c r="V28" i="12"/>
  <c r="AU27" i="12"/>
  <c r="BH27" i="12"/>
  <c r="X28" i="12"/>
  <c r="AW27" i="12"/>
  <c r="BJ27" i="12"/>
  <c r="Z28" i="12"/>
  <c r="AB28" i="12"/>
  <c r="AC28" i="12"/>
  <c r="AN27" i="12"/>
  <c r="AP27" i="12"/>
  <c r="BC27" i="12"/>
  <c r="S28" i="12"/>
  <c r="AR27" i="12"/>
  <c r="BE27" i="12"/>
  <c r="U28" i="12"/>
  <c r="AT27" i="12"/>
  <c r="BG27" i="12"/>
  <c r="W28" i="12"/>
  <c r="AV27" i="12"/>
  <c r="BI27" i="12"/>
  <c r="Y28" i="12"/>
  <c r="AX27" i="12"/>
  <c r="BK27" i="12"/>
  <c r="AA28" i="12"/>
  <c r="AD28" i="12"/>
  <c r="AE28" i="12"/>
  <c r="AZ27" i="12"/>
  <c r="BM27" i="12"/>
  <c r="AH28" i="12"/>
  <c r="BA27" i="12"/>
  <c r="BN27" i="12"/>
  <c r="AI28" i="12"/>
  <c r="AJ28" i="12"/>
  <c r="AK28" i="12"/>
  <c r="AL28" i="12"/>
  <c r="AY28" i="12"/>
  <c r="BL28" i="12"/>
  <c r="AG29" i="12"/>
  <c r="AM28" i="12"/>
  <c r="AO28" i="12"/>
  <c r="BB28" i="12"/>
  <c r="R29" i="12"/>
  <c r="AQ28" i="12"/>
  <c r="BD28" i="12"/>
  <c r="T29" i="12"/>
  <c r="AS28" i="12"/>
  <c r="BF28" i="12"/>
  <c r="V29" i="12"/>
  <c r="AU28" i="12"/>
  <c r="BH28" i="12"/>
  <c r="X29" i="12"/>
  <c r="AW28" i="12"/>
  <c r="BJ28" i="12"/>
  <c r="Z29" i="12"/>
  <c r="AB29" i="12"/>
  <c r="AC29" i="12"/>
  <c r="AN28" i="12"/>
  <c r="AP28" i="12"/>
  <c r="BC28" i="12"/>
  <c r="S29" i="12"/>
  <c r="AR28" i="12"/>
  <c r="BE28" i="12"/>
  <c r="U29" i="12"/>
  <c r="AT28" i="12"/>
  <c r="BG28" i="12"/>
  <c r="W29" i="12"/>
  <c r="AV28" i="12"/>
  <c r="BI28" i="12"/>
  <c r="Y29" i="12"/>
  <c r="AX28" i="12"/>
  <c r="BK28" i="12"/>
  <c r="AA29" i="12"/>
  <c r="AD29" i="12"/>
  <c r="AE29" i="12"/>
  <c r="AZ28" i="12"/>
  <c r="BM28" i="12"/>
  <c r="AH29" i="12"/>
  <c r="BA28" i="12"/>
  <c r="BN28" i="12"/>
  <c r="AI29" i="12"/>
  <c r="AJ29" i="12"/>
  <c r="AK29" i="12"/>
  <c r="AL29" i="12"/>
  <c r="AY29" i="12"/>
  <c r="BL29" i="12"/>
  <c r="AG30" i="12"/>
  <c r="AM29" i="12"/>
  <c r="AO29" i="12"/>
  <c r="BB29" i="12"/>
  <c r="R30" i="12"/>
  <c r="AQ29" i="12"/>
  <c r="BD29" i="12"/>
  <c r="T30" i="12"/>
  <c r="AS29" i="12"/>
  <c r="BF29" i="12"/>
  <c r="V30" i="12"/>
  <c r="AU29" i="12"/>
  <c r="BH29" i="12"/>
  <c r="X30" i="12"/>
  <c r="AW29" i="12"/>
  <c r="BJ29" i="12"/>
  <c r="Z30" i="12"/>
  <c r="AB30" i="12"/>
  <c r="AC30" i="12"/>
  <c r="AN29" i="12"/>
  <c r="AP29" i="12"/>
  <c r="BC29" i="12"/>
  <c r="S30" i="12"/>
  <c r="AR29" i="12"/>
  <c r="BE29" i="12"/>
  <c r="U30" i="12"/>
  <c r="AT29" i="12"/>
  <c r="BG29" i="12"/>
  <c r="W30" i="12"/>
  <c r="AV29" i="12"/>
  <c r="BI29" i="12"/>
  <c r="Y30" i="12"/>
  <c r="AX29" i="12"/>
  <c r="BK29" i="12"/>
  <c r="AA30" i="12"/>
  <c r="AD30" i="12"/>
  <c r="AE30" i="12"/>
  <c r="AZ29" i="12"/>
  <c r="BM29" i="12"/>
  <c r="AH30" i="12"/>
  <c r="BA29" i="12"/>
  <c r="BN29" i="12"/>
  <c r="AI30" i="12"/>
  <c r="AJ30" i="12"/>
  <c r="AK30" i="12"/>
  <c r="AL30" i="12"/>
  <c r="AY30" i="12"/>
  <c r="BL30" i="12"/>
  <c r="AG31" i="12"/>
  <c r="AM30" i="12"/>
  <c r="AO30" i="12"/>
  <c r="BB30" i="12"/>
  <c r="R31" i="12"/>
  <c r="AQ30" i="12"/>
  <c r="BD30" i="12"/>
  <c r="T31" i="12"/>
  <c r="AS30" i="12"/>
  <c r="BF30" i="12"/>
  <c r="V31" i="12"/>
  <c r="AU30" i="12"/>
  <c r="BH30" i="12"/>
  <c r="X31" i="12"/>
  <c r="AW30" i="12"/>
  <c r="BJ30" i="12"/>
  <c r="Z31" i="12"/>
  <c r="AB31" i="12"/>
  <c r="AC31" i="12"/>
  <c r="AN30" i="12"/>
  <c r="AP30" i="12"/>
  <c r="BC30" i="12"/>
  <c r="S31" i="12"/>
  <c r="AR30" i="12"/>
  <c r="BE30" i="12"/>
  <c r="U31" i="12"/>
  <c r="AT30" i="12"/>
  <c r="BG30" i="12"/>
  <c r="W31" i="12"/>
  <c r="AV30" i="12"/>
  <c r="BI30" i="12"/>
  <c r="Y31" i="12"/>
  <c r="AX30" i="12"/>
  <c r="BK30" i="12"/>
  <c r="AA31" i="12"/>
  <c r="AD31" i="12"/>
  <c r="AE31" i="12"/>
  <c r="AZ30" i="12"/>
  <c r="BM30" i="12"/>
  <c r="AH31" i="12"/>
  <c r="BA30" i="12"/>
  <c r="BN30" i="12"/>
  <c r="AI31" i="12"/>
  <c r="AJ31" i="12"/>
  <c r="AK31" i="12"/>
  <c r="AL31" i="12"/>
  <c r="AY31" i="12"/>
  <c r="BL31" i="12"/>
  <c r="AG32" i="12"/>
  <c r="AM31" i="12"/>
  <c r="AO31" i="12"/>
  <c r="BB31" i="12"/>
  <c r="R32" i="12"/>
  <c r="AQ31" i="12"/>
  <c r="BD31" i="12"/>
  <c r="T32" i="12"/>
  <c r="AS31" i="12"/>
  <c r="BF31" i="12"/>
  <c r="V32" i="12"/>
  <c r="AU31" i="12"/>
  <c r="BH31" i="12"/>
  <c r="X32" i="12"/>
  <c r="AW31" i="12"/>
  <c r="BJ31" i="12"/>
  <c r="Z32" i="12"/>
  <c r="AB32" i="12"/>
  <c r="AC32" i="12"/>
  <c r="AN31" i="12"/>
  <c r="AP31" i="12"/>
  <c r="BC31" i="12"/>
  <c r="S32" i="12"/>
  <c r="AR31" i="12"/>
  <c r="BE31" i="12"/>
  <c r="U32" i="12"/>
  <c r="AT31" i="12"/>
  <c r="BG31" i="12"/>
  <c r="W32" i="12"/>
  <c r="AV31" i="12"/>
  <c r="BI31" i="12"/>
  <c r="Y32" i="12"/>
  <c r="AX31" i="12"/>
  <c r="BK31" i="12"/>
  <c r="AA32" i="12"/>
  <c r="AD32" i="12"/>
  <c r="AE32" i="12"/>
  <c r="AZ31" i="12"/>
  <c r="BM31" i="12"/>
  <c r="AH32" i="12"/>
  <c r="BA31" i="12"/>
  <c r="BN31" i="12"/>
  <c r="AI32" i="12"/>
  <c r="AJ32" i="12"/>
  <c r="AK32" i="12"/>
  <c r="AL32" i="12"/>
  <c r="AY32" i="12"/>
  <c r="BL32" i="12"/>
  <c r="AG33" i="12"/>
  <c r="AM32" i="12"/>
  <c r="AO32" i="12"/>
  <c r="BB32" i="12"/>
  <c r="R33" i="12"/>
  <c r="AQ32" i="12"/>
  <c r="BD32" i="12"/>
  <c r="T33" i="12"/>
  <c r="AS32" i="12"/>
  <c r="BF32" i="12"/>
  <c r="V33" i="12"/>
  <c r="AU32" i="12"/>
  <c r="BH32" i="12"/>
  <c r="X33" i="12"/>
  <c r="AW32" i="12"/>
  <c r="BJ32" i="12"/>
  <c r="Z33" i="12"/>
  <c r="AB33" i="12"/>
  <c r="AC33" i="12"/>
  <c r="AN32" i="12"/>
  <c r="AP32" i="12"/>
  <c r="BC32" i="12"/>
  <c r="S33" i="12"/>
  <c r="AR32" i="12"/>
  <c r="BE32" i="12"/>
  <c r="U33" i="12"/>
  <c r="AT32" i="12"/>
  <c r="BG32" i="12"/>
  <c r="W33" i="12"/>
  <c r="AV32" i="12"/>
  <c r="BI32" i="12"/>
  <c r="Y33" i="12"/>
  <c r="AX32" i="12"/>
  <c r="BK32" i="12"/>
  <c r="AA33" i="12"/>
  <c r="AD33" i="12"/>
  <c r="AE33" i="12"/>
  <c r="AZ32" i="12"/>
  <c r="BM32" i="12"/>
  <c r="AH33" i="12"/>
  <c r="BA32" i="12"/>
  <c r="BN32" i="12"/>
  <c r="AI33" i="12"/>
  <c r="AJ33" i="12"/>
  <c r="AK33" i="12"/>
  <c r="AL33" i="12"/>
  <c r="AY33" i="12"/>
  <c r="BL33" i="12"/>
  <c r="AG34" i="12"/>
  <c r="AM33" i="12"/>
  <c r="AO33" i="12"/>
  <c r="BB33" i="12"/>
  <c r="R34" i="12"/>
  <c r="AQ33" i="12"/>
  <c r="BD33" i="12"/>
  <c r="T34" i="12"/>
  <c r="AS33" i="12"/>
  <c r="BF33" i="12"/>
  <c r="V34" i="12"/>
  <c r="AU33" i="12"/>
  <c r="BH33" i="12"/>
  <c r="X34" i="12"/>
  <c r="AW33" i="12"/>
  <c r="BJ33" i="12"/>
  <c r="Z34" i="12"/>
  <c r="AB34" i="12"/>
  <c r="AC34" i="12"/>
  <c r="AN33" i="12"/>
  <c r="AP33" i="12"/>
  <c r="BC33" i="12"/>
  <c r="S34" i="12"/>
  <c r="AR33" i="12"/>
  <c r="BE33" i="12"/>
  <c r="U34" i="12"/>
  <c r="AT33" i="12"/>
  <c r="BG33" i="12"/>
  <c r="W34" i="12"/>
  <c r="AV33" i="12"/>
  <c r="BI33" i="12"/>
  <c r="Y34" i="12"/>
  <c r="AX33" i="12"/>
  <c r="BK33" i="12"/>
  <c r="AA34" i="12"/>
  <c r="AD34" i="12"/>
  <c r="AE34" i="12"/>
  <c r="AZ33" i="12"/>
  <c r="BM33" i="12"/>
  <c r="AH34" i="12"/>
  <c r="BA33" i="12"/>
  <c r="BN33" i="12"/>
  <c r="AI34" i="12"/>
  <c r="AJ34" i="12"/>
  <c r="AK34" i="12"/>
  <c r="AL34" i="12"/>
  <c r="AY34" i="12"/>
  <c r="BL34" i="12"/>
  <c r="AG35" i="12"/>
  <c r="AM34" i="12"/>
  <c r="AO34" i="12"/>
  <c r="BB34" i="12"/>
  <c r="R35" i="12"/>
  <c r="AQ34" i="12"/>
  <c r="BD34" i="12"/>
  <c r="T35" i="12"/>
  <c r="AS34" i="12"/>
  <c r="BF34" i="12"/>
  <c r="V35" i="12"/>
  <c r="AU34" i="12"/>
  <c r="BH34" i="12"/>
  <c r="X35" i="12"/>
  <c r="AW34" i="12"/>
  <c r="BJ34" i="12"/>
  <c r="Z35" i="12"/>
  <c r="AB35" i="12"/>
  <c r="AC35" i="12"/>
  <c r="AN34" i="12"/>
  <c r="AP34" i="12"/>
  <c r="BC34" i="12"/>
  <c r="S35" i="12"/>
  <c r="AR34" i="12"/>
  <c r="BE34" i="12"/>
  <c r="U35" i="12"/>
  <c r="AT34" i="12"/>
  <c r="BG34" i="12"/>
  <c r="W35" i="12"/>
  <c r="AV34" i="12"/>
  <c r="BI34" i="12"/>
  <c r="Y35" i="12"/>
  <c r="AX34" i="12"/>
  <c r="BK34" i="12"/>
  <c r="AA35" i="12"/>
  <c r="AD35" i="12"/>
  <c r="AE35" i="12"/>
  <c r="AZ34" i="12"/>
  <c r="BM34" i="12"/>
  <c r="AH35" i="12"/>
  <c r="BA34" i="12"/>
  <c r="BN34" i="12"/>
  <c r="AI35" i="12"/>
  <c r="AJ35" i="12"/>
  <c r="AK35" i="12"/>
  <c r="AL35" i="12"/>
  <c r="AY35" i="12"/>
  <c r="BL35" i="12"/>
  <c r="AG36" i="12"/>
  <c r="AM35" i="12"/>
  <c r="AO35" i="12"/>
  <c r="BB35" i="12"/>
  <c r="R36" i="12"/>
  <c r="AQ35" i="12"/>
  <c r="BD35" i="12"/>
  <c r="T36" i="12"/>
  <c r="AS35" i="12"/>
  <c r="BF35" i="12"/>
  <c r="V36" i="12"/>
  <c r="AU35" i="12"/>
  <c r="BH35" i="12"/>
  <c r="X36" i="12"/>
  <c r="AW35" i="12"/>
  <c r="BJ35" i="12"/>
  <c r="Z36" i="12"/>
  <c r="AB36" i="12"/>
  <c r="AC36" i="12"/>
  <c r="AN35" i="12"/>
  <c r="AP35" i="12"/>
  <c r="BC35" i="12"/>
  <c r="S36" i="12"/>
  <c r="AR35" i="12"/>
  <c r="BE35" i="12"/>
  <c r="U36" i="12"/>
  <c r="AT35" i="12"/>
  <c r="BG35" i="12"/>
  <c r="W36" i="12"/>
  <c r="AV35" i="12"/>
  <c r="BI35" i="12"/>
  <c r="Y36" i="12"/>
  <c r="AX35" i="12"/>
  <c r="BK35" i="12"/>
  <c r="AA36" i="12"/>
  <c r="AD36" i="12"/>
  <c r="AE36" i="12"/>
  <c r="AZ35" i="12"/>
  <c r="BM35" i="12"/>
  <c r="AH36" i="12"/>
  <c r="BA35" i="12"/>
  <c r="BN35" i="12"/>
  <c r="AI36" i="12"/>
  <c r="AJ36" i="12"/>
  <c r="AK36" i="12"/>
  <c r="AL36" i="12"/>
  <c r="AY36" i="12"/>
  <c r="BL36" i="12"/>
  <c r="AG37" i="12"/>
  <c r="AM36" i="12"/>
  <c r="AO36" i="12"/>
  <c r="BB36" i="12"/>
  <c r="R37" i="12"/>
  <c r="AQ36" i="12"/>
  <c r="BD36" i="12"/>
  <c r="T37" i="12"/>
  <c r="AS36" i="12"/>
  <c r="BF36" i="12"/>
  <c r="V37" i="12"/>
  <c r="AU36" i="12"/>
  <c r="BH36" i="12"/>
  <c r="X37" i="12"/>
  <c r="AW36" i="12"/>
  <c r="BJ36" i="12"/>
  <c r="Z37" i="12"/>
  <c r="AB37" i="12"/>
  <c r="AC37" i="12"/>
  <c r="AN36" i="12"/>
  <c r="AP36" i="12"/>
  <c r="BC36" i="12"/>
  <c r="S37" i="12"/>
  <c r="AR36" i="12"/>
  <c r="BE36" i="12"/>
  <c r="U37" i="12"/>
  <c r="AT36" i="12"/>
  <c r="BG36" i="12"/>
  <c r="W37" i="12"/>
  <c r="AV36" i="12"/>
  <c r="BI36" i="12"/>
  <c r="Y37" i="12"/>
  <c r="AX36" i="12"/>
  <c r="BK36" i="12"/>
  <c r="AA37" i="12"/>
  <c r="AD37" i="12"/>
  <c r="AE37" i="12"/>
  <c r="AZ36" i="12"/>
  <c r="BM36" i="12"/>
  <c r="AH37" i="12"/>
  <c r="BA36" i="12"/>
  <c r="BN36" i="12"/>
  <c r="AI37" i="12"/>
  <c r="AJ37" i="12"/>
  <c r="AK37" i="12"/>
  <c r="AL37" i="12"/>
  <c r="AY37" i="12"/>
  <c r="BL37" i="12"/>
  <c r="AG38" i="12"/>
  <c r="AM37" i="12"/>
  <c r="AO37" i="12"/>
  <c r="BB37" i="12"/>
  <c r="R38" i="12"/>
  <c r="AQ37" i="12"/>
  <c r="BD37" i="12"/>
  <c r="T38" i="12"/>
  <c r="AS37" i="12"/>
  <c r="BF37" i="12"/>
  <c r="V38" i="12"/>
  <c r="AU37" i="12"/>
  <c r="BH37" i="12"/>
  <c r="X38" i="12"/>
  <c r="AW37" i="12"/>
  <c r="BJ37" i="12"/>
  <c r="Z38" i="12"/>
  <c r="AB38" i="12"/>
  <c r="AC38" i="12"/>
  <c r="AN37" i="12"/>
  <c r="AP37" i="12"/>
  <c r="BC37" i="12"/>
  <c r="S38" i="12"/>
  <c r="AR37" i="12"/>
  <c r="BE37" i="12"/>
  <c r="U38" i="12"/>
  <c r="AT37" i="12"/>
  <c r="BG37" i="12"/>
  <c r="W38" i="12"/>
  <c r="AV37" i="12"/>
  <c r="BI37" i="12"/>
  <c r="Y38" i="12"/>
  <c r="AX37" i="12"/>
  <c r="BK37" i="12"/>
  <c r="AA38" i="12"/>
  <c r="AD38" i="12"/>
  <c r="AE38" i="12"/>
  <c r="AZ37" i="12"/>
  <c r="BM37" i="12"/>
  <c r="AH38" i="12"/>
  <c r="BA37" i="12"/>
  <c r="BN37" i="12"/>
  <c r="AI38" i="12"/>
  <c r="AJ38" i="12"/>
  <c r="AK38" i="12"/>
  <c r="AL38" i="12"/>
  <c r="AY38" i="12"/>
  <c r="BL38" i="12"/>
  <c r="AG39" i="12"/>
  <c r="AM38" i="12"/>
  <c r="AO38" i="12"/>
  <c r="BB38" i="12"/>
  <c r="R39" i="12"/>
  <c r="AQ38" i="12"/>
  <c r="BD38" i="12"/>
  <c r="T39" i="12"/>
  <c r="AS38" i="12"/>
  <c r="BF38" i="12"/>
  <c r="V39" i="12"/>
  <c r="AU38" i="12"/>
  <c r="BH38" i="12"/>
  <c r="X39" i="12"/>
  <c r="AW38" i="12"/>
  <c r="BJ38" i="12"/>
  <c r="Z39" i="12"/>
  <c r="AB39" i="12"/>
  <c r="AC39" i="12"/>
  <c r="AN38" i="12"/>
  <c r="AP38" i="12"/>
  <c r="BC38" i="12"/>
  <c r="S39" i="12"/>
  <c r="AR38" i="12"/>
  <c r="BE38" i="12"/>
  <c r="U39" i="12"/>
  <c r="AT38" i="12"/>
  <c r="BG38" i="12"/>
  <c r="W39" i="12"/>
  <c r="AV38" i="12"/>
  <c r="BI38" i="12"/>
  <c r="Y39" i="12"/>
  <c r="AX38" i="12"/>
  <c r="BK38" i="12"/>
  <c r="AA39" i="12"/>
  <c r="AD39" i="12"/>
  <c r="AE39" i="12"/>
  <c r="AZ38" i="12"/>
  <c r="BM38" i="12"/>
  <c r="AH39" i="12"/>
  <c r="BA38" i="12"/>
  <c r="BN38" i="12"/>
  <c r="AI39" i="12"/>
  <c r="AJ39" i="12"/>
  <c r="AK39" i="12"/>
  <c r="AL39" i="12"/>
  <c r="AY39" i="12"/>
  <c r="BL39" i="12"/>
  <c r="AG40" i="12"/>
  <c r="AM39" i="12"/>
  <c r="AO39" i="12"/>
  <c r="BB39" i="12"/>
  <c r="R40" i="12"/>
  <c r="AQ39" i="12"/>
  <c r="BD39" i="12"/>
  <c r="T40" i="12"/>
  <c r="AS39" i="12"/>
  <c r="BF39" i="12"/>
  <c r="V40" i="12"/>
  <c r="AU39" i="12"/>
  <c r="BH39" i="12"/>
  <c r="X40" i="12"/>
  <c r="AW39" i="12"/>
  <c r="BJ39" i="12"/>
  <c r="Z40" i="12"/>
  <c r="AB40" i="12"/>
  <c r="AC40" i="12"/>
  <c r="AN39" i="12"/>
  <c r="AP39" i="12"/>
  <c r="BC39" i="12"/>
  <c r="S40" i="12"/>
  <c r="AR39" i="12"/>
  <c r="BE39" i="12"/>
  <c r="U40" i="12"/>
  <c r="AT39" i="12"/>
  <c r="BG39" i="12"/>
  <c r="W40" i="12"/>
  <c r="AV39" i="12"/>
  <c r="BI39" i="12"/>
  <c r="Y40" i="12"/>
  <c r="AX39" i="12"/>
  <c r="BK39" i="12"/>
  <c r="AA40" i="12"/>
  <c r="AD40" i="12"/>
  <c r="AE40" i="12"/>
  <c r="AZ39" i="12"/>
  <c r="BM39" i="12"/>
  <c r="AH40" i="12"/>
  <c r="BA39" i="12"/>
  <c r="BN39" i="12"/>
  <c r="AI40" i="12"/>
  <c r="AJ40" i="12"/>
  <c r="AK40" i="12"/>
  <c r="AL40" i="12"/>
  <c r="AY40" i="12"/>
  <c r="BL40" i="12"/>
  <c r="AG41" i="12"/>
  <c r="AM40" i="12"/>
  <c r="AO40" i="12"/>
  <c r="BB40" i="12"/>
  <c r="R41" i="12"/>
  <c r="AQ40" i="12"/>
  <c r="BD40" i="12"/>
  <c r="T41" i="12"/>
  <c r="AS40" i="12"/>
  <c r="BF40" i="12"/>
  <c r="V41" i="12"/>
  <c r="AU40" i="12"/>
  <c r="BH40" i="12"/>
  <c r="X41" i="12"/>
  <c r="AW40" i="12"/>
  <c r="BJ40" i="12"/>
  <c r="Z41" i="12"/>
  <c r="AB41" i="12"/>
  <c r="AC41" i="12"/>
  <c r="AN40" i="12"/>
  <c r="AP40" i="12"/>
  <c r="BC40" i="12"/>
  <c r="S41" i="12"/>
  <c r="AR40" i="12"/>
  <c r="BE40" i="12"/>
  <c r="U41" i="12"/>
  <c r="AT40" i="12"/>
  <c r="BG40" i="12"/>
  <c r="W41" i="12"/>
  <c r="AV40" i="12"/>
  <c r="BI40" i="12"/>
  <c r="Y41" i="12"/>
  <c r="AX40" i="12"/>
  <c r="BK40" i="12"/>
  <c r="AA41" i="12"/>
  <c r="AD41" i="12"/>
  <c r="AE41" i="12"/>
  <c r="AZ40" i="12"/>
  <c r="BM40" i="12"/>
  <c r="AH41" i="12"/>
  <c r="BA40" i="12"/>
  <c r="BN40" i="12"/>
  <c r="AI41" i="12"/>
  <c r="AJ41" i="12"/>
  <c r="AK41" i="12"/>
  <c r="AL41" i="12"/>
  <c r="AY41" i="12"/>
  <c r="BL41" i="12"/>
  <c r="AG42" i="12"/>
  <c r="AM41" i="12"/>
  <c r="AO41" i="12"/>
  <c r="BB41" i="12"/>
  <c r="R42" i="12"/>
  <c r="AQ41" i="12"/>
  <c r="BD41" i="12"/>
  <c r="T42" i="12"/>
  <c r="AS41" i="12"/>
  <c r="BF41" i="12"/>
  <c r="V42" i="12"/>
  <c r="AU41" i="12"/>
  <c r="BH41" i="12"/>
  <c r="X42" i="12"/>
  <c r="AW41" i="12"/>
  <c r="BJ41" i="12"/>
  <c r="Z42" i="12"/>
  <c r="AB42" i="12"/>
  <c r="AC42" i="12"/>
  <c r="AN41" i="12"/>
  <c r="AP41" i="12"/>
  <c r="BC41" i="12"/>
  <c r="S42" i="12"/>
  <c r="AR41" i="12"/>
  <c r="BE41" i="12"/>
  <c r="U42" i="12"/>
  <c r="AT41" i="12"/>
  <c r="BG41" i="12"/>
  <c r="W42" i="12"/>
  <c r="AV41" i="12"/>
  <c r="BI41" i="12"/>
  <c r="Y42" i="12"/>
  <c r="AX41" i="12"/>
  <c r="BK41" i="12"/>
  <c r="AA42" i="12"/>
  <c r="AD42" i="12"/>
  <c r="AE42" i="12"/>
  <c r="AZ41" i="12"/>
  <c r="BM41" i="12"/>
  <c r="AH42" i="12"/>
  <c r="BA41" i="12"/>
  <c r="BN41" i="12"/>
  <c r="AI42" i="12"/>
  <c r="AJ42" i="12"/>
  <c r="AK42" i="12"/>
  <c r="AL42" i="12"/>
  <c r="AY42" i="12"/>
  <c r="BL42" i="12"/>
  <c r="AG43" i="12"/>
  <c r="AM42" i="12"/>
  <c r="AO42" i="12"/>
  <c r="BB42" i="12"/>
  <c r="R43" i="12"/>
  <c r="AQ42" i="12"/>
  <c r="BD42" i="12"/>
  <c r="T43" i="12"/>
  <c r="AS42" i="12"/>
  <c r="BF42" i="12"/>
  <c r="V43" i="12"/>
  <c r="AU42" i="12"/>
  <c r="BH42" i="12"/>
  <c r="X43" i="12"/>
  <c r="AW42" i="12"/>
  <c r="BJ42" i="12"/>
  <c r="Z43" i="12"/>
  <c r="AB43" i="12"/>
  <c r="AC43" i="12"/>
  <c r="AN42" i="12"/>
  <c r="AP42" i="12"/>
  <c r="BC42" i="12"/>
  <c r="S43" i="12"/>
  <c r="AR42" i="12"/>
  <c r="BE42" i="12"/>
  <c r="U43" i="12"/>
  <c r="AT42" i="12"/>
  <c r="BG42" i="12"/>
  <c r="W43" i="12"/>
  <c r="AV42" i="12"/>
  <c r="BI42" i="12"/>
  <c r="Y43" i="12"/>
  <c r="AX42" i="12"/>
  <c r="BK42" i="12"/>
  <c r="AA43" i="12"/>
  <c r="AD43" i="12"/>
  <c r="AE43" i="12"/>
  <c r="AZ42" i="12"/>
  <c r="BM42" i="12"/>
  <c r="AH43" i="12"/>
  <c r="BA42" i="12"/>
  <c r="BN42" i="12"/>
  <c r="AI43" i="12"/>
  <c r="AJ43" i="12"/>
  <c r="AK43" i="12"/>
  <c r="AL43" i="12"/>
  <c r="AY43" i="12"/>
  <c r="BL43" i="12"/>
  <c r="AG44" i="12"/>
  <c r="AM43" i="12"/>
  <c r="AO43" i="12"/>
  <c r="BB43" i="12"/>
  <c r="R44" i="12"/>
  <c r="AQ43" i="12"/>
  <c r="BD43" i="12"/>
  <c r="T44" i="12"/>
  <c r="AS43" i="12"/>
  <c r="BF43" i="12"/>
  <c r="V44" i="12"/>
  <c r="AU43" i="12"/>
  <c r="BH43" i="12"/>
  <c r="X44" i="12"/>
  <c r="AW43" i="12"/>
  <c r="BJ43" i="12"/>
  <c r="Z44" i="12"/>
  <c r="AB44" i="12"/>
  <c r="AC44" i="12"/>
  <c r="AN43" i="12"/>
  <c r="AP43" i="12"/>
  <c r="BC43" i="12"/>
  <c r="S44" i="12"/>
  <c r="AR43" i="12"/>
  <c r="BE43" i="12"/>
  <c r="U44" i="12"/>
  <c r="AT43" i="12"/>
  <c r="BG43" i="12"/>
  <c r="W44" i="12"/>
  <c r="AV43" i="12"/>
  <c r="BI43" i="12"/>
  <c r="Y44" i="12"/>
  <c r="AX43" i="12"/>
  <c r="BK43" i="12"/>
  <c r="AA44" i="12"/>
  <c r="AD44" i="12"/>
  <c r="AE44" i="12"/>
  <c r="AZ43" i="12"/>
  <c r="BM43" i="12"/>
  <c r="AH44" i="12"/>
  <c r="BA43" i="12"/>
  <c r="BN43" i="12"/>
  <c r="AI44" i="12"/>
  <c r="AJ44" i="12"/>
  <c r="AK44" i="12"/>
  <c r="AL44" i="12"/>
  <c r="AY44" i="12"/>
  <c r="BL44" i="12"/>
  <c r="AG45" i="12"/>
  <c r="AM44" i="12"/>
  <c r="AO44" i="12"/>
  <c r="BB44" i="12"/>
  <c r="R45" i="12"/>
  <c r="AQ44" i="12"/>
  <c r="BD44" i="12"/>
  <c r="T45" i="12"/>
  <c r="AS44" i="12"/>
  <c r="BF44" i="12"/>
  <c r="V45" i="12"/>
  <c r="AU44" i="12"/>
  <c r="BH44" i="12"/>
  <c r="X45" i="12"/>
  <c r="AW44" i="12"/>
  <c r="BJ44" i="12"/>
  <c r="Z45" i="12"/>
  <c r="AB45" i="12"/>
  <c r="AC45" i="12"/>
  <c r="AN44" i="12"/>
  <c r="AP44" i="12"/>
  <c r="BC44" i="12"/>
  <c r="S45" i="12"/>
  <c r="AR44" i="12"/>
  <c r="BE44" i="12"/>
  <c r="U45" i="12"/>
  <c r="AT44" i="12"/>
  <c r="BG44" i="12"/>
  <c r="W45" i="12"/>
  <c r="AV44" i="12"/>
  <c r="BI44" i="12"/>
  <c r="Y45" i="12"/>
  <c r="AX44" i="12"/>
  <c r="BK44" i="12"/>
  <c r="AA45" i="12"/>
  <c r="AD45" i="12"/>
  <c r="AE45" i="12"/>
  <c r="AZ44" i="12"/>
  <c r="BM44" i="12"/>
  <c r="AH45" i="12"/>
  <c r="BA44" i="12"/>
  <c r="BN44" i="12"/>
  <c r="AI45" i="12"/>
  <c r="AJ45" i="12"/>
  <c r="AK45" i="12"/>
  <c r="AL45" i="12"/>
  <c r="AY45" i="12"/>
  <c r="BL45" i="12"/>
  <c r="AG46" i="12"/>
  <c r="AM45" i="12"/>
  <c r="AO45" i="12"/>
  <c r="BB45" i="12"/>
  <c r="R46" i="12"/>
  <c r="AQ45" i="12"/>
  <c r="BD45" i="12"/>
  <c r="T46" i="12"/>
  <c r="AS45" i="12"/>
  <c r="BF45" i="12"/>
  <c r="V46" i="12"/>
  <c r="AU45" i="12"/>
  <c r="BH45" i="12"/>
  <c r="X46" i="12"/>
  <c r="AW45" i="12"/>
  <c r="BJ45" i="12"/>
  <c r="Z46" i="12"/>
  <c r="AB46" i="12"/>
  <c r="AC46" i="12"/>
  <c r="AN45" i="12"/>
  <c r="AP45" i="12"/>
  <c r="BC45" i="12"/>
  <c r="S46" i="12"/>
  <c r="AR45" i="12"/>
  <c r="BE45" i="12"/>
  <c r="U46" i="12"/>
  <c r="AT45" i="12"/>
  <c r="BG45" i="12"/>
  <c r="W46" i="12"/>
  <c r="AV45" i="12"/>
  <c r="BI45" i="12"/>
  <c r="Y46" i="12"/>
  <c r="AX45" i="12"/>
  <c r="BK45" i="12"/>
  <c r="AA46" i="12"/>
  <c r="AD46" i="12"/>
  <c r="AE46" i="12"/>
  <c r="AZ45" i="12"/>
  <c r="BM45" i="12"/>
  <c r="AH46" i="12"/>
  <c r="BA45" i="12"/>
  <c r="BN45" i="12"/>
  <c r="AI46" i="12"/>
  <c r="AJ46" i="12"/>
  <c r="AK46" i="12"/>
  <c r="AL46" i="12"/>
  <c r="AY46" i="12"/>
  <c r="BL46" i="12"/>
  <c r="AG47" i="12"/>
  <c r="AM46" i="12"/>
  <c r="AO46" i="12"/>
  <c r="BB46" i="12"/>
  <c r="R47" i="12"/>
  <c r="AQ46" i="12"/>
  <c r="BD46" i="12"/>
  <c r="T47" i="12"/>
  <c r="AS46" i="12"/>
  <c r="BF46" i="12"/>
  <c r="V47" i="12"/>
  <c r="AU46" i="12"/>
  <c r="BH46" i="12"/>
  <c r="X47" i="12"/>
  <c r="AW46" i="12"/>
  <c r="BJ46" i="12"/>
  <c r="Z47" i="12"/>
  <c r="AB47" i="12"/>
  <c r="AC47" i="12"/>
  <c r="AN46" i="12"/>
  <c r="AP46" i="12"/>
  <c r="BC46" i="12"/>
  <c r="S47" i="12"/>
  <c r="AR46" i="12"/>
  <c r="BE46" i="12"/>
  <c r="U47" i="12"/>
  <c r="AT46" i="12"/>
  <c r="BG46" i="12"/>
  <c r="W47" i="12"/>
  <c r="AV46" i="12"/>
  <c r="BI46" i="12"/>
  <c r="Y47" i="12"/>
  <c r="AX46" i="12"/>
  <c r="BK46" i="12"/>
  <c r="AA47" i="12"/>
  <c r="AD47" i="12"/>
  <c r="AE47" i="12"/>
  <c r="AZ46" i="12"/>
  <c r="BM46" i="12"/>
  <c r="AH47" i="12"/>
  <c r="BA46" i="12"/>
  <c r="BN46" i="12"/>
  <c r="AI47" i="12"/>
  <c r="AJ47" i="12"/>
  <c r="AK47" i="12"/>
  <c r="AL47" i="12"/>
  <c r="AY47" i="12"/>
  <c r="BL47" i="12"/>
  <c r="AG48" i="12"/>
  <c r="AM47" i="12"/>
  <c r="AO47" i="12"/>
  <c r="BB47" i="12"/>
  <c r="R48" i="12"/>
  <c r="AQ47" i="12"/>
  <c r="BD47" i="12"/>
  <c r="T48" i="12"/>
  <c r="AS47" i="12"/>
  <c r="BF47" i="12"/>
  <c r="V48" i="12"/>
  <c r="AU47" i="12"/>
  <c r="BH47" i="12"/>
  <c r="X48" i="12"/>
  <c r="AW47" i="12"/>
  <c r="BJ47" i="12"/>
  <c r="Z48" i="12"/>
  <c r="AB48" i="12"/>
  <c r="AC48" i="12"/>
  <c r="AN47" i="12"/>
  <c r="AP47" i="12"/>
  <c r="BC47" i="12"/>
  <c r="S48" i="12"/>
  <c r="AR47" i="12"/>
  <c r="BE47" i="12"/>
  <c r="U48" i="12"/>
  <c r="AT47" i="12"/>
  <c r="BG47" i="12"/>
  <c r="W48" i="12"/>
  <c r="AV47" i="12"/>
  <c r="BI47" i="12"/>
  <c r="Y48" i="12"/>
  <c r="AX47" i="12"/>
  <c r="BK47" i="12"/>
  <c r="AA48" i="12"/>
  <c r="AD48" i="12"/>
  <c r="AE48" i="12"/>
  <c r="AZ47" i="12"/>
  <c r="BM47" i="12"/>
  <c r="AH48" i="12"/>
  <c r="BA47" i="12"/>
  <c r="BN47" i="12"/>
  <c r="AI48" i="12"/>
  <c r="AJ48" i="12"/>
  <c r="AK48" i="12"/>
  <c r="AL48" i="12"/>
  <c r="AY48" i="12"/>
  <c r="BL48" i="12"/>
  <c r="AG49" i="12"/>
  <c r="AM48" i="12"/>
  <c r="AO48" i="12"/>
  <c r="BB48" i="12"/>
  <c r="R49" i="12"/>
  <c r="AQ48" i="12"/>
  <c r="BD48" i="12"/>
  <c r="T49" i="12"/>
  <c r="AS48" i="12"/>
  <c r="BF48" i="12"/>
  <c r="V49" i="12"/>
  <c r="AU48" i="12"/>
  <c r="BH48" i="12"/>
  <c r="X49" i="12"/>
  <c r="AW48" i="12"/>
  <c r="BJ48" i="12"/>
  <c r="Z49" i="12"/>
  <c r="AB49" i="12"/>
  <c r="AC49" i="12"/>
  <c r="AN48" i="12"/>
  <c r="AP48" i="12"/>
  <c r="BC48" i="12"/>
  <c r="S49" i="12"/>
  <c r="AR48" i="12"/>
  <c r="BE48" i="12"/>
  <c r="U49" i="12"/>
  <c r="AT48" i="12"/>
  <c r="BG48" i="12"/>
  <c r="W49" i="12"/>
  <c r="AV48" i="12"/>
  <c r="BI48" i="12"/>
  <c r="Y49" i="12"/>
  <c r="AX48" i="12"/>
  <c r="BK48" i="12"/>
  <c r="AA49" i="12"/>
  <c r="AD49" i="12"/>
  <c r="AE49" i="12"/>
  <c r="AZ48" i="12"/>
  <c r="BM48" i="12"/>
  <c r="AH49" i="12"/>
  <c r="BA48" i="12"/>
  <c r="BN48" i="12"/>
  <c r="AI49" i="12"/>
  <c r="AJ49" i="12"/>
  <c r="AK49" i="12"/>
  <c r="AL49" i="12"/>
  <c r="AY49" i="12"/>
  <c r="BL49" i="12"/>
  <c r="AG50" i="12"/>
  <c r="AM49" i="12"/>
  <c r="AO49" i="12"/>
  <c r="BB49" i="12"/>
  <c r="R50" i="12"/>
  <c r="AQ49" i="12"/>
  <c r="BD49" i="12"/>
  <c r="T50" i="12"/>
  <c r="AS49" i="12"/>
  <c r="BF49" i="12"/>
  <c r="V50" i="12"/>
  <c r="AU49" i="12"/>
  <c r="BH49" i="12"/>
  <c r="X50" i="12"/>
  <c r="AW49" i="12"/>
  <c r="BJ49" i="12"/>
  <c r="Z50" i="12"/>
  <c r="AB50" i="12"/>
  <c r="AC50" i="12"/>
  <c r="AN49" i="12"/>
  <c r="AP49" i="12"/>
  <c r="BC49" i="12"/>
  <c r="S50" i="12"/>
  <c r="AR49" i="12"/>
  <c r="BE49" i="12"/>
  <c r="U50" i="12"/>
  <c r="AT49" i="12"/>
  <c r="BG49" i="12"/>
  <c r="W50" i="12"/>
  <c r="AV49" i="12"/>
  <c r="BI49" i="12"/>
  <c r="Y50" i="12"/>
  <c r="AX49" i="12"/>
  <c r="BK49" i="12"/>
  <c r="AA50" i="12"/>
  <c r="AD50" i="12"/>
  <c r="AE50" i="12"/>
  <c r="AZ49" i="12"/>
  <c r="BM49" i="12"/>
  <c r="AH50" i="12"/>
  <c r="BA49" i="12"/>
  <c r="BN49" i="12"/>
  <c r="AI50" i="12"/>
  <c r="AJ50" i="12"/>
  <c r="AK50" i="12"/>
  <c r="AL50" i="12"/>
  <c r="AY50" i="12"/>
  <c r="BL50" i="12"/>
  <c r="AG51" i="12"/>
  <c r="AM50" i="12"/>
  <c r="AO50" i="12"/>
  <c r="BB50" i="12"/>
  <c r="R51" i="12"/>
  <c r="AQ50" i="12"/>
  <c r="BD50" i="12"/>
  <c r="T51" i="12"/>
  <c r="AS50" i="12"/>
  <c r="BF50" i="12"/>
  <c r="V51" i="12"/>
  <c r="AU50" i="12"/>
  <c r="BH50" i="12"/>
  <c r="X51" i="12"/>
  <c r="AW50" i="12"/>
  <c r="BJ50" i="12"/>
  <c r="Z51" i="12"/>
  <c r="AB51" i="12"/>
  <c r="AC51" i="12"/>
  <c r="AN50" i="12"/>
  <c r="AP50" i="12"/>
  <c r="BC50" i="12"/>
  <c r="S51" i="12"/>
  <c r="AR50" i="12"/>
  <c r="BE50" i="12"/>
  <c r="U51" i="12"/>
  <c r="AT50" i="12"/>
  <c r="BG50" i="12"/>
  <c r="W51" i="12"/>
  <c r="AV50" i="12"/>
  <c r="BI50" i="12"/>
  <c r="Y51" i="12"/>
  <c r="AX50" i="12"/>
  <c r="BK50" i="12"/>
  <c r="AA51" i="12"/>
  <c r="AD51" i="12"/>
  <c r="AE51" i="12"/>
  <c r="AZ50" i="12"/>
  <c r="BM50" i="12"/>
  <c r="AH51" i="12"/>
  <c r="BA50" i="12"/>
  <c r="BN50" i="12"/>
  <c r="AI51" i="12"/>
  <c r="AJ51" i="12"/>
  <c r="AK51" i="12"/>
  <c r="AL51" i="12"/>
  <c r="AY51" i="12"/>
  <c r="BL51" i="12"/>
  <c r="AG52" i="12"/>
  <c r="AM51" i="12"/>
  <c r="AO51" i="12"/>
  <c r="BB51" i="12"/>
  <c r="R52" i="12"/>
  <c r="AQ51" i="12"/>
  <c r="BD51" i="12"/>
  <c r="T52" i="12"/>
  <c r="AS51" i="12"/>
  <c r="BF51" i="12"/>
  <c r="V52" i="12"/>
  <c r="AU51" i="12"/>
  <c r="BH51" i="12"/>
  <c r="X52" i="12"/>
  <c r="AW51" i="12"/>
  <c r="BJ51" i="12"/>
  <c r="Z52" i="12"/>
  <c r="AB52" i="12"/>
  <c r="AC52" i="12"/>
  <c r="AN51" i="12"/>
  <c r="AP51" i="12"/>
  <c r="BC51" i="12"/>
  <c r="S52" i="12"/>
  <c r="AR51" i="12"/>
  <c r="BE51" i="12"/>
  <c r="U52" i="12"/>
  <c r="AT51" i="12"/>
  <c r="BG51" i="12"/>
  <c r="W52" i="12"/>
  <c r="AV51" i="12"/>
  <c r="BI51" i="12"/>
  <c r="Y52" i="12"/>
  <c r="AX51" i="12"/>
  <c r="BK51" i="12"/>
  <c r="AA52" i="12"/>
  <c r="AD52" i="12"/>
  <c r="AE52" i="12"/>
  <c r="AZ51" i="12"/>
  <c r="BM51" i="12"/>
  <c r="AH52" i="12"/>
  <c r="BA51" i="12"/>
  <c r="BN51" i="12"/>
  <c r="AI52" i="12"/>
  <c r="AJ52" i="12"/>
  <c r="AK52" i="12"/>
  <c r="AL52" i="12"/>
  <c r="AY52" i="12"/>
  <c r="BL52" i="12"/>
  <c r="AG53" i="12"/>
  <c r="AM52" i="12"/>
  <c r="AO52" i="12"/>
  <c r="BB52" i="12"/>
  <c r="R53" i="12"/>
  <c r="AQ52" i="12"/>
  <c r="BD52" i="12"/>
  <c r="T53" i="12"/>
  <c r="AS52" i="12"/>
  <c r="BF52" i="12"/>
  <c r="V53" i="12"/>
  <c r="AU52" i="12"/>
  <c r="BH52" i="12"/>
  <c r="X53" i="12"/>
  <c r="AW52" i="12"/>
  <c r="BJ52" i="12"/>
  <c r="Z53" i="12"/>
  <c r="AB53" i="12"/>
  <c r="AC53" i="12"/>
  <c r="AN52" i="12"/>
  <c r="AP52" i="12"/>
  <c r="BC52" i="12"/>
  <c r="S53" i="12"/>
  <c r="AR52" i="12"/>
  <c r="BE52" i="12"/>
  <c r="U53" i="12"/>
  <c r="AT52" i="12"/>
  <c r="BG52" i="12"/>
  <c r="W53" i="12"/>
  <c r="AV52" i="12"/>
  <c r="BI52" i="12"/>
  <c r="Y53" i="12"/>
  <c r="AX52" i="12"/>
  <c r="BK52" i="12"/>
  <c r="AA53" i="12"/>
  <c r="AD53" i="12"/>
  <c r="AE53" i="12"/>
  <c r="AZ52" i="12"/>
  <c r="BM52" i="12"/>
  <c r="AH53" i="12"/>
  <c r="BA52" i="12"/>
  <c r="BN52" i="12"/>
  <c r="AI53" i="12"/>
  <c r="AJ53" i="12"/>
  <c r="AK53" i="12"/>
  <c r="AL53" i="12"/>
  <c r="AY53" i="12"/>
  <c r="BL53" i="12"/>
  <c r="AG54" i="12"/>
  <c r="AM53" i="12"/>
  <c r="AO53" i="12"/>
  <c r="BB53" i="12"/>
  <c r="R54" i="12"/>
  <c r="AQ53" i="12"/>
  <c r="BD53" i="12"/>
  <c r="T54" i="12"/>
  <c r="AS53" i="12"/>
  <c r="BF53" i="12"/>
  <c r="V54" i="12"/>
  <c r="AU53" i="12"/>
  <c r="BH53" i="12"/>
  <c r="X54" i="12"/>
  <c r="AW53" i="12"/>
  <c r="BJ53" i="12"/>
  <c r="Z54" i="12"/>
  <c r="AB54" i="12"/>
  <c r="AC54" i="12"/>
  <c r="AN53" i="12"/>
  <c r="AP53" i="12"/>
  <c r="BC53" i="12"/>
  <c r="S54" i="12"/>
  <c r="AR53" i="12"/>
  <c r="BE53" i="12"/>
  <c r="U54" i="12"/>
  <c r="AT53" i="12"/>
  <c r="BG53" i="12"/>
  <c r="W54" i="12"/>
  <c r="AV53" i="12"/>
  <c r="BI53" i="12"/>
  <c r="Y54" i="12"/>
  <c r="AX53" i="12"/>
  <c r="BK53" i="12"/>
  <c r="AA54" i="12"/>
  <c r="AD54" i="12"/>
  <c r="AE54" i="12"/>
  <c r="AZ53" i="12"/>
  <c r="BM53" i="12"/>
  <c r="AH54" i="12"/>
  <c r="BA53" i="12"/>
  <c r="BN53" i="12"/>
  <c r="AI54" i="12"/>
  <c r="AJ54" i="12"/>
  <c r="AK54" i="12"/>
  <c r="AL54" i="12"/>
  <c r="AY54" i="12"/>
  <c r="BL54" i="12"/>
  <c r="AG55" i="12"/>
  <c r="AM54" i="12"/>
  <c r="AO54" i="12"/>
  <c r="BB54" i="12"/>
  <c r="R55" i="12"/>
  <c r="AQ54" i="12"/>
  <c r="BD54" i="12"/>
  <c r="T55" i="12"/>
  <c r="AS54" i="12"/>
  <c r="BF54" i="12"/>
  <c r="V55" i="12"/>
  <c r="AU54" i="12"/>
  <c r="BH54" i="12"/>
  <c r="X55" i="12"/>
  <c r="AW54" i="12"/>
  <c r="BJ54" i="12"/>
  <c r="Z55" i="12"/>
  <c r="AB55" i="12"/>
  <c r="AC55" i="12"/>
  <c r="AN54" i="12"/>
  <c r="AP54" i="12"/>
  <c r="BC54" i="12"/>
  <c r="S55" i="12"/>
  <c r="AR54" i="12"/>
  <c r="BE54" i="12"/>
  <c r="U55" i="12"/>
  <c r="AT54" i="12"/>
  <c r="BG54" i="12"/>
  <c r="W55" i="12"/>
  <c r="AV54" i="12"/>
  <c r="BI54" i="12"/>
  <c r="Y55" i="12"/>
  <c r="AX54" i="12"/>
  <c r="BK54" i="12"/>
  <c r="AA55" i="12"/>
  <c r="AD55" i="12"/>
  <c r="AE55" i="12"/>
  <c r="AZ54" i="12"/>
  <c r="BM54" i="12"/>
  <c r="AH55" i="12"/>
  <c r="BA54" i="12"/>
  <c r="BN54" i="12"/>
  <c r="AI55" i="12"/>
  <c r="AJ55" i="12"/>
  <c r="AK55" i="12"/>
  <c r="AL55" i="12"/>
  <c r="AY55" i="12"/>
  <c r="BL55" i="12"/>
  <c r="AG56" i="12"/>
  <c r="AM55" i="12"/>
  <c r="AO55" i="12"/>
  <c r="BB55" i="12"/>
  <c r="R56" i="12"/>
  <c r="AQ55" i="12"/>
  <c r="BD55" i="12"/>
  <c r="T56" i="12"/>
  <c r="AS55" i="12"/>
  <c r="BF55" i="12"/>
  <c r="V56" i="12"/>
  <c r="AU55" i="12"/>
  <c r="BH55" i="12"/>
  <c r="X56" i="12"/>
  <c r="AW55" i="12"/>
  <c r="BJ55" i="12"/>
  <c r="Z56" i="12"/>
  <c r="AB56" i="12"/>
  <c r="AC56" i="12"/>
  <c r="AN55" i="12"/>
  <c r="AP55" i="12"/>
  <c r="BC55" i="12"/>
  <c r="S56" i="12"/>
  <c r="AR55" i="12"/>
  <c r="BE55" i="12"/>
  <c r="U56" i="12"/>
  <c r="AT55" i="12"/>
  <c r="BG55" i="12"/>
  <c r="W56" i="12"/>
  <c r="AV55" i="12"/>
  <c r="BI55" i="12"/>
  <c r="Y56" i="12"/>
  <c r="AX55" i="12"/>
  <c r="BK55" i="12"/>
  <c r="AA56" i="12"/>
  <c r="AD56" i="12"/>
  <c r="AE56" i="12"/>
  <c r="AZ55" i="12"/>
  <c r="BM55" i="12"/>
  <c r="AH56" i="12"/>
  <c r="BA55" i="12"/>
  <c r="BN55" i="12"/>
  <c r="AI56" i="12"/>
  <c r="AJ56" i="12"/>
  <c r="AK56" i="12"/>
  <c r="AL56" i="12"/>
  <c r="AY56" i="12"/>
  <c r="BL56" i="12"/>
  <c r="AG57" i="12"/>
  <c r="AM56" i="12"/>
  <c r="AO56" i="12"/>
  <c r="BB56" i="12"/>
  <c r="R57" i="12"/>
  <c r="AQ56" i="12"/>
  <c r="BD56" i="12"/>
  <c r="T57" i="12"/>
  <c r="AS56" i="12"/>
  <c r="BF56" i="12"/>
  <c r="V57" i="12"/>
  <c r="AU56" i="12"/>
  <c r="BH56" i="12"/>
  <c r="X57" i="12"/>
  <c r="AW56" i="12"/>
  <c r="BJ56" i="12"/>
  <c r="Z57" i="12"/>
  <c r="AB57" i="12"/>
  <c r="AC57" i="12"/>
  <c r="AN56" i="12"/>
  <c r="AP56" i="12"/>
  <c r="BC56" i="12"/>
  <c r="S57" i="12"/>
  <c r="AR56" i="12"/>
  <c r="BE56" i="12"/>
  <c r="U57" i="12"/>
  <c r="AT56" i="12"/>
  <c r="BG56" i="12"/>
  <c r="W57" i="12"/>
  <c r="AV56" i="12"/>
  <c r="BI56" i="12"/>
  <c r="Y57" i="12"/>
  <c r="AX56" i="12"/>
  <c r="BK56" i="12"/>
  <c r="AA57" i="12"/>
  <c r="AD57" i="12"/>
  <c r="AE57" i="12"/>
  <c r="AZ56" i="12"/>
  <c r="BM56" i="12"/>
  <c r="AH57" i="12"/>
  <c r="BA56" i="12"/>
  <c r="BN56" i="12"/>
  <c r="AI57" i="12"/>
  <c r="AJ57" i="12"/>
  <c r="AK57" i="12"/>
  <c r="AL57" i="12"/>
  <c r="AY57" i="12"/>
  <c r="BL57" i="12"/>
  <c r="AG58" i="12"/>
  <c r="AM57" i="12"/>
  <c r="AO57" i="12"/>
  <c r="BB57" i="12"/>
  <c r="R58" i="12"/>
  <c r="AQ57" i="12"/>
  <c r="BD57" i="12"/>
  <c r="T58" i="12"/>
  <c r="AS57" i="12"/>
  <c r="BF57" i="12"/>
  <c r="V58" i="12"/>
  <c r="AU57" i="12"/>
  <c r="BH57" i="12"/>
  <c r="X58" i="12"/>
  <c r="AW57" i="12"/>
  <c r="BJ57" i="12"/>
  <c r="Z58" i="12"/>
  <c r="AB58" i="12"/>
  <c r="AC58" i="12"/>
  <c r="AN57" i="12"/>
  <c r="AP57" i="12"/>
  <c r="BC57" i="12"/>
  <c r="S58" i="12"/>
  <c r="AR57" i="12"/>
  <c r="BE57" i="12"/>
  <c r="U58" i="12"/>
  <c r="AT57" i="12"/>
  <c r="BG57" i="12"/>
  <c r="W58" i="12"/>
  <c r="AV57" i="12"/>
  <c r="BI57" i="12"/>
  <c r="Y58" i="12"/>
  <c r="AX57" i="12"/>
  <c r="BK57" i="12"/>
  <c r="AA58" i="12"/>
  <c r="AD58" i="12"/>
  <c r="AE58" i="12"/>
  <c r="AZ57" i="12"/>
  <c r="BM57" i="12"/>
  <c r="AH58" i="12"/>
  <c r="BA57" i="12"/>
  <c r="BN57" i="12"/>
  <c r="AI58" i="12"/>
  <c r="AJ58" i="12"/>
  <c r="AK58" i="12"/>
  <c r="AL58" i="12"/>
  <c r="AY58" i="12"/>
  <c r="BL58" i="12"/>
  <c r="AG59" i="12"/>
  <c r="AM58" i="12"/>
  <c r="AO58" i="12"/>
  <c r="BB58" i="12"/>
  <c r="R59" i="12"/>
  <c r="AQ58" i="12"/>
  <c r="BD58" i="12"/>
  <c r="T59" i="12"/>
  <c r="AS58" i="12"/>
  <c r="BF58" i="12"/>
  <c r="V59" i="12"/>
  <c r="AU58" i="12"/>
  <c r="BH58" i="12"/>
  <c r="X59" i="12"/>
  <c r="AW58" i="12"/>
  <c r="BJ58" i="12"/>
  <c r="Z59" i="12"/>
  <c r="AB59" i="12"/>
  <c r="AC59" i="12"/>
  <c r="AN58" i="12"/>
  <c r="AP58" i="12"/>
  <c r="BC58" i="12"/>
  <c r="S59" i="12"/>
  <c r="AR58" i="12"/>
  <c r="BE58" i="12"/>
  <c r="U59" i="12"/>
  <c r="AT58" i="12"/>
  <c r="BG58" i="12"/>
  <c r="W59" i="12"/>
  <c r="AV58" i="12"/>
  <c r="BI58" i="12"/>
  <c r="Y59" i="12"/>
  <c r="AX58" i="12"/>
  <c r="BK58" i="12"/>
  <c r="AA59" i="12"/>
  <c r="AD59" i="12"/>
  <c r="AE59" i="12"/>
  <c r="AZ58" i="12"/>
  <c r="BM58" i="12"/>
  <c r="AH59" i="12"/>
  <c r="BA58" i="12"/>
  <c r="BN58" i="12"/>
  <c r="AI59" i="12"/>
  <c r="AJ59" i="12"/>
  <c r="AK59" i="12"/>
  <c r="AL59" i="12"/>
  <c r="AY59" i="12"/>
  <c r="BL59" i="12"/>
  <c r="AG60" i="12"/>
  <c r="AM59" i="12"/>
  <c r="AO59" i="12"/>
  <c r="BB59" i="12"/>
  <c r="R60" i="12"/>
  <c r="AQ59" i="12"/>
  <c r="BD59" i="12"/>
  <c r="T60" i="12"/>
  <c r="AS59" i="12"/>
  <c r="BF59" i="12"/>
  <c r="V60" i="12"/>
  <c r="AU59" i="12"/>
  <c r="BH59" i="12"/>
  <c r="X60" i="12"/>
  <c r="AW59" i="12"/>
  <c r="BJ59" i="12"/>
  <c r="Z60" i="12"/>
  <c r="AB60" i="12"/>
  <c r="AC60" i="12"/>
  <c r="AN59" i="12"/>
  <c r="AP59" i="12"/>
  <c r="BC59" i="12"/>
  <c r="S60" i="12"/>
  <c r="AR59" i="12"/>
  <c r="BE59" i="12"/>
  <c r="U60" i="12"/>
  <c r="AT59" i="12"/>
  <c r="BG59" i="12"/>
  <c r="W60" i="12"/>
  <c r="AV59" i="12"/>
  <c r="BI59" i="12"/>
  <c r="Y60" i="12"/>
  <c r="AX59" i="12"/>
  <c r="BK59" i="12"/>
  <c r="AA60" i="12"/>
  <c r="AD60" i="12"/>
  <c r="AE60" i="12"/>
  <c r="AZ59" i="12"/>
  <c r="BM59" i="12"/>
  <c r="AH60" i="12"/>
  <c r="BA59" i="12"/>
  <c r="BN59" i="12"/>
  <c r="AI60" i="12"/>
  <c r="AJ60" i="12"/>
  <c r="AK60" i="12"/>
  <c r="AL60" i="12"/>
  <c r="AY60" i="12"/>
  <c r="BL60" i="12"/>
  <c r="AG61" i="12"/>
  <c r="AM60" i="12"/>
  <c r="AO60" i="12"/>
  <c r="BB60" i="12"/>
  <c r="R61" i="12"/>
  <c r="AQ60" i="12"/>
  <c r="BD60" i="12"/>
  <c r="T61" i="12"/>
  <c r="AS60" i="12"/>
  <c r="BF60" i="12"/>
  <c r="V61" i="12"/>
  <c r="AU60" i="12"/>
  <c r="BH60" i="12"/>
  <c r="X61" i="12"/>
  <c r="AW60" i="12"/>
  <c r="BJ60" i="12"/>
  <c r="Z61" i="12"/>
  <c r="AB61" i="12"/>
  <c r="AC61" i="12"/>
  <c r="AN60" i="12"/>
  <c r="AP60" i="12"/>
  <c r="BC60" i="12"/>
  <c r="S61" i="12"/>
  <c r="AR60" i="12"/>
  <c r="BE60" i="12"/>
  <c r="U61" i="12"/>
  <c r="AT60" i="12"/>
  <c r="BG60" i="12"/>
  <c r="W61" i="12"/>
  <c r="AV60" i="12"/>
  <c r="BI60" i="12"/>
  <c r="Y61" i="12"/>
  <c r="AX60" i="12"/>
  <c r="BK60" i="12"/>
  <c r="AA61" i="12"/>
  <c r="AD61" i="12"/>
  <c r="AE61" i="12"/>
  <c r="AZ60" i="12"/>
  <c r="BM60" i="12"/>
  <c r="AH61" i="12"/>
  <c r="BA60" i="12"/>
  <c r="BN60" i="12"/>
  <c r="AI61" i="12"/>
  <c r="AJ61" i="12"/>
  <c r="AK61" i="12"/>
  <c r="AL61" i="12"/>
  <c r="AY61" i="12"/>
  <c r="BL61" i="12"/>
  <c r="AG62" i="12"/>
  <c r="AM61" i="12"/>
  <c r="AO61" i="12"/>
  <c r="BB61" i="12"/>
  <c r="R62" i="12"/>
  <c r="AQ61" i="12"/>
  <c r="BD61" i="12"/>
  <c r="T62" i="12"/>
  <c r="AS61" i="12"/>
  <c r="BF61" i="12"/>
  <c r="V62" i="12"/>
  <c r="AU61" i="12"/>
  <c r="BH61" i="12"/>
  <c r="X62" i="12"/>
  <c r="AW61" i="12"/>
  <c r="BJ61" i="12"/>
  <c r="Z62" i="12"/>
  <c r="AB62" i="12"/>
  <c r="AC62" i="12"/>
  <c r="AN61" i="12"/>
  <c r="AP61" i="12"/>
  <c r="BC61" i="12"/>
  <c r="S62" i="12"/>
  <c r="AR61" i="12"/>
  <c r="BE61" i="12"/>
  <c r="U62" i="12"/>
  <c r="AT61" i="12"/>
  <c r="BG61" i="12"/>
  <c r="W62" i="12"/>
  <c r="AV61" i="12"/>
  <c r="BI61" i="12"/>
  <c r="Y62" i="12"/>
  <c r="AX61" i="12"/>
  <c r="BK61" i="12"/>
  <c r="AA62" i="12"/>
  <c r="AD62" i="12"/>
  <c r="AE62" i="12"/>
  <c r="AZ61" i="12"/>
  <c r="BM61" i="12"/>
  <c r="AH62" i="12"/>
  <c r="BA61" i="12"/>
  <c r="BN61" i="12"/>
  <c r="AI62" i="12"/>
  <c r="AJ62" i="12"/>
  <c r="AK62" i="12"/>
  <c r="AL62" i="12"/>
  <c r="AY62" i="12"/>
  <c r="BL62" i="12"/>
  <c r="AG63" i="12"/>
  <c r="AM62" i="12"/>
  <c r="AO62" i="12"/>
  <c r="BB62" i="12"/>
  <c r="R63" i="12"/>
  <c r="AQ62" i="12"/>
  <c r="BD62" i="12"/>
  <c r="T63" i="12"/>
  <c r="AS62" i="12"/>
  <c r="BF62" i="12"/>
  <c r="V63" i="12"/>
  <c r="AU62" i="12"/>
  <c r="BH62" i="12"/>
  <c r="X63" i="12"/>
  <c r="AW62" i="12"/>
  <c r="BJ62" i="12"/>
  <c r="Z63" i="12"/>
  <c r="AB63" i="12"/>
  <c r="AC63" i="12"/>
  <c r="AN62" i="12"/>
  <c r="AP62" i="12"/>
  <c r="BC62" i="12"/>
  <c r="S63" i="12"/>
  <c r="AR62" i="12"/>
  <c r="BE62" i="12"/>
  <c r="U63" i="12"/>
  <c r="AT62" i="12"/>
  <c r="BG62" i="12"/>
  <c r="W63" i="12"/>
  <c r="AV62" i="12"/>
  <c r="BI62" i="12"/>
  <c r="Y63" i="12"/>
  <c r="AX62" i="12"/>
  <c r="BK62" i="12"/>
  <c r="AA63" i="12"/>
  <c r="AD63" i="12"/>
  <c r="AE63" i="12"/>
  <c r="AZ62" i="12"/>
  <c r="BM62" i="12"/>
  <c r="AH63" i="12"/>
  <c r="BA62" i="12"/>
  <c r="BN62" i="12"/>
  <c r="AI63" i="12"/>
  <c r="AJ63" i="12"/>
  <c r="AK63" i="12"/>
  <c r="AL63" i="12"/>
  <c r="AY63" i="12"/>
  <c r="BL63" i="12"/>
  <c r="AG64" i="12"/>
  <c r="AM63" i="12"/>
  <c r="AO63" i="12"/>
  <c r="BB63" i="12"/>
  <c r="R64" i="12"/>
  <c r="AQ63" i="12"/>
  <c r="BD63" i="12"/>
  <c r="T64" i="12"/>
  <c r="AS63" i="12"/>
  <c r="BF63" i="12"/>
  <c r="V64" i="12"/>
  <c r="AU63" i="12"/>
  <c r="BH63" i="12"/>
  <c r="X64" i="12"/>
  <c r="AW63" i="12"/>
  <c r="BJ63" i="12"/>
  <c r="Z64" i="12"/>
  <c r="AB64" i="12"/>
  <c r="AC64" i="12"/>
  <c r="AN63" i="12"/>
  <c r="AP63" i="12"/>
  <c r="BC63" i="12"/>
  <c r="S64" i="12"/>
  <c r="AR63" i="12"/>
  <c r="BE63" i="12"/>
  <c r="U64" i="12"/>
  <c r="AT63" i="12"/>
  <c r="BG63" i="12"/>
  <c r="W64" i="12"/>
  <c r="AV63" i="12"/>
  <c r="BI63" i="12"/>
  <c r="Y64" i="12"/>
  <c r="AX63" i="12"/>
  <c r="BK63" i="12"/>
  <c r="AA64" i="12"/>
  <c r="AD64" i="12"/>
  <c r="AE64" i="12"/>
  <c r="AZ63" i="12"/>
  <c r="BM63" i="12"/>
  <c r="AH64" i="12"/>
  <c r="BA63" i="12"/>
  <c r="BN63" i="12"/>
  <c r="AI64" i="12"/>
  <c r="AJ64" i="12"/>
  <c r="AK64" i="12"/>
  <c r="AL64" i="12"/>
  <c r="AY64" i="12"/>
  <c r="BL64" i="12"/>
  <c r="AG65" i="12"/>
  <c r="AM64" i="12"/>
  <c r="AO64" i="12"/>
  <c r="BB64" i="12"/>
  <c r="R65" i="12"/>
  <c r="AQ64" i="12"/>
  <c r="BD64" i="12"/>
  <c r="T65" i="12"/>
  <c r="AS64" i="12"/>
  <c r="BF64" i="12"/>
  <c r="V65" i="12"/>
  <c r="AU64" i="12"/>
  <c r="BH64" i="12"/>
  <c r="X65" i="12"/>
  <c r="AW64" i="12"/>
  <c r="BJ64" i="12"/>
  <c r="Z65" i="12"/>
  <c r="AB65" i="12"/>
  <c r="AC65" i="12"/>
  <c r="AN64" i="12"/>
  <c r="AP64" i="12"/>
  <c r="BC64" i="12"/>
  <c r="S65" i="12"/>
  <c r="AR64" i="12"/>
  <c r="BE64" i="12"/>
  <c r="U65" i="12"/>
  <c r="AT64" i="12"/>
  <c r="BG64" i="12"/>
  <c r="W65" i="12"/>
  <c r="AV64" i="12"/>
  <c r="BI64" i="12"/>
  <c r="Y65" i="12"/>
  <c r="AX64" i="12"/>
  <c r="BK64" i="12"/>
  <c r="AA65" i="12"/>
  <c r="AD65" i="12"/>
  <c r="AE65" i="12"/>
  <c r="AZ64" i="12"/>
  <c r="BM64" i="12"/>
  <c r="AH65" i="12"/>
  <c r="BA64" i="12"/>
  <c r="BN64" i="12"/>
  <c r="AI65" i="12"/>
  <c r="AJ65" i="12"/>
  <c r="AK65" i="12"/>
  <c r="AL65" i="12"/>
  <c r="AY65" i="12"/>
  <c r="BL65" i="12"/>
  <c r="AG66" i="12"/>
  <c r="AM65" i="12"/>
  <c r="AO65" i="12"/>
  <c r="BB65" i="12"/>
  <c r="R66" i="12"/>
  <c r="AQ65" i="12"/>
  <c r="BD65" i="12"/>
  <c r="T66" i="12"/>
  <c r="AS65" i="12"/>
  <c r="BF65" i="12"/>
  <c r="V66" i="12"/>
  <c r="AU65" i="12"/>
  <c r="BH65" i="12"/>
  <c r="X66" i="12"/>
  <c r="AW65" i="12"/>
  <c r="BJ65" i="12"/>
  <c r="Z66" i="12"/>
  <c r="AB66" i="12"/>
  <c r="AC66" i="12"/>
  <c r="AN65" i="12"/>
  <c r="AP65" i="12"/>
  <c r="BC65" i="12"/>
  <c r="S66" i="12"/>
  <c r="AR65" i="12"/>
  <c r="BE65" i="12"/>
  <c r="U66" i="12"/>
  <c r="AT65" i="12"/>
  <c r="BG65" i="12"/>
  <c r="W66" i="12"/>
  <c r="AV65" i="12"/>
  <c r="BI65" i="12"/>
  <c r="Y66" i="12"/>
  <c r="AX65" i="12"/>
  <c r="BK65" i="12"/>
  <c r="AA66" i="12"/>
  <c r="AD66" i="12"/>
  <c r="AE66" i="12"/>
  <c r="AZ65" i="12"/>
  <c r="BM65" i="12"/>
  <c r="AH66" i="12"/>
  <c r="BA65" i="12"/>
  <c r="BN65" i="12"/>
  <c r="AI66" i="12"/>
  <c r="AJ66" i="12"/>
  <c r="AK66" i="12"/>
  <c r="AL66" i="12"/>
  <c r="AY66" i="12"/>
  <c r="BL66" i="12"/>
  <c r="AG67" i="12"/>
  <c r="AM66" i="12"/>
  <c r="AO66" i="12"/>
  <c r="BB66" i="12"/>
  <c r="R67" i="12"/>
  <c r="AQ66" i="12"/>
  <c r="BD66" i="12"/>
  <c r="T67" i="12"/>
  <c r="AS66" i="12"/>
  <c r="BF66" i="12"/>
  <c r="V67" i="12"/>
  <c r="AU66" i="12"/>
  <c r="BH66" i="12"/>
  <c r="X67" i="12"/>
  <c r="AW66" i="12"/>
  <c r="BJ66" i="12"/>
  <c r="Z67" i="12"/>
  <c r="AB67" i="12"/>
  <c r="AC67" i="12"/>
  <c r="AN66" i="12"/>
  <c r="AP66" i="12"/>
  <c r="BC66" i="12"/>
  <c r="S67" i="12"/>
  <c r="AR66" i="12"/>
  <c r="BE66" i="12"/>
  <c r="U67" i="12"/>
  <c r="AT66" i="12"/>
  <c r="BG66" i="12"/>
  <c r="W67" i="12"/>
  <c r="AV66" i="12"/>
  <c r="BI66" i="12"/>
  <c r="Y67" i="12"/>
  <c r="AX66" i="12"/>
  <c r="BK66" i="12"/>
  <c r="AA67" i="12"/>
  <c r="AD67" i="12"/>
  <c r="AE67" i="12"/>
  <c r="AZ66" i="12"/>
  <c r="BM66" i="12"/>
  <c r="AH67" i="12"/>
  <c r="BA66" i="12"/>
  <c r="BN66" i="12"/>
  <c r="AI67" i="12"/>
  <c r="AJ67" i="12"/>
  <c r="AK67" i="12"/>
  <c r="AL67" i="12"/>
  <c r="AY67" i="12"/>
  <c r="BL67" i="12"/>
  <c r="AG68" i="12"/>
  <c r="AM67" i="12"/>
  <c r="AO67" i="12"/>
  <c r="BB67" i="12"/>
  <c r="R68" i="12"/>
  <c r="AQ67" i="12"/>
  <c r="BD67" i="12"/>
  <c r="T68" i="12"/>
  <c r="AS67" i="12"/>
  <c r="BF67" i="12"/>
  <c r="V68" i="12"/>
  <c r="AU67" i="12"/>
  <c r="BH67" i="12"/>
  <c r="X68" i="12"/>
  <c r="AW67" i="12"/>
  <c r="BJ67" i="12"/>
  <c r="Z68" i="12"/>
  <c r="AB68" i="12"/>
  <c r="AC68" i="12"/>
  <c r="AN67" i="12"/>
  <c r="AP67" i="12"/>
  <c r="BC67" i="12"/>
  <c r="S68" i="12"/>
  <c r="AR67" i="12"/>
  <c r="BE67" i="12"/>
  <c r="U68" i="12"/>
  <c r="AT67" i="12"/>
  <c r="BG67" i="12"/>
  <c r="W68" i="12"/>
  <c r="AV67" i="12"/>
  <c r="BI67" i="12"/>
  <c r="Y68" i="12"/>
  <c r="AX67" i="12"/>
  <c r="BK67" i="12"/>
  <c r="AA68" i="12"/>
  <c r="AD68" i="12"/>
  <c r="AE68" i="12"/>
  <c r="AZ67" i="12"/>
  <c r="BM67" i="12"/>
  <c r="AH68" i="12"/>
  <c r="BA67" i="12"/>
  <c r="BN67" i="12"/>
  <c r="AI68" i="12"/>
  <c r="AJ68" i="12"/>
  <c r="AK68" i="12"/>
  <c r="AL68" i="12"/>
  <c r="AY68" i="12"/>
  <c r="BL68" i="12"/>
  <c r="AG69" i="12"/>
  <c r="AM68" i="12"/>
  <c r="AO68" i="12"/>
  <c r="BB68" i="12"/>
  <c r="R69" i="12"/>
  <c r="AQ68" i="12"/>
  <c r="BD68" i="12"/>
  <c r="T69" i="12"/>
  <c r="AS68" i="12"/>
  <c r="BF68" i="12"/>
  <c r="V69" i="12"/>
  <c r="AU68" i="12"/>
  <c r="BH68" i="12"/>
  <c r="X69" i="12"/>
  <c r="AW68" i="12"/>
  <c r="BJ68" i="12"/>
  <c r="Z69" i="12"/>
  <c r="AB69" i="12"/>
  <c r="AC69" i="12"/>
  <c r="AN68" i="12"/>
  <c r="AP68" i="12"/>
  <c r="BC68" i="12"/>
  <c r="S69" i="12"/>
  <c r="AR68" i="12"/>
  <c r="BE68" i="12"/>
  <c r="U69" i="12"/>
  <c r="AT68" i="12"/>
  <c r="BG68" i="12"/>
  <c r="W69" i="12"/>
  <c r="AV68" i="12"/>
  <c r="BI68" i="12"/>
  <c r="Y69" i="12"/>
  <c r="AX68" i="12"/>
  <c r="BK68" i="12"/>
  <c r="AA69" i="12"/>
  <c r="AD69" i="12"/>
  <c r="AE69" i="12"/>
  <c r="AZ68" i="12"/>
  <c r="BM68" i="12"/>
  <c r="AH69" i="12"/>
  <c r="BA68" i="12"/>
  <c r="BN68" i="12"/>
  <c r="AI69" i="12"/>
  <c r="AJ69" i="12"/>
  <c r="AK69" i="12"/>
  <c r="AL69" i="12"/>
  <c r="AY69" i="12"/>
  <c r="BL69" i="12"/>
  <c r="AG70" i="12"/>
  <c r="AM69" i="12"/>
  <c r="AO69" i="12"/>
  <c r="BB69" i="12"/>
  <c r="R70" i="12"/>
  <c r="AQ69" i="12"/>
  <c r="BD69" i="12"/>
  <c r="T70" i="12"/>
  <c r="AS69" i="12"/>
  <c r="BF69" i="12"/>
  <c r="V70" i="12"/>
  <c r="AU69" i="12"/>
  <c r="BH69" i="12"/>
  <c r="X70" i="12"/>
  <c r="AW69" i="12"/>
  <c r="BJ69" i="12"/>
  <c r="Z70" i="12"/>
  <c r="AB70" i="12"/>
  <c r="AC70" i="12"/>
  <c r="AN69" i="12"/>
  <c r="AP69" i="12"/>
  <c r="BC69" i="12"/>
  <c r="S70" i="12"/>
  <c r="AR69" i="12"/>
  <c r="BE69" i="12"/>
  <c r="U70" i="12"/>
  <c r="AT69" i="12"/>
  <c r="BG69" i="12"/>
  <c r="W70" i="12"/>
  <c r="AV69" i="12"/>
  <c r="BI69" i="12"/>
  <c r="Y70" i="12"/>
  <c r="AX69" i="12"/>
  <c r="BK69" i="12"/>
  <c r="AA70" i="12"/>
  <c r="AD70" i="12"/>
  <c r="AE70" i="12"/>
  <c r="AZ69" i="12"/>
  <c r="BM69" i="12"/>
  <c r="AH70" i="12"/>
  <c r="BA69" i="12"/>
  <c r="BN69" i="12"/>
  <c r="AI70" i="12"/>
  <c r="AJ70" i="12"/>
  <c r="AK70" i="12"/>
  <c r="AL70" i="12"/>
  <c r="AY70" i="12"/>
  <c r="BL70" i="12"/>
  <c r="AG71" i="12"/>
  <c r="AM70" i="12"/>
  <c r="AO70" i="12"/>
  <c r="BB70" i="12"/>
  <c r="R71" i="12"/>
  <c r="AQ70" i="12"/>
  <c r="BD70" i="12"/>
  <c r="T71" i="12"/>
  <c r="AS70" i="12"/>
  <c r="BF70" i="12"/>
  <c r="V71" i="12"/>
  <c r="AU70" i="12"/>
  <c r="BH70" i="12"/>
  <c r="X71" i="12"/>
  <c r="AW70" i="12"/>
  <c r="BJ70" i="12"/>
  <c r="Z71" i="12"/>
  <c r="AB71" i="12"/>
  <c r="AC71" i="12"/>
  <c r="AN70" i="12"/>
  <c r="AP70" i="12"/>
  <c r="BC70" i="12"/>
  <c r="S71" i="12"/>
  <c r="AR70" i="12"/>
  <c r="BE70" i="12"/>
  <c r="U71" i="12"/>
  <c r="AT70" i="12"/>
  <c r="BG70" i="12"/>
  <c r="W71" i="12"/>
  <c r="AV70" i="12"/>
  <c r="BI70" i="12"/>
  <c r="Y71" i="12"/>
  <c r="AX70" i="12"/>
  <c r="BK70" i="12"/>
  <c r="AA71" i="12"/>
  <c r="AD71" i="12"/>
  <c r="AE71" i="12"/>
  <c r="AZ70" i="12"/>
  <c r="BM70" i="12"/>
  <c r="AH71" i="12"/>
  <c r="BA70" i="12"/>
  <c r="BN70" i="12"/>
  <c r="AI71" i="12"/>
  <c r="AJ71" i="12"/>
  <c r="AK71" i="12"/>
  <c r="AL71" i="12"/>
  <c r="AY71" i="12"/>
  <c r="BL71" i="12"/>
  <c r="AM71" i="12"/>
  <c r="AO71" i="12"/>
  <c r="BB71" i="12"/>
  <c r="AQ71" i="12"/>
  <c r="BD71" i="12"/>
  <c r="AS71" i="12"/>
  <c r="BF71" i="12"/>
  <c r="AU71" i="12"/>
  <c r="BH71" i="12"/>
  <c r="AW71" i="12"/>
  <c r="BJ71" i="12"/>
  <c r="BO67" i="12"/>
  <c r="BP67" i="12"/>
  <c r="AN71" i="12"/>
  <c r="AP71" i="12"/>
  <c r="BC71" i="12"/>
  <c r="AR71" i="12"/>
  <c r="BE71" i="12"/>
  <c r="AT71" i="12"/>
  <c r="BG71" i="12"/>
  <c r="AV71" i="12"/>
  <c r="BI71" i="12"/>
  <c r="AX71" i="12"/>
  <c r="BK71" i="12"/>
  <c r="BQ67" i="12"/>
  <c r="BR67" i="12"/>
  <c r="AZ71" i="12"/>
  <c r="BM71" i="12"/>
  <c r="BA71" i="12"/>
  <c r="BN71" i="12"/>
  <c r="BS67" i="12"/>
  <c r="BO68" i="12"/>
  <c r="BP68" i="12"/>
  <c r="BQ68" i="12"/>
  <c r="BR68" i="12"/>
  <c r="BS68" i="12"/>
  <c r="BO69" i="12"/>
  <c r="BP69" i="12"/>
  <c r="BQ69" i="12"/>
  <c r="BR69" i="12"/>
  <c r="BS69" i="12"/>
  <c r="BO70" i="12"/>
  <c r="BP70" i="12"/>
  <c r="BQ70" i="12"/>
  <c r="BR70" i="12"/>
  <c r="BS70" i="12"/>
  <c r="BO71" i="12"/>
  <c r="BP71" i="12"/>
  <c r="BQ71" i="12"/>
  <c r="BR71" i="12"/>
  <c r="BS71" i="12"/>
  <c r="BO66" i="12"/>
  <c r="BP66" i="12"/>
  <c r="BQ66" i="12"/>
  <c r="BR66" i="12"/>
  <c r="BS66" i="12"/>
  <c r="BO61" i="12"/>
  <c r="BP61" i="12"/>
  <c r="BQ61" i="12"/>
  <c r="BR61" i="12"/>
  <c r="BS61" i="12"/>
  <c r="BO62" i="12"/>
  <c r="BP62" i="12"/>
  <c r="BQ62" i="12"/>
  <c r="BR62" i="12"/>
  <c r="BS62" i="12"/>
  <c r="BO63" i="12"/>
  <c r="BP63" i="12"/>
  <c r="BQ63" i="12"/>
  <c r="BR63" i="12"/>
  <c r="BS63" i="12"/>
  <c r="BO64" i="12"/>
  <c r="BP64" i="12"/>
  <c r="BQ64" i="12"/>
  <c r="BR64" i="12"/>
  <c r="BS64" i="12"/>
  <c r="BO65" i="12"/>
  <c r="BP65" i="12"/>
  <c r="BQ65" i="12"/>
  <c r="BR65" i="12"/>
  <c r="BS65" i="12"/>
  <c r="BO60" i="12"/>
  <c r="BP60" i="12"/>
  <c r="BQ60" i="12"/>
  <c r="BR60" i="12"/>
  <c r="BS60" i="12"/>
  <c r="BO55" i="12"/>
  <c r="BP55" i="12"/>
  <c r="BQ55" i="12"/>
  <c r="BR55" i="12"/>
  <c r="BS55" i="12"/>
  <c r="BO56" i="12"/>
  <c r="BP56" i="12"/>
  <c r="BQ56" i="12"/>
  <c r="BR56" i="12"/>
  <c r="BS56" i="12"/>
  <c r="BO57" i="12"/>
  <c r="BP57" i="12"/>
  <c r="BQ57" i="12"/>
  <c r="BR57" i="12"/>
  <c r="BS57" i="12"/>
  <c r="BO58" i="12"/>
  <c r="BP58" i="12"/>
  <c r="BQ58" i="12"/>
  <c r="BR58" i="12"/>
  <c r="BS58" i="12"/>
  <c r="BO59" i="12"/>
  <c r="BP59" i="12"/>
  <c r="BQ59" i="12"/>
  <c r="BR59" i="12"/>
  <c r="BS59" i="12"/>
  <c r="BO54" i="12"/>
  <c r="BP54" i="12"/>
  <c r="BQ54" i="12"/>
  <c r="BR54" i="12"/>
  <c r="BS54" i="12"/>
  <c r="BO49" i="12"/>
  <c r="BP49" i="12"/>
  <c r="BQ49" i="12"/>
  <c r="BR49" i="12"/>
  <c r="BS49" i="12"/>
  <c r="BO50" i="12"/>
  <c r="BP50" i="12"/>
  <c r="BQ50" i="12"/>
  <c r="BR50" i="12"/>
  <c r="BS50" i="12"/>
  <c r="BO51" i="12"/>
  <c r="BP51" i="12"/>
  <c r="BQ51" i="12"/>
  <c r="BR51" i="12"/>
  <c r="BS51" i="12"/>
  <c r="BO52" i="12"/>
  <c r="BP52" i="12"/>
  <c r="BQ52" i="12"/>
  <c r="BR52" i="12"/>
  <c r="BS52" i="12"/>
  <c r="BO53" i="12"/>
  <c r="BP53" i="12"/>
  <c r="BQ53" i="12"/>
  <c r="BR53" i="12"/>
  <c r="BS53" i="12"/>
  <c r="BO48" i="12"/>
  <c r="BP48" i="12"/>
  <c r="BQ48" i="12"/>
  <c r="BR48" i="12"/>
  <c r="BS48" i="12"/>
  <c r="BO43" i="12"/>
  <c r="BP43" i="12"/>
  <c r="BQ43" i="12"/>
  <c r="BR43" i="12"/>
  <c r="BS43" i="12"/>
  <c r="BO44" i="12"/>
  <c r="BP44" i="12"/>
  <c r="BQ44" i="12"/>
  <c r="BR44" i="12"/>
  <c r="BS44" i="12"/>
  <c r="BO45" i="12"/>
  <c r="BP45" i="12"/>
  <c r="BQ45" i="12"/>
  <c r="BR45" i="12"/>
  <c r="BS45" i="12"/>
  <c r="BO46" i="12"/>
  <c r="BP46" i="12"/>
  <c r="BQ46" i="12"/>
  <c r="BR46" i="12"/>
  <c r="BS46" i="12"/>
  <c r="BO47" i="12"/>
  <c r="BP47" i="12"/>
  <c r="BQ47" i="12"/>
  <c r="BR47" i="12"/>
  <c r="BS47" i="12"/>
  <c r="BO42" i="12"/>
  <c r="BP42" i="12"/>
  <c r="BQ42" i="12"/>
  <c r="BR42" i="12"/>
  <c r="BS42" i="12"/>
  <c r="BO37" i="12"/>
  <c r="BP37" i="12"/>
  <c r="BQ37" i="12"/>
  <c r="BR37" i="12"/>
  <c r="BS37" i="12"/>
  <c r="BO38" i="12"/>
  <c r="BP38" i="12"/>
  <c r="BQ38" i="12"/>
  <c r="BR38" i="12"/>
  <c r="BS38" i="12"/>
  <c r="BO39" i="12"/>
  <c r="BP39" i="12"/>
  <c r="BQ39" i="12"/>
  <c r="BR39" i="12"/>
  <c r="BS39" i="12"/>
  <c r="BO40" i="12"/>
  <c r="BP40" i="12"/>
  <c r="BQ40" i="12"/>
  <c r="BR40" i="12"/>
  <c r="BS40" i="12"/>
  <c r="BO41" i="12"/>
  <c r="BP41" i="12"/>
  <c r="BQ41" i="12"/>
  <c r="BR41" i="12"/>
  <c r="BS41" i="12"/>
  <c r="BO36" i="12"/>
  <c r="BP36" i="12"/>
  <c r="BQ36" i="12"/>
  <c r="BR36" i="12"/>
  <c r="BS36" i="12"/>
  <c r="BO31" i="12"/>
  <c r="BP31" i="12"/>
  <c r="BQ31" i="12"/>
  <c r="BR31" i="12"/>
  <c r="BS31" i="12"/>
  <c r="BO32" i="12"/>
  <c r="BP32" i="12"/>
  <c r="BQ32" i="12"/>
  <c r="BR32" i="12"/>
  <c r="BS32" i="12"/>
  <c r="BO33" i="12"/>
  <c r="BP33" i="12"/>
  <c r="BQ33" i="12"/>
  <c r="BR33" i="12"/>
  <c r="BS33" i="12"/>
  <c r="BO34" i="12"/>
  <c r="BP34" i="12"/>
  <c r="BQ34" i="12"/>
  <c r="BR34" i="12"/>
  <c r="BS34" i="12"/>
  <c r="BO35" i="12"/>
  <c r="BP35" i="12"/>
  <c r="BQ35" i="12"/>
  <c r="BR35" i="12"/>
  <c r="BS35" i="12"/>
  <c r="BO30" i="12"/>
  <c r="BP30" i="12"/>
  <c r="BQ30" i="12"/>
  <c r="BR30" i="12"/>
  <c r="BS30" i="12"/>
  <c r="BO25" i="12"/>
  <c r="BP25" i="12"/>
  <c r="BQ25" i="12"/>
  <c r="BR25" i="12"/>
  <c r="BS25" i="12"/>
  <c r="BO26" i="12"/>
  <c r="BP26" i="12"/>
  <c r="BQ26" i="12"/>
  <c r="BR26" i="12"/>
  <c r="BS26" i="12"/>
  <c r="BO27" i="12"/>
  <c r="BP27" i="12"/>
  <c r="BQ27" i="12"/>
  <c r="BR27" i="12"/>
  <c r="BS27" i="12"/>
  <c r="BO28" i="12"/>
  <c r="BP28" i="12"/>
  <c r="BQ28" i="12"/>
  <c r="BR28" i="12"/>
  <c r="BS28" i="12"/>
  <c r="BO29" i="12"/>
  <c r="BP29" i="12"/>
  <c r="BQ29" i="12"/>
  <c r="BR29" i="12"/>
  <c r="BS29" i="12"/>
  <c r="BO24" i="12"/>
  <c r="BP24" i="12"/>
  <c r="BQ24" i="12"/>
  <c r="BR24" i="12"/>
  <c r="BS24" i="12"/>
  <c r="BO19" i="12"/>
  <c r="BP19" i="12"/>
  <c r="BQ19" i="12"/>
  <c r="BR19" i="12"/>
  <c r="BS19" i="12"/>
  <c r="BO20" i="12"/>
  <c r="BP20" i="12"/>
  <c r="BQ20" i="12"/>
  <c r="BR20" i="12"/>
  <c r="BS20" i="12"/>
  <c r="BO21" i="12"/>
  <c r="BP21" i="12"/>
  <c r="BQ21" i="12"/>
  <c r="BR21" i="12"/>
  <c r="BS21" i="12"/>
  <c r="BO22" i="12"/>
  <c r="BP22" i="12"/>
  <c r="BQ22" i="12"/>
  <c r="BR22" i="12"/>
  <c r="BS22" i="12"/>
  <c r="BO23" i="12"/>
  <c r="BP23" i="12"/>
  <c r="BQ23" i="12"/>
  <c r="BR23" i="12"/>
  <c r="BS23" i="12"/>
  <c r="BO18" i="12"/>
  <c r="BP18" i="12"/>
  <c r="BQ18" i="12"/>
  <c r="BR18" i="12"/>
  <c r="BS18" i="12"/>
  <c r="BO13" i="12"/>
  <c r="BP13" i="12"/>
  <c r="BQ13" i="12"/>
  <c r="BR13" i="12"/>
  <c r="BS13" i="12"/>
  <c r="BO14" i="12"/>
  <c r="BP14" i="12"/>
  <c r="BQ14" i="12"/>
  <c r="BR14" i="12"/>
  <c r="BS14" i="12"/>
  <c r="BO15" i="12"/>
  <c r="BP15" i="12"/>
  <c r="BQ15" i="12"/>
  <c r="BR15" i="12"/>
  <c r="BS15" i="12"/>
  <c r="BO16" i="12"/>
  <c r="BP16" i="12"/>
  <c r="BQ16" i="12"/>
  <c r="BR16" i="12"/>
  <c r="BS16" i="12"/>
  <c r="BO17" i="12"/>
  <c r="BP17" i="12"/>
  <c r="BQ17" i="12"/>
  <c r="BR17" i="12"/>
  <c r="BS17" i="12"/>
  <c r="BO12" i="12"/>
  <c r="BP12" i="12"/>
  <c r="BQ12" i="12"/>
  <c r="BR12" i="12"/>
  <c r="BS12" i="12"/>
  <c r="BT13" i="12"/>
  <c r="BU13" i="12"/>
  <c r="BV13" i="12"/>
  <c r="BT14" i="12"/>
  <c r="BU14" i="12"/>
  <c r="BV14" i="12"/>
  <c r="BT15" i="12"/>
  <c r="BU15" i="12"/>
  <c r="BV15" i="12"/>
  <c r="BT16" i="12"/>
  <c r="BU16" i="12"/>
  <c r="BV16" i="12"/>
  <c r="BT17" i="12"/>
  <c r="BU17" i="12"/>
  <c r="BV17" i="12"/>
  <c r="BT12" i="12"/>
  <c r="BU12" i="12"/>
  <c r="BV12" i="12"/>
  <c r="Y12" i="8"/>
  <c r="Z12" i="8" s="1"/>
  <c r="AA12" i="8"/>
  <c r="AB12" i="8" s="1"/>
  <c r="AB12" i="6"/>
  <c r="R13" i="6"/>
  <c r="AB13" i="6"/>
  <c r="R14" i="6"/>
  <c r="AB14" i="6"/>
  <c r="R15" i="6"/>
  <c r="AB15" i="6"/>
  <c r="R16" i="6"/>
  <c r="AB16" i="6"/>
  <c r="R17" i="6"/>
  <c r="K12" i="6"/>
  <c r="L12" i="6"/>
  <c r="M12" i="6"/>
  <c r="AC12" i="6"/>
  <c r="S13" i="6"/>
  <c r="AD12" i="6"/>
  <c r="T13" i="6"/>
  <c r="AE12" i="6"/>
  <c r="U13" i="6"/>
  <c r="AF12" i="6"/>
  <c r="V13" i="6"/>
  <c r="K13" i="6"/>
  <c r="L13" i="6"/>
  <c r="M13" i="6"/>
  <c r="AC13" i="6"/>
  <c r="S14" i="6"/>
  <c r="AD13" i="6"/>
  <c r="T14" i="6"/>
  <c r="AE13" i="6"/>
  <c r="U14" i="6"/>
  <c r="AF13" i="6"/>
  <c r="V14" i="6"/>
  <c r="K14" i="6"/>
  <c r="L14" i="6"/>
  <c r="M14" i="6"/>
  <c r="AC14" i="6"/>
  <c r="S15" i="6"/>
  <c r="AD14" i="6"/>
  <c r="T15" i="6"/>
  <c r="AE14" i="6"/>
  <c r="U15" i="6"/>
  <c r="AF14" i="6"/>
  <c r="V15" i="6"/>
  <c r="K15" i="6"/>
  <c r="L15" i="6"/>
  <c r="M15" i="6"/>
  <c r="AC15" i="6"/>
  <c r="S16" i="6"/>
  <c r="AD15" i="6"/>
  <c r="T16" i="6"/>
  <c r="AE15" i="6"/>
  <c r="U16" i="6"/>
  <c r="AF15" i="6"/>
  <c r="V16" i="6"/>
  <c r="K16" i="6"/>
  <c r="L16" i="6"/>
  <c r="M16" i="6"/>
  <c r="AC16" i="6"/>
  <c r="S17" i="6"/>
  <c r="AD16" i="6"/>
  <c r="T17" i="6"/>
  <c r="AE16" i="6"/>
  <c r="U17" i="6"/>
  <c r="AF16" i="6"/>
  <c r="V17" i="6"/>
  <c r="K17" i="6"/>
  <c r="L17" i="6"/>
  <c r="M17" i="6"/>
  <c r="W17" i="6"/>
  <c r="AB17" i="6"/>
  <c r="R18" i="6"/>
  <c r="AB18" i="6"/>
  <c r="R19" i="6"/>
  <c r="AB19" i="6"/>
  <c r="R20" i="6"/>
  <c r="AB20" i="6"/>
  <c r="R21" i="6"/>
  <c r="AB21" i="6"/>
  <c r="R22" i="6"/>
  <c r="AB22" i="6"/>
  <c r="R23" i="6"/>
  <c r="N12" i="6"/>
  <c r="N13" i="6"/>
  <c r="N14" i="6"/>
  <c r="N15" i="6"/>
  <c r="N16" i="6"/>
  <c r="N17" i="6"/>
  <c r="X17" i="6"/>
  <c r="AC17" i="6"/>
  <c r="S18" i="6"/>
  <c r="O12" i="6"/>
  <c r="O13" i="6"/>
  <c r="O14" i="6"/>
  <c r="O15" i="6"/>
  <c r="O16" i="6"/>
  <c r="O17" i="6"/>
  <c r="Y17" i="6"/>
  <c r="AD17" i="6"/>
  <c r="T18" i="6"/>
  <c r="P12" i="6"/>
  <c r="P13" i="6"/>
  <c r="P14" i="6"/>
  <c r="P15" i="6"/>
  <c r="P16" i="6"/>
  <c r="P17" i="6"/>
  <c r="Z17" i="6"/>
  <c r="AE17" i="6"/>
  <c r="U18" i="6"/>
  <c r="Q12" i="6"/>
  <c r="Q13" i="6"/>
  <c r="Q14" i="6"/>
  <c r="Q15" i="6"/>
  <c r="Q16" i="6"/>
  <c r="Q17" i="6"/>
  <c r="AA17" i="6"/>
  <c r="AF17" i="6"/>
  <c r="V18" i="6"/>
  <c r="K18" i="6"/>
  <c r="L18" i="6"/>
  <c r="M18" i="6"/>
  <c r="AC18" i="6"/>
  <c r="S19" i="6"/>
  <c r="AD18" i="6"/>
  <c r="T19" i="6"/>
  <c r="AE18" i="6"/>
  <c r="U19" i="6"/>
  <c r="AF18" i="6"/>
  <c r="V19" i="6"/>
  <c r="K19" i="6"/>
  <c r="L19" i="6"/>
  <c r="M19" i="6"/>
  <c r="AC19" i="6"/>
  <c r="S20" i="6"/>
  <c r="AD19" i="6"/>
  <c r="T20" i="6"/>
  <c r="AE19" i="6"/>
  <c r="U20" i="6"/>
  <c r="AF19" i="6"/>
  <c r="V20" i="6"/>
  <c r="K20" i="6"/>
  <c r="L20" i="6"/>
  <c r="M20" i="6"/>
  <c r="AC20" i="6"/>
  <c r="S21" i="6"/>
  <c r="AD20" i="6"/>
  <c r="T21" i="6"/>
  <c r="AE20" i="6"/>
  <c r="U21" i="6"/>
  <c r="AF20" i="6"/>
  <c r="V21" i="6"/>
  <c r="K21" i="6"/>
  <c r="L21" i="6"/>
  <c r="M21" i="6"/>
  <c r="AC21" i="6"/>
  <c r="S22" i="6"/>
  <c r="AD21" i="6"/>
  <c r="T22" i="6"/>
  <c r="AE21" i="6"/>
  <c r="U22" i="6"/>
  <c r="AF21" i="6"/>
  <c r="V22" i="6"/>
  <c r="K22" i="6"/>
  <c r="L22" i="6"/>
  <c r="M22" i="6"/>
  <c r="AC22" i="6"/>
  <c r="S23" i="6"/>
  <c r="AD22" i="6"/>
  <c r="T23" i="6"/>
  <c r="AE22" i="6"/>
  <c r="U23" i="6"/>
  <c r="AF22" i="6"/>
  <c r="V23" i="6"/>
  <c r="K23" i="6"/>
  <c r="L23" i="6"/>
  <c r="M23" i="6"/>
  <c r="W23" i="6"/>
  <c r="AB23" i="6"/>
  <c r="R24" i="6"/>
  <c r="AB24" i="6"/>
  <c r="R25" i="6"/>
  <c r="AB25" i="6"/>
  <c r="R26" i="6"/>
  <c r="AB26" i="6"/>
  <c r="R27" i="6"/>
  <c r="AB27" i="6"/>
  <c r="R28" i="6"/>
  <c r="AB28" i="6"/>
  <c r="R29" i="6"/>
  <c r="N18" i="6"/>
  <c r="N19" i="6"/>
  <c r="N20" i="6"/>
  <c r="N21" i="6"/>
  <c r="N22" i="6"/>
  <c r="N23" i="6"/>
  <c r="X23" i="6"/>
  <c r="AC23" i="6"/>
  <c r="S24" i="6"/>
  <c r="O18" i="6"/>
  <c r="O19" i="6"/>
  <c r="O20" i="6"/>
  <c r="O21" i="6"/>
  <c r="O22" i="6"/>
  <c r="O23" i="6"/>
  <c r="Y23" i="6"/>
  <c r="AD23" i="6"/>
  <c r="T24" i="6"/>
  <c r="P18" i="6"/>
  <c r="P19" i="6"/>
  <c r="P20" i="6"/>
  <c r="P21" i="6"/>
  <c r="P22" i="6"/>
  <c r="P23" i="6"/>
  <c r="Z23" i="6"/>
  <c r="AE23" i="6"/>
  <c r="U24" i="6"/>
  <c r="Q18" i="6"/>
  <c r="Q19" i="6"/>
  <c r="Q20" i="6"/>
  <c r="Q21" i="6"/>
  <c r="Q22" i="6"/>
  <c r="Q23" i="6"/>
  <c r="AA23" i="6"/>
  <c r="AF23" i="6"/>
  <c r="V24" i="6"/>
  <c r="K24" i="6"/>
  <c r="L24" i="6"/>
  <c r="M24" i="6"/>
  <c r="AC24" i="6"/>
  <c r="S25" i="6"/>
  <c r="AD24" i="6"/>
  <c r="T25" i="6"/>
  <c r="AE24" i="6"/>
  <c r="U25" i="6"/>
  <c r="AF24" i="6"/>
  <c r="V25" i="6"/>
  <c r="K25" i="6"/>
  <c r="L25" i="6"/>
  <c r="M25" i="6"/>
  <c r="AC25" i="6"/>
  <c r="S26" i="6"/>
  <c r="AD25" i="6"/>
  <c r="T26" i="6"/>
  <c r="AE25" i="6"/>
  <c r="U26" i="6"/>
  <c r="AF25" i="6"/>
  <c r="V26" i="6"/>
  <c r="K26" i="6"/>
  <c r="L26" i="6"/>
  <c r="M26" i="6"/>
  <c r="AC26" i="6"/>
  <c r="S27" i="6"/>
  <c r="AD26" i="6"/>
  <c r="T27" i="6"/>
  <c r="AE26" i="6"/>
  <c r="U27" i="6"/>
  <c r="AF26" i="6"/>
  <c r="V27" i="6"/>
  <c r="K27" i="6"/>
  <c r="L27" i="6"/>
  <c r="M27" i="6"/>
  <c r="AC27" i="6"/>
  <c r="S28" i="6"/>
  <c r="AD27" i="6"/>
  <c r="T28" i="6"/>
  <c r="AE27" i="6"/>
  <c r="U28" i="6"/>
  <c r="AF27" i="6"/>
  <c r="V28" i="6"/>
  <c r="K28" i="6"/>
  <c r="L28" i="6"/>
  <c r="M28" i="6"/>
  <c r="AC28" i="6"/>
  <c r="S29" i="6"/>
  <c r="AD28" i="6"/>
  <c r="T29" i="6"/>
  <c r="AE28" i="6"/>
  <c r="U29" i="6"/>
  <c r="AF28" i="6"/>
  <c r="V29" i="6"/>
  <c r="K29" i="6"/>
  <c r="L29" i="6"/>
  <c r="M29" i="6"/>
  <c r="W29" i="6"/>
  <c r="AB29" i="6"/>
  <c r="R30" i="6"/>
  <c r="AB30" i="6"/>
  <c r="R31" i="6"/>
  <c r="AB31" i="6"/>
  <c r="R32" i="6"/>
  <c r="AB32" i="6"/>
  <c r="R33" i="6"/>
  <c r="AB33" i="6"/>
  <c r="R34" i="6"/>
  <c r="AB34" i="6"/>
  <c r="R35" i="6"/>
  <c r="N24" i="6"/>
  <c r="N25" i="6"/>
  <c r="N26" i="6"/>
  <c r="N27" i="6"/>
  <c r="N28" i="6"/>
  <c r="N29" i="6"/>
  <c r="X29" i="6"/>
  <c r="AC29" i="6"/>
  <c r="S30" i="6"/>
  <c r="O24" i="6"/>
  <c r="O25" i="6"/>
  <c r="O26" i="6"/>
  <c r="O27" i="6"/>
  <c r="O28" i="6"/>
  <c r="O29" i="6"/>
  <c r="Y29" i="6"/>
  <c r="AD29" i="6"/>
  <c r="T30" i="6"/>
  <c r="P24" i="6"/>
  <c r="P25" i="6"/>
  <c r="P26" i="6"/>
  <c r="P27" i="6"/>
  <c r="P28" i="6"/>
  <c r="P29" i="6"/>
  <c r="Z29" i="6"/>
  <c r="AE29" i="6"/>
  <c r="U30" i="6"/>
  <c r="Q24" i="6"/>
  <c r="Q25" i="6"/>
  <c r="Q26" i="6"/>
  <c r="Q27" i="6"/>
  <c r="Q28" i="6"/>
  <c r="Q29" i="6"/>
  <c r="AA29" i="6"/>
  <c r="AF29" i="6"/>
  <c r="V30" i="6"/>
  <c r="K30" i="6"/>
  <c r="L30" i="6"/>
  <c r="M30" i="6"/>
  <c r="AC30" i="6"/>
  <c r="S31" i="6"/>
  <c r="AD30" i="6"/>
  <c r="T31" i="6"/>
  <c r="AE30" i="6"/>
  <c r="U31" i="6"/>
  <c r="AF30" i="6"/>
  <c r="V31" i="6"/>
  <c r="K31" i="6"/>
  <c r="L31" i="6"/>
  <c r="M31" i="6"/>
  <c r="AC31" i="6"/>
  <c r="S32" i="6"/>
  <c r="AD31" i="6"/>
  <c r="T32" i="6"/>
  <c r="AE31" i="6"/>
  <c r="U32" i="6"/>
  <c r="AF31" i="6"/>
  <c r="V32" i="6"/>
  <c r="K32" i="6"/>
  <c r="L32" i="6"/>
  <c r="M32" i="6"/>
  <c r="AC32" i="6"/>
  <c r="S33" i="6"/>
  <c r="AD32" i="6"/>
  <c r="T33" i="6"/>
  <c r="AE32" i="6"/>
  <c r="U33" i="6"/>
  <c r="AF32" i="6"/>
  <c r="V33" i="6"/>
  <c r="K33" i="6"/>
  <c r="L33" i="6"/>
  <c r="M33" i="6"/>
  <c r="AC33" i="6"/>
  <c r="S34" i="6"/>
  <c r="AD33" i="6"/>
  <c r="T34" i="6"/>
  <c r="AE33" i="6"/>
  <c r="U34" i="6"/>
  <c r="AF33" i="6"/>
  <c r="V34" i="6"/>
  <c r="K34" i="6"/>
  <c r="L34" i="6"/>
  <c r="M34" i="6"/>
  <c r="AC34" i="6"/>
  <c r="S35" i="6"/>
  <c r="AD34" i="6"/>
  <c r="T35" i="6"/>
  <c r="AE34" i="6"/>
  <c r="U35" i="6"/>
  <c r="AF34" i="6"/>
  <c r="V35" i="6"/>
  <c r="K35" i="6"/>
  <c r="L35" i="6"/>
  <c r="M35" i="6"/>
  <c r="W35" i="6"/>
  <c r="AB35" i="6"/>
  <c r="R36" i="6"/>
  <c r="AB36" i="6"/>
  <c r="R37" i="6"/>
  <c r="AB37" i="6"/>
  <c r="R38" i="6"/>
  <c r="AB38" i="6"/>
  <c r="R39" i="6"/>
  <c r="AB39" i="6"/>
  <c r="R40" i="6"/>
  <c r="AB40" i="6"/>
  <c r="R41" i="6"/>
  <c r="N30" i="6"/>
  <c r="N31" i="6"/>
  <c r="N32" i="6"/>
  <c r="N33" i="6"/>
  <c r="N34" i="6"/>
  <c r="N35" i="6"/>
  <c r="X35" i="6"/>
  <c r="AC35" i="6"/>
  <c r="S36" i="6"/>
  <c r="O30" i="6"/>
  <c r="O31" i="6"/>
  <c r="O32" i="6"/>
  <c r="O33" i="6"/>
  <c r="O34" i="6"/>
  <c r="O35" i="6"/>
  <c r="Y35" i="6"/>
  <c r="AD35" i="6"/>
  <c r="T36" i="6"/>
  <c r="P30" i="6"/>
  <c r="P31" i="6"/>
  <c r="P32" i="6"/>
  <c r="P33" i="6"/>
  <c r="P34" i="6"/>
  <c r="P35" i="6"/>
  <c r="Z35" i="6"/>
  <c r="AE35" i="6"/>
  <c r="U36" i="6"/>
  <c r="Q30" i="6"/>
  <c r="Q31" i="6"/>
  <c r="Q32" i="6"/>
  <c r="Q33" i="6"/>
  <c r="Q34" i="6"/>
  <c r="Q35" i="6"/>
  <c r="AA35" i="6"/>
  <c r="AF35" i="6"/>
  <c r="V36" i="6"/>
  <c r="K36" i="6"/>
  <c r="L36" i="6"/>
  <c r="M36" i="6"/>
  <c r="AC36" i="6"/>
  <c r="S37" i="6"/>
  <c r="AD36" i="6"/>
  <c r="T37" i="6"/>
  <c r="AE36" i="6"/>
  <c r="U37" i="6"/>
  <c r="AF36" i="6"/>
  <c r="V37" i="6"/>
  <c r="K37" i="6"/>
  <c r="L37" i="6"/>
  <c r="M37" i="6"/>
  <c r="AC37" i="6"/>
  <c r="S38" i="6"/>
  <c r="AD37" i="6"/>
  <c r="T38" i="6"/>
  <c r="AE37" i="6"/>
  <c r="U38" i="6"/>
  <c r="AF37" i="6"/>
  <c r="V38" i="6"/>
  <c r="K38" i="6"/>
  <c r="L38" i="6"/>
  <c r="M38" i="6"/>
  <c r="AC38" i="6"/>
  <c r="S39" i="6"/>
  <c r="AD38" i="6"/>
  <c r="T39" i="6"/>
  <c r="AE38" i="6"/>
  <c r="U39" i="6"/>
  <c r="AF38" i="6"/>
  <c r="V39" i="6"/>
  <c r="K39" i="6"/>
  <c r="L39" i="6"/>
  <c r="M39" i="6"/>
  <c r="AC39" i="6"/>
  <c r="S40" i="6"/>
  <c r="AD39" i="6"/>
  <c r="T40" i="6"/>
  <c r="AE39" i="6"/>
  <c r="U40" i="6"/>
  <c r="AF39" i="6"/>
  <c r="V40" i="6"/>
  <c r="K40" i="6"/>
  <c r="L40" i="6"/>
  <c r="M40" i="6"/>
  <c r="AC40" i="6"/>
  <c r="S41" i="6"/>
  <c r="AD40" i="6"/>
  <c r="T41" i="6"/>
  <c r="AE40" i="6"/>
  <c r="U41" i="6"/>
  <c r="AF40" i="6"/>
  <c r="V41" i="6"/>
  <c r="K41" i="6"/>
  <c r="L41" i="6"/>
  <c r="M41" i="6"/>
  <c r="W41" i="6"/>
  <c r="AB41" i="6"/>
  <c r="R42" i="6"/>
  <c r="AB42" i="6"/>
  <c r="R43" i="6"/>
  <c r="AB43" i="6"/>
  <c r="R44" i="6"/>
  <c r="AB44" i="6"/>
  <c r="R45" i="6"/>
  <c r="AB45" i="6"/>
  <c r="R46" i="6"/>
  <c r="AB46" i="6"/>
  <c r="R47" i="6"/>
  <c r="N36" i="6"/>
  <c r="N37" i="6"/>
  <c r="N38" i="6"/>
  <c r="N39" i="6"/>
  <c r="N40" i="6"/>
  <c r="N41" i="6"/>
  <c r="X41" i="6"/>
  <c r="AC41" i="6"/>
  <c r="S42" i="6"/>
  <c r="O36" i="6"/>
  <c r="O37" i="6"/>
  <c r="O38" i="6"/>
  <c r="O39" i="6"/>
  <c r="O40" i="6"/>
  <c r="O41" i="6"/>
  <c r="Y41" i="6"/>
  <c r="AD41" i="6"/>
  <c r="T42" i="6"/>
  <c r="P36" i="6"/>
  <c r="P37" i="6"/>
  <c r="P38" i="6"/>
  <c r="P39" i="6"/>
  <c r="P40" i="6"/>
  <c r="P41" i="6"/>
  <c r="Z41" i="6"/>
  <c r="AE41" i="6"/>
  <c r="U42" i="6"/>
  <c r="Q36" i="6"/>
  <c r="Q37" i="6"/>
  <c r="Q38" i="6"/>
  <c r="Q39" i="6"/>
  <c r="Q40" i="6"/>
  <c r="Q41" i="6"/>
  <c r="AA41" i="6"/>
  <c r="AF41" i="6"/>
  <c r="V42" i="6"/>
  <c r="K42" i="6"/>
  <c r="L42" i="6"/>
  <c r="M42" i="6"/>
  <c r="AC42" i="6"/>
  <c r="S43" i="6"/>
  <c r="AD42" i="6"/>
  <c r="T43" i="6"/>
  <c r="AE42" i="6"/>
  <c r="U43" i="6"/>
  <c r="AF42" i="6"/>
  <c r="V43" i="6"/>
  <c r="K43" i="6"/>
  <c r="L43" i="6"/>
  <c r="M43" i="6"/>
  <c r="AC43" i="6"/>
  <c r="S44" i="6"/>
  <c r="AD43" i="6"/>
  <c r="T44" i="6"/>
  <c r="AE43" i="6"/>
  <c r="U44" i="6"/>
  <c r="AF43" i="6"/>
  <c r="V44" i="6"/>
  <c r="K44" i="6"/>
  <c r="L44" i="6"/>
  <c r="M44" i="6"/>
  <c r="AC44" i="6"/>
  <c r="S45" i="6"/>
  <c r="AD44" i="6"/>
  <c r="T45" i="6"/>
  <c r="AE44" i="6"/>
  <c r="U45" i="6"/>
  <c r="AF44" i="6"/>
  <c r="V45" i="6"/>
  <c r="K45" i="6"/>
  <c r="L45" i="6"/>
  <c r="M45" i="6"/>
  <c r="AC45" i="6"/>
  <c r="S46" i="6"/>
  <c r="AD45" i="6"/>
  <c r="T46" i="6"/>
  <c r="AE45" i="6"/>
  <c r="U46" i="6"/>
  <c r="AF45" i="6"/>
  <c r="V46" i="6"/>
  <c r="K46" i="6"/>
  <c r="L46" i="6"/>
  <c r="M46" i="6"/>
  <c r="AC46" i="6"/>
  <c r="S47" i="6"/>
  <c r="AD46" i="6"/>
  <c r="T47" i="6"/>
  <c r="AE46" i="6"/>
  <c r="U47" i="6"/>
  <c r="AF46" i="6"/>
  <c r="V47" i="6"/>
  <c r="K47" i="6"/>
  <c r="L47" i="6"/>
  <c r="M47" i="6"/>
  <c r="W47" i="6"/>
  <c r="AB47" i="6"/>
  <c r="R48" i="6"/>
  <c r="AB48" i="6"/>
  <c r="R49" i="6"/>
  <c r="AB49" i="6"/>
  <c r="R50" i="6"/>
  <c r="AB50" i="6"/>
  <c r="R51" i="6"/>
  <c r="AB51" i="6"/>
  <c r="R52" i="6"/>
  <c r="AB52" i="6"/>
  <c r="R53" i="6"/>
  <c r="N42" i="6"/>
  <c r="N43" i="6"/>
  <c r="N44" i="6"/>
  <c r="N45" i="6"/>
  <c r="N46" i="6"/>
  <c r="N47" i="6"/>
  <c r="X47" i="6"/>
  <c r="AC47" i="6"/>
  <c r="S48" i="6"/>
  <c r="O42" i="6"/>
  <c r="O43" i="6"/>
  <c r="O44" i="6"/>
  <c r="O45" i="6"/>
  <c r="O46" i="6"/>
  <c r="O47" i="6"/>
  <c r="Y47" i="6"/>
  <c r="AD47" i="6"/>
  <c r="T48" i="6"/>
  <c r="P42" i="6"/>
  <c r="P43" i="6"/>
  <c r="P44" i="6"/>
  <c r="P45" i="6"/>
  <c r="P46" i="6"/>
  <c r="P47" i="6"/>
  <c r="Z47" i="6"/>
  <c r="AE47" i="6"/>
  <c r="U48" i="6"/>
  <c r="Q42" i="6"/>
  <c r="Q43" i="6"/>
  <c r="Q44" i="6"/>
  <c r="Q45" i="6"/>
  <c r="Q46" i="6"/>
  <c r="Q47" i="6"/>
  <c r="AA47" i="6"/>
  <c r="AF47" i="6"/>
  <c r="V48" i="6"/>
  <c r="K48" i="6"/>
  <c r="L48" i="6"/>
  <c r="M48" i="6"/>
  <c r="AC48" i="6"/>
  <c r="S49" i="6"/>
  <c r="AD48" i="6"/>
  <c r="T49" i="6"/>
  <c r="AE48" i="6"/>
  <c r="U49" i="6"/>
  <c r="AF48" i="6"/>
  <c r="V49" i="6"/>
  <c r="K49" i="6"/>
  <c r="L49" i="6"/>
  <c r="M49" i="6"/>
  <c r="AC49" i="6"/>
  <c r="S50" i="6"/>
  <c r="AD49" i="6"/>
  <c r="T50" i="6"/>
  <c r="AE49" i="6"/>
  <c r="U50" i="6"/>
  <c r="AF49" i="6"/>
  <c r="V50" i="6"/>
  <c r="K50" i="6"/>
  <c r="L50" i="6"/>
  <c r="M50" i="6"/>
  <c r="AC50" i="6"/>
  <c r="S51" i="6"/>
  <c r="AD50" i="6"/>
  <c r="T51" i="6"/>
  <c r="AE50" i="6"/>
  <c r="U51" i="6"/>
  <c r="AF50" i="6"/>
  <c r="V51" i="6"/>
  <c r="K51" i="6"/>
  <c r="L51" i="6"/>
  <c r="M51" i="6"/>
  <c r="AC51" i="6"/>
  <c r="S52" i="6"/>
  <c r="AD51" i="6"/>
  <c r="T52" i="6"/>
  <c r="AE51" i="6"/>
  <c r="U52" i="6"/>
  <c r="AF51" i="6"/>
  <c r="V52" i="6"/>
  <c r="K52" i="6"/>
  <c r="L52" i="6"/>
  <c r="M52" i="6"/>
  <c r="AC52" i="6"/>
  <c r="S53" i="6"/>
  <c r="AD52" i="6"/>
  <c r="T53" i="6"/>
  <c r="AE52" i="6"/>
  <c r="U53" i="6"/>
  <c r="AF52" i="6"/>
  <c r="V53" i="6"/>
  <c r="K53" i="6"/>
  <c r="L53" i="6"/>
  <c r="M53" i="6"/>
  <c r="W53" i="6"/>
  <c r="AB53" i="6"/>
  <c r="R54" i="6"/>
  <c r="AB54" i="6"/>
  <c r="R55" i="6"/>
  <c r="AB55" i="6"/>
  <c r="R56" i="6"/>
  <c r="AB56" i="6"/>
  <c r="R57" i="6"/>
  <c r="AB57" i="6"/>
  <c r="R58" i="6"/>
  <c r="AB58" i="6"/>
  <c r="R59" i="6"/>
  <c r="N48" i="6"/>
  <c r="N49" i="6"/>
  <c r="N50" i="6"/>
  <c r="N51" i="6"/>
  <c r="N52" i="6"/>
  <c r="N53" i="6"/>
  <c r="X53" i="6"/>
  <c r="AC53" i="6"/>
  <c r="S54" i="6"/>
  <c r="O48" i="6"/>
  <c r="O49" i="6"/>
  <c r="O50" i="6"/>
  <c r="O51" i="6"/>
  <c r="O52" i="6"/>
  <c r="O53" i="6"/>
  <c r="Y53" i="6"/>
  <c r="AD53" i="6"/>
  <c r="T54" i="6"/>
  <c r="P48" i="6"/>
  <c r="P49" i="6"/>
  <c r="P50" i="6"/>
  <c r="P51" i="6"/>
  <c r="P52" i="6"/>
  <c r="P53" i="6"/>
  <c r="Z53" i="6"/>
  <c r="AE53" i="6"/>
  <c r="U54" i="6"/>
  <c r="Q48" i="6"/>
  <c r="Q49" i="6"/>
  <c r="Q50" i="6"/>
  <c r="Q51" i="6"/>
  <c r="Q52" i="6"/>
  <c r="Q53" i="6"/>
  <c r="AA53" i="6"/>
  <c r="AF53" i="6"/>
  <c r="V54" i="6"/>
  <c r="K54" i="6"/>
  <c r="L54" i="6"/>
  <c r="M54" i="6"/>
  <c r="AC54" i="6"/>
  <c r="S55" i="6"/>
  <c r="AD54" i="6"/>
  <c r="T55" i="6"/>
  <c r="AE54" i="6"/>
  <c r="U55" i="6"/>
  <c r="AF54" i="6"/>
  <c r="V55" i="6"/>
  <c r="K55" i="6"/>
  <c r="L55" i="6"/>
  <c r="M55" i="6"/>
  <c r="AC55" i="6"/>
  <c r="S56" i="6"/>
  <c r="AD55" i="6"/>
  <c r="T56" i="6"/>
  <c r="AE55" i="6"/>
  <c r="U56" i="6"/>
  <c r="AF55" i="6"/>
  <c r="V56" i="6"/>
  <c r="K56" i="6"/>
  <c r="L56" i="6"/>
  <c r="M56" i="6"/>
  <c r="AC56" i="6"/>
  <c r="S57" i="6"/>
  <c r="AD56" i="6"/>
  <c r="T57" i="6"/>
  <c r="AE56" i="6"/>
  <c r="U57" i="6"/>
  <c r="AF56" i="6"/>
  <c r="V57" i="6"/>
  <c r="K57" i="6"/>
  <c r="L57" i="6"/>
  <c r="M57" i="6"/>
  <c r="AC57" i="6"/>
  <c r="S58" i="6"/>
  <c r="AD57" i="6"/>
  <c r="T58" i="6"/>
  <c r="AE57" i="6"/>
  <c r="U58" i="6"/>
  <c r="AF57" i="6"/>
  <c r="V58" i="6"/>
  <c r="K58" i="6"/>
  <c r="L58" i="6"/>
  <c r="M58" i="6"/>
  <c r="AC58" i="6"/>
  <c r="S59" i="6"/>
  <c r="AD58" i="6"/>
  <c r="T59" i="6"/>
  <c r="AE58" i="6"/>
  <c r="U59" i="6"/>
  <c r="AF58" i="6"/>
  <c r="V59" i="6"/>
  <c r="K59" i="6"/>
  <c r="L59" i="6"/>
  <c r="M59" i="6"/>
  <c r="W59" i="6"/>
  <c r="AB59" i="6"/>
  <c r="R60" i="6"/>
  <c r="AB60" i="6"/>
  <c r="R61" i="6"/>
  <c r="AB61" i="6"/>
  <c r="R62" i="6"/>
  <c r="AB62" i="6"/>
  <c r="R63" i="6"/>
  <c r="AB63" i="6"/>
  <c r="R64" i="6"/>
  <c r="AB64" i="6"/>
  <c r="R65" i="6"/>
  <c r="N54" i="6"/>
  <c r="N55" i="6"/>
  <c r="N56" i="6"/>
  <c r="N57" i="6"/>
  <c r="N58" i="6"/>
  <c r="N59" i="6"/>
  <c r="X59" i="6"/>
  <c r="AC59" i="6"/>
  <c r="S60" i="6"/>
  <c r="O54" i="6"/>
  <c r="O55" i="6"/>
  <c r="O56" i="6"/>
  <c r="O57" i="6"/>
  <c r="O58" i="6"/>
  <c r="O59" i="6"/>
  <c r="Y59" i="6"/>
  <c r="AD59" i="6"/>
  <c r="T60" i="6"/>
  <c r="P54" i="6"/>
  <c r="P55" i="6"/>
  <c r="P56" i="6"/>
  <c r="P57" i="6"/>
  <c r="P58" i="6"/>
  <c r="P59" i="6"/>
  <c r="Z59" i="6"/>
  <c r="AE59" i="6"/>
  <c r="U60" i="6"/>
  <c r="Q54" i="6"/>
  <c r="Q55" i="6"/>
  <c r="Q56" i="6"/>
  <c r="Q57" i="6"/>
  <c r="Q58" i="6"/>
  <c r="Q59" i="6"/>
  <c r="AA59" i="6"/>
  <c r="AF59" i="6"/>
  <c r="V60" i="6"/>
  <c r="K60" i="6"/>
  <c r="L60" i="6"/>
  <c r="M60" i="6"/>
  <c r="AC60" i="6"/>
  <c r="S61" i="6"/>
  <c r="AD60" i="6"/>
  <c r="T61" i="6"/>
  <c r="AE60" i="6"/>
  <c r="U61" i="6"/>
  <c r="AF60" i="6"/>
  <c r="V61" i="6"/>
  <c r="K61" i="6"/>
  <c r="L61" i="6"/>
  <c r="M61" i="6"/>
  <c r="AC61" i="6"/>
  <c r="S62" i="6"/>
  <c r="AD61" i="6"/>
  <c r="T62" i="6"/>
  <c r="AE61" i="6"/>
  <c r="U62" i="6"/>
  <c r="AF61" i="6"/>
  <c r="V62" i="6"/>
  <c r="K62" i="6"/>
  <c r="L62" i="6"/>
  <c r="M62" i="6"/>
  <c r="AC62" i="6"/>
  <c r="S63" i="6"/>
  <c r="AD62" i="6"/>
  <c r="T63" i="6"/>
  <c r="AE62" i="6"/>
  <c r="U63" i="6"/>
  <c r="AF62" i="6"/>
  <c r="V63" i="6"/>
  <c r="K63" i="6"/>
  <c r="L63" i="6"/>
  <c r="M63" i="6"/>
  <c r="AC63" i="6"/>
  <c r="S64" i="6"/>
  <c r="AD63" i="6"/>
  <c r="T64" i="6"/>
  <c r="AE63" i="6"/>
  <c r="U64" i="6"/>
  <c r="AF63" i="6"/>
  <c r="V64" i="6"/>
  <c r="K64" i="6"/>
  <c r="L64" i="6"/>
  <c r="M64" i="6"/>
  <c r="AC64" i="6"/>
  <c r="S65" i="6"/>
  <c r="AD64" i="6"/>
  <c r="T65" i="6"/>
  <c r="AE64" i="6"/>
  <c r="U65" i="6"/>
  <c r="AF64" i="6"/>
  <c r="V65" i="6"/>
  <c r="K65" i="6"/>
  <c r="L65" i="6"/>
  <c r="M65" i="6"/>
  <c r="W65" i="6"/>
  <c r="AB65" i="6"/>
  <c r="N60" i="6"/>
  <c r="N61" i="6"/>
  <c r="N62" i="6"/>
  <c r="N63" i="6"/>
  <c r="N64" i="6"/>
  <c r="N65" i="6"/>
  <c r="X65" i="6"/>
  <c r="AC65" i="6"/>
  <c r="O60" i="6"/>
  <c r="O61" i="6"/>
  <c r="O62" i="6"/>
  <c r="O63" i="6"/>
  <c r="O64" i="6"/>
  <c r="O65" i="6"/>
  <c r="Y65" i="6"/>
  <c r="AD65" i="6"/>
  <c r="P60" i="6"/>
  <c r="P61" i="6"/>
  <c r="P62" i="6"/>
  <c r="P63" i="6"/>
  <c r="P64" i="6"/>
  <c r="P65" i="6"/>
  <c r="Z65" i="6"/>
  <c r="AE65" i="6"/>
  <c r="Q60" i="6"/>
  <c r="Q61" i="6"/>
  <c r="Q62" i="6"/>
  <c r="Q63" i="6"/>
  <c r="Q64" i="6"/>
  <c r="Q65" i="6"/>
  <c r="AA65" i="6"/>
  <c r="AF65" i="6"/>
  <c r="AG61" i="6"/>
  <c r="AG62" i="6"/>
  <c r="AG63" i="6"/>
  <c r="AG64" i="6"/>
  <c r="AG65" i="6"/>
  <c r="AG55" i="6"/>
  <c r="AG56" i="6"/>
  <c r="AG57" i="6"/>
  <c r="AG58" i="6"/>
  <c r="AG59" i="6"/>
  <c r="BW12" i="12"/>
  <c r="BT66" i="12"/>
  <c r="BU66" i="12"/>
  <c r="BV66" i="12"/>
  <c r="BT61" i="12"/>
  <c r="BU61" i="12"/>
  <c r="BV61" i="12"/>
  <c r="BT70" i="12"/>
  <c r="BU70" i="12"/>
  <c r="BV70" i="12"/>
  <c r="BT67" i="12"/>
  <c r="BU67" i="12"/>
  <c r="BV67" i="12"/>
  <c r="BT57" i="12"/>
  <c r="BU57" i="12"/>
  <c r="BV57" i="12"/>
  <c r="BT59" i="12"/>
  <c r="BU59" i="12"/>
  <c r="BV59" i="12"/>
  <c r="BT51" i="12"/>
  <c r="BU51" i="12"/>
  <c r="BV51" i="12"/>
  <c r="BT62" i="12"/>
  <c r="BU62" i="12"/>
  <c r="BV62" i="12"/>
  <c r="BT58" i="12"/>
  <c r="BU58" i="12"/>
  <c r="BV58" i="12"/>
  <c r="BT71" i="12"/>
  <c r="BU71" i="12"/>
  <c r="BV71" i="12"/>
  <c r="BT54" i="12"/>
  <c r="BU54" i="12"/>
  <c r="BV54" i="12"/>
  <c r="BT63" i="12"/>
  <c r="BU63" i="12"/>
  <c r="BV63" i="12"/>
  <c r="BT49" i="12"/>
  <c r="BU49" i="12"/>
  <c r="BV49" i="12"/>
  <c r="BT42" i="12"/>
  <c r="BU42" i="12"/>
  <c r="BV42" i="12"/>
  <c r="BT34" i="12"/>
  <c r="BU34" i="12"/>
  <c r="BV34" i="12"/>
  <c r="BT53" i="12"/>
  <c r="BU53" i="12"/>
  <c r="BV53" i="12"/>
  <c r="BT30" i="12"/>
  <c r="BU30" i="12"/>
  <c r="BV30" i="12"/>
  <c r="BT44" i="12"/>
  <c r="BU44" i="12"/>
  <c r="BV44" i="12"/>
  <c r="BT36" i="12"/>
  <c r="BU36" i="12"/>
  <c r="BV36" i="12"/>
  <c r="BT52" i="12"/>
  <c r="BU52" i="12"/>
  <c r="BV52" i="12"/>
  <c r="BT43" i="12"/>
  <c r="BU43" i="12"/>
  <c r="BV43" i="12"/>
  <c r="BT35" i="12"/>
  <c r="BU35" i="12"/>
  <c r="BV35" i="12"/>
  <c r="BT45" i="12"/>
  <c r="BU45" i="12"/>
  <c r="BV45" i="12"/>
  <c r="BT37" i="12"/>
  <c r="BU37" i="12"/>
  <c r="BV37" i="12"/>
  <c r="BT47" i="12"/>
  <c r="BU47" i="12"/>
  <c r="BV47" i="12"/>
  <c r="BT33" i="12"/>
  <c r="BU33" i="12"/>
  <c r="BV33" i="12"/>
  <c r="BT31" i="12"/>
  <c r="BU31" i="12"/>
  <c r="BV31" i="12"/>
  <c r="BT24" i="12"/>
  <c r="BU24" i="12"/>
  <c r="BV24" i="12"/>
  <c r="BT46" i="12"/>
  <c r="BU46" i="12"/>
  <c r="BV46" i="12"/>
  <c r="BT55" i="12"/>
  <c r="BU55" i="12"/>
  <c r="BV55" i="12"/>
  <c r="BT41" i="12"/>
  <c r="BU41" i="12"/>
  <c r="BV41" i="12"/>
  <c r="BT39" i="12"/>
  <c r="BU39" i="12"/>
  <c r="BV39" i="12"/>
  <c r="BT28" i="12"/>
  <c r="BU28" i="12"/>
  <c r="BV28" i="12"/>
  <c r="BT20" i="12"/>
  <c r="BU20" i="12"/>
  <c r="BV20" i="12"/>
  <c r="BT29" i="12"/>
  <c r="BU29" i="12"/>
  <c r="BV29" i="12"/>
  <c r="BT27" i="12"/>
  <c r="BU27" i="12"/>
  <c r="BV27" i="12"/>
  <c r="BT25" i="12"/>
  <c r="BU25" i="12"/>
  <c r="BV25" i="12"/>
  <c r="BT23" i="12"/>
  <c r="BU23" i="12"/>
  <c r="BV23" i="12"/>
  <c r="BT21" i="12"/>
  <c r="BU21" i="12"/>
  <c r="BV21" i="12"/>
  <c r="BT19" i="12"/>
  <c r="BU19" i="12"/>
  <c r="BV19" i="12"/>
  <c r="BT68" i="12"/>
  <c r="BU68" i="12"/>
  <c r="BV68" i="12"/>
  <c r="BT64" i="12"/>
  <c r="BU64" i="12"/>
  <c r="BV64" i="12"/>
  <c r="BT60" i="12"/>
  <c r="BU60" i="12"/>
  <c r="BV60" i="12"/>
  <c r="BT56" i="12"/>
  <c r="BU56" i="12"/>
  <c r="BV56" i="12"/>
  <c r="BT22" i="12"/>
  <c r="BU22" i="12"/>
  <c r="BV22" i="12"/>
  <c r="BT69" i="12"/>
  <c r="BU69" i="12"/>
  <c r="BV69" i="12"/>
  <c r="BT65" i="12"/>
  <c r="BU65" i="12"/>
  <c r="BV65" i="12"/>
  <c r="BT26" i="12"/>
  <c r="BU26" i="12"/>
  <c r="BV26" i="12"/>
  <c r="BT18" i="12"/>
  <c r="BU18" i="12"/>
  <c r="BV18" i="12"/>
  <c r="BT48" i="12"/>
  <c r="BU48" i="12"/>
  <c r="BV48" i="12"/>
  <c r="BT40" i="12"/>
  <c r="BU40" i="12"/>
  <c r="BV40" i="12"/>
  <c r="BT32" i="12"/>
  <c r="BU32" i="12"/>
  <c r="BV32" i="12"/>
  <c r="BT50" i="12"/>
  <c r="BU50" i="12"/>
  <c r="BV50" i="12"/>
  <c r="BT38" i="12"/>
  <c r="BU38" i="12"/>
  <c r="BV38" i="12"/>
  <c r="J12" i="4"/>
  <c r="K12" i="4"/>
  <c r="L12" i="4" s="1"/>
  <c r="BW18" i="12"/>
  <c r="BW54" i="12"/>
  <c r="BW60" i="12"/>
  <c r="BW30" i="12"/>
  <c r="BW48" i="12"/>
  <c r="BW42" i="12"/>
  <c r="BW36" i="12"/>
  <c r="BW66" i="12"/>
  <c r="BW24" i="12"/>
  <c r="Y12" i="2"/>
  <c r="Q13" i="2" s="1"/>
  <c r="Y13" i="2" s="1"/>
  <c r="Q14" i="2" s="1"/>
  <c r="Z12" i="2"/>
  <c r="R13" i="2" s="1"/>
  <c r="Z13" i="2" s="1"/>
  <c r="R14" i="2" s="1"/>
  <c r="AA12" i="2"/>
  <c r="S13" i="2" s="1"/>
  <c r="AA13" i="2" s="1"/>
  <c r="S14" i="2" s="1"/>
  <c r="X12" i="2"/>
  <c r="J13" i="2" s="1"/>
  <c r="K13" i="2" s="1"/>
  <c r="J12" i="2"/>
  <c r="K12" i="2" s="1"/>
  <c r="O12" i="2" s="1"/>
  <c r="K12" i="5"/>
  <c r="L12" i="5" s="1"/>
  <c r="M12" i="5" s="1"/>
  <c r="V12" i="5" s="1"/>
  <c r="AA12" i="5" s="1"/>
  <c r="Q13" i="5" s="1"/>
  <c r="AG15" i="6"/>
  <c r="AH15" i="6"/>
  <c r="AI15" i="6"/>
  <c r="AG17" i="6"/>
  <c r="AH17" i="6"/>
  <c r="AI17" i="6"/>
  <c r="AG13" i="6"/>
  <c r="AH13" i="6"/>
  <c r="AI13" i="6"/>
  <c r="AG14" i="6"/>
  <c r="AH14" i="6"/>
  <c r="AI14" i="6"/>
  <c r="AG16" i="6"/>
  <c r="AH16" i="6"/>
  <c r="AI16" i="6"/>
  <c r="AG12" i="6"/>
  <c r="AH12" i="6"/>
  <c r="AI12" i="6"/>
  <c r="AJ12" i="6"/>
  <c r="AG23" i="6"/>
  <c r="AH23" i="6"/>
  <c r="AI23" i="6"/>
  <c r="AG21" i="6"/>
  <c r="AH21" i="6"/>
  <c r="AI21" i="6"/>
  <c r="AG19" i="6"/>
  <c r="AH19" i="6"/>
  <c r="AI19" i="6"/>
  <c r="AG22" i="6"/>
  <c r="AH22" i="6"/>
  <c r="AI22" i="6"/>
  <c r="AG18" i="6"/>
  <c r="AH18" i="6"/>
  <c r="AI18" i="6"/>
  <c r="AG20" i="6"/>
  <c r="AH20" i="6"/>
  <c r="AI20" i="6"/>
  <c r="AJ18" i="6"/>
  <c r="AG25" i="6"/>
  <c r="AH25" i="6"/>
  <c r="AI25" i="6"/>
  <c r="AG24" i="6"/>
  <c r="AH24" i="6"/>
  <c r="AI24" i="6"/>
  <c r="AG27" i="6"/>
  <c r="AH27" i="6"/>
  <c r="AI27" i="6"/>
  <c r="AG28" i="6"/>
  <c r="AH28" i="6"/>
  <c r="AI28" i="6"/>
  <c r="AG26" i="6"/>
  <c r="AH26" i="6"/>
  <c r="AI26" i="6"/>
  <c r="AG29" i="6"/>
  <c r="AH29" i="6"/>
  <c r="AI29" i="6"/>
  <c r="AJ24" i="6"/>
  <c r="AG33" i="6"/>
  <c r="AH33" i="6"/>
  <c r="AI33" i="6"/>
  <c r="AG30" i="6"/>
  <c r="AH30" i="6"/>
  <c r="AI30" i="6"/>
  <c r="AG34" i="6"/>
  <c r="AH34" i="6"/>
  <c r="AI34" i="6"/>
  <c r="AG32" i="6"/>
  <c r="AH32" i="6"/>
  <c r="AI32" i="6"/>
  <c r="AG31" i="6"/>
  <c r="AH31" i="6"/>
  <c r="AI31" i="6"/>
  <c r="AG35" i="6"/>
  <c r="AH35" i="6"/>
  <c r="AI35" i="6"/>
  <c r="AJ30" i="6"/>
  <c r="AG37" i="6"/>
  <c r="AH37" i="6"/>
  <c r="AI37" i="6"/>
  <c r="AG41" i="6"/>
  <c r="AH41" i="6"/>
  <c r="AI41" i="6"/>
  <c r="AG38" i="6"/>
  <c r="AH38" i="6"/>
  <c r="AI38" i="6"/>
  <c r="AG36" i="6"/>
  <c r="AH36" i="6"/>
  <c r="AI36" i="6"/>
  <c r="AG39" i="6"/>
  <c r="AH39" i="6"/>
  <c r="AI39" i="6"/>
  <c r="AG40" i="6"/>
  <c r="AH40" i="6"/>
  <c r="AI40" i="6"/>
  <c r="AJ36" i="6"/>
  <c r="AG45" i="6"/>
  <c r="AH45" i="6"/>
  <c r="AI45" i="6"/>
  <c r="AG44" i="6"/>
  <c r="AH44" i="6"/>
  <c r="AI44" i="6"/>
  <c r="AG42" i="6"/>
  <c r="AH42" i="6"/>
  <c r="AI42" i="6"/>
  <c r="AG43" i="6"/>
  <c r="AH43" i="6"/>
  <c r="AI43" i="6"/>
  <c r="AG46" i="6"/>
  <c r="AH46" i="6"/>
  <c r="AI46" i="6"/>
  <c r="AG47" i="6"/>
  <c r="AH47" i="6"/>
  <c r="AI47" i="6"/>
  <c r="AJ42" i="6"/>
  <c r="AH63" i="6"/>
  <c r="AI63" i="6"/>
  <c r="AG51" i="6"/>
  <c r="AH51" i="6"/>
  <c r="AI51" i="6"/>
  <c r="AH64" i="6"/>
  <c r="AI64" i="6"/>
  <c r="AH55" i="6"/>
  <c r="AI55" i="6"/>
  <c r="AG48" i="6"/>
  <c r="AH48" i="6"/>
  <c r="AI48" i="6"/>
  <c r="AH56" i="6"/>
  <c r="AI56" i="6"/>
  <c r="AG50" i="6"/>
  <c r="AH50" i="6"/>
  <c r="AI50" i="6"/>
  <c r="AH57" i="6"/>
  <c r="AI57" i="6"/>
  <c r="AH65" i="6"/>
  <c r="AI65" i="6"/>
  <c r="AH58" i="6"/>
  <c r="AI58" i="6"/>
  <c r="AH59" i="6"/>
  <c r="AI59" i="6"/>
  <c r="AG53" i="6"/>
  <c r="AH53" i="6"/>
  <c r="AI53" i="6"/>
  <c r="AH62" i="6"/>
  <c r="AI62" i="6"/>
  <c r="AH61" i="6"/>
  <c r="AI61" i="6"/>
  <c r="AG49" i="6"/>
  <c r="AH49" i="6"/>
  <c r="AI49" i="6"/>
  <c r="AG52" i="6"/>
  <c r="AH52" i="6"/>
  <c r="AI52" i="6"/>
  <c r="AJ48" i="6"/>
  <c r="AG54" i="6"/>
  <c r="AH54" i="6"/>
  <c r="AI54" i="6"/>
  <c r="AJ54" i="6"/>
  <c r="T66" i="6"/>
  <c r="AD66" i="6"/>
  <c r="T67" i="6"/>
  <c r="AD67" i="6"/>
  <c r="T68" i="6"/>
  <c r="AD68" i="6"/>
  <c r="T69" i="6"/>
  <c r="AD69" i="6"/>
  <c r="T70" i="6"/>
  <c r="AD70" i="6"/>
  <c r="T71" i="6"/>
  <c r="S66" i="6"/>
  <c r="AC66" i="6"/>
  <c r="S67" i="6"/>
  <c r="AC67" i="6"/>
  <c r="S68" i="6"/>
  <c r="AC68" i="6"/>
  <c r="S69" i="6"/>
  <c r="AC69" i="6"/>
  <c r="S70" i="6"/>
  <c r="AC70" i="6"/>
  <c r="S71" i="6"/>
  <c r="R66" i="6"/>
  <c r="V66" i="6"/>
  <c r="AF66" i="6"/>
  <c r="V67" i="6"/>
  <c r="AF67" i="6"/>
  <c r="V68" i="6"/>
  <c r="AF68" i="6"/>
  <c r="V69" i="6"/>
  <c r="AF69" i="6"/>
  <c r="V70" i="6"/>
  <c r="AF70" i="6"/>
  <c r="V71" i="6"/>
  <c r="U66" i="6"/>
  <c r="AE66" i="6"/>
  <c r="U67" i="6"/>
  <c r="AE67" i="6"/>
  <c r="U68" i="6"/>
  <c r="AE68" i="6"/>
  <c r="U69" i="6"/>
  <c r="AE69" i="6"/>
  <c r="U70" i="6"/>
  <c r="AE70" i="6"/>
  <c r="U71" i="6"/>
  <c r="AG60" i="6"/>
  <c r="AH60" i="6"/>
  <c r="AI60" i="6"/>
  <c r="AJ60" i="6"/>
  <c r="AB66" i="6"/>
  <c r="R67" i="6"/>
  <c r="K66" i="6"/>
  <c r="L66" i="6"/>
  <c r="AB67" i="6"/>
  <c r="R68" i="6"/>
  <c r="K67" i="6"/>
  <c r="L67" i="6"/>
  <c r="AB68" i="6"/>
  <c r="R69" i="6"/>
  <c r="K68" i="6"/>
  <c r="M66" i="6"/>
  <c r="O66" i="6"/>
  <c r="N66" i="6"/>
  <c r="Q66" i="6"/>
  <c r="P66" i="6"/>
  <c r="L68" i="6"/>
  <c r="AB69" i="6"/>
  <c r="R70" i="6"/>
  <c r="K69" i="6"/>
  <c r="O67" i="6"/>
  <c r="M67" i="6"/>
  <c r="P67" i="6"/>
  <c r="N67" i="6"/>
  <c r="Q67" i="6"/>
  <c r="L69" i="6"/>
  <c r="AB70" i="6"/>
  <c r="R71" i="6"/>
  <c r="K71" i="6"/>
  <c r="K70" i="6"/>
  <c r="M68" i="6"/>
  <c r="P68" i="6"/>
  <c r="N68" i="6"/>
  <c r="O68" i="6"/>
  <c r="Q68" i="6"/>
  <c r="L70" i="6"/>
  <c r="L71" i="6"/>
  <c r="M69" i="6"/>
  <c r="Q69" i="6"/>
  <c r="P69" i="6"/>
  <c r="O69" i="6"/>
  <c r="N69" i="6"/>
  <c r="M70" i="6"/>
  <c r="N70" i="6"/>
  <c r="P70" i="6"/>
  <c r="Q70" i="6"/>
  <c r="O70" i="6"/>
  <c r="O71" i="6"/>
  <c r="Y71" i="6"/>
  <c r="AD71" i="6"/>
  <c r="M71" i="6"/>
  <c r="W71" i="6"/>
  <c r="AB71" i="6"/>
  <c r="P71" i="6"/>
  <c r="N71" i="6"/>
  <c r="Q71" i="6"/>
  <c r="Z71" i="6"/>
  <c r="AE71" i="6"/>
  <c r="X71" i="6"/>
  <c r="AC71" i="6"/>
  <c r="AA71" i="6"/>
  <c r="AF71" i="6"/>
  <c r="AG68" i="6"/>
  <c r="AH68" i="6"/>
  <c r="AI68" i="6"/>
  <c r="AG67" i="6"/>
  <c r="AH67" i="6"/>
  <c r="AI67" i="6"/>
  <c r="AG66" i="6"/>
  <c r="AH66" i="6"/>
  <c r="AI66" i="6"/>
  <c r="AG69" i="6"/>
  <c r="AH69" i="6"/>
  <c r="AI69" i="6"/>
  <c r="AG71" i="6"/>
  <c r="AH71" i="6"/>
  <c r="AI71" i="6"/>
  <c r="AG70" i="6"/>
  <c r="AH70" i="6"/>
  <c r="AI70" i="6"/>
  <c r="AJ66" i="6"/>
  <c r="R12" i="3" l="1"/>
  <c r="V12" i="3" s="1"/>
  <c r="N13" i="3" s="1"/>
  <c r="Q12" i="3"/>
  <c r="U12" i="3" s="1"/>
  <c r="M13" i="3" s="1"/>
  <c r="P12" i="3"/>
  <c r="T12" i="3" s="1"/>
  <c r="L13" i="3" s="1"/>
  <c r="N12" i="2"/>
  <c r="AG12" i="8"/>
  <c r="AH12" i="8" s="1"/>
  <c r="AI12" i="8" s="1"/>
  <c r="AJ12" i="8" s="1"/>
  <c r="T12" i="7"/>
  <c r="Y12" i="7" s="1"/>
  <c r="O13" i="7" s="1"/>
  <c r="S12" i="7"/>
  <c r="X12" i="7" s="1"/>
  <c r="N13" i="7" s="1"/>
  <c r="R12" i="7"/>
  <c r="W12" i="7" s="1"/>
  <c r="M13" i="7" s="1"/>
  <c r="K13" i="7" s="1"/>
  <c r="L13" i="7" s="1"/>
  <c r="V12" i="7"/>
  <c r="AA12" i="7" s="1"/>
  <c r="Q13" i="7" s="1"/>
  <c r="N13" i="2"/>
  <c r="L13" i="2"/>
  <c r="M13" i="2"/>
  <c r="O13" i="2"/>
  <c r="M12" i="2"/>
  <c r="L12" i="2"/>
  <c r="X13" i="2"/>
  <c r="J14" i="2" s="1"/>
  <c r="K14" i="2" s="1"/>
  <c r="W12" i="5"/>
  <c r="AB12" i="5" s="1"/>
  <c r="R13" i="5" s="1"/>
  <c r="S12" i="5"/>
  <c r="X12" i="5" s="1"/>
  <c r="N13" i="5" s="1"/>
  <c r="T12" i="5"/>
  <c r="Y12" i="5" s="1"/>
  <c r="O13" i="5" s="1"/>
  <c r="U12" i="5"/>
  <c r="Z12" i="5" s="1"/>
  <c r="P13" i="5" s="1"/>
  <c r="R12" i="4"/>
  <c r="V12" i="4" s="1"/>
  <c r="N13" i="4" s="1"/>
  <c r="Q12" i="4"/>
  <c r="U12" i="4" s="1"/>
  <c r="M13" i="4" s="1"/>
  <c r="S12" i="4"/>
  <c r="W12" i="4" s="1"/>
  <c r="O13" i="4" s="1"/>
  <c r="T12" i="4"/>
  <c r="X12" i="4" s="1"/>
  <c r="P13" i="4" s="1"/>
  <c r="J13" i="3" l="1"/>
  <c r="K13" i="3" s="1"/>
  <c r="AR12" i="8"/>
  <c r="BC12" i="8" s="1"/>
  <c r="W13" i="8" s="1"/>
  <c r="AN12" i="8"/>
  <c r="AY12" i="8" s="1"/>
  <c r="S13" i="8" s="1"/>
  <c r="AP12" i="8"/>
  <c r="BA12" i="8" s="1"/>
  <c r="U13" i="8" s="1"/>
  <c r="AL12" i="8"/>
  <c r="AW12" i="8" s="1"/>
  <c r="Q13" i="8" s="1"/>
  <c r="AT12" i="8"/>
  <c r="BE12" i="8" s="1"/>
  <c r="AD13" i="8" s="1"/>
  <c r="AU12" i="8"/>
  <c r="BF12" i="8" s="1"/>
  <c r="AE13" i="8" s="1"/>
  <c r="AV12" i="8"/>
  <c r="BG12" i="8" s="1"/>
  <c r="AF13" i="8" s="1"/>
  <c r="AK12" i="8"/>
  <c r="U13" i="7"/>
  <c r="Z13" i="7" s="1"/>
  <c r="P14" i="7" s="1"/>
  <c r="T13" i="7"/>
  <c r="Y13" i="7" s="1"/>
  <c r="O14" i="7" s="1"/>
  <c r="S13" i="7"/>
  <c r="X13" i="7" s="1"/>
  <c r="N14" i="7" s="1"/>
  <c r="V13" i="7"/>
  <c r="AA13" i="7" s="1"/>
  <c r="Q14" i="7" s="1"/>
  <c r="R13" i="7"/>
  <c r="W13" i="7" s="1"/>
  <c r="M14" i="7" s="1"/>
  <c r="L14" i="2"/>
  <c r="X14" i="2" s="1"/>
  <c r="O14" i="2"/>
  <c r="W14" i="2" s="1"/>
  <c r="AA14" i="2" s="1"/>
  <c r="S15" i="2" s="1"/>
  <c r="AA15" i="2" s="1"/>
  <c r="S16" i="2" s="1"/>
  <c r="AA16" i="2" s="1"/>
  <c r="S17" i="2" s="1"/>
  <c r="N14" i="2"/>
  <c r="V14" i="2" s="1"/>
  <c r="Z14" i="2" s="1"/>
  <c r="R15" i="2" s="1"/>
  <c r="Z15" i="2" s="1"/>
  <c r="R16" i="2" s="1"/>
  <c r="Z16" i="2" s="1"/>
  <c r="R17" i="2" s="1"/>
  <c r="M14" i="2"/>
  <c r="U14" i="2" s="1"/>
  <c r="Y14" i="2" s="1"/>
  <c r="Q15" i="2" s="1"/>
  <c r="Y15" i="2" s="1"/>
  <c r="Q16" i="2" s="1"/>
  <c r="Y16" i="2" s="1"/>
  <c r="Q17" i="2" s="1"/>
  <c r="K13" i="5"/>
  <c r="L13" i="5" s="1"/>
  <c r="M13" i="5" s="1"/>
  <c r="J13" i="4"/>
  <c r="K13" i="4" s="1"/>
  <c r="L13" i="4" s="1"/>
  <c r="P13" i="3" l="1"/>
  <c r="T13" i="3" s="1"/>
  <c r="L14" i="3" s="1"/>
  <c r="S13" i="3"/>
  <c r="W13" i="3" s="1"/>
  <c r="O14" i="3" s="1"/>
  <c r="R13" i="3"/>
  <c r="V13" i="3" s="1"/>
  <c r="N14" i="3" s="1"/>
  <c r="Q13" i="3"/>
  <c r="U13" i="3" s="1"/>
  <c r="M14" i="3" s="1"/>
  <c r="AS12" i="8"/>
  <c r="BD12" i="8" s="1"/>
  <c r="X13" i="8" s="1"/>
  <c r="AO12" i="8"/>
  <c r="AZ12" i="8" s="1"/>
  <c r="T13" i="8" s="1"/>
  <c r="AM12" i="8"/>
  <c r="AX12" i="8" s="1"/>
  <c r="R13" i="8" s="1"/>
  <c r="AQ12" i="8"/>
  <c r="BB12" i="8" s="1"/>
  <c r="V13" i="8" s="1"/>
  <c r="Y13" i="8"/>
  <c r="Z13" i="8" s="1"/>
  <c r="K14" i="7"/>
  <c r="L14" i="7" s="1"/>
  <c r="AB13" i="2"/>
  <c r="AC13" i="2" s="1"/>
  <c r="AD13" i="2" s="1"/>
  <c r="P15" i="2"/>
  <c r="AB12" i="2"/>
  <c r="AC12" i="2" s="1"/>
  <c r="AD12" i="2" s="1"/>
  <c r="AB14" i="2"/>
  <c r="AC14" i="2" s="1"/>
  <c r="AD14" i="2" s="1"/>
  <c r="U13" i="5"/>
  <c r="Z13" i="5" s="1"/>
  <c r="P14" i="5" s="1"/>
  <c r="V13" i="5"/>
  <c r="AA13" i="5" s="1"/>
  <c r="Q14" i="5" s="1"/>
  <c r="S13" i="5"/>
  <c r="X13" i="5" s="1"/>
  <c r="N14" i="5" s="1"/>
  <c r="T13" i="5"/>
  <c r="Y13" i="5" s="1"/>
  <c r="O14" i="5" s="1"/>
  <c r="W13" i="5"/>
  <c r="AB13" i="5" s="1"/>
  <c r="R14" i="5" s="1"/>
  <c r="S13" i="4"/>
  <c r="W13" i="4" s="1"/>
  <c r="O14" i="4" s="1"/>
  <c r="R13" i="4"/>
  <c r="V13" i="4" s="1"/>
  <c r="N14" i="4" s="1"/>
  <c r="Q13" i="4"/>
  <c r="U13" i="4" s="1"/>
  <c r="M14" i="4" s="1"/>
  <c r="T13" i="4"/>
  <c r="X13" i="4" s="1"/>
  <c r="P14" i="4" s="1"/>
  <c r="J14" i="3" l="1"/>
  <c r="K14" i="3" s="1"/>
  <c r="AA13" i="8"/>
  <c r="AB13" i="8" s="1"/>
  <c r="R14" i="7"/>
  <c r="W14" i="7" s="1"/>
  <c r="M15" i="7" s="1"/>
  <c r="V14" i="7"/>
  <c r="AA14" i="7" s="1"/>
  <c r="Q15" i="7" s="1"/>
  <c r="U14" i="7"/>
  <c r="Z14" i="7" s="1"/>
  <c r="P15" i="7" s="1"/>
  <c r="T14" i="7"/>
  <c r="Y14" i="7" s="1"/>
  <c r="O15" i="7" s="1"/>
  <c r="S14" i="7"/>
  <c r="X14" i="7" s="1"/>
  <c r="N15" i="7" s="1"/>
  <c r="AE12" i="2"/>
  <c r="X15" i="2"/>
  <c r="P16" i="2" s="1"/>
  <c r="J15" i="2"/>
  <c r="K15" i="2" s="1"/>
  <c r="K14" i="5"/>
  <c r="L14" i="5" s="1"/>
  <c r="M14" i="5" s="1"/>
  <c r="J14" i="4"/>
  <c r="K14" i="4" s="1"/>
  <c r="L14" i="4" s="1"/>
  <c r="R14" i="3" l="1"/>
  <c r="V14" i="3" s="1"/>
  <c r="N15" i="3" s="1"/>
  <c r="Q14" i="3"/>
  <c r="U14" i="3" s="1"/>
  <c r="M15" i="3" s="1"/>
  <c r="P14" i="3"/>
  <c r="T14" i="3" s="1"/>
  <c r="S14" i="3"/>
  <c r="W14" i="3" s="1"/>
  <c r="O15" i="3" s="1"/>
  <c r="AG13" i="8"/>
  <c r="AH13" i="8" s="1"/>
  <c r="AI13" i="8" s="1"/>
  <c r="AK13" i="8" s="1"/>
  <c r="K15" i="7"/>
  <c r="L15" i="7" s="1"/>
  <c r="O15" i="2"/>
  <c r="M15" i="2"/>
  <c r="N15" i="2"/>
  <c r="L15" i="2"/>
  <c r="X16" i="2"/>
  <c r="P17" i="2" s="1"/>
  <c r="J17" i="2" s="1"/>
  <c r="K17" i="2" s="1"/>
  <c r="J16" i="2"/>
  <c r="K16" i="2" s="1"/>
  <c r="S14" i="5"/>
  <c r="X14" i="5" s="1"/>
  <c r="N15" i="5" s="1"/>
  <c r="W14" i="5"/>
  <c r="AB14" i="5" s="1"/>
  <c r="R15" i="5" s="1"/>
  <c r="T14" i="5"/>
  <c r="Y14" i="5" s="1"/>
  <c r="O15" i="5" s="1"/>
  <c r="U14" i="5"/>
  <c r="Z14" i="5" s="1"/>
  <c r="P15" i="5" s="1"/>
  <c r="V14" i="5"/>
  <c r="AA14" i="5" s="1"/>
  <c r="Q15" i="5" s="1"/>
  <c r="T14" i="4"/>
  <c r="X14" i="4" s="1"/>
  <c r="R14" i="4"/>
  <c r="V14" i="4" s="1"/>
  <c r="S14" i="4"/>
  <c r="W14" i="4" s="1"/>
  <c r="Q14" i="4"/>
  <c r="U14" i="4" s="1"/>
  <c r="L15" i="3" l="1"/>
  <c r="X12" i="3"/>
  <c r="Y12" i="3" s="1"/>
  <c r="Z12" i="3" s="1"/>
  <c r="X13" i="3"/>
  <c r="Y13" i="3" s="1"/>
  <c r="Z13" i="3" s="1"/>
  <c r="X14" i="3"/>
  <c r="Y14" i="3" s="1"/>
  <c r="Z14" i="3" s="1"/>
  <c r="AQ13" i="8"/>
  <c r="BB13" i="8" s="1"/>
  <c r="V14" i="8" s="1"/>
  <c r="AS13" i="8"/>
  <c r="BD13" i="8" s="1"/>
  <c r="X14" i="8" s="1"/>
  <c r="AO13" i="8"/>
  <c r="AZ13" i="8" s="1"/>
  <c r="T14" i="8" s="1"/>
  <c r="AM13" i="8"/>
  <c r="AX13" i="8" s="1"/>
  <c r="R14" i="8" s="1"/>
  <c r="AV13" i="8"/>
  <c r="BG13" i="8" s="1"/>
  <c r="AF14" i="8" s="1"/>
  <c r="AU13" i="8"/>
  <c r="BF13" i="8" s="1"/>
  <c r="AE14" i="8" s="1"/>
  <c r="AT13" i="8"/>
  <c r="BE13" i="8" s="1"/>
  <c r="AD14" i="8" s="1"/>
  <c r="AJ13" i="8"/>
  <c r="S15" i="7"/>
  <c r="X15" i="7" s="1"/>
  <c r="N16" i="7" s="1"/>
  <c r="R15" i="7"/>
  <c r="W15" i="7" s="1"/>
  <c r="M16" i="7" s="1"/>
  <c r="V15" i="7"/>
  <c r="AA15" i="7" s="1"/>
  <c r="Q16" i="7" s="1"/>
  <c r="U15" i="7"/>
  <c r="Z15" i="7" s="1"/>
  <c r="P16" i="7" s="1"/>
  <c r="T15" i="7"/>
  <c r="Y15" i="7" s="1"/>
  <c r="O16" i="7" s="1"/>
  <c r="O16" i="2"/>
  <c r="N16" i="2"/>
  <c r="L16" i="2"/>
  <c r="M16" i="2"/>
  <c r="O17" i="2"/>
  <c r="M17" i="2"/>
  <c r="L17" i="2"/>
  <c r="N17" i="2"/>
  <c r="W17" i="2"/>
  <c r="AA17" i="2" s="1"/>
  <c r="S18" i="2" s="1"/>
  <c r="AA18" i="2" s="1"/>
  <c r="S19" i="2" s="1"/>
  <c r="AA19" i="2" s="1"/>
  <c r="S20" i="2" s="1"/>
  <c r="K15" i="5"/>
  <c r="L15" i="5" s="1"/>
  <c r="M15" i="5" s="1"/>
  <c r="Y12" i="4"/>
  <c r="Z12" i="4" s="1"/>
  <c r="AA12" i="4" s="1"/>
  <c r="AB12" i="4" s="1"/>
  <c r="AC12" i="4" s="1"/>
  <c r="Y14" i="4"/>
  <c r="Z14" i="4" s="1"/>
  <c r="AA14" i="4" s="1"/>
  <c r="AB14" i="4" s="1"/>
  <c r="Y13" i="4"/>
  <c r="Z13" i="4" s="1"/>
  <c r="AA13" i="4" s="1"/>
  <c r="AB13" i="4" s="1"/>
  <c r="AA12" i="3" l="1"/>
  <c r="J15" i="3"/>
  <c r="K15" i="3" s="1"/>
  <c r="U17" i="2"/>
  <c r="Y17" i="2" s="1"/>
  <c r="Q18" i="2" s="1"/>
  <c r="Y18" i="2" s="1"/>
  <c r="Q19" i="2" s="1"/>
  <c r="Y19" i="2" s="1"/>
  <c r="Q20" i="2" s="1"/>
  <c r="T17" i="2"/>
  <c r="X17" i="2" s="1"/>
  <c r="P18" i="2" s="1"/>
  <c r="V17" i="2"/>
  <c r="Z17" i="2" s="1"/>
  <c r="R18" i="2" s="1"/>
  <c r="Z18" i="2" s="1"/>
  <c r="R19" i="2" s="1"/>
  <c r="Z19" i="2" s="1"/>
  <c r="R20" i="2" s="1"/>
  <c r="AL13" i="8"/>
  <c r="AW13" i="8" s="1"/>
  <c r="Q14" i="8" s="1"/>
  <c r="AP13" i="8"/>
  <c r="BA13" i="8" s="1"/>
  <c r="U14" i="8" s="1"/>
  <c r="AR13" i="8"/>
  <c r="BC13" i="8" s="1"/>
  <c r="W14" i="8" s="1"/>
  <c r="AN13" i="8"/>
  <c r="AY13" i="8" s="1"/>
  <c r="S14" i="8" s="1"/>
  <c r="AA14" i="8"/>
  <c r="AB14" i="8" s="1"/>
  <c r="K16" i="7"/>
  <c r="L16" i="7" s="1"/>
  <c r="U15" i="5"/>
  <c r="Z15" i="5" s="1"/>
  <c r="P16" i="5" s="1"/>
  <c r="W15" i="5"/>
  <c r="AB15" i="5" s="1"/>
  <c r="R16" i="5" s="1"/>
  <c r="V15" i="5"/>
  <c r="AA15" i="5" s="1"/>
  <c r="Q16" i="5" s="1"/>
  <c r="S15" i="5"/>
  <c r="X15" i="5" s="1"/>
  <c r="N16" i="5" s="1"/>
  <c r="T15" i="5"/>
  <c r="Y15" i="5" s="1"/>
  <c r="O16" i="5" s="1"/>
  <c r="P15" i="3" l="1"/>
  <c r="T15" i="3" s="1"/>
  <c r="L16" i="3" s="1"/>
  <c r="S15" i="3"/>
  <c r="W15" i="3" s="1"/>
  <c r="O16" i="3" s="1"/>
  <c r="R15" i="3"/>
  <c r="V15" i="3" s="1"/>
  <c r="N16" i="3" s="1"/>
  <c r="Q15" i="3"/>
  <c r="U15" i="3" s="1"/>
  <c r="M16" i="3" s="1"/>
  <c r="AB15" i="2"/>
  <c r="AC15" i="2" s="1"/>
  <c r="AD15" i="2" s="1"/>
  <c r="AB16" i="2"/>
  <c r="AC16" i="2" s="1"/>
  <c r="AD16" i="2" s="1"/>
  <c r="AB17" i="2"/>
  <c r="AC17" i="2" s="1"/>
  <c r="AD17" i="2" s="1"/>
  <c r="Y14" i="8"/>
  <c r="Z14" i="8" s="1"/>
  <c r="T16" i="7"/>
  <c r="Y16" i="7" s="1"/>
  <c r="O17" i="7" s="1"/>
  <c r="S16" i="7"/>
  <c r="X16" i="7" s="1"/>
  <c r="N17" i="7" s="1"/>
  <c r="R16" i="7"/>
  <c r="W16" i="7" s="1"/>
  <c r="M17" i="7" s="1"/>
  <c r="K17" i="7" s="1"/>
  <c r="L17" i="7" s="1"/>
  <c r="V16" i="7"/>
  <c r="AA16" i="7" s="1"/>
  <c r="Q17" i="7" s="1"/>
  <c r="U16" i="7"/>
  <c r="Z16" i="7" s="1"/>
  <c r="P17" i="7" s="1"/>
  <c r="X18" i="2"/>
  <c r="P19" i="2" s="1"/>
  <c r="J18" i="2"/>
  <c r="K18" i="2" s="1"/>
  <c r="K16" i="5"/>
  <c r="L16" i="5" s="1"/>
  <c r="M16" i="5" s="1"/>
  <c r="J16" i="3" l="1"/>
  <c r="K16" i="3" s="1"/>
  <c r="AE15" i="2"/>
  <c r="AG14" i="8"/>
  <c r="AH14" i="8" s="1"/>
  <c r="AI14" i="8" s="1"/>
  <c r="U17" i="7"/>
  <c r="Z17" i="7" s="1"/>
  <c r="P18" i="7" s="1"/>
  <c r="T17" i="7"/>
  <c r="Y17" i="7" s="1"/>
  <c r="O18" i="7" s="1"/>
  <c r="S17" i="7"/>
  <c r="X17" i="7" s="1"/>
  <c r="N18" i="7" s="1"/>
  <c r="V17" i="7"/>
  <c r="AA17" i="7" s="1"/>
  <c r="Q18" i="7" s="1"/>
  <c r="R17" i="7"/>
  <c r="W17" i="7" s="1"/>
  <c r="M18" i="2"/>
  <c r="N18" i="2"/>
  <c r="L18" i="2"/>
  <c r="O18" i="2"/>
  <c r="J19" i="2"/>
  <c r="K19" i="2" s="1"/>
  <c r="X19" i="2"/>
  <c r="P20" i="2" s="1"/>
  <c r="J20" i="2" s="1"/>
  <c r="K20" i="2" s="1"/>
  <c r="W16" i="5"/>
  <c r="AB16" i="5" s="1"/>
  <c r="R17" i="5" s="1"/>
  <c r="V16" i="5"/>
  <c r="AA16" i="5" s="1"/>
  <c r="Q17" i="5" s="1"/>
  <c r="T16" i="5"/>
  <c r="Y16" i="5" s="1"/>
  <c r="O17" i="5" s="1"/>
  <c r="S16" i="5"/>
  <c r="X16" i="5" s="1"/>
  <c r="N17" i="5" s="1"/>
  <c r="U16" i="5"/>
  <c r="Z16" i="5" s="1"/>
  <c r="P17" i="5" s="1"/>
  <c r="R16" i="3" l="1"/>
  <c r="V16" i="3" s="1"/>
  <c r="N17" i="3" s="1"/>
  <c r="Q16" i="3"/>
  <c r="U16" i="3" s="1"/>
  <c r="M17" i="3" s="1"/>
  <c r="P16" i="3"/>
  <c r="T16" i="3" s="1"/>
  <c r="L17" i="3" s="1"/>
  <c r="S16" i="3"/>
  <c r="W16" i="3" s="1"/>
  <c r="O17" i="3" s="1"/>
  <c r="AT14" i="8"/>
  <c r="BE14" i="8" s="1"/>
  <c r="AU14" i="8"/>
  <c r="BF14" i="8" s="1"/>
  <c r="AE15" i="8" s="1"/>
  <c r="AV14" i="8"/>
  <c r="BG14" i="8" s="1"/>
  <c r="AF15" i="8" s="1"/>
  <c r="AK14" i="8"/>
  <c r="AJ14" i="8"/>
  <c r="M18" i="7"/>
  <c r="K18" i="7" s="1"/>
  <c r="L18" i="7" s="1"/>
  <c r="AB12" i="7"/>
  <c r="AC12" i="7" s="1"/>
  <c r="AD12" i="7" s="1"/>
  <c r="AB16" i="7"/>
  <c r="AC16" i="7" s="1"/>
  <c r="AD16" i="7" s="1"/>
  <c r="AB14" i="7"/>
  <c r="AC14" i="7" s="1"/>
  <c r="AD14" i="7" s="1"/>
  <c r="AB17" i="7"/>
  <c r="AC17" i="7" s="1"/>
  <c r="AD17" i="7" s="1"/>
  <c r="AB15" i="7"/>
  <c r="AC15" i="7" s="1"/>
  <c r="AD15" i="7" s="1"/>
  <c r="AB13" i="7"/>
  <c r="AC13" i="7" s="1"/>
  <c r="AD13" i="7" s="1"/>
  <c r="N20" i="2"/>
  <c r="M20" i="2"/>
  <c r="L20" i="2"/>
  <c r="O20" i="2"/>
  <c r="N19" i="2"/>
  <c r="M19" i="2"/>
  <c r="L19" i="2"/>
  <c r="T20" i="2" s="1"/>
  <c r="X20" i="2" s="1"/>
  <c r="O19" i="2"/>
  <c r="K17" i="5"/>
  <c r="L17" i="5" s="1"/>
  <c r="M17" i="5" s="1"/>
  <c r="J17" i="3" l="1"/>
  <c r="K17" i="3" s="1"/>
  <c r="W20" i="2"/>
  <c r="AA20" i="2" s="1"/>
  <c r="S21" i="2" s="1"/>
  <c r="AA21" i="2" s="1"/>
  <c r="S22" i="2" s="1"/>
  <c r="AA22" i="2" s="1"/>
  <c r="S23" i="2" s="1"/>
  <c r="U20" i="2"/>
  <c r="Y20" i="2" s="1"/>
  <c r="Q21" i="2" s="1"/>
  <c r="Y21" i="2" s="1"/>
  <c r="Q22" i="2" s="1"/>
  <c r="Y22" i="2" s="1"/>
  <c r="Q23" i="2" s="1"/>
  <c r="V20" i="2"/>
  <c r="Z20" i="2" s="1"/>
  <c r="R21" i="2" s="1"/>
  <c r="Z21" i="2" s="1"/>
  <c r="R22" i="2" s="1"/>
  <c r="Z22" i="2" s="1"/>
  <c r="R23" i="2" s="1"/>
  <c r="AQ14" i="8"/>
  <c r="BB14" i="8" s="1"/>
  <c r="V15" i="8" s="1"/>
  <c r="AS14" i="8"/>
  <c r="BD14" i="8" s="1"/>
  <c r="X15" i="8" s="1"/>
  <c r="AO14" i="8"/>
  <c r="AZ14" i="8" s="1"/>
  <c r="T15" i="8" s="1"/>
  <c r="AM14" i="8"/>
  <c r="AX14" i="8" s="1"/>
  <c r="AP14" i="8"/>
  <c r="BA14" i="8" s="1"/>
  <c r="U15" i="8" s="1"/>
  <c r="AR14" i="8"/>
  <c r="BC14" i="8" s="1"/>
  <c r="W15" i="8" s="1"/>
  <c r="AL14" i="8"/>
  <c r="AW14" i="8" s="1"/>
  <c r="AN14" i="8"/>
  <c r="AY14" i="8" s="1"/>
  <c r="S15" i="8" s="1"/>
  <c r="AD15" i="8"/>
  <c r="AE12" i="7"/>
  <c r="R18" i="7"/>
  <c r="W18" i="7" s="1"/>
  <c r="M19" i="7" s="1"/>
  <c r="V18" i="7"/>
  <c r="AA18" i="7" s="1"/>
  <c r="Q19" i="7" s="1"/>
  <c r="U18" i="7"/>
  <c r="Z18" i="7" s="1"/>
  <c r="P19" i="7" s="1"/>
  <c r="T18" i="7"/>
  <c r="Y18" i="7" s="1"/>
  <c r="O19" i="7" s="1"/>
  <c r="S18" i="7"/>
  <c r="X18" i="7" s="1"/>
  <c r="N19" i="7" s="1"/>
  <c r="P21" i="2"/>
  <c r="T17" i="5"/>
  <c r="Y17" i="5" s="1"/>
  <c r="O18" i="5" s="1"/>
  <c r="V17" i="5"/>
  <c r="AA17" i="5" s="1"/>
  <c r="Q18" i="5" s="1"/>
  <c r="S17" i="5"/>
  <c r="X17" i="5" s="1"/>
  <c r="U17" i="5"/>
  <c r="Z17" i="5" s="1"/>
  <c r="P18" i="5" s="1"/>
  <c r="W17" i="5"/>
  <c r="AB17" i="5" s="1"/>
  <c r="R18" i="5" s="1"/>
  <c r="P17" i="3" l="1"/>
  <c r="T17" i="3" s="1"/>
  <c r="S17" i="3"/>
  <c r="W17" i="3" s="1"/>
  <c r="O18" i="3" s="1"/>
  <c r="R17" i="3"/>
  <c r="V17" i="3" s="1"/>
  <c r="N18" i="3" s="1"/>
  <c r="Q17" i="3"/>
  <c r="U17" i="3" s="1"/>
  <c r="M18" i="3" s="1"/>
  <c r="AB19" i="2"/>
  <c r="AC19" i="2" s="1"/>
  <c r="AD19" i="2" s="1"/>
  <c r="AB18" i="2"/>
  <c r="AC18" i="2" s="1"/>
  <c r="AD18" i="2" s="1"/>
  <c r="AB20" i="2"/>
  <c r="AC20" i="2" s="1"/>
  <c r="AD20" i="2" s="1"/>
  <c r="BJ12" i="8"/>
  <c r="BK12" i="8" s="1"/>
  <c r="R15" i="8"/>
  <c r="BJ14" i="8"/>
  <c r="BK14" i="8" s="1"/>
  <c r="BJ13" i="8"/>
  <c r="BK13" i="8" s="1"/>
  <c r="BH13" i="8"/>
  <c r="BI13" i="8" s="1"/>
  <c r="BL13" i="8" s="1"/>
  <c r="BM13" i="8" s="1"/>
  <c r="BN13" i="8" s="1"/>
  <c r="BO13" i="8" s="1"/>
  <c r="Q15" i="8"/>
  <c r="BH14" i="8"/>
  <c r="BI14" i="8" s="1"/>
  <c r="BL14" i="8" s="1"/>
  <c r="BM14" i="8" s="1"/>
  <c r="BN14" i="8" s="1"/>
  <c r="BO14" i="8" s="1"/>
  <c r="BH12" i="8"/>
  <c r="BI12" i="8" s="1"/>
  <c r="BL12" i="8" s="1"/>
  <c r="BM12" i="8" s="1"/>
  <c r="BN12" i="8" s="1"/>
  <c r="BO12" i="8" s="1"/>
  <c r="BP12" i="8" s="1"/>
  <c r="K19" i="7"/>
  <c r="L19" i="7" s="1"/>
  <c r="J21" i="2"/>
  <c r="K21" i="2" s="1"/>
  <c r="X21" i="2"/>
  <c r="P22" i="2" s="1"/>
  <c r="N18" i="5"/>
  <c r="AC14" i="5"/>
  <c r="AD14" i="5" s="1"/>
  <c r="AE14" i="5" s="1"/>
  <c r="AF14" i="5" s="1"/>
  <c r="AC12" i="5"/>
  <c r="AD12" i="5" s="1"/>
  <c r="AE12" i="5" s="1"/>
  <c r="AF12" i="5" s="1"/>
  <c r="AC16" i="5"/>
  <c r="AD16" i="5" s="1"/>
  <c r="AE16" i="5" s="1"/>
  <c r="AF16" i="5" s="1"/>
  <c r="AC13" i="5"/>
  <c r="AD13" i="5" s="1"/>
  <c r="AE13" i="5" s="1"/>
  <c r="AF13" i="5" s="1"/>
  <c r="AC17" i="5"/>
  <c r="AD17" i="5" s="1"/>
  <c r="AE17" i="5" s="1"/>
  <c r="AF17" i="5" s="1"/>
  <c r="AC15" i="5"/>
  <c r="AD15" i="5" s="1"/>
  <c r="AE15" i="5" s="1"/>
  <c r="AF15" i="5" s="1"/>
  <c r="L18" i="3" l="1"/>
  <c r="X16" i="3"/>
  <c r="Y16" i="3" s="1"/>
  <c r="Z16" i="3" s="1"/>
  <c r="X17" i="3"/>
  <c r="Y17" i="3" s="1"/>
  <c r="Z17" i="3" s="1"/>
  <c r="X15" i="3"/>
  <c r="Y15" i="3" s="1"/>
  <c r="Z15" i="3" s="1"/>
  <c r="AE18" i="2"/>
  <c r="AA15" i="8"/>
  <c r="AB15" i="8" s="1"/>
  <c r="Y15" i="8"/>
  <c r="Z15" i="8" s="1"/>
  <c r="S19" i="7"/>
  <c r="X19" i="7" s="1"/>
  <c r="N20" i="7" s="1"/>
  <c r="R19" i="7"/>
  <c r="W19" i="7" s="1"/>
  <c r="M20" i="7" s="1"/>
  <c r="V19" i="7"/>
  <c r="AA19" i="7" s="1"/>
  <c r="Q20" i="7" s="1"/>
  <c r="U19" i="7"/>
  <c r="Z19" i="7" s="1"/>
  <c r="P20" i="7" s="1"/>
  <c r="T19" i="7"/>
  <c r="Y19" i="7" s="1"/>
  <c r="O20" i="7" s="1"/>
  <c r="J22" i="2"/>
  <c r="K22" i="2" s="1"/>
  <c r="X22" i="2"/>
  <c r="P23" i="2" s="1"/>
  <c r="J23" i="2" s="1"/>
  <c r="K23" i="2" s="1"/>
  <c r="O21" i="2"/>
  <c r="N21" i="2"/>
  <c r="L21" i="2"/>
  <c r="M21" i="2"/>
  <c r="K18" i="5"/>
  <c r="L18" i="5" s="1"/>
  <c r="M18" i="5" s="1"/>
  <c r="AG12" i="5"/>
  <c r="J18" i="3" l="1"/>
  <c r="K18" i="3" s="1"/>
  <c r="AA15" i="3"/>
  <c r="AG15" i="8"/>
  <c r="AH15" i="8" s="1"/>
  <c r="AI15" i="8" s="1"/>
  <c r="AK15" i="8" s="1"/>
  <c r="K20" i="7"/>
  <c r="L20" i="7" s="1"/>
  <c r="L23" i="2"/>
  <c r="O23" i="2"/>
  <c r="M23" i="2"/>
  <c r="N23" i="2"/>
  <c r="N22" i="2"/>
  <c r="M22" i="2"/>
  <c r="O22" i="2"/>
  <c r="L22" i="2"/>
  <c r="W18" i="5"/>
  <c r="AB18" i="5" s="1"/>
  <c r="R19" i="5" s="1"/>
  <c r="S18" i="5"/>
  <c r="X18" i="5" s="1"/>
  <c r="N19" i="5" s="1"/>
  <c r="V18" i="5"/>
  <c r="AA18" i="5" s="1"/>
  <c r="Q19" i="5" s="1"/>
  <c r="T18" i="5"/>
  <c r="Y18" i="5" s="1"/>
  <c r="O19" i="5" s="1"/>
  <c r="U18" i="5"/>
  <c r="Z18" i="5" s="1"/>
  <c r="P19" i="5" s="1"/>
  <c r="R18" i="3" l="1"/>
  <c r="V18" i="3" s="1"/>
  <c r="N19" i="3" s="1"/>
  <c r="Q18" i="3"/>
  <c r="U18" i="3" s="1"/>
  <c r="M19" i="3" s="1"/>
  <c r="P18" i="3"/>
  <c r="T18" i="3" s="1"/>
  <c r="L19" i="3" s="1"/>
  <c r="S18" i="3"/>
  <c r="W18" i="3" s="1"/>
  <c r="O19" i="3" s="1"/>
  <c r="V23" i="2"/>
  <c r="Z23" i="2" s="1"/>
  <c r="R24" i="2" s="1"/>
  <c r="Z24" i="2" s="1"/>
  <c r="R25" i="2" s="1"/>
  <c r="Z25" i="2" s="1"/>
  <c r="R26" i="2" s="1"/>
  <c r="W23" i="2"/>
  <c r="AA23" i="2" s="1"/>
  <c r="S24" i="2" s="1"/>
  <c r="AA24" i="2" s="1"/>
  <c r="S25" i="2" s="1"/>
  <c r="AA25" i="2" s="1"/>
  <c r="S26" i="2" s="1"/>
  <c r="T23" i="2"/>
  <c r="X23" i="2" s="1"/>
  <c r="P24" i="2" s="1"/>
  <c r="U23" i="2"/>
  <c r="Y23" i="2" s="1"/>
  <c r="Q24" i="2" s="1"/>
  <c r="Y24" i="2" s="1"/>
  <c r="Q25" i="2" s="1"/>
  <c r="Y25" i="2" s="1"/>
  <c r="Q26" i="2" s="1"/>
  <c r="AM15" i="8"/>
  <c r="AX15" i="8" s="1"/>
  <c r="R16" i="8" s="1"/>
  <c r="AQ15" i="8"/>
  <c r="BB15" i="8" s="1"/>
  <c r="V16" i="8" s="1"/>
  <c r="AS15" i="8"/>
  <c r="BD15" i="8" s="1"/>
  <c r="X16" i="8" s="1"/>
  <c r="AO15" i="8"/>
  <c r="AZ15" i="8" s="1"/>
  <c r="T16" i="8" s="1"/>
  <c r="AT15" i="8"/>
  <c r="BE15" i="8" s="1"/>
  <c r="AD16" i="8" s="1"/>
  <c r="AV15" i="8"/>
  <c r="BG15" i="8" s="1"/>
  <c r="AF16" i="8" s="1"/>
  <c r="AU15" i="8"/>
  <c r="BF15" i="8" s="1"/>
  <c r="AE16" i="8" s="1"/>
  <c r="AJ15" i="8"/>
  <c r="T20" i="7"/>
  <c r="Y20" i="7" s="1"/>
  <c r="O21" i="7" s="1"/>
  <c r="S20" i="7"/>
  <c r="X20" i="7" s="1"/>
  <c r="N21" i="7" s="1"/>
  <c r="R20" i="7"/>
  <c r="W20" i="7" s="1"/>
  <c r="M21" i="7" s="1"/>
  <c r="K21" i="7" s="1"/>
  <c r="L21" i="7" s="1"/>
  <c r="V20" i="7"/>
  <c r="AA20" i="7" s="1"/>
  <c r="Q21" i="7" s="1"/>
  <c r="U20" i="7"/>
  <c r="Z20" i="7" s="1"/>
  <c r="P21" i="7" s="1"/>
  <c r="K19" i="5"/>
  <c r="L19" i="5" s="1"/>
  <c r="M19" i="5" s="1"/>
  <c r="J19" i="3" l="1"/>
  <c r="K19" i="3" s="1"/>
  <c r="AB23" i="2"/>
  <c r="AC23" i="2" s="1"/>
  <c r="AD23" i="2" s="1"/>
  <c r="AB22" i="2"/>
  <c r="AC22" i="2" s="1"/>
  <c r="AD22" i="2" s="1"/>
  <c r="AB21" i="2"/>
  <c r="AC21" i="2" s="1"/>
  <c r="AD21" i="2" s="1"/>
  <c r="AN15" i="8"/>
  <c r="AY15" i="8" s="1"/>
  <c r="S16" i="8" s="1"/>
  <c r="AP15" i="8"/>
  <c r="BA15" i="8" s="1"/>
  <c r="U16" i="8" s="1"/>
  <c r="AL15" i="8"/>
  <c r="AW15" i="8" s="1"/>
  <c r="Q16" i="8" s="1"/>
  <c r="AR15" i="8"/>
  <c r="BC15" i="8" s="1"/>
  <c r="W16" i="8" s="1"/>
  <c r="AA16" i="8"/>
  <c r="AB16" i="8" s="1"/>
  <c r="U21" i="7"/>
  <c r="Z21" i="7" s="1"/>
  <c r="P22" i="7" s="1"/>
  <c r="T21" i="7"/>
  <c r="Y21" i="7" s="1"/>
  <c r="O22" i="7" s="1"/>
  <c r="S21" i="7"/>
  <c r="X21" i="7" s="1"/>
  <c r="N22" i="7" s="1"/>
  <c r="V21" i="7"/>
  <c r="AA21" i="7" s="1"/>
  <c r="Q22" i="7" s="1"/>
  <c r="R21" i="7"/>
  <c r="W21" i="7" s="1"/>
  <c r="M22" i="7" s="1"/>
  <c r="X24" i="2"/>
  <c r="P25" i="2" s="1"/>
  <c r="J24" i="2"/>
  <c r="K24" i="2" s="1"/>
  <c r="W19" i="5"/>
  <c r="AB19" i="5" s="1"/>
  <c r="R20" i="5" s="1"/>
  <c r="U19" i="5"/>
  <c r="Z19" i="5" s="1"/>
  <c r="P20" i="5" s="1"/>
  <c r="V19" i="5"/>
  <c r="AA19" i="5" s="1"/>
  <c r="Q20" i="5" s="1"/>
  <c r="T19" i="5"/>
  <c r="Y19" i="5" s="1"/>
  <c r="O20" i="5" s="1"/>
  <c r="S19" i="5"/>
  <c r="X19" i="5" s="1"/>
  <c r="N20" i="5" s="1"/>
  <c r="P19" i="3" l="1"/>
  <c r="T19" i="3" s="1"/>
  <c r="L20" i="3" s="1"/>
  <c r="S19" i="3"/>
  <c r="W19" i="3" s="1"/>
  <c r="O20" i="3" s="1"/>
  <c r="R19" i="3"/>
  <c r="V19" i="3" s="1"/>
  <c r="N20" i="3" s="1"/>
  <c r="Q19" i="3"/>
  <c r="U19" i="3" s="1"/>
  <c r="M20" i="3" s="1"/>
  <c r="AE21" i="2"/>
  <c r="Y16" i="8"/>
  <c r="Z16" i="8" s="1"/>
  <c r="K22" i="7"/>
  <c r="L22" i="7" s="1"/>
  <c r="M24" i="2"/>
  <c r="O24" i="2"/>
  <c r="L24" i="2"/>
  <c r="N24" i="2"/>
  <c r="J25" i="2"/>
  <c r="K25" i="2" s="1"/>
  <c r="X25" i="2"/>
  <c r="P26" i="2" s="1"/>
  <c r="J26" i="2" s="1"/>
  <c r="K26" i="2" s="1"/>
  <c r="K20" i="5"/>
  <c r="L20" i="5" s="1"/>
  <c r="M20" i="5" s="1"/>
  <c r="J20" i="3" l="1"/>
  <c r="K20" i="3" s="1"/>
  <c r="AG16" i="8"/>
  <c r="AH16" i="8" s="1"/>
  <c r="AI16" i="8" s="1"/>
  <c r="R22" i="7"/>
  <c r="W22" i="7" s="1"/>
  <c r="M23" i="7" s="1"/>
  <c r="V22" i="7"/>
  <c r="AA22" i="7" s="1"/>
  <c r="Q23" i="7" s="1"/>
  <c r="U22" i="7"/>
  <c r="Z22" i="7" s="1"/>
  <c r="P23" i="7" s="1"/>
  <c r="T22" i="7"/>
  <c r="Y22" i="7" s="1"/>
  <c r="O23" i="7" s="1"/>
  <c r="S22" i="7"/>
  <c r="X22" i="7" s="1"/>
  <c r="N23" i="7" s="1"/>
  <c r="N26" i="2"/>
  <c r="O26" i="2"/>
  <c r="M26" i="2"/>
  <c r="L26" i="2"/>
  <c r="N25" i="2"/>
  <c r="V26" i="2" s="1"/>
  <c r="Z26" i="2" s="1"/>
  <c r="R27" i="2" s="1"/>
  <c r="Z27" i="2" s="1"/>
  <c r="R28" i="2" s="1"/>
  <c r="Z28" i="2" s="1"/>
  <c r="R29" i="2" s="1"/>
  <c r="L25" i="2"/>
  <c r="M25" i="2"/>
  <c r="U26" i="2" s="1"/>
  <c r="Y26" i="2" s="1"/>
  <c r="Q27" i="2" s="1"/>
  <c r="Y27" i="2" s="1"/>
  <c r="Q28" i="2" s="1"/>
  <c r="Y28" i="2" s="1"/>
  <c r="Q29" i="2" s="1"/>
  <c r="O25" i="2"/>
  <c r="S20" i="5"/>
  <c r="X20" i="5" s="1"/>
  <c r="N21" i="5" s="1"/>
  <c r="W20" i="5"/>
  <c r="AB20" i="5" s="1"/>
  <c r="R21" i="5" s="1"/>
  <c r="T20" i="5"/>
  <c r="Y20" i="5" s="1"/>
  <c r="O21" i="5" s="1"/>
  <c r="V20" i="5"/>
  <c r="AA20" i="5" s="1"/>
  <c r="Q21" i="5" s="1"/>
  <c r="U20" i="5"/>
  <c r="Z20" i="5" s="1"/>
  <c r="P21" i="5" s="1"/>
  <c r="R20" i="3" l="1"/>
  <c r="V20" i="3" s="1"/>
  <c r="N21" i="3" s="1"/>
  <c r="Q20" i="3"/>
  <c r="U20" i="3" s="1"/>
  <c r="M21" i="3" s="1"/>
  <c r="P20" i="3"/>
  <c r="T20" i="3" s="1"/>
  <c r="S20" i="3"/>
  <c r="W20" i="3" s="1"/>
  <c r="O21" i="3" s="1"/>
  <c r="T26" i="2"/>
  <c r="X26" i="2" s="1"/>
  <c r="P27" i="2" s="1"/>
  <c r="W26" i="2"/>
  <c r="AA26" i="2" s="1"/>
  <c r="S27" i="2" s="1"/>
  <c r="AA27" i="2" s="1"/>
  <c r="S28" i="2" s="1"/>
  <c r="AA28" i="2" s="1"/>
  <c r="S29" i="2" s="1"/>
  <c r="AT16" i="8"/>
  <c r="BE16" i="8" s="1"/>
  <c r="AD17" i="8" s="1"/>
  <c r="AV16" i="8"/>
  <c r="BG16" i="8" s="1"/>
  <c r="AF17" i="8" s="1"/>
  <c r="AU16" i="8"/>
  <c r="BF16" i="8" s="1"/>
  <c r="AE17" i="8" s="1"/>
  <c r="AK16" i="8"/>
  <c r="AJ16" i="8"/>
  <c r="K23" i="7"/>
  <c r="L23" i="7" s="1"/>
  <c r="K21" i="5"/>
  <c r="L21" i="5" s="1"/>
  <c r="M21" i="5" s="1"/>
  <c r="L21" i="3" l="1"/>
  <c r="X19" i="3"/>
  <c r="Y19" i="3" s="1"/>
  <c r="Z19" i="3" s="1"/>
  <c r="X18" i="3"/>
  <c r="Y18" i="3" s="1"/>
  <c r="Z18" i="3" s="1"/>
  <c r="X20" i="3"/>
  <c r="Y20" i="3" s="1"/>
  <c r="Z20" i="3" s="1"/>
  <c r="AB26" i="2"/>
  <c r="AC26" i="2" s="1"/>
  <c r="AD26" i="2" s="1"/>
  <c r="AB25" i="2"/>
  <c r="AC25" i="2" s="1"/>
  <c r="AD25" i="2" s="1"/>
  <c r="AB24" i="2"/>
  <c r="AC24" i="2" s="1"/>
  <c r="AD24" i="2" s="1"/>
  <c r="AO16" i="8"/>
  <c r="AZ16" i="8" s="1"/>
  <c r="T17" i="8" s="1"/>
  <c r="AQ16" i="8"/>
  <c r="BB16" i="8" s="1"/>
  <c r="V17" i="8" s="1"/>
  <c r="AM16" i="8"/>
  <c r="AX16" i="8" s="1"/>
  <c r="R17" i="8" s="1"/>
  <c r="AS16" i="8"/>
  <c r="BD16" i="8" s="1"/>
  <c r="X17" i="8" s="1"/>
  <c r="AL16" i="8"/>
  <c r="AW16" i="8" s="1"/>
  <c r="Q17" i="8" s="1"/>
  <c r="AP16" i="8"/>
  <c r="BA16" i="8" s="1"/>
  <c r="U17" i="8" s="1"/>
  <c r="AR16" i="8"/>
  <c r="BC16" i="8" s="1"/>
  <c r="W17" i="8" s="1"/>
  <c r="AN16" i="8"/>
  <c r="AY16" i="8" s="1"/>
  <c r="S17" i="8" s="1"/>
  <c r="S23" i="7"/>
  <c r="X23" i="7" s="1"/>
  <c r="N24" i="7" s="1"/>
  <c r="R23" i="7"/>
  <c r="W23" i="7" s="1"/>
  <c r="V23" i="7"/>
  <c r="AA23" i="7" s="1"/>
  <c r="Q24" i="7" s="1"/>
  <c r="U23" i="7"/>
  <c r="Z23" i="7" s="1"/>
  <c r="P24" i="7" s="1"/>
  <c r="T23" i="7"/>
  <c r="Y23" i="7" s="1"/>
  <c r="O24" i="7" s="1"/>
  <c r="X27" i="2"/>
  <c r="P28" i="2" s="1"/>
  <c r="J27" i="2"/>
  <c r="K27" i="2" s="1"/>
  <c r="W21" i="5"/>
  <c r="AB21" i="5" s="1"/>
  <c r="R22" i="5" s="1"/>
  <c r="U21" i="5"/>
  <c r="Z21" i="5" s="1"/>
  <c r="P22" i="5" s="1"/>
  <c r="T21" i="5"/>
  <c r="Y21" i="5" s="1"/>
  <c r="O22" i="5" s="1"/>
  <c r="V21" i="5"/>
  <c r="AA21" i="5" s="1"/>
  <c r="Q22" i="5" s="1"/>
  <c r="S21" i="5"/>
  <c r="X21" i="5" s="1"/>
  <c r="N22" i="5" s="1"/>
  <c r="AA18" i="3" l="1"/>
  <c r="J21" i="3"/>
  <c r="K21" i="3" s="1"/>
  <c r="AE24" i="2"/>
  <c r="Y17" i="8"/>
  <c r="Z17" i="8" s="1"/>
  <c r="AA17" i="8"/>
  <c r="AB17" i="8" s="1"/>
  <c r="M24" i="7"/>
  <c r="K24" i="7" s="1"/>
  <c r="L24" i="7" s="1"/>
  <c r="AB20" i="7"/>
  <c r="AC20" i="7" s="1"/>
  <c r="AD20" i="7" s="1"/>
  <c r="AB18" i="7"/>
  <c r="AC18" i="7" s="1"/>
  <c r="AD18" i="7" s="1"/>
  <c r="AB21" i="7"/>
  <c r="AC21" i="7" s="1"/>
  <c r="AD21" i="7" s="1"/>
  <c r="AB23" i="7"/>
  <c r="AC23" i="7" s="1"/>
  <c r="AD23" i="7" s="1"/>
  <c r="AB22" i="7"/>
  <c r="AC22" i="7" s="1"/>
  <c r="AD22" i="7" s="1"/>
  <c r="AB19" i="7"/>
  <c r="AC19" i="7" s="1"/>
  <c r="AD19" i="7" s="1"/>
  <c r="M27" i="2"/>
  <c r="L27" i="2"/>
  <c r="N27" i="2"/>
  <c r="O27" i="2"/>
  <c r="X28" i="2"/>
  <c r="P29" i="2" s="1"/>
  <c r="J29" i="2" s="1"/>
  <c r="K29" i="2" s="1"/>
  <c r="J28" i="2"/>
  <c r="K28" i="2" s="1"/>
  <c r="K22" i="5"/>
  <c r="L22" i="5" s="1"/>
  <c r="M22" i="5" s="1"/>
  <c r="P21" i="3" l="1"/>
  <c r="T21" i="3" s="1"/>
  <c r="L22" i="3" s="1"/>
  <c r="S21" i="3"/>
  <c r="W21" i="3" s="1"/>
  <c r="O22" i="3" s="1"/>
  <c r="R21" i="3"/>
  <c r="V21" i="3" s="1"/>
  <c r="N22" i="3" s="1"/>
  <c r="Q21" i="3"/>
  <c r="U21" i="3" s="1"/>
  <c r="M22" i="3" s="1"/>
  <c r="AG17" i="8"/>
  <c r="AH17" i="8" s="1"/>
  <c r="AI17" i="8" s="1"/>
  <c r="AK17" i="8" s="1"/>
  <c r="AE18" i="7"/>
  <c r="T24" i="7"/>
  <c r="Y24" i="7" s="1"/>
  <c r="O25" i="7" s="1"/>
  <c r="S24" i="7"/>
  <c r="X24" i="7" s="1"/>
  <c r="N25" i="7" s="1"/>
  <c r="R24" i="7"/>
  <c r="W24" i="7" s="1"/>
  <c r="M25" i="7" s="1"/>
  <c r="K25" i="7" s="1"/>
  <c r="L25" i="7" s="1"/>
  <c r="V24" i="7"/>
  <c r="AA24" i="7" s="1"/>
  <c r="Q25" i="7" s="1"/>
  <c r="U24" i="7"/>
  <c r="Z24" i="7" s="1"/>
  <c r="P25" i="7" s="1"/>
  <c r="O28" i="2"/>
  <c r="L28" i="2"/>
  <c r="M28" i="2"/>
  <c r="N28" i="2"/>
  <c r="N29" i="2"/>
  <c r="L29" i="2"/>
  <c r="M29" i="2"/>
  <c r="U29" i="2" s="1"/>
  <c r="Y29" i="2" s="1"/>
  <c r="Q30" i="2" s="1"/>
  <c r="Y30" i="2" s="1"/>
  <c r="Q31" i="2" s="1"/>
  <c r="Y31" i="2" s="1"/>
  <c r="Q32" i="2" s="1"/>
  <c r="O29" i="2"/>
  <c r="S22" i="5"/>
  <c r="X22" i="5" s="1"/>
  <c r="N23" i="5" s="1"/>
  <c r="W22" i="5"/>
  <c r="AB22" i="5" s="1"/>
  <c r="R23" i="5" s="1"/>
  <c r="T22" i="5"/>
  <c r="Y22" i="5" s="1"/>
  <c r="O23" i="5" s="1"/>
  <c r="V22" i="5"/>
  <c r="AA22" i="5" s="1"/>
  <c r="Q23" i="5" s="1"/>
  <c r="U22" i="5"/>
  <c r="Z22" i="5" s="1"/>
  <c r="P23" i="5" s="1"/>
  <c r="J22" i="3" l="1"/>
  <c r="K22" i="3" s="1"/>
  <c r="W29" i="2"/>
  <c r="AA29" i="2" s="1"/>
  <c r="S30" i="2" s="1"/>
  <c r="AA30" i="2" s="1"/>
  <c r="S31" i="2" s="1"/>
  <c r="AA31" i="2" s="1"/>
  <c r="S32" i="2" s="1"/>
  <c r="V29" i="2"/>
  <c r="Z29" i="2" s="1"/>
  <c r="R30" i="2" s="1"/>
  <c r="Z30" i="2" s="1"/>
  <c r="R31" i="2" s="1"/>
  <c r="Z31" i="2" s="1"/>
  <c r="R32" i="2" s="1"/>
  <c r="T29" i="2"/>
  <c r="X29" i="2" s="1"/>
  <c r="AQ17" i="8"/>
  <c r="BB17" i="8" s="1"/>
  <c r="V18" i="8" s="1"/>
  <c r="AM17" i="8"/>
  <c r="AX17" i="8" s="1"/>
  <c r="AS17" i="8"/>
  <c r="BD17" i="8" s="1"/>
  <c r="X18" i="8" s="1"/>
  <c r="AO17" i="8"/>
  <c r="AZ17" i="8" s="1"/>
  <c r="T18" i="8" s="1"/>
  <c r="AV17" i="8"/>
  <c r="BG17" i="8" s="1"/>
  <c r="AF18" i="8" s="1"/>
  <c r="AT17" i="8"/>
  <c r="BE17" i="8" s="1"/>
  <c r="AU17" i="8"/>
  <c r="BF17" i="8" s="1"/>
  <c r="AE18" i="8" s="1"/>
  <c r="AJ17" i="8"/>
  <c r="U25" i="7"/>
  <c r="Z25" i="7" s="1"/>
  <c r="P26" i="7" s="1"/>
  <c r="T25" i="7"/>
  <c r="Y25" i="7" s="1"/>
  <c r="O26" i="7" s="1"/>
  <c r="S25" i="7"/>
  <c r="X25" i="7" s="1"/>
  <c r="N26" i="7" s="1"/>
  <c r="R25" i="7"/>
  <c r="W25" i="7" s="1"/>
  <c r="M26" i="7" s="1"/>
  <c r="K26" i="7" s="1"/>
  <c r="L26" i="7" s="1"/>
  <c r="V25" i="7"/>
  <c r="AA25" i="7" s="1"/>
  <c r="Q26" i="7" s="1"/>
  <c r="K23" i="5"/>
  <c r="L23" i="5" s="1"/>
  <c r="M23" i="5" s="1"/>
  <c r="R22" i="3" l="1"/>
  <c r="V22" i="3" s="1"/>
  <c r="N23" i="3" s="1"/>
  <c r="Q22" i="3"/>
  <c r="U22" i="3" s="1"/>
  <c r="M23" i="3" s="1"/>
  <c r="P22" i="3"/>
  <c r="T22" i="3" s="1"/>
  <c r="L23" i="3" s="1"/>
  <c r="S22" i="3"/>
  <c r="W22" i="3" s="1"/>
  <c r="O23" i="3" s="1"/>
  <c r="AB29" i="2"/>
  <c r="AC29" i="2" s="1"/>
  <c r="AD29" i="2" s="1"/>
  <c r="AB28" i="2"/>
  <c r="AC28" i="2" s="1"/>
  <c r="AD28" i="2" s="1"/>
  <c r="AB27" i="2"/>
  <c r="AC27" i="2" s="1"/>
  <c r="AD27" i="2" s="1"/>
  <c r="P30" i="2"/>
  <c r="J30" i="2" s="1"/>
  <c r="K30" i="2" s="1"/>
  <c r="AN17" i="8"/>
  <c r="AY17" i="8" s="1"/>
  <c r="S18" i="8" s="1"/>
  <c r="AR17" i="8"/>
  <c r="BC17" i="8" s="1"/>
  <c r="W18" i="8" s="1"/>
  <c r="AP17" i="8"/>
  <c r="BA17" i="8" s="1"/>
  <c r="U18" i="8" s="1"/>
  <c r="AL17" i="8"/>
  <c r="AW17" i="8" s="1"/>
  <c r="AD18" i="8"/>
  <c r="BJ16" i="8"/>
  <c r="BK16" i="8" s="1"/>
  <c r="BJ15" i="8"/>
  <c r="BK15" i="8" s="1"/>
  <c r="BJ17" i="8"/>
  <c r="BK17" i="8" s="1"/>
  <c r="R18" i="8"/>
  <c r="R26" i="7"/>
  <c r="W26" i="7" s="1"/>
  <c r="M27" i="7" s="1"/>
  <c r="V26" i="7"/>
  <c r="AA26" i="7" s="1"/>
  <c r="Q27" i="7" s="1"/>
  <c r="U26" i="7"/>
  <c r="Z26" i="7" s="1"/>
  <c r="P27" i="7" s="1"/>
  <c r="T26" i="7"/>
  <c r="Y26" i="7" s="1"/>
  <c r="O27" i="7" s="1"/>
  <c r="S26" i="7"/>
  <c r="X26" i="7" s="1"/>
  <c r="N27" i="7" s="1"/>
  <c r="U23" i="5"/>
  <c r="Z23" i="5" s="1"/>
  <c r="P24" i="5" s="1"/>
  <c r="T23" i="5"/>
  <c r="Y23" i="5" s="1"/>
  <c r="O24" i="5" s="1"/>
  <c r="S23" i="5"/>
  <c r="X23" i="5" s="1"/>
  <c r="V23" i="5"/>
  <c r="AA23" i="5" s="1"/>
  <c r="Q24" i="5" s="1"/>
  <c r="W23" i="5"/>
  <c r="AB23" i="5" s="1"/>
  <c r="R24" i="5" s="1"/>
  <c r="J23" i="3" l="1"/>
  <c r="K23" i="3" s="1"/>
  <c r="AE27" i="2"/>
  <c r="X30" i="2"/>
  <c r="P31" i="2" s="1"/>
  <c r="X31" i="2" s="1"/>
  <c r="P32" i="2" s="1"/>
  <c r="J32" i="2" s="1"/>
  <c r="K32" i="2" s="1"/>
  <c r="BH15" i="8"/>
  <c r="BI15" i="8" s="1"/>
  <c r="BL15" i="8" s="1"/>
  <c r="BM15" i="8" s="1"/>
  <c r="BN15" i="8" s="1"/>
  <c r="BO15" i="8" s="1"/>
  <c r="BP15" i="8" s="1"/>
  <c r="Q18" i="8"/>
  <c r="BH17" i="8"/>
  <c r="BI17" i="8" s="1"/>
  <c r="BL17" i="8" s="1"/>
  <c r="BM17" i="8" s="1"/>
  <c r="BN17" i="8" s="1"/>
  <c r="BO17" i="8" s="1"/>
  <c r="BH16" i="8"/>
  <c r="BI16" i="8" s="1"/>
  <c r="BL16" i="8" s="1"/>
  <c r="BM16" i="8" s="1"/>
  <c r="BN16" i="8" s="1"/>
  <c r="BO16" i="8" s="1"/>
  <c r="AA18" i="8"/>
  <c r="AB18" i="8" s="1"/>
  <c r="K27" i="7"/>
  <c r="L27" i="7" s="1"/>
  <c r="L30" i="2"/>
  <c r="O30" i="2"/>
  <c r="M30" i="2"/>
  <c r="N30" i="2"/>
  <c r="AC18" i="5"/>
  <c r="AD18" i="5" s="1"/>
  <c r="AE18" i="5" s="1"/>
  <c r="AF18" i="5" s="1"/>
  <c r="AC21" i="5"/>
  <c r="AD21" i="5" s="1"/>
  <c r="AE21" i="5" s="1"/>
  <c r="AF21" i="5" s="1"/>
  <c r="N24" i="5"/>
  <c r="AC19" i="5"/>
  <c r="AD19" i="5" s="1"/>
  <c r="AE19" i="5" s="1"/>
  <c r="AF19" i="5" s="1"/>
  <c r="AC20" i="5"/>
  <c r="AD20" i="5" s="1"/>
  <c r="AE20" i="5" s="1"/>
  <c r="AF20" i="5" s="1"/>
  <c r="AC22" i="5"/>
  <c r="AD22" i="5" s="1"/>
  <c r="AE22" i="5" s="1"/>
  <c r="AF22" i="5" s="1"/>
  <c r="AC23" i="5"/>
  <c r="AD23" i="5" s="1"/>
  <c r="AE23" i="5" s="1"/>
  <c r="AF23" i="5" s="1"/>
  <c r="P23" i="3" l="1"/>
  <c r="T23" i="3" s="1"/>
  <c r="S23" i="3"/>
  <c r="W23" i="3" s="1"/>
  <c r="O24" i="3" s="1"/>
  <c r="R23" i="3"/>
  <c r="V23" i="3" s="1"/>
  <c r="N24" i="3" s="1"/>
  <c r="Q23" i="3"/>
  <c r="U23" i="3" s="1"/>
  <c r="M24" i="3" s="1"/>
  <c r="J31" i="2"/>
  <c r="K31" i="2" s="1"/>
  <c r="N31" i="2" s="1"/>
  <c r="Y18" i="8"/>
  <c r="Z18" i="8" s="1"/>
  <c r="S27" i="7"/>
  <c r="X27" i="7" s="1"/>
  <c r="N28" i="7" s="1"/>
  <c r="R27" i="7"/>
  <c r="W27" i="7" s="1"/>
  <c r="M28" i="7" s="1"/>
  <c r="V27" i="7"/>
  <c r="AA27" i="7" s="1"/>
  <c r="Q28" i="7" s="1"/>
  <c r="U27" i="7"/>
  <c r="Z27" i="7" s="1"/>
  <c r="P28" i="7" s="1"/>
  <c r="T27" i="7"/>
  <c r="Y27" i="7" s="1"/>
  <c r="O28" i="7" s="1"/>
  <c r="O32" i="2"/>
  <c r="M32" i="2"/>
  <c r="L32" i="2"/>
  <c r="N32" i="2"/>
  <c r="K24" i="5"/>
  <c r="L24" i="5" s="1"/>
  <c r="M24" i="5" s="1"/>
  <c r="AG18" i="5"/>
  <c r="L24" i="3" l="1"/>
  <c r="X22" i="3"/>
  <c r="Y22" i="3" s="1"/>
  <c r="Z22" i="3" s="1"/>
  <c r="X21" i="3"/>
  <c r="Y21" i="3" s="1"/>
  <c r="Z21" i="3" s="1"/>
  <c r="X23" i="3"/>
  <c r="Y23" i="3" s="1"/>
  <c r="Z23" i="3" s="1"/>
  <c r="M31" i="2"/>
  <c r="U32" i="2" s="1"/>
  <c r="Y32" i="2" s="1"/>
  <c r="Q33" i="2" s="1"/>
  <c r="Y33" i="2" s="1"/>
  <c r="Q34" i="2" s="1"/>
  <c r="Y34" i="2" s="1"/>
  <c r="Q35" i="2" s="1"/>
  <c r="L31" i="2"/>
  <c r="T32" i="2" s="1"/>
  <c r="X32" i="2" s="1"/>
  <c r="O31" i="2"/>
  <c r="W32" i="2" s="1"/>
  <c r="AA32" i="2" s="1"/>
  <c r="S33" i="2" s="1"/>
  <c r="AA33" i="2" s="1"/>
  <c r="S34" i="2" s="1"/>
  <c r="AA34" i="2" s="1"/>
  <c r="S35" i="2" s="1"/>
  <c r="V32" i="2"/>
  <c r="Z32" i="2" s="1"/>
  <c r="R33" i="2" s="1"/>
  <c r="Z33" i="2" s="1"/>
  <c r="R34" i="2" s="1"/>
  <c r="Z34" i="2" s="1"/>
  <c r="R35" i="2" s="1"/>
  <c r="AG18" i="8"/>
  <c r="AH18" i="8" s="1"/>
  <c r="AI18" i="8" s="1"/>
  <c r="AJ18" i="8" s="1"/>
  <c r="K28" i="7"/>
  <c r="L28" i="7" s="1"/>
  <c r="W24" i="5"/>
  <c r="AB24" i="5" s="1"/>
  <c r="R25" i="5" s="1"/>
  <c r="T24" i="5"/>
  <c r="Y24" i="5" s="1"/>
  <c r="O25" i="5" s="1"/>
  <c r="V24" i="5"/>
  <c r="AA24" i="5" s="1"/>
  <c r="Q25" i="5" s="1"/>
  <c r="U24" i="5"/>
  <c r="Z24" i="5" s="1"/>
  <c r="P25" i="5" s="1"/>
  <c r="S24" i="5"/>
  <c r="X24" i="5" s="1"/>
  <c r="N25" i="5" s="1"/>
  <c r="AA21" i="3" l="1"/>
  <c r="J24" i="3"/>
  <c r="K24" i="3" s="1"/>
  <c r="AB30" i="2"/>
  <c r="AC30" i="2" s="1"/>
  <c r="AD30" i="2" s="1"/>
  <c r="P33" i="2"/>
  <c r="X33" i="2" s="1"/>
  <c r="P34" i="2" s="1"/>
  <c r="AB32" i="2"/>
  <c r="AC32" i="2" s="1"/>
  <c r="AD32" i="2" s="1"/>
  <c r="AB31" i="2"/>
  <c r="AC31" i="2" s="1"/>
  <c r="AD31" i="2" s="1"/>
  <c r="AN18" i="8"/>
  <c r="AY18" i="8" s="1"/>
  <c r="S19" i="8" s="1"/>
  <c r="AP18" i="8"/>
  <c r="BA18" i="8" s="1"/>
  <c r="U19" i="8" s="1"/>
  <c r="AR18" i="8"/>
  <c r="BC18" i="8" s="1"/>
  <c r="W19" i="8" s="1"/>
  <c r="AL18" i="8"/>
  <c r="AW18" i="8" s="1"/>
  <c r="Q19" i="8" s="1"/>
  <c r="AV18" i="8"/>
  <c r="BG18" i="8" s="1"/>
  <c r="AF19" i="8" s="1"/>
  <c r="AT18" i="8"/>
  <c r="BE18" i="8" s="1"/>
  <c r="AD19" i="8" s="1"/>
  <c r="AU18" i="8"/>
  <c r="BF18" i="8" s="1"/>
  <c r="AE19" i="8" s="1"/>
  <c r="AK18" i="8"/>
  <c r="T28" i="7"/>
  <c r="Y28" i="7" s="1"/>
  <c r="O29" i="7" s="1"/>
  <c r="S28" i="7"/>
  <c r="X28" i="7" s="1"/>
  <c r="N29" i="7" s="1"/>
  <c r="R28" i="7"/>
  <c r="W28" i="7" s="1"/>
  <c r="M29" i="7" s="1"/>
  <c r="K29" i="7" s="1"/>
  <c r="L29" i="7" s="1"/>
  <c r="V28" i="7"/>
  <c r="AA28" i="7" s="1"/>
  <c r="Q29" i="7" s="1"/>
  <c r="U28" i="7"/>
  <c r="Z28" i="7" s="1"/>
  <c r="P29" i="7" s="1"/>
  <c r="J33" i="2"/>
  <c r="K33" i="2" s="1"/>
  <c r="K25" i="5"/>
  <c r="L25" i="5" s="1"/>
  <c r="M25" i="5" s="1"/>
  <c r="R24" i="3" l="1"/>
  <c r="V24" i="3" s="1"/>
  <c r="N25" i="3" s="1"/>
  <c r="Q24" i="3"/>
  <c r="U24" i="3" s="1"/>
  <c r="M25" i="3" s="1"/>
  <c r="P24" i="3"/>
  <c r="T24" i="3" s="1"/>
  <c r="L25" i="3" s="1"/>
  <c r="S24" i="3"/>
  <c r="W24" i="3" s="1"/>
  <c r="O25" i="3" s="1"/>
  <c r="AE30" i="2"/>
  <c r="AO18" i="8"/>
  <c r="AZ18" i="8" s="1"/>
  <c r="T19" i="8" s="1"/>
  <c r="AQ18" i="8"/>
  <c r="BB18" i="8" s="1"/>
  <c r="V19" i="8" s="1"/>
  <c r="AS18" i="8"/>
  <c r="BD18" i="8" s="1"/>
  <c r="X19" i="8" s="1"/>
  <c r="AM18" i="8"/>
  <c r="AX18" i="8" s="1"/>
  <c r="R19" i="8" s="1"/>
  <c r="Y19" i="8"/>
  <c r="Z19" i="8" s="1"/>
  <c r="U29" i="7"/>
  <c r="Z29" i="7" s="1"/>
  <c r="P30" i="7" s="1"/>
  <c r="T29" i="7"/>
  <c r="Y29" i="7" s="1"/>
  <c r="O30" i="7" s="1"/>
  <c r="S29" i="7"/>
  <c r="X29" i="7" s="1"/>
  <c r="N30" i="7" s="1"/>
  <c r="R29" i="7"/>
  <c r="W29" i="7" s="1"/>
  <c r="V29" i="7"/>
  <c r="AA29" i="7" s="1"/>
  <c r="Q30" i="7" s="1"/>
  <c r="L33" i="2"/>
  <c r="N33" i="2"/>
  <c r="M33" i="2"/>
  <c r="O33" i="2"/>
  <c r="J34" i="2"/>
  <c r="K34" i="2" s="1"/>
  <c r="X34" i="2"/>
  <c r="P35" i="2" s="1"/>
  <c r="J35" i="2" s="1"/>
  <c r="K35" i="2" s="1"/>
  <c r="U25" i="5"/>
  <c r="Z25" i="5" s="1"/>
  <c r="P26" i="5" s="1"/>
  <c r="W25" i="5"/>
  <c r="AB25" i="5" s="1"/>
  <c r="R26" i="5" s="1"/>
  <c r="V25" i="5"/>
  <c r="AA25" i="5" s="1"/>
  <c r="Q26" i="5" s="1"/>
  <c r="T25" i="5"/>
  <c r="Y25" i="5" s="1"/>
  <c r="O26" i="5" s="1"/>
  <c r="S25" i="5"/>
  <c r="X25" i="5" s="1"/>
  <c r="N26" i="5" s="1"/>
  <c r="J25" i="3" l="1"/>
  <c r="K25" i="3" s="1"/>
  <c r="AA19" i="8"/>
  <c r="AB19" i="8" s="1"/>
  <c r="M30" i="7"/>
  <c r="K30" i="7" s="1"/>
  <c r="L30" i="7" s="1"/>
  <c r="AB25" i="7"/>
  <c r="AC25" i="7" s="1"/>
  <c r="AD25" i="7" s="1"/>
  <c r="AB29" i="7"/>
  <c r="AC29" i="7" s="1"/>
  <c r="AD29" i="7" s="1"/>
  <c r="AB26" i="7"/>
  <c r="AC26" i="7" s="1"/>
  <c r="AD26" i="7" s="1"/>
  <c r="AB28" i="7"/>
  <c r="AC28" i="7" s="1"/>
  <c r="AD28" i="7" s="1"/>
  <c r="AB27" i="7"/>
  <c r="AC27" i="7" s="1"/>
  <c r="AD27" i="7" s="1"/>
  <c r="AB24" i="7"/>
  <c r="AC24" i="7" s="1"/>
  <c r="AD24" i="7" s="1"/>
  <c r="AE24" i="7" s="1"/>
  <c r="N35" i="2"/>
  <c r="O35" i="2"/>
  <c r="M35" i="2"/>
  <c r="L35" i="2"/>
  <c r="N34" i="2"/>
  <c r="M34" i="2"/>
  <c r="L34" i="2"/>
  <c r="O34" i="2"/>
  <c r="K26" i="5"/>
  <c r="L26" i="5" s="1"/>
  <c r="M26" i="5" s="1"/>
  <c r="P25" i="3" l="1"/>
  <c r="T25" i="3" s="1"/>
  <c r="L26" i="3" s="1"/>
  <c r="S25" i="3"/>
  <c r="W25" i="3" s="1"/>
  <c r="O26" i="3" s="1"/>
  <c r="R25" i="3"/>
  <c r="V25" i="3" s="1"/>
  <c r="N26" i="3" s="1"/>
  <c r="Q25" i="3"/>
  <c r="U25" i="3" s="1"/>
  <c r="M26" i="3" s="1"/>
  <c r="V35" i="2"/>
  <c r="Z35" i="2" s="1"/>
  <c r="R36" i="2" s="1"/>
  <c r="Z36" i="2" s="1"/>
  <c r="R37" i="2" s="1"/>
  <c r="Z37" i="2" s="1"/>
  <c r="R38" i="2" s="1"/>
  <c r="W35" i="2"/>
  <c r="AA35" i="2" s="1"/>
  <c r="S36" i="2" s="1"/>
  <c r="AA36" i="2" s="1"/>
  <c r="S37" i="2" s="1"/>
  <c r="AA37" i="2" s="1"/>
  <c r="S38" i="2" s="1"/>
  <c r="T35" i="2"/>
  <c r="X35" i="2" s="1"/>
  <c r="P36" i="2" s="1"/>
  <c r="U35" i="2"/>
  <c r="Y35" i="2" s="1"/>
  <c r="Q36" i="2" s="1"/>
  <c r="Y36" i="2" s="1"/>
  <c r="Q37" i="2" s="1"/>
  <c r="Y37" i="2" s="1"/>
  <c r="Q38" i="2" s="1"/>
  <c r="AG19" i="8"/>
  <c r="AH19" i="8" s="1"/>
  <c r="AI19" i="8" s="1"/>
  <c r="R30" i="7"/>
  <c r="W30" i="7" s="1"/>
  <c r="M31" i="7" s="1"/>
  <c r="V30" i="7"/>
  <c r="AA30" i="7" s="1"/>
  <c r="Q31" i="7" s="1"/>
  <c r="U30" i="7"/>
  <c r="Z30" i="7" s="1"/>
  <c r="P31" i="7" s="1"/>
  <c r="S30" i="7"/>
  <c r="X30" i="7" s="1"/>
  <c r="N31" i="7" s="1"/>
  <c r="T30" i="7"/>
  <c r="Y30" i="7" s="1"/>
  <c r="O31" i="7" s="1"/>
  <c r="U26" i="5"/>
  <c r="Z26" i="5" s="1"/>
  <c r="P27" i="5" s="1"/>
  <c r="W26" i="5"/>
  <c r="AB26" i="5" s="1"/>
  <c r="R27" i="5" s="1"/>
  <c r="T26" i="5"/>
  <c r="Y26" i="5" s="1"/>
  <c r="O27" i="5" s="1"/>
  <c r="S26" i="5"/>
  <c r="X26" i="5" s="1"/>
  <c r="N27" i="5" s="1"/>
  <c r="V26" i="5"/>
  <c r="AA26" i="5" s="1"/>
  <c r="Q27" i="5" s="1"/>
  <c r="J26" i="3" l="1"/>
  <c r="K26" i="3" s="1"/>
  <c r="AB34" i="2"/>
  <c r="AC34" i="2" s="1"/>
  <c r="AD34" i="2" s="1"/>
  <c r="AB33" i="2"/>
  <c r="AC33" i="2" s="1"/>
  <c r="AD33" i="2" s="1"/>
  <c r="AB35" i="2"/>
  <c r="AC35" i="2" s="1"/>
  <c r="AD35" i="2" s="1"/>
  <c r="AV19" i="8"/>
  <c r="BG19" i="8" s="1"/>
  <c r="AF20" i="8" s="1"/>
  <c r="AU19" i="8"/>
  <c r="BF19" i="8" s="1"/>
  <c r="AE20" i="8" s="1"/>
  <c r="AT19" i="8"/>
  <c r="BE19" i="8" s="1"/>
  <c r="AD20" i="8" s="1"/>
  <c r="AJ19" i="8"/>
  <c r="AK19" i="8"/>
  <c r="K31" i="7"/>
  <c r="L31" i="7" s="1"/>
  <c r="X36" i="2"/>
  <c r="P37" i="2" s="1"/>
  <c r="J36" i="2"/>
  <c r="K36" i="2" s="1"/>
  <c r="K27" i="5"/>
  <c r="L27" i="5" s="1"/>
  <c r="M27" i="5" s="1"/>
  <c r="R26" i="3" l="1"/>
  <c r="V26" i="3" s="1"/>
  <c r="N27" i="3" s="1"/>
  <c r="Q26" i="3"/>
  <c r="U26" i="3" s="1"/>
  <c r="M27" i="3" s="1"/>
  <c r="P26" i="3"/>
  <c r="T26" i="3" s="1"/>
  <c r="S26" i="3"/>
  <c r="W26" i="3" s="1"/>
  <c r="O27" i="3" s="1"/>
  <c r="AE33" i="2"/>
  <c r="AN19" i="8"/>
  <c r="AY19" i="8" s="1"/>
  <c r="S20" i="8" s="1"/>
  <c r="AR19" i="8"/>
  <c r="BC19" i="8" s="1"/>
  <c r="W20" i="8" s="1"/>
  <c r="AP19" i="8"/>
  <c r="BA19" i="8" s="1"/>
  <c r="U20" i="8" s="1"/>
  <c r="AL19" i="8"/>
  <c r="AW19" i="8" s="1"/>
  <c r="Q20" i="8" s="1"/>
  <c r="AS19" i="8"/>
  <c r="BD19" i="8" s="1"/>
  <c r="X20" i="8" s="1"/>
  <c r="AO19" i="8"/>
  <c r="AZ19" i="8" s="1"/>
  <c r="T20" i="8" s="1"/>
  <c r="AM19" i="8"/>
  <c r="AX19" i="8" s="1"/>
  <c r="R20" i="8" s="1"/>
  <c r="AQ19" i="8"/>
  <c r="BB19" i="8" s="1"/>
  <c r="V20" i="8" s="1"/>
  <c r="S31" i="7"/>
  <c r="X31" i="7" s="1"/>
  <c r="N32" i="7" s="1"/>
  <c r="R31" i="7"/>
  <c r="W31" i="7" s="1"/>
  <c r="M32" i="7" s="1"/>
  <c r="V31" i="7"/>
  <c r="AA31" i="7" s="1"/>
  <c r="Q32" i="7" s="1"/>
  <c r="U31" i="7"/>
  <c r="Z31" i="7" s="1"/>
  <c r="P32" i="7" s="1"/>
  <c r="T31" i="7"/>
  <c r="Y31" i="7" s="1"/>
  <c r="O32" i="7" s="1"/>
  <c r="L36" i="2"/>
  <c r="N36" i="2"/>
  <c r="M36" i="2"/>
  <c r="O36" i="2"/>
  <c r="X37" i="2"/>
  <c r="P38" i="2" s="1"/>
  <c r="J38" i="2" s="1"/>
  <c r="K38" i="2" s="1"/>
  <c r="J37" i="2"/>
  <c r="K37" i="2" s="1"/>
  <c r="W27" i="5"/>
  <c r="AB27" i="5" s="1"/>
  <c r="R28" i="5" s="1"/>
  <c r="S27" i="5"/>
  <c r="X27" i="5" s="1"/>
  <c r="N28" i="5" s="1"/>
  <c r="T27" i="5"/>
  <c r="Y27" i="5" s="1"/>
  <c r="O28" i="5" s="1"/>
  <c r="V27" i="5"/>
  <c r="AA27" i="5" s="1"/>
  <c r="Q28" i="5" s="1"/>
  <c r="U27" i="5"/>
  <c r="Z27" i="5" s="1"/>
  <c r="P28" i="5" s="1"/>
  <c r="L27" i="3" l="1"/>
  <c r="X26" i="3"/>
  <c r="Y26" i="3" s="1"/>
  <c r="Z26" i="3" s="1"/>
  <c r="X25" i="3"/>
  <c r="Y25" i="3" s="1"/>
  <c r="Z25" i="3" s="1"/>
  <c r="X24" i="3"/>
  <c r="Y24" i="3" s="1"/>
  <c r="Z24" i="3" s="1"/>
  <c r="Y20" i="8"/>
  <c r="Z20" i="8" s="1"/>
  <c r="AA20" i="8"/>
  <c r="AB20" i="8" s="1"/>
  <c r="K32" i="7"/>
  <c r="L32" i="7" s="1"/>
  <c r="L37" i="2"/>
  <c r="N37" i="2"/>
  <c r="M37" i="2"/>
  <c r="O37" i="2"/>
  <c r="O38" i="2"/>
  <c r="M38" i="2"/>
  <c r="N38" i="2"/>
  <c r="L38" i="2"/>
  <c r="K28" i="5"/>
  <c r="L28" i="5" s="1"/>
  <c r="M28" i="5" s="1"/>
  <c r="AA24" i="3" l="1"/>
  <c r="J27" i="3"/>
  <c r="K27" i="3" s="1"/>
  <c r="W38" i="2"/>
  <c r="AA38" i="2" s="1"/>
  <c r="S39" i="2" s="1"/>
  <c r="AA39" i="2" s="1"/>
  <c r="S40" i="2" s="1"/>
  <c r="AA40" i="2" s="1"/>
  <c r="S41" i="2" s="1"/>
  <c r="T38" i="2"/>
  <c r="X38" i="2" s="1"/>
  <c r="P39" i="2" s="1"/>
  <c r="U38" i="2"/>
  <c r="Y38" i="2" s="1"/>
  <c r="Q39" i="2" s="1"/>
  <c r="Y39" i="2" s="1"/>
  <c r="Q40" i="2" s="1"/>
  <c r="Y40" i="2" s="1"/>
  <c r="Q41" i="2" s="1"/>
  <c r="V38" i="2"/>
  <c r="Z38" i="2" s="1"/>
  <c r="R39" i="2" s="1"/>
  <c r="Z39" i="2" s="1"/>
  <c r="R40" i="2" s="1"/>
  <c r="Z40" i="2" s="1"/>
  <c r="R41" i="2" s="1"/>
  <c r="AG20" i="8"/>
  <c r="AH20" i="8" s="1"/>
  <c r="AI20" i="8" s="1"/>
  <c r="S32" i="7"/>
  <c r="X32" i="7" s="1"/>
  <c r="N33" i="7" s="1"/>
  <c r="R32" i="7"/>
  <c r="W32" i="7" s="1"/>
  <c r="M33" i="7" s="1"/>
  <c r="V32" i="7"/>
  <c r="AA32" i="7" s="1"/>
  <c r="Q33" i="7" s="1"/>
  <c r="U32" i="7"/>
  <c r="Z32" i="7" s="1"/>
  <c r="P33" i="7" s="1"/>
  <c r="T32" i="7"/>
  <c r="Y32" i="7" s="1"/>
  <c r="O33" i="7" s="1"/>
  <c r="V28" i="5"/>
  <c r="AA28" i="5" s="1"/>
  <c r="Q29" i="5" s="1"/>
  <c r="W28" i="5"/>
  <c r="AB28" i="5" s="1"/>
  <c r="R29" i="5" s="1"/>
  <c r="S28" i="5"/>
  <c r="X28" i="5" s="1"/>
  <c r="N29" i="5" s="1"/>
  <c r="U28" i="5"/>
  <c r="Z28" i="5" s="1"/>
  <c r="P29" i="5" s="1"/>
  <c r="T28" i="5"/>
  <c r="Y28" i="5" s="1"/>
  <c r="O29" i="5" s="1"/>
  <c r="P27" i="3" l="1"/>
  <c r="T27" i="3" s="1"/>
  <c r="L28" i="3" s="1"/>
  <c r="S27" i="3"/>
  <c r="W27" i="3" s="1"/>
  <c r="O28" i="3" s="1"/>
  <c r="R27" i="3"/>
  <c r="V27" i="3" s="1"/>
  <c r="N28" i="3" s="1"/>
  <c r="Q27" i="3"/>
  <c r="U27" i="3" s="1"/>
  <c r="M28" i="3" s="1"/>
  <c r="AB38" i="2"/>
  <c r="AC38" i="2" s="1"/>
  <c r="AD38" i="2" s="1"/>
  <c r="AB36" i="2"/>
  <c r="AC36" i="2" s="1"/>
  <c r="AD36" i="2" s="1"/>
  <c r="AB37" i="2"/>
  <c r="AC37" i="2" s="1"/>
  <c r="AD37" i="2" s="1"/>
  <c r="AV20" i="8"/>
  <c r="BG20" i="8" s="1"/>
  <c r="AF21" i="8" s="1"/>
  <c r="AT20" i="8"/>
  <c r="BE20" i="8" s="1"/>
  <c r="AU20" i="8"/>
  <c r="BF20" i="8" s="1"/>
  <c r="AE21" i="8" s="1"/>
  <c r="AJ20" i="8"/>
  <c r="AK20" i="8"/>
  <c r="K33" i="7"/>
  <c r="L33" i="7" s="1"/>
  <c r="J39" i="2"/>
  <c r="K39" i="2" s="1"/>
  <c r="X39" i="2"/>
  <c r="P40" i="2" s="1"/>
  <c r="K29" i="5"/>
  <c r="L29" i="5" s="1"/>
  <c r="M29" i="5" s="1"/>
  <c r="J28" i="3" l="1"/>
  <c r="K28" i="3" s="1"/>
  <c r="AE36" i="2"/>
  <c r="AP20" i="8"/>
  <c r="BA20" i="8" s="1"/>
  <c r="U21" i="8" s="1"/>
  <c r="AL20" i="8"/>
  <c r="AW20" i="8" s="1"/>
  <c r="AN20" i="8"/>
  <c r="AY20" i="8" s="1"/>
  <c r="S21" i="8" s="1"/>
  <c r="AR20" i="8"/>
  <c r="BC20" i="8" s="1"/>
  <c r="W21" i="8" s="1"/>
  <c r="AD21" i="8"/>
  <c r="AS20" i="8"/>
  <c r="BD20" i="8" s="1"/>
  <c r="X21" i="8" s="1"/>
  <c r="AO20" i="8"/>
  <c r="AZ20" i="8" s="1"/>
  <c r="T21" i="8" s="1"/>
  <c r="AM20" i="8"/>
  <c r="AX20" i="8" s="1"/>
  <c r="AQ20" i="8"/>
  <c r="BB20" i="8" s="1"/>
  <c r="V21" i="8" s="1"/>
  <c r="T33" i="7"/>
  <c r="Y33" i="7" s="1"/>
  <c r="O34" i="7" s="1"/>
  <c r="S33" i="7"/>
  <c r="X33" i="7" s="1"/>
  <c r="N34" i="7" s="1"/>
  <c r="R33" i="7"/>
  <c r="W33" i="7" s="1"/>
  <c r="M34" i="7" s="1"/>
  <c r="K34" i="7" s="1"/>
  <c r="L34" i="7" s="1"/>
  <c r="V33" i="7"/>
  <c r="AA33" i="7" s="1"/>
  <c r="Q34" i="7" s="1"/>
  <c r="U33" i="7"/>
  <c r="Z33" i="7" s="1"/>
  <c r="P34" i="7" s="1"/>
  <c r="J40" i="2"/>
  <c r="K40" i="2" s="1"/>
  <c r="X40" i="2"/>
  <c r="P41" i="2" s="1"/>
  <c r="J41" i="2" s="1"/>
  <c r="K41" i="2" s="1"/>
  <c r="M39" i="2"/>
  <c r="N39" i="2"/>
  <c r="L39" i="2"/>
  <c r="O39" i="2"/>
  <c r="V29" i="5"/>
  <c r="AA29" i="5" s="1"/>
  <c r="U29" i="5"/>
  <c r="Z29" i="5" s="1"/>
  <c r="T29" i="5"/>
  <c r="Y29" i="5" s="1"/>
  <c r="W29" i="5"/>
  <c r="AB29" i="5" s="1"/>
  <c r="S29" i="5"/>
  <c r="X29" i="5" s="1"/>
  <c r="R28" i="3" l="1"/>
  <c r="V28" i="3" s="1"/>
  <c r="N29" i="3" s="1"/>
  <c r="Q28" i="3"/>
  <c r="U28" i="3" s="1"/>
  <c r="M29" i="3" s="1"/>
  <c r="P28" i="3"/>
  <c r="T28" i="3" s="1"/>
  <c r="L29" i="3" s="1"/>
  <c r="S28" i="3"/>
  <c r="W28" i="3" s="1"/>
  <c r="O29" i="3" s="1"/>
  <c r="BJ19" i="8"/>
  <c r="BK19" i="8" s="1"/>
  <c r="BJ20" i="8"/>
  <c r="BK20" i="8" s="1"/>
  <c r="BJ18" i="8"/>
  <c r="BK18" i="8" s="1"/>
  <c r="R21" i="8"/>
  <c r="BH18" i="8"/>
  <c r="BI18" i="8" s="1"/>
  <c r="BL18" i="8" s="1"/>
  <c r="BM18" i="8" s="1"/>
  <c r="BN18" i="8" s="1"/>
  <c r="BO18" i="8" s="1"/>
  <c r="BP18" i="8" s="1"/>
  <c r="BH20" i="8"/>
  <c r="BI20" i="8" s="1"/>
  <c r="BL20" i="8" s="1"/>
  <c r="BM20" i="8" s="1"/>
  <c r="BN20" i="8" s="1"/>
  <c r="BO20" i="8" s="1"/>
  <c r="BH19" i="8"/>
  <c r="BI19" i="8" s="1"/>
  <c r="BL19" i="8" s="1"/>
  <c r="BM19" i="8" s="1"/>
  <c r="BN19" i="8" s="1"/>
  <c r="BO19" i="8" s="1"/>
  <c r="Q21" i="8"/>
  <c r="U34" i="7"/>
  <c r="Z34" i="7" s="1"/>
  <c r="P35" i="7" s="1"/>
  <c r="T34" i="7"/>
  <c r="Y34" i="7" s="1"/>
  <c r="O35" i="7" s="1"/>
  <c r="S34" i="7"/>
  <c r="X34" i="7" s="1"/>
  <c r="N35" i="7" s="1"/>
  <c r="V34" i="7"/>
  <c r="AA34" i="7" s="1"/>
  <c r="Q35" i="7" s="1"/>
  <c r="R34" i="7"/>
  <c r="W34" i="7" s="1"/>
  <c r="M35" i="7" s="1"/>
  <c r="M41" i="2"/>
  <c r="L41" i="2"/>
  <c r="N41" i="2"/>
  <c r="O41" i="2"/>
  <c r="M40" i="2"/>
  <c r="U41" i="2" s="1"/>
  <c r="Y41" i="2" s="1"/>
  <c r="O40" i="2"/>
  <c r="N40" i="2"/>
  <c r="L40" i="2"/>
  <c r="AC24" i="5"/>
  <c r="AD24" i="5" s="1"/>
  <c r="AE24" i="5" s="1"/>
  <c r="AF24" i="5" s="1"/>
  <c r="AC28" i="5"/>
  <c r="AD28" i="5" s="1"/>
  <c r="AE28" i="5" s="1"/>
  <c r="AF28" i="5" s="1"/>
  <c r="AC29" i="5"/>
  <c r="AD29" i="5" s="1"/>
  <c r="AE29" i="5" s="1"/>
  <c r="AF29" i="5" s="1"/>
  <c r="AC25" i="5"/>
  <c r="AD25" i="5" s="1"/>
  <c r="AE25" i="5" s="1"/>
  <c r="AF25" i="5" s="1"/>
  <c r="AC26" i="5"/>
  <c r="AD26" i="5" s="1"/>
  <c r="AE26" i="5" s="1"/>
  <c r="AF26" i="5" s="1"/>
  <c r="AC27" i="5"/>
  <c r="AD27" i="5" s="1"/>
  <c r="AE27" i="5" s="1"/>
  <c r="AF27" i="5" s="1"/>
  <c r="J29" i="3" l="1"/>
  <c r="K29" i="3" s="1"/>
  <c r="W41" i="2"/>
  <c r="AA41" i="2" s="1"/>
  <c r="T41" i="2"/>
  <c r="X41" i="2" s="1"/>
  <c r="V41" i="2"/>
  <c r="Z41" i="2" s="1"/>
  <c r="AA21" i="8"/>
  <c r="AB21" i="8" s="1"/>
  <c r="Y21" i="8"/>
  <c r="Z21" i="8" s="1"/>
  <c r="K35" i="7"/>
  <c r="L35" i="7" s="1"/>
  <c r="AG24" i="5"/>
  <c r="P29" i="3" l="1"/>
  <c r="T29" i="3" s="1"/>
  <c r="S29" i="3"/>
  <c r="W29" i="3" s="1"/>
  <c r="O30" i="3" s="1"/>
  <c r="R29" i="3"/>
  <c r="V29" i="3" s="1"/>
  <c r="N30" i="3" s="1"/>
  <c r="Q29" i="3"/>
  <c r="U29" i="3" s="1"/>
  <c r="M30" i="3" s="1"/>
  <c r="AB40" i="2"/>
  <c r="AC40" i="2" s="1"/>
  <c r="AD40" i="2" s="1"/>
  <c r="AB39" i="2"/>
  <c r="AC39" i="2" s="1"/>
  <c r="AD39" i="2" s="1"/>
  <c r="AB41" i="2"/>
  <c r="AC41" i="2" s="1"/>
  <c r="AD41" i="2" s="1"/>
  <c r="AG21" i="8"/>
  <c r="AH21" i="8" s="1"/>
  <c r="AI21" i="8" s="1"/>
  <c r="R35" i="7"/>
  <c r="W35" i="7" s="1"/>
  <c r="V35" i="7"/>
  <c r="AA35" i="7" s="1"/>
  <c r="Q36" i="7" s="1"/>
  <c r="U35" i="7"/>
  <c r="Z35" i="7" s="1"/>
  <c r="P36" i="7" s="1"/>
  <c r="T35" i="7"/>
  <c r="Y35" i="7" s="1"/>
  <c r="O36" i="7" s="1"/>
  <c r="S35" i="7"/>
  <c r="X35" i="7" s="1"/>
  <c r="N36" i="7" s="1"/>
  <c r="L30" i="3" l="1"/>
  <c r="X29" i="3"/>
  <c r="Y29" i="3" s="1"/>
  <c r="Z29" i="3" s="1"/>
  <c r="X27" i="3"/>
  <c r="Y27" i="3" s="1"/>
  <c r="Z27" i="3" s="1"/>
  <c r="X28" i="3"/>
  <c r="Y28" i="3" s="1"/>
  <c r="Z28" i="3" s="1"/>
  <c r="AE39" i="2"/>
  <c r="AU21" i="8"/>
  <c r="BF21" i="8" s="1"/>
  <c r="AE22" i="8" s="1"/>
  <c r="AV21" i="8"/>
  <c r="BG21" i="8" s="1"/>
  <c r="AF22" i="8" s="1"/>
  <c r="AT21" i="8"/>
  <c r="BE21" i="8" s="1"/>
  <c r="AD22" i="8" s="1"/>
  <c r="AK21" i="8"/>
  <c r="AJ21" i="8"/>
  <c r="M36" i="7"/>
  <c r="K36" i="7" s="1"/>
  <c r="L36" i="7" s="1"/>
  <c r="AB30" i="7"/>
  <c r="AC30" i="7" s="1"/>
  <c r="AD30" i="7" s="1"/>
  <c r="AB35" i="7"/>
  <c r="AC35" i="7" s="1"/>
  <c r="AD35" i="7" s="1"/>
  <c r="AB31" i="7"/>
  <c r="AC31" i="7" s="1"/>
  <c r="AD31" i="7" s="1"/>
  <c r="AB34" i="7"/>
  <c r="AC34" i="7" s="1"/>
  <c r="AD34" i="7" s="1"/>
  <c r="AB33" i="7"/>
  <c r="AC33" i="7" s="1"/>
  <c r="AD33" i="7" s="1"/>
  <c r="AB32" i="7"/>
  <c r="AC32" i="7" s="1"/>
  <c r="AD32" i="7" s="1"/>
  <c r="AA27" i="3" l="1"/>
  <c r="J30" i="3"/>
  <c r="K30" i="3" s="1"/>
  <c r="AQ21" i="8"/>
  <c r="BB21" i="8" s="1"/>
  <c r="V22" i="8" s="1"/>
  <c r="AM21" i="8"/>
  <c r="AX21" i="8" s="1"/>
  <c r="R22" i="8" s="1"/>
  <c r="AO21" i="8"/>
  <c r="AZ21" i="8" s="1"/>
  <c r="T22" i="8" s="1"/>
  <c r="AS21" i="8"/>
  <c r="BD21" i="8" s="1"/>
  <c r="X22" i="8" s="1"/>
  <c r="AN21" i="8"/>
  <c r="AY21" i="8" s="1"/>
  <c r="S22" i="8" s="1"/>
  <c r="AR21" i="8"/>
  <c r="BC21" i="8" s="1"/>
  <c r="W22" i="8" s="1"/>
  <c r="AP21" i="8"/>
  <c r="BA21" i="8" s="1"/>
  <c r="U22" i="8" s="1"/>
  <c r="AL21" i="8"/>
  <c r="AW21" i="8" s="1"/>
  <c r="Q22" i="8" s="1"/>
  <c r="AE30" i="7"/>
  <c r="S36" i="7"/>
  <c r="X36" i="7" s="1"/>
  <c r="N37" i="7" s="1"/>
  <c r="R36" i="7"/>
  <c r="W36" i="7" s="1"/>
  <c r="M37" i="7" s="1"/>
  <c r="K37" i="7" s="1"/>
  <c r="L37" i="7" s="1"/>
  <c r="V36" i="7"/>
  <c r="AA36" i="7" s="1"/>
  <c r="Q37" i="7" s="1"/>
  <c r="U36" i="7"/>
  <c r="Z36" i="7" s="1"/>
  <c r="P37" i="7" s="1"/>
  <c r="T36" i="7"/>
  <c r="Y36" i="7" s="1"/>
  <c r="O37" i="7" s="1"/>
  <c r="R30" i="3" l="1"/>
  <c r="V30" i="3" s="1"/>
  <c r="N31" i="3" s="1"/>
  <c r="Q30" i="3"/>
  <c r="U30" i="3" s="1"/>
  <c r="M31" i="3" s="1"/>
  <c r="P30" i="3"/>
  <c r="T30" i="3" s="1"/>
  <c r="L31" i="3" s="1"/>
  <c r="S30" i="3"/>
  <c r="W30" i="3" s="1"/>
  <c r="O31" i="3" s="1"/>
  <c r="Y22" i="8"/>
  <c r="Z22" i="8" s="1"/>
  <c r="AA22" i="8"/>
  <c r="AB22" i="8" s="1"/>
  <c r="T37" i="7"/>
  <c r="Y37" i="7" s="1"/>
  <c r="O38" i="7" s="1"/>
  <c r="S37" i="7"/>
  <c r="X37" i="7" s="1"/>
  <c r="N38" i="7" s="1"/>
  <c r="R37" i="7"/>
  <c r="W37" i="7" s="1"/>
  <c r="M38" i="7" s="1"/>
  <c r="K38" i="7" s="1"/>
  <c r="L38" i="7" s="1"/>
  <c r="V37" i="7"/>
  <c r="AA37" i="7" s="1"/>
  <c r="Q38" i="7" s="1"/>
  <c r="U37" i="7"/>
  <c r="Z37" i="7" s="1"/>
  <c r="P38" i="7" s="1"/>
  <c r="J31" i="3" l="1"/>
  <c r="K31" i="3" s="1"/>
  <c r="AG22" i="8"/>
  <c r="AH22" i="8" s="1"/>
  <c r="AI22" i="8" s="1"/>
  <c r="U38" i="7"/>
  <c r="Z38" i="7" s="1"/>
  <c r="P39" i="7" s="1"/>
  <c r="T38" i="7"/>
  <c r="Y38" i="7" s="1"/>
  <c r="O39" i="7" s="1"/>
  <c r="S38" i="7"/>
  <c r="X38" i="7" s="1"/>
  <c r="N39" i="7" s="1"/>
  <c r="V38" i="7"/>
  <c r="AA38" i="7" s="1"/>
  <c r="Q39" i="7" s="1"/>
  <c r="R38" i="7"/>
  <c r="W38" i="7" s="1"/>
  <c r="M39" i="7" s="1"/>
  <c r="P31" i="3" l="1"/>
  <c r="T31" i="3" s="1"/>
  <c r="L32" i="3" s="1"/>
  <c r="S31" i="3"/>
  <c r="W31" i="3" s="1"/>
  <c r="O32" i="3" s="1"/>
  <c r="R31" i="3"/>
  <c r="V31" i="3" s="1"/>
  <c r="N32" i="3" s="1"/>
  <c r="Q31" i="3"/>
  <c r="U31" i="3" s="1"/>
  <c r="M32" i="3" s="1"/>
  <c r="AU22" i="8"/>
  <c r="BF22" i="8" s="1"/>
  <c r="AE23" i="8" s="1"/>
  <c r="AV22" i="8"/>
  <c r="BG22" i="8" s="1"/>
  <c r="AF23" i="8" s="1"/>
  <c r="AT22" i="8"/>
  <c r="BE22" i="8" s="1"/>
  <c r="AD23" i="8" s="1"/>
  <c r="AK22" i="8"/>
  <c r="AJ22" i="8"/>
  <c r="K39" i="7"/>
  <c r="L39" i="7" s="1"/>
  <c r="J32" i="3" l="1"/>
  <c r="K32" i="3" s="1"/>
  <c r="AQ22" i="8"/>
  <c r="BB22" i="8" s="1"/>
  <c r="V23" i="8" s="1"/>
  <c r="AM22" i="8"/>
  <c r="AX22" i="8" s="1"/>
  <c r="R23" i="8" s="1"/>
  <c r="AS22" i="8"/>
  <c r="BD22" i="8" s="1"/>
  <c r="X23" i="8" s="1"/>
  <c r="AO22" i="8"/>
  <c r="AZ22" i="8" s="1"/>
  <c r="T23" i="8" s="1"/>
  <c r="AL22" i="8"/>
  <c r="AW22" i="8" s="1"/>
  <c r="Q23" i="8" s="1"/>
  <c r="AR22" i="8"/>
  <c r="BC22" i="8" s="1"/>
  <c r="W23" i="8" s="1"/>
  <c r="AN22" i="8"/>
  <c r="AY22" i="8" s="1"/>
  <c r="S23" i="8" s="1"/>
  <c r="AP22" i="8"/>
  <c r="BA22" i="8" s="1"/>
  <c r="U23" i="8" s="1"/>
  <c r="R39" i="7"/>
  <c r="W39" i="7" s="1"/>
  <c r="M40" i="7" s="1"/>
  <c r="V39" i="7"/>
  <c r="AA39" i="7" s="1"/>
  <c r="Q40" i="7" s="1"/>
  <c r="U39" i="7"/>
  <c r="Z39" i="7" s="1"/>
  <c r="P40" i="7" s="1"/>
  <c r="T39" i="7"/>
  <c r="Y39" i="7" s="1"/>
  <c r="O40" i="7" s="1"/>
  <c r="S39" i="7"/>
  <c r="X39" i="7" s="1"/>
  <c r="N40" i="7" s="1"/>
  <c r="R32" i="3" l="1"/>
  <c r="V32" i="3" s="1"/>
  <c r="N33" i="3" s="1"/>
  <c r="Q32" i="3"/>
  <c r="U32" i="3" s="1"/>
  <c r="M33" i="3" s="1"/>
  <c r="P32" i="3"/>
  <c r="T32" i="3" s="1"/>
  <c r="S32" i="3"/>
  <c r="W32" i="3" s="1"/>
  <c r="O33" i="3" s="1"/>
  <c r="Y23" i="8"/>
  <c r="Z23" i="8" s="1"/>
  <c r="AA23" i="8"/>
  <c r="AB23" i="8" s="1"/>
  <c r="K40" i="7"/>
  <c r="L40" i="7" s="1"/>
  <c r="L33" i="3" l="1"/>
  <c r="X30" i="3"/>
  <c r="Y30" i="3" s="1"/>
  <c r="Z30" i="3" s="1"/>
  <c r="X32" i="3"/>
  <c r="Y32" i="3" s="1"/>
  <c r="Z32" i="3" s="1"/>
  <c r="X31" i="3"/>
  <c r="Y31" i="3" s="1"/>
  <c r="Z31" i="3" s="1"/>
  <c r="AG23" i="8"/>
  <c r="AH23" i="8" s="1"/>
  <c r="AI23" i="8" s="1"/>
  <c r="S40" i="7"/>
  <c r="X40" i="7" s="1"/>
  <c r="N41" i="7" s="1"/>
  <c r="R40" i="7"/>
  <c r="W40" i="7" s="1"/>
  <c r="M41" i="7" s="1"/>
  <c r="V40" i="7"/>
  <c r="AA40" i="7" s="1"/>
  <c r="Q41" i="7" s="1"/>
  <c r="U40" i="7"/>
  <c r="Z40" i="7" s="1"/>
  <c r="P41" i="7" s="1"/>
  <c r="T40" i="7"/>
  <c r="Y40" i="7" s="1"/>
  <c r="O41" i="7" s="1"/>
  <c r="AA30" i="3" l="1"/>
  <c r="J33" i="3"/>
  <c r="K33" i="3" s="1"/>
  <c r="AV23" i="8"/>
  <c r="BG23" i="8" s="1"/>
  <c r="AF24" i="8" s="1"/>
  <c r="AT23" i="8"/>
  <c r="BE23" i="8" s="1"/>
  <c r="AU23" i="8"/>
  <c r="BF23" i="8" s="1"/>
  <c r="AE24" i="8" s="1"/>
  <c r="AJ23" i="8"/>
  <c r="AK23" i="8"/>
  <c r="K41" i="7"/>
  <c r="L41" i="7" s="1"/>
  <c r="P33" i="3" l="1"/>
  <c r="T33" i="3" s="1"/>
  <c r="L34" i="3" s="1"/>
  <c r="S33" i="3"/>
  <c r="W33" i="3" s="1"/>
  <c r="O34" i="3" s="1"/>
  <c r="R33" i="3"/>
  <c r="V33" i="3" s="1"/>
  <c r="N34" i="3" s="1"/>
  <c r="Q33" i="3"/>
  <c r="U33" i="3" s="1"/>
  <c r="M34" i="3" s="1"/>
  <c r="AN23" i="8"/>
  <c r="AY23" i="8" s="1"/>
  <c r="S24" i="8" s="1"/>
  <c r="AP23" i="8"/>
  <c r="BA23" i="8" s="1"/>
  <c r="U24" i="8" s="1"/>
  <c r="AL23" i="8"/>
  <c r="AW23" i="8" s="1"/>
  <c r="AR23" i="8"/>
  <c r="BC23" i="8" s="1"/>
  <c r="W24" i="8" s="1"/>
  <c r="AD24" i="8"/>
  <c r="AO23" i="8"/>
  <c r="AZ23" i="8" s="1"/>
  <c r="T24" i="8" s="1"/>
  <c r="AM23" i="8"/>
  <c r="AX23" i="8" s="1"/>
  <c r="AQ23" i="8"/>
  <c r="BB23" i="8" s="1"/>
  <c r="V24" i="8" s="1"/>
  <c r="AS23" i="8"/>
  <c r="BD23" i="8" s="1"/>
  <c r="X24" i="8" s="1"/>
  <c r="T41" i="7"/>
  <c r="Y41" i="7" s="1"/>
  <c r="O42" i="7" s="1"/>
  <c r="S41" i="7"/>
  <c r="X41" i="7" s="1"/>
  <c r="N42" i="7" s="1"/>
  <c r="R41" i="7"/>
  <c r="W41" i="7" s="1"/>
  <c r="V41" i="7"/>
  <c r="AA41" i="7" s="1"/>
  <c r="Q42" i="7" s="1"/>
  <c r="U41" i="7"/>
  <c r="Z41" i="7" s="1"/>
  <c r="P42" i="7" s="1"/>
  <c r="J34" i="3" l="1"/>
  <c r="K34" i="3" s="1"/>
  <c r="R24" i="8"/>
  <c r="BJ23" i="8"/>
  <c r="BK23" i="8" s="1"/>
  <c r="BJ22" i="8"/>
  <c r="BK22" i="8" s="1"/>
  <c r="BJ21" i="8"/>
  <c r="BK21" i="8" s="1"/>
  <c r="BH22" i="8"/>
  <c r="BI22" i="8" s="1"/>
  <c r="BL22" i="8" s="1"/>
  <c r="BM22" i="8" s="1"/>
  <c r="BN22" i="8" s="1"/>
  <c r="BO22" i="8" s="1"/>
  <c r="BH21" i="8"/>
  <c r="BI21" i="8" s="1"/>
  <c r="BL21" i="8" s="1"/>
  <c r="BM21" i="8" s="1"/>
  <c r="BN21" i="8" s="1"/>
  <c r="BO21" i="8" s="1"/>
  <c r="BP21" i="8" s="1"/>
  <c r="BH23" i="8"/>
  <c r="BI23" i="8" s="1"/>
  <c r="BL23" i="8" s="1"/>
  <c r="BM23" i="8" s="1"/>
  <c r="BN23" i="8" s="1"/>
  <c r="BO23" i="8" s="1"/>
  <c r="Q24" i="8"/>
  <c r="M42" i="7"/>
  <c r="K42" i="7" s="1"/>
  <c r="L42" i="7" s="1"/>
  <c r="AB37" i="7"/>
  <c r="AC37" i="7" s="1"/>
  <c r="AD37" i="7" s="1"/>
  <c r="AB39" i="7"/>
  <c r="AC39" i="7" s="1"/>
  <c r="AD39" i="7" s="1"/>
  <c r="AB36" i="7"/>
  <c r="AC36" i="7" s="1"/>
  <c r="AD36" i="7" s="1"/>
  <c r="AB40" i="7"/>
  <c r="AC40" i="7" s="1"/>
  <c r="AD40" i="7" s="1"/>
  <c r="AB38" i="7"/>
  <c r="AC38" i="7" s="1"/>
  <c r="AD38" i="7" s="1"/>
  <c r="AB41" i="7"/>
  <c r="AC41" i="7" s="1"/>
  <c r="AD41" i="7" s="1"/>
  <c r="R34" i="3" l="1"/>
  <c r="V34" i="3" s="1"/>
  <c r="N35" i="3" s="1"/>
  <c r="P34" i="3"/>
  <c r="T34" i="3" s="1"/>
  <c r="L35" i="3" s="1"/>
  <c r="Q34" i="3"/>
  <c r="U34" i="3" s="1"/>
  <c r="M35" i="3" s="1"/>
  <c r="S34" i="3"/>
  <c r="W34" i="3" s="1"/>
  <c r="O35" i="3" s="1"/>
  <c r="Y24" i="8"/>
  <c r="Z24" i="8" s="1"/>
  <c r="AA24" i="8"/>
  <c r="AB24" i="8" s="1"/>
  <c r="AE36" i="7"/>
  <c r="U42" i="7"/>
  <c r="Z42" i="7" s="1"/>
  <c r="P43" i="7" s="1"/>
  <c r="T42" i="7"/>
  <c r="Y42" i="7" s="1"/>
  <c r="O43" i="7" s="1"/>
  <c r="S42" i="7"/>
  <c r="X42" i="7" s="1"/>
  <c r="N43" i="7" s="1"/>
  <c r="V42" i="7"/>
  <c r="AA42" i="7" s="1"/>
  <c r="Q43" i="7" s="1"/>
  <c r="R42" i="7"/>
  <c r="W42" i="7" s="1"/>
  <c r="M43" i="7" s="1"/>
  <c r="K43" i="7" s="1"/>
  <c r="L43" i="7" s="1"/>
  <c r="J35" i="3" l="1"/>
  <c r="K35" i="3" s="1"/>
  <c r="AG24" i="8"/>
  <c r="AH24" i="8" s="1"/>
  <c r="AI24" i="8" s="1"/>
  <c r="R43" i="7"/>
  <c r="W43" i="7" s="1"/>
  <c r="M44" i="7" s="1"/>
  <c r="V43" i="7"/>
  <c r="AA43" i="7" s="1"/>
  <c r="Q44" i="7" s="1"/>
  <c r="U43" i="7"/>
  <c r="Z43" i="7" s="1"/>
  <c r="P44" i="7" s="1"/>
  <c r="T43" i="7"/>
  <c r="Y43" i="7" s="1"/>
  <c r="O44" i="7" s="1"/>
  <c r="S43" i="7"/>
  <c r="X43" i="7" s="1"/>
  <c r="N44" i="7" s="1"/>
  <c r="P35" i="3" l="1"/>
  <c r="T35" i="3" s="1"/>
  <c r="R35" i="3"/>
  <c r="V35" i="3" s="1"/>
  <c r="N36" i="3" s="1"/>
  <c r="Q35" i="3"/>
  <c r="U35" i="3" s="1"/>
  <c r="M36" i="3" s="1"/>
  <c r="S35" i="3"/>
  <c r="W35" i="3" s="1"/>
  <c r="O36" i="3" s="1"/>
  <c r="AV24" i="8"/>
  <c r="BG24" i="8" s="1"/>
  <c r="AF25" i="8" s="1"/>
  <c r="AT24" i="8"/>
  <c r="BE24" i="8" s="1"/>
  <c r="AD25" i="8" s="1"/>
  <c r="AU24" i="8"/>
  <c r="BF24" i="8" s="1"/>
  <c r="AE25" i="8" s="1"/>
  <c r="AJ24" i="8"/>
  <c r="AK24" i="8"/>
  <c r="K44" i="7"/>
  <c r="L44" i="7" s="1"/>
  <c r="L36" i="3" l="1"/>
  <c r="X34" i="3"/>
  <c r="Y34" i="3" s="1"/>
  <c r="Z34" i="3" s="1"/>
  <c r="X35" i="3"/>
  <c r="Y35" i="3" s="1"/>
  <c r="Z35" i="3" s="1"/>
  <c r="X33" i="3"/>
  <c r="Y33" i="3" s="1"/>
  <c r="Z33" i="3" s="1"/>
  <c r="AN24" i="8"/>
  <c r="AY24" i="8" s="1"/>
  <c r="S25" i="8" s="1"/>
  <c r="AR24" i="8"/>
  <c r="BC24" i="8" s="1"/>
  <c r="W25" i="8" s="1"/>
  <c r="AP24" i="8"/>
  <c r="BA24" i="8" s="1"/>
  <c r="U25" i="8" s="1"/>
  <c r="AL24" i="8"/>
  <c r="AW24" i="8" s="1"/>
  <c r="Q25" i="8" s="1"/>
  <c r="AS24" i="8"/>
  <c r="BD24" i="8" s="1"/>
  <c r="X25" i="8" s="1"/>
  <c r="AQ24" i="8"/>
  <c r="BB24" i="8" s="1"/>
  <c r="V25" i="8" s="1"/>
  <c r="AO24" i="8"/>
  <c r="AZ24" i="8" s="1"/>
  <c r="T25" i="8" s="1"/>
  <c r="AM24" i="8"/>
  <c r="AX24" i="8" s="1"/>
  <c r="R25" i="8" s="1"/>
  <c r="S44" i="7"/>
  <c r="X44" i="7" s="1"/>
  <c r="N45" i="7" s="1"/>
  <c r="R44" i="7"/>
  <c r="W44" i="7" s="1"/>
  <c r="M45" i="7" s="1"/>
  <c r="V44" i="7"/>
  <c r="AA44" i="7" s="1"/>
  <c r="Q45" i="7" s="1"/>
  <c r="U44" i="7"/>
  <c r="Z44" i="7" s="1"/>
  <c r="P45" i="7" s="1"/>
  <c r="T44" i="7"/>
  <c r="Y44" i="7" s="1"/>
  <c r="O45" i="7" s="1"/>
  <c r="J36" i="3" l="1"/>
  <c r="K36" i="3" s="1"/>
  <c r="AA33" i="3"/>
  <c r="Y25" i="8"/>
  <c r="Z25" i="8" s="1"/>
  <c r="AA25" i="8"/>
  <c r="AB25" i="8" s="1"/>
  <c r="K45" i="7"/>
  <c r="L45" i="7" s="1"/>
  <c r="P36" i="3" l="1"/>
  <c r="T36" i="3" s="1"/>
  <c r="L37" i="3" s="1"/>
  <c r="S36" i="3"/>
  <c r="W36" i="3" s="1"/>
  <c r="O37" i="3" s="1"/>
  <c r="R36" i="3"/>
  <c r="V36" i="3" s="1"/>
  <c r="N37" i="3" s="1"/>
  <c r="Q36" i="3"/>
  <c r="U36" i="3" s="1"/>
  <c r="M37" i="3" s="1"/>
  <c r="AG25" i="8"/>
  <c r="AH25" i="8" s="1"/>
  <c r="AI25" i="8" s="1"/>
  <c r="AK25" i="8" s="1"/>
  <c r="T45" i="7"/>
  <c r="Y45" i="7" s="1"/>
  <c r="O46" i="7" s="1"/>
  <c r="S45" i="7"/>
  <c r="X45" i="7" s="1"/>
  <c r="N46" i="7" s="1"/>
  <c r="R45" i="7"/>
  <c r="W45" i="7" s="1"/>
  <c r="M46" i="7" s="1"/>
  <c r="K46" i="7" s="1"/>
  <c r="L46" i="7" s="1"/>
  <c r="U45" i="7"/>
  <c r="Z45" i="7" s="1"/>
  <c r="P46" i="7" s="1"/>
  <c r="V45" i="7"/>
  <c r="AA45" i="7" s="1"/>
  <c r="Q46" i="7" s="1"/>
  <c r="J37" i="3" l="1"/>
  <c r="K37" i="3" s="1"/>
  <c r="AM25" i="8"/>
  <c r="AX25" i="8" s="1"/>
  <c r="R26" i="8" s="1"/>
  <c r="AO25" i="8"/>
  <c r="AZ25" i="8" s="1"/>
  <c r="T26" i="8" s="1"/>
  <c r="AS25" i="8"/>
  <c r="BD25" i="8" s="1"/>
  <c r="X26" i="8" s="1"/>
  <c r="AQ25" i="8"/>
  <c r="BB25" i="8" s="1"/>
  <c r="V26" i="8" s="1"/>
  <c r="AT25" i="8"/>
  <c r="BE25" i="8" s="1"/>
  <c r="AD26" i="8" s="1"/>
  <c r="AU25" i="8"/>
  <c r="BF25" i="8" s="1"/>
  <c r="AE26" i="8" s="1"/>
  <c r="AV25" i="8"/>
  <c r="BG25" i="8" s="1"/>
  <c r="AF26" i="8" s="1"/>
  <c r="AJ25" i="8"/>
  <c r="T46" i="7"/>
  <c r="Y46" i="7" s="1"/>
  <c r="O47" i="7" s="1"/>
  <c r="R46" i="7"/>
  <c r="W46" i="7" s="1"/>
  <c r="M47" i="7" s="1"/>
  <c r="V46" i="7"/>
  <c r="AA46" i="7" s="1"/>
  <c r="Q47" i="7" s="1"/>
  <c r="S46" i="7"/>
  <c r="X46" i="7" s="1"/>
  <c r="N47" i="7" s="1"/>
  <c r="U46" i="7"/>
  <c r="Z46" i="7" s="1"/>
  <c r="P47" i="7" s="1"/>
  <c r="Q37" i="3" l="1"/>
  <c r="U37" i="3" s="1"/>
  <c r="M38" i="3" s="1"/>
  <c r="R37" i="3"/>
  <c r="V37" i="3" s="1"/>
  <c r="N38" i="3" s="1"/>
  <c r="P37" i="3"/>
  <c r="T37" i="3" s="1"/>
  <c r="L38" i="3" s="1"/>
  <c r="S37" i="3"/>
  <c r="W37" i="3" s="1"/>
  <c r="O38" i="3" s="1"/>
  <c r="AN25" i="8"/>
  <c r="AY25" i="8" s="1"/>
  <c r="S26" i="8" s="1"/>
  <c r="AP25" i="8"/>
  <c r="BA25" i="8" s="1"/>
  <c r="U26" i="8" s="1"/>
  <c r="AR25" i="8"/>
  <c r="BC25" i="8" s="1"/>
  <c r="W26" i="8" s="1"/>
  <c r="AL25" i="8"/>
  <c r="AW25" i="8" s="1"/>
  <c r="Q26" i="8" s="1"/>
  <c r="AA26" i="8"/>
  <c r="AB26" i="8" s="1"/>
  <c r="K47" i="7"/>
  <c r="L47" i="7" s="1"/>
  <c r="J38" i="3" l="1"/>
  <c r="K38" i="3" s="1"/>
  <c r="Y26" i="8"/>
  <c r="Z26" i="8" s="1"/>
  <c r="U47" i="7"/>
  <c r="Z47" i="7" s="1"/>
  <c r="P48" i="7" s="1"/>
  <c r="T47" i="7"/>
  <c r="Y47" i="7" s="1"/>
  <c r="O48" i="7" s="1"/>
  <c r="S47" i="7"/>
  <c r="X47" i="7" s="1"/>
  <c r="N48" i="7" s="1"/>
  <c r="R47" i="7"/>
  <c r="W47" i="7" s="1"/>
  <c r="V47" i="7"/>
  <c r="AA47" i="7" s="1"/>
  <c r="Q48" i="7" s="1"/>
  <c r="S38" i="3" l="1"/>
  <c r="W38" i="3" s="1"/>
  <c r="O39" i="3" s="1"/>
  <c r="P38" i="3"/>
  <c r="T38" i="3" s="1"/>
  <c r="R38" i="3"/>
  <c r="V38" i="3" s="1"/>
  <c r="N39" i="3" s="1"/>
  <c r="Q38" i="3"/>
  <c r="U38" i="3" s="1"/>
  <c r="M39" i="3" s="1"/>
  <c r="AG26" i="8"/>
  <c r="AH26" i="8" s="1"/>
  <c r="AI26" i="8" s="1"/>
  <c r="M48" i="7"/>
  <c r="K48" i="7" s="1"/>
  <c r="L48" i="7" s="1"/>
  <c r="AB42" i="7"/>
  <c r="AC42" i="7" s="1"/>
  <c r="AD42" i="7" s="1"/>
  <c r="AB46" i="7"/>
  <c r="AC46" i="7" s="1"/>
  <c r="AD46" i="7" s="1"/>
  <c r="AB47" i="7"/>
  <c r="AC47" i="7" s="1"/>
  <c r="AD47" i="7" s="1"/>
  <c r="AB44" i="7"/>
  <c r="AC44" i="7" s="1"/>
  <c r="AD44" i="7" s="1"/>
  <c r="AB43" i="7"/>
  <c r="AC43" i="7" s="1"/>
  <c r="AD43" i="7" s="1"/>
  <c r="AB45" i="7"/>
  <c r="AC45" i="7" s="1"/>
  <c r="AD45" i="7" s="1"/>
  <c r="X38" i="3" l="1"/>
  <c r="Y38" i="3" s="1"/>
  <c r="Z38" i="3" s="1"/>
  <c r="L39" i="3"/>
  <c r="X37" i="3"/>
  <c r="Y37" i="3" s="1"/>
  <c r="Z37" i="3" s="1"/>
  <c r="X36" i="3"/>
  <c r="Y36" i="3" s="1"/>
  <c r="Z36" i="3" s="1"/>
  <c r="AA36" i="3" s="1"/>
  <c r="AU26" i="8"/>
  <c r="BF26" i="8" s="1"/>
  <c r="AE27" i="8" s="1"/>
  <c r="AV26" i="8"/>
  <c r="BG26" i="8" s="1"/>
  <c r="AF27" i="8" s="1"/>
  <c r="AT26" i="8"/>
  <c r="BE26" i="8" s="1"/>
  <c r="AK26" i="8"/>
  <c r="AJ26" i="8"/>
  <c r="AE42" i="7"/>
  <c r="R48" i="7"/>
  <c r="W48" i="7" s="1"/>
  <c r="M49" i="7" s="1"/>
  <c r="V48" i="7"/>
  <c r="AA48" i="7" s="1"/>
  <c r="Q49" i="7" s="1"/>
  <c r="U48" i="7"/>
  <c r="Z48" i="7" s="1"/>
  <c r="P49" i="7" s="1"/>
  <c r="T48" i="7"/>
  <c r="Y48" i="7" s="1"/>
  <c r="O49" i="7" s="1"/>
  <c r="S48" i="7"/>
  <c r="X48" i="7" s="1"/>
  <c r="N49" i="7" s="1"/>
  <c r="J39" i="3" l="1"/>
  <c r="K39" i="3" s="1"/>
  <c r="AO26" i="8"/>
  <c r="AZ26" i="8" s="1"/>
  <c r="T27" i="8" s="1"/>
  <c r="AM26" i="8"/>
  <c r="AX26" i="8" s="1"/>
  <c r="AS26" i="8"/>
  <c r="BD26" i="8" s="1"/>
  <c r="X27" i="8" s="1"/>
  <c r="AQ26" i="8"/>
  <c r="BB26" i="8" s="1"/>
  <c r="V27" i="8" s="1"/>
  <c r="AD27" i="8"/>
  <c r="AN26" i="8"/>
  <c r="AY26" i="8" s="1"/>
  <c r="S27" i="8" s="1"/>
  <c r="AR26" i="8"/>
  <c r="BC26" i="8" s="1"/>
  <c r="W27" i="8" s="1"/>
  <c r="AL26" i="8"/>
  <c r="AW26" i="8" s="1"/>
  <c r="AP26" i="8"/>
  <c r="BA26" i="8" s="1"/>
  <c r="U27" i="8" s="1"/>
  <c r="K49" i="7"/>
  <c r="L49" i="7" s="1"/>
  <c r="Q39" i="3" l="1"/>
  <c r="U39" i="3" s="1"/>
  <c r="M40" i="3" s="1"/>
  <c r="P39" i="3"/>
  <c r="T39" i="3" s="1"/>
  <c r="L40" i="3" s="1"/>
  <c r="S39" i="3"/>
  <c r="W39" i="3" s="1"/>
  <c r="O40" i="3" s="1"/>
  <c r="R39" i="3"/>
  <c r="V39" i="3" s="1"/>
  <c r="N40" i="3" s="1"/>
  <c r="BH24" i="8"/>
  <c r="BI24" i="8" s="1"/>
  <c r="BH26" i="8"/>
  <c r="BI26" i="8" s="1"/>
  <c r="BH25" i="8"/>
  <c r="BI25" i="8" s="1"/>
  <c r="Q27" i="8"/>
  <c r="BJ26" i="8"/>
  <c r="BK26" i="8" s="1"/>
  <c r="R27" i="8"/>
  <c r="BJ25" i="8"/>
  <c r="BK25" i="8" s="1"/>
  <c r="BJ24" i="8"/>
  <c r="BK24" i="8" s="1"/>
  <c r="S49" i="7"/>
  <c r="X49" i="7" s="1"/>
  <c r="N50" i="7" s="1"/>
  <c r="R49" i="7"/>
  <c r="W49" i="7" s="1"/>
  <c r="M50" i="7" s="1"/>
  <c r="V49" i="7"/>
  <c r="AA49" i="7" s="1"/>
  <c r="Q50" i="7" s="1"/>
  <c r="U49" i="7"/>
  <c r="Z49" i="7" s="1"/>
  <c r="P50" i="7" s="1"/>
  <c r="T49" i="7"/>
  <c r="Y49" i="7" s="1"/>
  <c r="O50" i="7" s="1"/>
  <c r="J40" i="3" l="1"/>
  <c r="K40" i="3" s="1"/>
  <c r="Y27" i="8"/>
  <c r="Z27" i="8" s="1"/>
  <c r="BL25" i="8"/>
  <c r="BM25" i="8" s="1"/>
  <c r="BN25" i="8" s="1"/>
  <c r="BO25" i="8" s="1"/>
  <c r="AA27" i="8"/>
  <c r="AB27" i="8" s="1"/>
  <c r="BL26" i="8"/>
  <c r="BM26" i="8" s="1"/>
  <c r="BN26" i="8" s="1"/>
  <c r="BO26" i="8" s="1"/>
  <c r="BL24" i="8"/>
  <c r="BM24" i="8" s="1"/>
  <c r="BN24" i="8" s="1"/>
  <c r="BO24" i="8" s="1"/>
  <c r="BP24" i="8" s="1"/>
  <c r="K50" i="7"/>
  <c r="L50" i="7" s="1"/>
  <c r="S40" i="3" l="1"/>
  <c r="W40" i="3" s="1"/>
  <c r="O41" i="3" s="1"/>
  <c r="R40" i="3"/>
  <c r="V40" i="3" s="1"/>
  <c r="N41" i="3" s="1"/>
  <c r="Q40" i="3"/>
  <c r="U40" i="3" s="1"/>
  <c r="M41" i="3" s="1"/>
  <c r="P40" i="3"/>
  <c r="T40" i="3" s="1"/>
  <c r="L41" i="3" s="1"/>
  <c r="AG27" i="8"/>
  <c r="AH27" i="8" s="1"/>
  <c r="AI27" i="8" s="1"/>
  <c r="T50" i="7"/>
  <c r="Y50" i="7" s="1"/>
  <c r="O51" i="7" s="1"/>
  <c r="S50" i="7"/>
  <c r="X50" i="7" s="1"/>
  <c r="N51" i="7" s="1"/>
  <c r="R50" i="7"/>
  <c r="W50" i="7" s="1"/>
  <c r="M51" i="7" s="1"/>
  <c r="K51" i="7" s="1"/>
  <c r="L51" i="7" s="1"/>
  <c r="V50" i="7"/>
  <c r="AA50" i="7" s="1"/>
  <c r="Q51" i="7" s="1"/>
  <c r="U50" i="7"/>
  <c r="Z50" i="7" s="1"/>
  <c r="P51" i="7" s="1"/>
  <c r="J41" i="3" l="1"/>
  <c r="K41" i="3" s="1"/>
  <c r="AT27" i="8"/>
  <c r="BE27" i="8" s="1"/>
  <c r="AD28" i="8" s="1"/>
  <c r="AU27" i="8"/>
  <c r="BF27" i="8" s="1"/>
  <c r="AE28" i="8" s="1"/>
  <c r="AV27" i="8"/>
  <c r="BG27" i="8" s="1"/>
  <c r="AF28" i="8" s="1"/>
  <c r="AK27" i="8"/>
  <c r="AJ27" i="8"/>
  <c r="U51" i="7"/>
  <c r="Z51" i="7" s="1"/>
  <c r="P52" i="7" s="1"/>
  <c r="T51" i="7"/>
  <c r="Y51" i="7" s="1"/>
  <c r="O52" i="7" s="1"/>
  <c r="S51" i="7"/>
  <c r="X51" i="7" s="1"/>
  <c r="N52" i="7" s="1"/>
  <c r="R51" i="7"/>
  <c r="W51" i="7" s="1"/>
  <c r="M52" i="7" s="1"/>
  <c r="K52" i="7" s="1"/>
  <c r="L52" i="7" s="1"/>
  <c r="V51" i="7"/>
  <c r="AA51" i="7" s="1"/>
  <c r="Q52" i="7" s="1"/>
  <c r="P41" i="3" l="1"/>
  <c r="T41" i="3" s="1"/>
  <c r="R41" i="3"/>
  <c r="V41" i="3" s="1"/>
  <c r="Q41" i="3"/>
  <c r="U41" i="3" s="1"/>
  <c r="S41" i="3"/>
  <c r="W41" i="3" s="1"/>
  <c r="AO27" i="8"/>
  <c r="AZ27" i="8" s="1"/>
  <c r="T28" i="8" s="1"/>
  <c r="AQ27" i="8"/>
  <c r="BB27" i="8" s="1"/>
  <c r="V28" i="8" s="1"/>
  <c r="AS27" i="8"/>
  <c r="BD27" i="8" s="1"/>
  <c r="X28" i="8" s="1"/>
  <c r="AM27" i="8"/>
  <c r="AX27" i="8" s="1"/>
  <c r="R28" i="8" s="1"/>
  <c r="AL27" i="8"/>
  <c r="AW27" i="8" s="1"/>
  <c r="Q28" i="8" s="1"/>
  <c r="AP27" i="8"/>
  <c r="BA27" i="8" s="1"/>
  <c r="U28" i="8" s="1"/>
  <c r="AR27" i="8"/>
  <c r="BC27" i="8" s="1"/>
  <c r="W28" i="8" s="1"/>
  <c r="AN27" i="8"/>
  <c r="AY27" i="8" s="1"/>
  <c r="S28" i="8" s="1"/>
  <c r="R52" i="7"/>
  <c r="W52" i="7" s="1"/>
  <c r="M53" i="7" s="1"/>
  <c r="V52" i="7"/>
  <c r="AA52" i="7" s="1"/>
  <c r="Q53" i="7" s="1"/>
  <c r="U52" i="7"/>
  <c r="Z52" i="7" s="1"/>
  <c r="P53" i="7" s="1"/>
  <c r="T52" i="7"/>
  <c r="Y52" i="7" s="1"/>
  <c r="O53" i="7" s="1"/>
  <c r="S52" i="7"/>
  <c r="X52" i="7" s="1"/>
  <c r="N53" i="7" s="1"/>
  <c r="X39" i="3" l="1"/>
  <c r="Y39" i="3" s="1"/>
  <c r="Z39" i="3" s="1"/>
  <c r="X40" i="3"/>
  <c r="Y40" i="3" s="1"/>
  <c r="Z40" i="3" s="1"/>
  <c r="X41" i="3"/>
  <c r="Y41" i="3" s="1"/>
  <c r="Z41" i="3" s="1"/>
  <c r="AA28" i="8"/>
  <c r="AB28" i="8" s="1"/>
  <c r="Y28" i="8"/>
  <c r="Z28" i="8" s="1"/>
  <c r="K53" i="7"/>
  <c r="L53" i="7" s="1"/>
  <c r="AA39" i="3" l="1"/>
  <c r="AG28" i="8"/>
  <c r="AH28" i="8" s="1"/>
  <c r="AI28" i="8" s="1"/>
  <c r="S53" i="7"/>
  <c r="X53" i="7" s="1"/>
  <c r="N54" i="7" s="1"/>
  <c r="R53" i="7"/>
  <c r="W53" i="7" s="1"/>
  <c r="V53" i="7"/>
  <c r="AA53" i="7" s="1"/>
  <c r="Q54" i="7" s="1"/>
  <c r="U53" i="7"/>
  <c r="Z53" i="7" s="1"/>
  <c r="P54" i="7" s="1"/>
  <c r="T53" i="7"/>
  <c r="Y53" i="7" s="1"/>
  <c r="O54" i="7" s="1"/>
  <c r="AV28" i="8" l="1"/>
  <c r="BG28" i="8" s="1"/>
  <c r="AF29" i="8" s="1"/>
  <c r="AT28" i="8"/>
  <c r="BE28" i="8" s="1"/>
  <c r="AD29" i="8" s="1"/>
  <c r="AU28" i="8"/>
  <c r="BF28" i="8" s="1"/>
  <c r="AE29" i="8" s="1"/>
  <c r="AJ28" i="8"/>
  <c r="AK28" i="8"/>
  <c r="AB50" i="7"/>
  <c r="AC50" i="7" s="1"/>
  <c r="AD50" i="7" s="1"/>
  <c r="AB52" i="7"/>
  <c r="AC52" i="7" s="1"/>
  <c r="AD52" i="7" s="1"/>
  <c r="M54" i="7"/>
  <c r="K54" i="7" s="1"/>
  <c r="L54" i="7" s="1"/>
  <c r="AB53" i="7"/>
  <c r="AC53" i="7" s="1"/>
  <c r="AD53" i="7" s="1"/>
  <c r="AB48" i="7"/>
  <c r="AC48" i="7" s="1"/>
  <c r="AD48" i="7" s="1"/>
  <c r="AB49" i="7"/>
  <c r="AC49" i="7" s="1"/>
  <c r="AD49" i="7" s="1"/>
  <c r="AB51" i="7"/>
  <c r="AC51" i="7" s="1"/>
  <c r="AD51" i="7" s="1"/>
  <c r="AP28" i="8" l="1"/>
  <c r="BA28" i="8" s="1"/>
  <c r="U29" i="8" s="1"/>
  <c r="AL28" i="8"/>
  <c r="AW28" i="8" s="1"/>
  <c r="Q29" i="8" s="1"/>
  <c r="AN28" i="8"/>
  <c r="AY28" i="8" s="1"/>
  <c r="S29" i="8" s="1"/>
  <c r="AR28" i="8"/>
  <c r="BC28" i="8" s="1"/>
  <c r="W29" i="8" s="1"/>
  <c r="AS28" i="8"/>
  <c r="BD28" i="8" s="1"/>
  <c r="X29" i="8" s="1"/>
  <c r="AO28" i="8"/>
  <c r="AZ28" i="8" s="1"/>
  <c r="T29" i="8" s="1"/>
  <c r="AM28" i="8"/>
  <c r="AX28" i="8" s="1"/>
  <c r="R29" i="8" s="1"/>
  <c r="AQ28" i="8"/>
  <c r="BB28" i="8" s="1"/>
  <c r="V29" i="8" s="1"/>
  <c r="T54" i="7"/>
  <c r="Y54" i="7" s="1"/>
  <c r="O55" i="7" s="1"/>
  <c r="S54" i="7"/>
  <c r="X54" i="7" s="1"/>
  <c r="N55" i="7" s="1"/>
  <c r="R54" i="7"/>
  <c r="W54" i="7" s="1"/>
  <c r="M55" i="7" s="1"/>
  <c r="K55" i="7" s="1"/>
  <c r="L55" i="7" s="1"/>
  <c r="V54" i="7"/>
  <c r="AA54" i="7" s="1"/>
  <c r="Q55" i="7" s="1"/>
  <c r="U54" i="7"/>
  <c r="Z54" i="7" s="1"/>
  <c r="P55" i="7" s="1"/>
  <c r="AE48" i="7"/>
  <c r="AA29" i="8" l="1"/>
  <c r="AB29" i="8" s="1"/>
  <c r="Y29" i="8"/>
  <c r="Z29" i="8" s="1"/>
  <c r="U55" i="7"/>
  <c r="Z55" i="7" s="1"/>
  <c r="P56" i="7" s="1"/>
  <c r="T55" i="7"/>
  <c r="Y55" i="7" s="1"/>
  <c r="O56" i="7" s="1"/>
  <c r="S55" i="7"/>
  <c r="X55" i="7" s="1"/>
  <c r="N56" i="7" s="1"/>
  <c r="V55" i="7"/>
  <c r="AA55" i="7" s="1"/>
  <c r="Q56" i="7" s="1"/>
  <c r="R55" i="7"/>
  <c r="W55" i="7" s="1"/>
  <c r="M56" i="7" s="1"/>
  <c r="AG29" i="8" l="1"/>
  <c r="AH29" i="8" s="1"/>
  <c r="AI29" i="8" s="1"/>
  <c r="AK29" i="8" s="1"/>
  <c r="K56" i="7"/>
  <c r="L56" i="7" s="1"/>
  <c r="AM29" i="8" l="1"/>
  <c r="AX29" i="8" s="1"/>
  <c r="AS29" i="8"/>
  <c r="BD29" i="8" s="1"/>
  <c r="X30" i="8" s="1"/>
  <c r="AO29" i="8"/>
  <c r="AZ29" i="8" s="1"/>
  <c r="T30" i="8" s="1"/>
  <c r="AQ29" i="8"/>
  <c r="BB29" i="8" s="1"/>
  <c r="V30" i="8" s="1"/>
  <c r="AT29" i="8"/>
  <c r="BE29" i="8" s="1"/>
  <c r="AU29" i="8"/>
  <c r="BF29" i="8" s="1"/>
  <c r="AE30" i="8" s="1"/>
  <c r="AV29" i="8"/>
  <c r="BG29" i="8" s="1"/>
  <c r="AF30" i="8" s="1"/>
  <c r="AJ29" i="8"/>
  <c r="R56" i="7"/>
  <c r="W56" i="7" s="1"/>
  <c r="M57" i="7" s="1"/>
  <c r="V56" i="7"/>
  <c r="AA56" i="7" s="1"/>
  <c r="Q57" i="7" s="1"/>
  <c r="U56" i="7"/>
  <c r="Z56" i="7" s="1"/>
  <c r="P57" i="7" s="1"/>
  <c r="T56" i="7"/>
  <c r="Y56" i="7" s="1"/>
  <c r="O57" i="7" s="1"/>
  <c r="S56" i="7"/>
  <c r="X56" i="7" s="1"/>
  <c r="N57" i="7" s="1"/>
  <c r="AN29" i="8" l="1"/>
  <c r="AY29" i="8" s="1"/>
  <c r="S30" i="8" s="1"/>
  <c r="AL29" i="8"/>
  <c r="AW29" i="8" s="1"/>
  <c r="AR29" i="8"/>
  <c r="BC29" i="8" s="1"/>
  <c r="W30" i="8" s="1"/>
  <c r="AP29" i="8"/>
  <c r="BA29" i="8" s="1"/>
  <c r="U30" i="8" s="1"/>
  <c r="AD30" i="8"/>
  <c r="BJ29" i="8"/>
  <c r="BK29" i="8" s="1"/>
  <c r="BJ28" i="8"/>
  <c r="BK28" i="8" s="1"/>
  <c r="BJ27" i="8"/>
  <c r="BK27" i="8" s="1"/>
  <c r="R30" i="8"/>
  <c r="K57" i="7"/>
  <c r="L57" i="7" s="1"/>
  <c r="Q30" i="8" l="1"/>
  <c r="BH27" i="8"/>
  <c r="BI27" i="8" s="1"/>
  <c r="BL27" i="8" s="1"/>
  <c r="BM27" i="8" s="1"/>
  <c r="BN27" i="8" s="1"/>
  <c r="BO27" i="8" s="1"/>
  <c r="BP27" i="8" s="1"/>
  <c r="BH28" i="8"/>
  <c r="BI28" i="8" s="1"/>
  <c r="BL28" i="8" s="1"/>
  <c r="BM28" i="8" s="1"/>
  <c r="BN28" i="8" s="1"/>
  <c r="BO28" i="8" s="1"/>
  <c r="BH29" i="8"/>
  <c r="BI29" i="8" s="1"/>
  <c r="BL29" i="8" s="1"/>
  <c r="BM29" i="8" s="1"/>
  <c r="BN29" i="8" s="1"/>
  <c r="BO29" i="8" s="1"/>
  <c r="AA30" i="8"/>
  <c r="AB30" i="8" s="1"/>
  <c r="S57" i="7"/>
  <c r="X57" i="7" s="1"/>
  <c r="N58" i="7" s="1"/>
  <c r="R57" i="7"/>
  <c r="W57" i="7" s="1"/>
  <c r="M58" i="7" s="1"/>
  <c r="V57" i="7"/>
  <c r="AA57" i="7" s="1"/>
  <c r="Q58" i="7" s="1"/>
  <c r="U57" i="7"/>
  <c r="Z57" i="7" s="1"/>
  <c r="P58" i="7" s="1"/>
  <c r="T57" i="7"/>
  <c r="Y57" i="7" s="1"/>
  <c r="O58" i="7" s="1"/>
  <c r="Y30" i="8" l="1"/>
  <c r="Z30" i="8" s="1"/>
  <c r="K58" i="7"/>
  <c r="L58" i="7" s="1"/>
  <c r="AG30" i="8" l="1"/>
  <c r="AH30" i="8" s="1"/>
  <c r="AI30" i="8" s="1"/>
  <c r="T58" i="7"/>
  <c r="Y58" i="7" s="1"/>
  <c r="O59" i="7" s="1"/>
  <c r="S58" i="7"/>
  <c r="X58" i="7" s="1"/>
  <c r="N59" i="7" s="1"/>
  <c r="R58" i="7"/>
  <c r="W58" i="7" s="1"/>
  <c r="M59" i="7" s="1"/>
  <c r="V58" i="7"/>
  <c r="AA58" i="7" s="1"/>
  <c r="Q59" i="7" s="1"/>
  <c r="U58" i="7"/>
  <c r="Z58" i="7" s="1"/>
  <c r="P59" i="7" s="1"/>
  <c r="AT30" i="8" l="1"/>
  <c r="BE30" i="8" s="1"/>
  <c r="AD31" i="8" s="1"/>
  <c r="AV30" i="8"/>
  <c r="BG30" i="8" s="1"/>
  <c r="AF31" i="8" s="1"/>
  <c r="AU30" i="8"/>
  <c r="BF30" i="8" s="1"/>
  <c r="AE31" i="8" s="1"/>
  <c r="AK30" i="8"/>
  <c r="AJ30" i="8"/>
  <c r="K59" i="7"/>
  <c r="L59" i="7" s="1"/>
  <c r="AQ30" i="8" l="1"/>
  <c r="BB30" i="8" s="1"/>
  <c r="V31" i="8" s="1"/>
  <c r="AM30" i="8"/>
  <c r="AX30" i="8" s="1"/>
  <c r="R31" i="8" s="1"/>
  <c r="AS30" i="8"/>
  <c r="BD30" i="8" s="1"/>
  <c r="X31" i="8" s="1"/>
  <c r="AO30" i="8"/>
  <c r="AZ30" i="8" s="1"/>
  <c r="T31" i="8" s="1"/>
  <c r="AR30" i="8"/>
  <c r="BC30" i="8" s="1"/>
  <c r="W31" i="8" s="1"/>
  <c r="AL30" i="8"/>
  <c r="AW30" i="8" s="1"/>
  <c r="Q31" i="8" s="1"/>
  <c r="AN30" i="8"/>
  <c r="AY30" i="8" s="1"/>
  <c r="S31" i="8" s="1"/>
  <c r="AP30" i="8"/>
  <c r="BA30" i="8" s="1"/>
  <c r="U31" i="8" s="1"/>
  <c r="T59" i="7"/>
  <c r="Y59" i="7" s="1"/>
  <c r="O60" i="7" s="1"/>
  <c r="S59" i="7"/>
  <c r="X59" i="7" s="1"/>
  <c r="N60" i="7" s="1"/>
  <c r="V59" i="7"/>
  <c r="AA59" i="7" s="1"/>
  <c r="Q60" i="7" s="1"/>
  <c r="U59" i="7"/>
  <c r="Z59" i="7" s="1"/>
  <c r="P60" i="7" s="1"/>
  <c r="R59" i="7"/>
  <c r="W59" i="7" s="1"/>
  <c r="Y31" i="8" l="1"/>
  <c r="Z31" i="8" s="1"/>
  <c r="AA31" i="8"/>
  <c r="AB31" i="8" s="1"/>
  <c r="M60" i="7"/>
  <c r="K60" i="7" s="1"/>
  <c r="L60" i="7" s="1"/>
  <c r="AB59" i="7"/>
  <c r="AC59" i="7" s="1"/>
  <c r="AD59" i="7" s="1"/>
  <c r="AB55" i="7"/>
  <c r="AC55" i="7" s="1"/>
  <c r="AD55" i="7" s="1"/>
  <c r="AB58" i="7"/>
  <c r="AC58" i="7" s="1"/>
  <c r="AD58" i="7" s="1"/>
  <c r="AB57" i="7"/>
  <c r="AC57" i="7" s="1"/>
  <c r="AD57" i="7" s="1"/>
  <c r="AB56" i="7"/>
  <c r="AC56" i="7" s="1"/>
  <c r="AD56" i="7" s="1"/>
  <c r="AB54" i="7"/>
  <c r="AC54" i="7" s="1"/>
  <c r="AD54" i="7" s="1"/>
  <c r="AE54" i="7" s="1"/>
  <c r="AG31" i="8" l="1"/>
  <c r="AH31" i="8" s="1"/>
  <c r="AI31" i="8" s="1"/>
  <c r="U60" i="7"/>
  <c r="Z60" i="7" s="1"/>
  <c r="P61" i="7" s="1"/>
  <c r="T60" i="7"/>
  <c r="Y60" i="7" s="1"/>
  <c r="O61" i="7" s="1"/>
  <c r="S60" i="7"/>
  <c r="X60" i="7" s="1"/>
  <c r="N61" i="7" s="1"/>
  <c r="V60" i="7"/>
  <c r="AA60" i="7" s="1"/>
  <c r="Q61" i="7" s="1"/>
  <c r="R60" i="7"/>
  <c r="W60" i="7" s="1"/>
  <c r="M61" i="7" s="1"/>
  <c r="AT31" i="8" l="1"/>
  <c r="BE31" i="8" s="1"/>
  <c r="AD32" i="8" s="1"/>
  <c r="AV31" i="8"/>
  <c r="BG31" i="8" s="1"/>
  <c r="AF32" i="8" s="1"/>
  <c r="AU31" i="8"/>
  <c r="BF31" i="8" s="1"/>
  <c r="AE32" i="8" s="1"/>
  <c r="AJ31" i="8"/>
  <c r="AK31" i="8"/>
  <c r="K61" i="7"/>
  <c r="L61" i="7" s="1"/>
  <c r="AL31" i="8" l="1"/>
  <c r="AW31" i="8" s="1"/>
  <c r="Q32" i="8" s="1"/>
  <c r="AN31" i="8"/>
  <c r="AY31" i="8" s="1"/>
  <c r="S32" i="8" s="1"/>
  <c r="AP31" i="8"/>
  <c r="BA31" i="8" s="1"/>
  <c r="U32" i="8" s="1"/>
  <c r="AR31" i="8"/>
  <c r="BC31" i="8" s="1"/>
  <c r="W32" i="8" s="1"/>
  <c r="AS31" i="8"/>
  <c r="BD31" i="8" s="1"/>
  <c r="X32" i="8" s="1"/>
  <c r="AQ31" i="8"/>
  <c r="BB31" i="8" s="1"/>
  <c r="V32" i="8" s="1"/>
  <c r="AO31" i="8"/>
  <c r="AZ31" i="8" s="1"/>
  <c r="T32" i="8" s="1"/>
  <c r="AM31" i="8"/>
  <c r="AX31" i="8" s="1"/>
  <c r="R32" i="8" s="1"/>
  <c r="R61" i="7"/>
  <c r="W61" i="7" s="1"/>
  <c r="M62" i="7" s="1"/>
  <c r="U61" i="7"/>
  <c r="Z61" i="7" s="1"/>
  <c r="P62" i="7" s="1"/>
  <c r="T61" i="7"/>
  <c r="Y61" i="7" s="1"/>
  <c r="O62" i="7" s="1"/>
  <c r="V61" i="7"/>
  <c r="AA61" i="7" s="1"/>
  <c r="Q62" i="7" s="1"/>
  <c r="S61" i="7"/>
  <c r="X61" i="7" s="1"/>
  <c r="N62" i="7" s="1"/>
  <c r="AA32" i="8" l="1"/>
  <c r="AB32" i="8" s="1"/>
  <c r="Y32" i="8"/>
  <c r="Z32" i="8" s="1"/>
  <c r="K62" i="7"/>
  <c r="L62" i="7" s="1"/>
  <c r="AG32" i="8" l="1"/>
  <c r="AH32" i="8" s="1"/>
  <c r="AI32" i="8" s="1"/>
  <c r="AJ32" i="8" s="1"/>
  <c r="R62" i="7"/>
  <c r="W62" i="7" s="1"/>
  <c r="M63" i="7" s="1"/>
  <c r="V62" i="7"/>
  <c r="AA62" i="7" s="1"/>
  <c r="Q63" i="7" s="1"/>
  <c r="U62" i="7"/>
  <c r="Z62" i="7" s="1"/>
  <c r="P63" i="7" s="1"/>
  <c r="S62" i="7"/>
  <c r="X62" i="7" s="1"/>
  <c r="N63" i="7" s="1"/>
  <c r="T62" i="7"/>
  <c r="Y62" i="7" s="1"/>
  <c r="O63" i="7" s="1"/>
  <c r="AN32" i="8" l="1"/>
  <c r="AY32" i="8" s="1"/>
  <c r="S33" i="8" s="1"/>
  <c r="AP32" i="8"/>
  <c r="BA32" i="8" s="1"/>
  <c r="U33" i="8" s="1"/>
  <c r="AR32" i="8"/>
  <c r="BC32" i="8" s="1"/>
  <c r="W33" i="8" s="1"/>
  <c r="AL32" i="8"/>
  <c r="AW32" i="8" s="1"/>
  <c r="AV32" i="8"/>
  <c r="BG32" i="8" s="1"/>
  <c r="AF33" i="8" s="1"/>
  <c r="AT32" i="8"/>
  <c r="BE32" i="8" s="1"/>
  <c r="AU32" i="8"/>
  <c r="BF32" i="8" s="1"/>
  <c r="AE33" i="8" s="1"/>
  <c r="AK32" i="8"/>
  <c r="K63" i="7"/>
  <c r="L63" i="7" s="1"/>
  <c r="AM32" i="8" l="1"/>
  <c r="AX32" i="8" s="1"/>
  <c r="AS32" i="8"/>
  <c r="BD32" i="8" s="1"/>
  <c r="X33" i="8" s="1"/>
  <c r="AO32" i="8"/>
  <c r="AZ32" i="8" s="1"/>
  <c r="T33" i="8" s="1"/>
  <c r="AQ32" i="8"/>
  <c r="BB32" i="8" s="1"/>
  <c r="V33" i="8" s="1"/>
  <c r="BH30" i="8"/>
  <c r="BI30" i="8" s="1"/>
  <c r="BH32" i="8"/>
  <c r="BI32" i="8" s="1"/>
  <c r="BH31" i="8"/>
  <c r="BI31" i="8" s="1"/>
  <c r="Q33" i="8"/>
  <c r="AD33" i="8"/>
  <c r="S63" i="7"/>
  <c r="X63" i="7" s="1"/>
  <c r="N64" i="7" s="1"/>
  <c r="R63" i="7"/>
  <c r="W63" i="7" s="1"/>
  <c r="M64" i="7" s="1"/>
  <c r="V63" i="7"/>
  <c r="AA63" i="7" s="1"/>
  <c r="Q64" i="7" s="1"/>
  <c r="U63" i="7"/>
  <c r="Z63" i="7" s="1"/>
  <c r="P64" i="7" s="1"/>
  <c r="T63" i="7"/>
  <c r="Y63" i="7" s="1"/>
  <c r="O64" i="7" s="1"/>
  <c r="Y33" i="8" l="1"/>
  <c r="Z33" i="8" s="1"/>
  <c r="BJ30" i="8"/>
  <c r="BK30" i="8" s="1"/>
  <c r="BL30" i="8" s="1"/>
  <c r="BM30" i="8" s="1"/>
  <c r="BN30" i="8" s="1"/>
  <c r="BO30" i="8" s="1"/>
  <c r="R33" i="8"/>
  <c r="BJ32" i="8"/>
  <c r="BK32" i="8" s="1"/>
  <c r="BL32" i="8" s="1"/>
  <c r="BM32" i="8" s="1"/>
  <c r="BN32" i="8" s="1"/>
  <c r="BO32" i="8" s="1"/>
  <c r="BJ31" i="8"/>
  <c r="BK31" i="8" s="1"/>
  <c r="BL31" i="8" s="1"/>
  <c r="BM31" i="8" s="1"/>
  <c r="BN31" i="8" s="1"/>
  <c r="BO31" i="8" s="1"/>
  <c r="K64" i="7"/>
  <c r="L64" i="7" s="1"/>
  <c r="AA33" i="8" l="1"/>
  <c r="AB33" i="8" s="1"/>
  <c r="BP30" i="8"/>
  <c r="T64" i="7"/>
  <c r="Y64" i="7" s="1"/>
  <c r="O65" i="7" s="1"/>
  <c r="S64" i="7"/>
  <c r="X64" i="7" s="1"/>
  <c r="N65" i="7" s="1"/>
  <c r="U64" i="7"/>
  <c r="Z64" i="7" s="1"/>
  <c r="P65" i="7" s="1"/>
  <c r="R64" i="7"/>
  <c r="W64" i="7" s="1"/>
  <c r="M65" i="7" s="1"/>
  <c r="K65" i="7" s="1"/>
  <c r="L65" i="7" s="1"/>
  <c r="V64" i="7"/>
  <c r="AA64" i="7" s="1"/>
  <c r="Q65" i="7" s="1"/>
  <c r="AG33" i="8" l="1"/>
  <c r="AH33" i="8" s="1"/>
  <c r="AI33" i="8" s="1"/>
  <c r="U65" i="7"/>
  <c r="Z65" i="7" s="1"/>
  <c r="P66" i="7" s="1"/>
  <c r="R65" i="7"/>
  <c r="W65" i="7" s="1"/>
  <c r="V65" i="7"/>
  <c r="AA65" i="7" s="1"/>
  <c r="Q66" i="7" s="1"/>
  <c r="T65" i="7"/>
  <c r="Y65" i="7" s="1"/>
  <c r="O66" i="7" s="1"/>
  <c r="S65" i="7"/>
  <c r="X65" i="7" s="1"/>
  <c r="N66" i="7" s="1"/>
  <c r="AV33" i="8" l="1"/>
  <c r="BG33" i="8" s="1"/>
  <c r="AF34" i="8" s="1"/>
  <c r="AU33" i="8"/>
  <c r="BF33" i="8" s="1"/>
  <c r="AE34" i="8" s="1"/>
  <c r="AT33" i="8"/>
  <c r="BE33" i="8" s="1"/>
  <c r="AD34" i="8" s="1"/>
  <c r="AJ33" i="8"/>
  <c r="AK33" i="8"/>
  <c r="AB65" i="7"/>
  <c r="AC65" i="7" s="1"/>
  <c r="AD65" i="7" s="1"/>
  <c r="AB60" i="7"/>
  <c r="AC60" i="7" s="1"/>
  <c r="AD60" i="7" s="1"/>
  <c r="AB63" i="7"/>
  <c r="AC63" i="7" s="1"/>
  <c r="AD63" i="7" s="1"/>
  <c r="M66" i="7"/>
  <c r="K66" i="7" s="1"/>
  <c r="L66" i="7" s="1"/>
  <c r="AB61" i="7"/>
  <c r="AC61" i="7" s="1"/>
  <c r="AD61" i="7" s="1"/>
  <c r="AB62" i="7"/>
  <c r="AC62" i="7" s="1"/>
  <c r="AD62" i="7" s="1"/>
  <c r="AB64" i="7"/>
  <c r="AC64" i="7" s="1"/>
  <c r="AD64" i="7" s="1"/>
  <c r="AP33" i="8" l="1"/>
  <c r="BA33" i="8" s="1"/>
  <c r="U34" i="8" s="1"/>
  <c r="AL33" i="8"/>
  <c r="AW33" i="8" s="1"/>
  <c r="Q34" i="8" s="1"/>
  <c r="AR33" i="8"/>
  <c r="BC33" i="8" s="1"/>
  <c r="W34" i="8" s="1"/>
  <c r="AN33" i="8"/>
  <c r="AY33" i="8" s="1"/>
  <c r="S34" i="8" s="1"/>
  <c r="AQ33" i="8"/>
  <c r="BB33" i="8" s="1"/>
  <c r="V34" i="8" s="1"/>
  <c r="AM33" i="8"/>
  <c r="AX33" i="8" s="1"/>
  <c r="R34" i="8" s="1"/>
  <c r="AS33" i="8"/>
  <c r="BD33" i="8" s="1"/>
  <c r="X34" i="8" s="1"/>
  <c r="AO33" i="8"/>
  <c r="AZ33" i="8" s="1"/>
  <c r="T34" i="8" s="1"/>
  <c r="R66" i="7"/>
  <c r="W66" i="7" s="1"/>
  <c r="M67" i="7" s="1"/>
  <c r="V66" i="7"/>
  <c r="AA66" i="7" s="1"/>
  <c r="Q67" i="7" s="1"/>
  <c r="U66" i="7"/>
  <c r="Z66" i="7" s="1"/>
  <c r="P67" i="7" s="1"/>
  <c r="S66" i="7"/>
  <c r="X66" i="7" s="1"/>
  <c r="N67" i="7" s="1"/>
  <c r="T66" i="7"/>
  <c r="Y66" i="7" s="1"/>
  <c r="O67" i="7" s="1"/>
  <c r="AE60" i="7"/>
  <c r="Y34" i="8" l="1"/>
  <c r="Z34" i="8" s="1"/>
  <c r="AA34" i="8"/>
  <c r="AB34" i="8" s="1"/>
  <c r="K67" i="7"/>
  <c r="L67" i="7" s="1"/>
  <c r="AG34" i="8" l="1"/>
  <c r="AH34" i="8" s="1"/>
  <c r="AI34" i="8" s="1"/>
  <c r="AK34" i="8" s="1"/>
  <c r="S67" i="7"/>
  <c r="X67" i="7" s="1"/>
  <c r="N68" i="7" s="1"/>
  <c r="T67" i="7"/>
  <c r="Y67" i="7" s="1"/>
  <c r="O68" i="7" s="1"/>
  <c r="R67" i="7"/>
  <c r="W67" i="7" s="1"/>
  <c r="M68" i="7" s="1"/>
  <c r="V67" i="7"/>
  <c r="AA67" i="7" s="1"/>
  <c r="Q68" i="7" s="1"/>
  <c r="U67" i="7"/>
  <c r="Z67" i="7" s="1"/>
  <c r="P68" i="7" s="1"/>
  <c r="AM34" i="8" l="1"/>
  <c r="AX34" i="8" s="1"/>
  <c r="R35" i="8" s="1"/>
  <c r="AS34" i="8"/>
  <c r="BD34" i="8" s="1"/>
  <c r="X35" i="8" s="1"/>
  <c r="AO34" i="8"/>
  <c r="AZ34" i="8" s="1"/>
  <c r="T35" i="8" s="1"/>
  <c r="AQ34" i="8"/>
  <c r="BB34" i="8" s="1"/>
  <c r="V35" i="8" s="1"/>
  <c r="AU34" i="8"/>
  <c r="BF34" i="8" s="1"/>
  <c r="AE35" i="8" s="1"/>
  <c r="AV34" i="8"/>
  <c r="BG34" i="8" s="1"/>
  <c r="AF35" i="8" s="1"/>
  <c r="AT34" i="8"/>
  <c r="BE34" i="8" s="1"/>
  <c r="AD35" i="8" s="1"/>
  <c r="AJ34" i="8"/>
  <c r="K68" i="7"/>
  <c r="L68" i="7" s="1"/>
  <c r="AP34" i="8" l="1"/>
  <c r="BA34" i="8" s="1"/>
  <c r="U35" i="8" s="1"/>
  <c r="AL34" i="8"/>
  <c r="AW34" i="8" s="1"/>
  <c r="Q35" i="8" s="1"/>
  <c r="AN34" i="8"/>
  <c r="AY34" i="8" s="1"/>
  <c r="S35" i="8" s="1"/>
  <c r="AR34" i="8"/>
  <c r="BC34" i="8" s="1"/>
  <c r="W35" i="8" s="1"/>
  <c r="AA35" i="8"/>
  <c r="AB35" i="8" s="1"/>
  <c r="T68" i="7"/>
  <c r="Y68" i="7" s="1"/>
  <c r="O69" i="7" s="1"/>
  <c r="U68" i="7"/>
  <c r="Z68" i="7" s="1"/>
  <c r="P69" i="7" s="1"/>
  <c r="S68" i="7"/>
  <c r="X68" i="7" s="1"/>
  <c r="N69" i="7" s="1"/>
  <c r="R68" i="7"/>
  <c r="W68" i="7" s="1"/>
  <c r="M69" i="7" s="1"/>
  <c r="K69" i="7" s="1"/>
  <c r="L69" i="7" s="1"/>
  <c r="V68" i="7"/>
  <c r="AA68" i="7" s="1"/>
  <c r="Q69" i="7" s="1"/>
  <c r="Y35" i="8" l="1"/>
  <c r="Z35" i="8" s="1"/>
  <c r="U69" i="7"/>
  <c r="Z69" i="7" s="1"/>
  <c r="P70" i="7" s="1"/>
  <c r="T69" i="7"/>
  <c r="Y69" i="7" s="1"/>
  <c r="O70" i="7" s="1"/>
  <c r="R69" i="7"/>
  <c r="W69" i="7" s="1"/>
  <c r="M70" i="7" s="1"/>
  <c r="K70" i="7" s="1"/>
  <c r="L70" i="7" s="1"/>
  <c r="S69" i="7"/>
  <c r="X69" i="7" s="1"/>
  <c r="N70" i="7" s="1"/>
  <c r="V69" i="7"/>
  <c r="AA69" i="7" s="1"/>
  <c r="Q70" i="7" s="1"/>
  <c r="AG35" i="8" l="1"/>
  <c r="AH35" i="8" s="1"/>
  <c r="AI35" i="8" s="1"/>
  <c r="AJ35" i="8" s="1"/>
  <c r="R70" i="7"/>
  <c r="W70" i="7" s="1"/>
  <c r="M71" i="7" s="1"/>
  <c r="V70" i="7"/>
  <c r="AA70" i="7" s="1"/>
  <c r="Q71" i="7" s="1"/>
  <c r="S70" i="7"/>
  <c r="X70" i="7" s="1"/>
  <c r="N71" i="7" s="1"/>
  <c r="U70" i="7"/>
  <c r="Z70" i="7" s="1"/>
  <c r="P71" i="7" s="1"/>
  <c r="T70" i="7"/>
  <c r="Y70" i="7" s="1"/>
  <c r="O71" i="7" s="1"/>
  <c r="AP35" i="8" l="1"/>
  <c r="BA35" i="8" s="1"/>
  <c r="U36" i="8" s="1"/>
  <c r="AL35" i="8"/>
  <c r="AW35" i="8" s="1"/>
  <c r="AR35" i="8"/>
  <c r="BC35" i="8" s="1"/>
  <c r="W36" i="8" s="1"/>
  <c r="AN35" i="8"/>
  <c r="AY35" i="8" s="1"/>
  <c r="S36" i="8" s="1"/>
  <c r="AU35" i="8"/>
  <c r="BF35" i="8" s="1"/>
  <c r="AE36" i="8" s="1"/>
  <c r="AV35" i="8"/>
  <c r="BG35" i="8" s="1"/>
  <c r="AF36" i="8" s="1"/>
  <c r="AT35" i="8"/>
  <c r="BE35" i="8" s="1"/>
  <c r="AK35" i="8"/>
  <c r="K71" i="7"/>
  <c r="L71" i="7" s="1"/>
  <c r="AM35" i="8" l="1"/>
  <c r="AX35" i="8" s="1"/>
  <c r="AQ35" i="8"/>
  <c r="BB35" i="8" s="1"/>
  <c r="V36" i="8" s="1"/>
  <c r="AS35" i="8"/>
  <c r="BD35" i="8" s="1"/>
  <c r="X36" i="8" s="1"/>
  <c r="AO35" i="8"/>
  <c r="AZ35" i="8" s="1"/>
  <c r="T36" i="8" s="1"/>
  <c r="AD36" i="8"/>
  <c r="BH34" i="8"/>
  <c r="BI34" i="8" s="1"/>
  <c r="BH35" i="8"/>
  <c r="BI35" i="8" s="1"/>
  <c r="BH33" i="8"/>
  <c r="BI33" i="8" s="1"/>
  <c r="Q36" i="8"/>
  <c r="S71" i="7"/>
  <c r="X71" i="7" s="1"/>
  <c r="R71" i="7"/>
  <c r="W71" i="7" s="1"/>
  <c r="T71" i="7"/>
  <c r="Y71" i="7" s="1"/>
  <c r="V71" i="7"/>
  <c r="AA71" i="7" s="1"/>
  <c r="U71" i="7"/>
  <c r="Z71" i="7" s="1"/>
  <c r="Y36" i="8" l="1"/>
  <c r="Z36" i="8" s="1"/>
  <c r="BJ34" i="8"/>
  <c r="BK34" i="8" s="1"/>
  <c r="BL34" i="8" s="1"/>
  <c r="BM34" i="8" s="1"/>
  <c r="BN34" i="8" s="1"/>
  <c r="BO34" i="8" s="1"/>
  <c r="BJ35" i="8"/>
  <c r="BK35" i="8" s="1"/>
  <c r="BL35" i="8" s="1"/>
  <c r="BM35" i="8" s="1"/>
  <c r="BN35" i="8" s="1"/>
  <c r="BO35" i="8" s="1"/>
  <c r="R36" i="8"/>
  <c r="BJ33" i="8"/>
  <c r="BK33" i="8" s="1"/>
  <c r="BL33" i="8" s="1"/>
  <c r="BM33" i="8" s="1"/>
  <c r="BN33" i="8" s="1"/>
  <c r="BO33" i="8" s="1"/>
  <c r="BP33" i="8" s="1"/>
  <c r="AB68" i="7"/>
  <c r="AC68" i="7" s="1"/>
  <c r="AD68" i="7" s="1"/>
  <c r="AB66" i="7"/>
  <c r="AC66" i="7" s="1"/>
  <c r="AD66" i="7" s="1"/>
  <c r="AB71" i="7"/>
  <c r="AC71" i="7" s="1"/>
  <c r="AD71" i="7" s="1"/>
  <c r="AB69" i="7"/>
  <c r="AC69" i="7" s="1"/>
  <c r="AD69" i="7" s="1"/>
  <c r="AB67" i="7"/>
  <c r="AC67" i="7" s="1"/>
  <c r="AD67" i="7" s="1"/>
  <c r="AB70" i="7"/>
  <c r="AC70" i="7" s="1"/>
  <c r="AD70" i="7" s="1"/>
  <c r="AA36" i="8" l="1"/>
  <c r="AB36" i="8" s="1"/>
  <c r="AG36" i="8" s="1"/>
  <c r="AH36" i="8" s="1"/>
  <c r="AI36" i="8" s="1"/>
  <c r="AE66" i="7"/>
  <c r="AV36" i="8" l="1"/>
  <c r="BG36" i="8" s="1"/>
  <c r="AF37" i="8" s="1"/>
  <c r="AT36" i="8"/>
  <c r="BE36" i="8" s="1"/>
  <c r="AD37" i="8" s="1"/>
  <c r="AU36" i="8"/>
  <c r="BF36" i="8" s="1"/>
  <c r="AE37" i="8" s="1"/>
  <c r="AJ36" i="8"/>
  <c r="AK36" i="8"/>
  <c r="AR36" i="8" l="1"/>
  <c r="BC36" i="8" s="1"/>
  <c r="W37" i="8" s="1"/>
  <c r="AN36" i="8"/>
  <c r="AY36" i="8" s="1"/>
  <c r="S37" i="8" s="1"/>
  <c r="AP36" i="8"/>
  <c r="BA36" i="8" s="1"/>
  <c r="U37" i="8" s="1"/>
  <c r="AL36" i="8"/>
  <c r="AW36" i="8" s="1"/>
  <c r="Q37" i="8" s="1"/>
  <c r="AO36" i="8"/>
  <c r="AZ36" i="8" s="1"/>
  <c r="T37" i="8" s="1"/>
  <c r="AQ36" i="8"/>
  <c r="BB36" i="8" s="1"/>
  <c r="V37" i="8" s="1"/>
  <c r="AS36" i="8"/>
  <c r="BD36" i="8" s="1"/>
  <c r="X37" i="8" s="1"/>
  <c r="AM36" i="8"/>
  <c r="AX36" i="8" s="1"/>
  <c r="R37" i="8" s="1"/>
  <c r="Y37" i="8" l="1"/>
  <c r="Z37" i="8" s="1"/>
  <c r="AA37" i="8"/>
  <c r="AB37" i="8" s="1"/>
  <c r="AG37" i="8" l="1"/>
  <c r="AH37" i="8" s="1"/>
  <c r="AI37" i="8" s="1"/>
  <c r="AV37" i="8" l="1"/>
  <c r="BG37" i="8" s="1"/>
  <c r="AF38" i="8" s="1"/>
  <c r="AU37" i="8"/>
  <c r="BF37" i="8" s="1"/>
  <c r="AE38" i="8" s="1"/>
  <c r="AT37" i="8"/>
  <c r="BE37" i="8" s="1"/>
  <c r="AD38" i="8" s="1"/>
  <c r="AJ37" i="8"/>
  <c r="AK37" i="8"/>
  <c r="AR37" i="8" l="1"/>
  <c r="BC37" i="8" s="1"/>
  <c r="W38" i="8" s="1"/>
  <c r="AP37" i="8"/>
  <c r="BA37" i="8" s="1"/>
  <c r="U38" i="8" s="1"/>
  <c r="AN37" i="8"/>
  <c r="AY37" i="8" s="1"/>
  <c r="S38" i="8" s="1"/>
  <c r="AL37" i="8"/>
  <c r="AW37" i="8" s="1"/>
  <c r="Q38" i="8" s="1"/>
  <c r="AS37" i="8"/>
  <c r="BD37" i="8" s="1"/>
  <c r="X38" i="8" s="1"/>
  <c r="AM37" i="8"/>
  <c r="AX37" i="8" s="1"/>
  <c r="R38" i="8" s="1"/>
  <c r="AQ37" i="8"/>
  <c r="BB37" i="8" s="1"/>
  <c r="V38" i="8" s="1"/>
  <c r="AO37" i="8"/>
  <c r="AZ37" i="8" s="1"/>
  <c r="T38" i="8" s="1"/>
  <c r="Y38" i="8" l="1"/>
  <c r="Z38" i="8" s="1"/>
  <c r="AA38" i="8"/>
  <c r="AB38" i="8" s="1"/>
  <c r="AG38" i="8" l="1"/>
  <c r="AH38" i="8" s="1"/>
  <c r="AI38" i="8" s="1"/>
  <c r="AK38" i="8" s="1"/>
  <c r="AQ38" i="8" l="1"/>
  <c r="BB38" i="8" s="1"/>
  <c r="V39" i="8" s="1"/>
  <c r="AS38" i="8"/>
  <c r="BD38" i="8" s="1"/>
  <c r="X39" i="8" s="1"/>
  <c r="AO38" i="8"/>
  <c r="AZ38" i="8" s="1"/>
  <c r="T39" i="8" s="1"/>
  <c r="AM38" i="8"/>
  <c r="AX38" i="8" s="1"/>
  <c r="AT38" i="8"/>
  <c r="BE38" i="8" s="1"/>
  <c r="AV38" i="8"/>
  <c r="BG38" i="8" s="1"/>
  <c r="AF39" i="8" s="1"/>
  <c r="AU38" i="8"/>
  <c r="BF38" i="8" s="1"/>
  <c r="AE39" i="8" s="1"/>
  <c r="AJ38" i="8"/>
  <c r="AN38" i="8" l="1"/>
  <c r="AY38" i="8" s="1"/>
  <c r="S39" i="8" s="1"/>
  <c r="AP38" i="8"/>
  <c r="BA38" i="8" s="1"/>
  <c r="U39" i="8" s="1"/>
  <c r="AR38" i="8"/>
  <c r="BC38" i="8" s="1"/>
  <c r="W39" i="8" s="1"/>
  <c r="AL38" i="8"/>
  <c r="AW38" i="8" s="1"/>
  <c r="BJ38" i="8"/>
  <c r="BK38" i="8" s="1"/>
  <c r="R39" i="8"/>
  <c r="BJ37" i="8"/>
  <c r="BK37" i="8" s="1"/>
  <c r="BJ36" i="8"/>
  <c r="BK36" i="8" s="1"/>
  <c r="AD39" i="8"/>
  <c r="BH38" i="8" l="1"/>
  <c r="BI38" i="8" s="1"/>
  <c r="BL38" i="8" s="1"/>
  <c r="BM38" i="8" s="1"/>
  <c r="BN38" i="8" s="1"/>
  <c r="BO38" i="8" s="1"/>
  <c r="BH36" i="8"/>
  <c r="BI36" i="8" s="1"/>
  <c r="BL36" i="8" s="1"/>
  <c r="BM36" i="8" s="1"/>
  <c r="BN36" i="8" s="1"/>
  <c r="BO36" i="8" s="1"/>
  <c r="Q39" i="8"/>
  <c r="BH37" i="8"/>
  <c r="BI37" i="8" s="1"/>
  <c r="BL37" i="8" s="1"/>
  <c r="BM37" i="8" s="1"/>
  <c r="BN37" i="8" s="1"/>
  <c r="BO37" i="8" s="1"/>
  <c r="AA39" i="8"/>
  <c r="AB39" i="8" s="1"/>
  <c r="Y39" i="8" l="1"/>
  <c r="Z39" i="8" s="1"/>
  <c r="BP36" i="8"/>
  <c r="AG39" i="8" l="1"/>
  <c r="AH39" i="8" s="1"/>
  <c r="AI39" i="8" s="1"/>
  <c r="AT39" i="8" l="1"/>
  <c r="BE39" i="8" s="1"/>
  <c r="AD40" i="8" s="1"/>
  <c r="AU39" i="8"/>
  <c r="BF39" i="8" s="1"/>
  <c r="AE40" i="8" s="1"/>
  <c r="AV39" i="8"/>
  <c r="BG39" i="8" s="1"/>
  <c r="AF40" i="8" s="1"/>
  <c r="AK39" i="8"/>
  <c r="AJ39" i="8"/>
  <c r="AS39" i="8" l="1"/>
  <c r="BD39" i="8" s="1"/>
  <c r="X40" i="8" s="1"/>
  <c r="AO39" i="8"/>
  <c r="AZ39" i="8" s="1"/>
  <c r="T40" i="8" s="1"/>
  <c r="AQ39" i="8"/>
  <c r="BB39" i="8" s="1"/>
  <c r="V40" i="8" s="1"/>
  <c r="AM39" i="8"/>
  <c r="AX39" i="8" s="1"/>
  <c r="R40" i="8" s="1"/>
  <c r="AR39" i="8"/>
  <c r="BC39" i="8" s="1"/>
  <c r="W40" i="8" s="1"/>
  <c r="AN39" i="8"/>
  <c r="AY39" i="8" s="1"/>
  <c r="S40" i="8" s="1"/>
  <c r="AP39" i="8"/>
  <c r="BA39" i="8" s="1"/>
  <c r="U40" i="8" s="1"/>
  <c r="AL39" i="8"/>
  <c r="AW39" i="8" s="1"/>
  <c r="Q40" i="8" s="1"/>
  <c r="Y40" i="8" l="1"/>
  <c r="Z40" i="8" s="1"/>
  <c r="AA40" i="8"/>
  <c r="AB40" i="8" s="1"/>
  <c r="AG40" i="8" l="1"/>
  <c r="AH40" i="8" s="1"/>
  <c r="AI40" i="8" s="1"/>
  <c r="AK40" i="8" s="1"/>
  <c r="AQ40" i="8" l="1"/>
  <c r="BB40" i="8" s="1"/>
  <c r="V41" i="8" s="1"/>
  <c r="AO40" i="8"/>
  <c r="AZ40" i="8" s="1"/>
  <c r="T41" i="8" s="1"/>
  <c r="AS40" i="8"/>
  <c r="BD40" i="8" s="1"/>
  <c r="X41" i="8" s="1"/>
  <c r="AM40" i="8"/>
  <c r="AX40" i="8" s="1"/>
  <c r="R41" i="8" s="1"/>
  <c r="AV40" i="8"/>
  <c r="BG40" i="8" s="1"/>
  <c r="AF41" i="8" s="1"/>
  <c r="AU40" i="8"/>
  <c r="BF40" i="8" s="1"/>
  <c r="AE41" i="8" s="1"/>
  <c r="AT40" i="8"/>
  <c r="BE40" i="8" s="1"/>
  <c r="AD41" i="8" s="1"/>
  <c r="AJ40" i="8"/>
  <c r="AL40" i="8" l="1"/>
  <c r="AW40" i="8" s="1"/>
  <c r="Q41" i="8" s="1"/>
  <c r="AR40" i="8"/>
  <c r="BC40" i="8" s="1"/>
  <c r="W41" i="8" s="1"/>
  <c r="AN40" i="8"/>
  <c r="AY40" i="8" s="1"/>
  <c r="S41" i="8" s="1"/>
  <c r="AP40" i="8"/>
  <c r="BA40" i="8" s="1"/>
  <c r="U41" i="8" s="1"/>
  <c r="AA41" i="8"/>
  <c r="AB41" i="8" s="1"/>
  <c r="Y41" i="8" l="1"/>
  <c r="Z41" i="8" s="1"/>
  <c r="AG41" i="8" l="1"/>
  <c r="AH41" i="8" s="1"/>
  <c r="AI41" i="8" s="1"/>
  <c r="AT41" i="8" l="1"/>
  <c r="BE41" i="8" s="1"/>
  <c r="AU41" i="8"/>
  <c r="BF41" i="8" s="1"/>
  <c r="AV41" i="8"/>
  <c r="BG41" i="8" s="1"/>
  <c r="AK41" i="8"/>
  <c r="AJ41" i="8"/>
  <c r="AO41" i="8" l="1"/>
  <c r="AZ41" i="8" s="1"/>
  <c r="AQ41" i="8"/>
  <c r="BB41" i="8" s="1"/>
  <c r="AM41" i="8"/>
  <c r="AX41" i="8" s="1"/>
  <c r="AS41" i="8"/>
  <c r="BD41" i="8" s="1"/>
  <c r="AP41" i="8"/>
  <c r="BA41" i="8" s="1"/>
  <c r="AR41" i="8"/>
  <c r="BC41" i="8" s="1"/>
  <c r="AL41" i="8"/>
  <c r="AW41" i="8" s="1"/>
  <c r="AN41" i="8"/>
  <c r="AY41" i="8" s="1"/>
  <c r="BJ41" i="8" l="1"/>
  <c r="BK41" i="8" s="1"/>
  <c r="BJ40" i="8"/>
  <c r="BK40" i="8" s="1"/>
  <c r="BJ39" i="8"/>
  <c r="BK39" i="8" s="1"/>
  <c r="BH41" i="8"/>
  <c r="BI41" i="8" s="1"/>
  <c r="BL41" i="8" s="1"/>
  <c r="BM41" i="8" s="1"/>
  <c r="BN41" i="8" s="1"/>
  <c r="BO41" i="8" s="1"/>
  <c r="BH40" i="8"/>
  <c r="BI40" i="8" s="1"/>
  <c r="BL40" i="8" s="1"/>
  <c r="BM40" i="8" s="1"/>
  <c r="BN40" i="8" s="1"/>
  <c r="BO40" i="8" s="1"/>
  <c r="BH39" i="8"/>
  <c r="BI39" i="8" s="1"/>
  <c r="BL39" i="8" s="1"/>
  <c r="BM39" i="8" s="1"/>
  <c r="BN39" i="8" s="1"/>
  <c r="BO39" i="8" s="1"/>
  <c r="BP39" i="8" l="1"/>
</calcChain>
</file>

<file path=xl/sharedStrings.xml><?xml version="1.0" encoding="utf-8"?>
<sst xmlns="http://schemas.openxmlformats.org/spreadsheetml/2006/main" count="450" uniqueCount="122">
  <si>
    <t>IF4071 Pembelajaran Mesin</t>
  </si>
  <si>
    <t>Latihan Berkelompok Klasifikasi dengan ANN</t>
  </si>
  <si>
    <t>Dibuat Oleh:</t>
  </si>
  <si>
    <t>Sheet</t>
  </si>
  <si>
    <t>Isi</t>
  </si>
  <si>
    <t>Link</t>
  </si>
  <si>
    <t>Perceptron Training Rule - Dataset 1</t>
  </si>
  <si>
    <t>Perceptron - Dataset 1</t>
  </si>
  <si>
    <t>Perceptron Training Rule - Dataset 2</t>
  </si>
  <si>
    <t>Perceptron - Dataset 2</t>
  </si>
  <si>
    <t>Delta Rule Training - Batch - Dataset 1</t>
  </si>
  <si>
    <t>Delta Rule - Batch Dataset 1</t>
  </si>
  <si>
    <t>Delta Rule Training - Batch - Dataset 2</t>
  </si>
  <si>
    <t>Delta Rule - Batch Dataset 2</t>
  </si>
  <si>
    <t>Delta Rule Training - Incremental - Dataset 1</t>
  </si>
  <si>
    <t>Delta Rule - Incremental Dataset 1</t>
  </si>
  <si>
    <t>Delta Rule Training - Incremental - Dataset 2</t>
  </si>
  <si>
    <t>Delta Rule - Incremental Dataset 2</t>
  </si>
  <si>
    <t>Multi Layer Perceptron - Backpropagation - Dataset 1</t>
  </si>
  <si>
    <t>Backpropagation - Dataset 1</t>
  </si>
  <si>
    <t>Multi Layer Perceptron - Backpropagation - Dataset 2</t>
  </si>
  <si>
    <t>Backpropagation - Dataset 2</t>
  </si>
  <si>
    <t>Kesimpulan</t>
  </si>
  <si>
    <t>Timothy Pratama</t>
  </si>
  <si>
    <t>Kevin Maulana</t>
  </si>
  <si>
    <t>Perceptron Training Rule</t>
  </si>
  <si>
    <t>Dataset 1</t>
  </si>
  <si>
    <t>Learning Rate</t>
  </si>
  <si>
    <t>Epoch</t>
  </si>
  <si>
    <t>x0</t>
  </si>
  <si>
    <t>x1</t>
  </si>
  <si>
    <t>x2</t>
  </si>
  <si>
    <t>x3</t>
  </si>
  <si>
    <t>target</t>
  </si>
  <si>
    <t>Output Awal</t>
  </si>
  <si>
    <t>Error</t>
  </si>
  <si>
    <t>Bobot Awal</t>
  </si>
  <si>
    <t>Delta Bobot</t>
  </si>
  <si>
    <t>Bobot Akhir</t>
  </si>
  <si>
    <t>Output Akhir</t>
  </si>
  <si>
    <t>Error Baru</t>
  </si>
  <si>
    <t>Error Epoch</t>
  </si>
  <si>
    <t>Raw</t>
  </si>
  <si>
    <t>Final</t>
  </si>
  <si>
    <t>w0</t>
  </si>
  <si>
    <t>w1</t>
  </si>
  <si>
    <t>w2</t>
  </si>
  <si>
    <t>w3</t>
  </si>
  <si>
    <t>Kuadrat</t>
  </si>
  <si>
    <t>Dataset 2</t>
  </si>
  <si>
    <t>x4</t>
  </si>
  <si>
    <t>output</t>
  </si>
  <si>
    <t>error</t>
  </si>
  <si>
    <t>Error Kuadrat</t>
  </si>
  <si>
    <t>raw</t>
  </si>
  <si>
    <t>final</t>
  </si>
  <si>
    <t>w4</t>
  </si>
  <si>
    <t>Delta Rule - Batch</t>
  </si>
  <si>
    <t>Target</t>
  </si>
  <si>
    <t>td-od</t>
  </si>
  <si>
    <t>(td - od) * x0</t>
  </si>
  <si>
    <t>(td - od) * x1</t>
  </si>
  <si>
    <t>(td - od) * x2</t>
  </si>
  <si>
    <t>(td - od) * x3</t>
  </si>
  <si>
    <t>td - od</t>
  </si>
  <si>
    <t>td - od kuadrat</t>
  </si>
  <si>
    <t>(td - od) * x4</t>
  </si>
  <si>
    <t>Delta Rule - Incremental</t>
  </si>
  <si>
    <t>Output</t>
  </si>
  <si>
    <t>Multi-layer Perceptron - Backpropagation</t>
  </si>
  <si>
    <t>Model</t>
  </si>
  <si>
    <t>output p1</t>
  </si>
  <si>
    <t>output p2</t>
  </si>
  <si>
    <t>b3</t>
  </si>
  <si>
    <t>Output p3</t>
  </si>
  <si>
    <t>Output p1</t>
  </si>
  <si>
    <t>Output p2</t>
  </si>
  <si>
    <t>w01</t>
  </si>
  <si>
    <t>w02</t>
  </si>
  <si>
    <t>w11</t>
  </si>
  <si>
    <t>w12</t>
  </si>
  <si>
    <t>w21</t>
  </si>
  <si>
    <t>w22</t>
  </si>
  <si>
    <t>w31</t>
  </si>
  <si>
    <t>w32</t>
  </si>
  <si>
    <t>siegmoid</t>
  </si>
  <si>
    <t>w13</t>
  </si>
  <si>
    <t>w23</t>
  </si>
  <si>
    <t>wb3</t>
  </si>
  <si>
    <t>p3</t>
  </si>
  <si>
    <t>p1</t>
  </si>
  <si>
    <t>p2</t>
  </si>
  <si>
    <t>w41</t>
  </si>
  <si>
    <t>w42</t>
  </si>
  <si>
    <t>Metoda yang digunakan</t>
  </si>
  <si>
    <t>Hasil Dataset 1</t>
  </si>
  <si>
    <t>Hasil Dataset 2</t>
  </si>
  <si>
    <t>Keterangan lain</t>
  </si>
  <si>
    <t>Pembelajaran kedua dataset mempunyai perubahan yang tidak terlalu signifikan pada setiap epoch</t>
  </si>
  <si>
    <t>Pembelajaran pada delta rule secara incremental mempunyai perubahan error rate yang lebih ekstrim dibandungkan pembelajaran delta rule secara batch</t>
  </si>
  <si>
    <t>-</t>
  </si>
  <si>
    <t>Pembelajaran dengan metode backpropagation membutuhkan waktu yang cukup lama untuk mencapai threshold yang diinginkan</t>
  </si>
  <si>
    <t>Pembelajaran dengan metode perceptron training rule sangat cepat dan memberikan hasil yang cocok dengan dataset</t>
  </si>
  <si>
    <t>File ini terdiri dari 9 sheets:</t>
  </si>
  <si>
    <t>Pembelajaran delta rule tidak cocok untuk dataset yang bervariasi. Untuk dataset yang berukuran kecil, dengan bertambahnya iterasi epoch, maka model yang dihasilkan akan semakin konvergen, tetapi untuk dataset berukuran besar, dalam setiap iterasinya error akan terus bertambah.</t>
  </si>
  <si>
    <t>Link sheet daftar isi:</t>
  </si>
  <si>
    <t>Daftar Isi</t>
  </si>
  <si>
    <t>Link Sheet Daftar Isi:</t>
  </si>
  <si>
    <t>Link Sheet daftar isi:</t>
  </si>
  <si>
    <r>
      <t xml:space="preserve">Error rate mencapai </t>
    </r>
    <r>
      <rPr>
        <b/>
        <sz val="11"/>
        <color theme="1"/>
        <rFont val="Calibri"/>
        <family val="2"/>
        <scheme val="minor"/>
      </rPr>
      <t xml:space="preserve">0,01308 </t>
    </r>
    <r>
      <rPr>
        <sz val="11"/>
        <color theme="1"/>
        <rFont val="Calibri"/>
        <family val="2"/>
        <scheme val="minor"/>
      </rPr>
      <t>selama 10 epoch</t>
    </r>
  </si>
  <si>
    <r>
      <t xml:space="preserve">Error rate mencapai </t>
    </r>
    <r>
      <rPr>
        <b/>
        <sz val="11"/>
        <color theme="1"/>
        <rFont val="Calibri"/>
        <family val="2"/>
        <scheme val="minor"/>
      </rPr>
      <t>0,01005</t>
    </r>
    <r>
      <rPr>
        <sz val="11"/>
        <color theme="1"/>
        <rFont val="Calibri"/>
        <family val="2"/>
        <scheme val="minor"/>
      </rPr>
      <t xml:space="preserve"> selama 10 epoch</t>
    </r>
  </si>
  <si>
    <r>
      <t xml:space="preserve">Error rate mencapai </t>
    </r>
    <r>
      <rPr>
        <b/>
        <sz val="11"/>
        <color theme="1"/>
        <rFont val="Calibri"/>
        <family val="2"/>
        <scheme val="minor"/>
      </rPr>
      <t xml:space="preserve">1,3573 </t>
    </r>
    <r>
      <rPr>
        <sz val="11"/>
        <color theme="1"/>
        <rFont val="Calibri"/>
        <family val="2"/>
        <scheme val="minor"/>
      </rPr>
      <t>selama 10 epoch</t>
    </r>
  </si>
  <si>
    <r>
      <t xml:space="preserve">Error rate mencapai </t>
    </r>
    <r>
      <rPr>
        <b/>
        <sz val="11"/>
        <color theme="1"/>
        <rFont val="Calibri"/>
        <family val="2"/>
        <scheme val="minor"/>
      </rPr>
      <t>3,152</t>
    </r>
    <r>
      <rPr>
        <sz val="11"/>
        <color theme="1"/>
        <rFont val="Calibri"/>
        <family val="2"/>
        <scheme val="minor"/>
      </rPr>
      <t xml:space="preserve"> selama 10 epoch</t>
    </r>
  </si>
  <si>
    <r>
      <t xml:space="preserve">Error naik seiring dengan jumlah epoch yang berlalu, dan pada epoch ke 10 error rate mencapai orde </t>
    </r>
    <r>
      <rPr>
        <b/>
        <sz val="11"/>
        <color theme="1"/>
        <rFont val="Calibri"/>
        <family val="2"/>
        <scheme val="minor"/>
      </rPr>
      <t>2.45x10^76</t>
    </r>
  </si>
  <si>
    <r>
      <t xml:space="preserve">Error naik seiring dengan jumlah epoch yang berlalu, dan pada epoch ke 10 error rate mencapai orde </t>
    </r>
    <r>
      <rPr>
        <b/>
        <sz val="11"/>
        <color theme="1"/>
        <rFont val="Calibri"/>
        <family val="2"/>
        <scheme val="minor"/>
      </rPr>
      <t>3.75x10^29</t>
    </r>
  </si>
  <si>
    <r>
      <t xml:space="preserve">Pembelajaran dapat dilakukan dengan </t>
    </r>
    <r>
      <rPr>
        <b/>
        <sz val="11"/>
        <color theme="1"/>
        <rFont val="Calibri"/>
        <family val="2"/>
        <scheme val="minor"/>
      </rPr>
      <t>1 epoch</t>
    </r>
  </si>
  <si>
    <r>
      <t>Pembelajaran dapat dilakukan dengan</t>
    </r>
    <r>
      <rPr>
        <b/>
        <sz val="11"/>
        <color theme="1"/>
        <rFont val="Calibri"/>
        <family val="2"/>
        <scheme val="minor"/>
      </rPr>
      <t xml:space="preserve"> 3 epoch</t>
    </r>
  </si>
  <si>
    <t>Delta Rule Training - Incremental</t>
  </si>
  <si>
    <t>Delta Rule Training - Batch</t>
  </si>
  <si>
    <t>Multilayer Perceptron - Backpropagation</t>
  </si>
  <si>
    <t>Timothy Pratama  (13512032)</t>
  </si>
  <si>
    <t>Kevin Maulana (13512044)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</si>
</sst>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theme="1"/>
      <name val="Calibri"/>
      <family val="2"/>
      <scheme val="minor"/>
    </font>
    <font>
      <b/>
      <sz val="16"/>
      <color theme="1"/>
      <name val="Calibri"/>
      <family val="2"/>
      <scheme val="minor"/>
    </font>
    <font>
      <u/>
      <sz val="11"/>
      <color theme="10"/>
      <name val="Calibri"/>
      <family val="2"/>
      <scheme val="minor"/>
    </font>
    <font>
      <b/>
      <sz val="18"/>
      <color theme="1"/>
      <name val="Calibri"/>
      <family val="2"/>
      <scheme val="minor"/>
    </font>
  </fonts>
  <fills count="13">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s>
  <borders count="36">
    <border>
      <left/>
      <right/>
      <top/>
      <bottom/>
      <diagonal/>
    </border>
    <border>
      <left style="double">
        <color auto="1"/>
      </left>
      <right style="double">
        <color auto="1"/>
      </right>
      <top style="double">
        <color auto="1"/>
      </top>
      <bottom style="double">
        <color auto="1"/>
      </bottom>
      <diagonal/>
    </border>
    <border>
      <left style="double">
        <color auto="1"/>
      </left>
      <right style="double">
        <color auto="1"/>
      </right>
      <top style="double">
        <color auto="1"/>
      </top>
      <bottom/>
      <diagonal/>
    </border>
    <border>
      <left style="double">
        <color auto="1"/>
      </left>
      <right style="double">
        <color auto="1"/>
      </right>
      <top/>
      <bottom style="double">
        <color auto="1"/>
      </bottom>
      <diagonal/>
    </border>
    <border>
      <left style="double">
        <color auto="1"/>
      </left>
      <right style="double">
        <color auto="1"/>
      </right>
      <top style="double">
        <color auto="1"/>
      </top>
      <bottom style="thin">
        <color auto="1"/>
      </bottom>
      <diagonal/>
    </border>
    <border>
      <left style="double">
        <color auto="1"/>
      </left>
      <right style="double">
        <color auto="1"/>
      </right>
      <top style="thin">
        <color auto="1"/>
      </top>
      <bottom style="thin">
        <color auto="1"/>
      </bottom>
      <diagonal/>
    </border>
    <border>
      <left style="double">
        <color auto="1"/>
      </left>
      <right style="double">
        <color auto="1"/>
      </right>
      <top style="thin">
        <color auto="1"/>
      </top>
      <bottom style="double">
        <color auto="1"/>
      </bottom>
      <diagonal/>
    </border>
    <border>
      <left style="double">
        <color auto="1"/>
      </left>
      <right style="double">
        <color auto="1"/>
      </right>
      <top/>
      <bottom/>
      <diagonal/>
    </border>
    <border>
      <left style="double">
        <color auto="1"/>
      </left>
      <right/>
      <top style="double">
        <color auto="1"/>
      </top>
      <bottom/>
      <diagonal/>
    </border>
    <border>
      <left/>
      <right style="double">
        <color auto="1"/>
      </right>
      <top style="double">
        <color auto="1"/>
      </top>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right/>
      <top style="double">
        <color auto="1"/>
      </top>
      <bottom style="double">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top style="thin">
        <color auto="1"/>
      </top>
      <bottom style="double">
        <color auto="1"/>
      </bottom>
      <diagonal/>
    </border>
    <border>
      <left/>
      <right/>
      <top style="thin">
        <color auto="1"/>
      </top>
      <bottom style="double">
        <color auto="1"/>
      </bottom>
      <diagonal/>
    </border>
    <border>
      <left/>
      <right style="double">
        <color auto="1"/>
      </right>
      <top style="thin">
        <color auto="1"/>
      </top>
      <bottom style="double">
        <color auto="1"/>
      </bottom>
      <diagonal/>
    </border>
    <border>
      <left style="double">
        <color auto="1"/>
      </left>
      <right/>
      <top/>
      <bottom style="thin">
        <color auto="1"/>
      </bottom>
      <diagonal/>
    </border>
    <border>
      <left/>
      <right/>
      <top/>
      <bottom style="thin">
        <color auto="1"/>
      </bottom>
      <diagonal/>
    </border>
    <border>
      <left/>
      <right style="double">
        <color auto="1"/>
      </right>
      <top/>
      <bottom style="thin">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style="double">
        <color auto="1"/>
      </top>
      <bottom style="thin">
        <color auto="1"/>
      </bottom>
      <diagonal/>
    </border>
    <border>
      <left/>
      <right/>
      <top style="double">
        <color auto="1"/>
      </top>
      <bottom style="thin">
        <color auto="1"/>
      </bottom>
      <diagonal/>
    </border>
    <border>
      <left/>
      <right style="double">
        <color auto="1"/>
      </right>
      <top style="double">
        <color auto="1"/>
      </top>
      <bottom style="thin">
        <color auto="1"/>
      </bottom>
      <diagonal/>
    </border>
  </borders>
  <cellStyleXfs count="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4" fillId="0" borderId="0" applyNumberFormat="0" applyFill="0" applyBorder="0" applyAlignment="0" applyProtection="0"/>
  </cellStyleXfs>
  <cellXfs count="196">
    <xf numFmtId="0" fontId="0" fillId="0" borderId="0" xfId="0"/>
    <xf numFmtId="0" fontId="0" fillId="0" borderId="0" xfId="0" applyAlignment="1">
      <alignment horizontal="center"/>
    </xf>
    <xf numFmtId="0" fontId="1" fillId="0" borderId="0" xfId="0" applyFont="1" applyAlignment="1"/>
    <xf numFmtId="0" fontId="1" fillId="0" borderId="0" xfId="0" applyFont="1"/>
    <xf numFmtId="0" fontId="0" fillId="0" borderId="0" xfId="0" applyAlignment="1">
      <alignment horizontal="center" vertical="center" wrapText="1"/>
    </xf>
    <xf numFmtId="0" fontId="0" fillId="0" borderId="1" xfId="0" applyBorder="1" applyAlignment="1">
      <alignment horizontal="center"/>
    </xf>
    <xf numFmtId="0" fontId="2" fillId="2" borderId="4" xfId="1" applyBorder="1" applyAlignment="1">
      <alignment horizontal="center" vertical="center"/>
    </xf>
    <xf numFmtId="0" fontId="2" fillId="2" borderId="5" xfId="1" applyBorder="1" applyAlignment="1">
      <alignment horizontal="center" vertical="center"/>
    </xf>
    <xf numFmtId="0" fontId="2" fillId="3" borderId="5" xfId="2" applyBorder="1" applyAlignment="1">
      <alignment horizontal="center" vertical="center"/>
    </xf>
    <xf numFmtId="0" fontId="2" fillId="2" borderId="6" xfId="1" applyBorder="1" applyAlignment="1">
      <alignment horizontal="center" vertical="center"/>
    </xf>
    <xf numFmtId="0" fontId="2" fillId="2" borderId="13" xfId="1" applyBorder="1" applyAlignment="1">
      <alignment horizontal="center" vertical="center"/>
    </xf>
    <xf numFmtId="0" fontId="2" fillId="2" borderId="14" xfId="1" applyBorder="1" applyAlignment="1">
      <alignment horizontal="center" vertical="center"/>
    </xf>
    <xf numFmtId="0" fontId="2" fillId="3" borderId="4" xfId="2" applyBorder="1" applyAlignment="1">
      <alignment horizontal="center" vertical="center"/>
    </xf>
    <xf numFmtId="0" fontId="2" fillId="3" borderId="6" xfId="2" applyBorder="1" applyAlignment="1">
      <alignment horizontal="center" vertical="center"/>
    </xf>
    <xf numFmtId="0" fontId="1" fillId="0" borderId="0" xfId="0" applyFont="1" applyAlignment="1">
      <alignment horizontal="center"/>
    </xf>
    <xf numFmtId="0" fontId="2" fillId="4" borderId="4" xfId="3" applyBorder="1" applyAlignment="1">
      <alignment horizontal="center" vertical="center"/>
    </xf>
    <xf numFmtId="0" fontId="2" fillId="4" borderId="4" xfId="3" applyBorder="1" applyAlignment="1">
      <alignment horizontal="center"/>
    </xf>
    <xf numFmtId="0" fontId="2" fillId="4" borderId="5" xfId="3" applyBorder="1" applyAlignment="1">
      <alignment horizontal="center" vertical="center"/>
    </xf>
    <xf numFmtId="0" fontId="2" fillId="4" borderId="5" xfId="3" applyBorder="1" applyAlignment="1">
      <alignment horizontal="center"/>
    </xf>
    <xf numFmtId="0" fontId="2" fillId="5" borderId="5" xfId="4" applyBorder="1" applyAlignment="1">
      <alignment horizontal="center" vertical="center"/>
    </xf>
    <xf numFmtId="0" fontId="2" fillId="5" borderId="5" xfId="4" applyBorder="1" applyAlignment="1">
      <alignment horizontal="center"/>
    </xf>
    <xf numFmtId="0" fontId="2" fillId="5" borderId="6" xfId="4" applyBorder="1" applyAlignment="1">
      <alignment horizontal="center" vertical="center"/>
    </xf>
    <xf numFmtId="0" fontId="2" fillId="5" borderId="6" xfId="4" applyBorder="1" applyAlignment="1">
      <alignment horizontal="center"/>
    </xf>
    <xf numFmtId="0" fontId="1" fillId="0" borderId="3" xfId="0" applyFont="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0" fillId="7" borderId="6" xfId="0" applyFill="1" applyBorder="1" applyAlignment="1">
      <alignment horizontal="center"/>
    </xf>
    <xf numFmtId="0" fontId="0" fillId="0" borderId="1" xfId="0" applyBorder="1" applyAlignment="1">
      <alignment horizontal="center" vertical="center"/>
    </xf>
    <xf numFmtId="0" fontId="1" fillId="0" borderId="7" xfId="0" applyFont="1" applyBorder="1" applyAlignment="1">
      <alignment horizontal="center"/>
    </xf>
    <xf numFmtId="0" fontId="1" fillId="0" borderId="2" xfId="0" applyFont="1" applyBorder="1" applyAlignment="1">
      <alignment horizontal="center"/>
    </xf>
    <xf numFmtId="0" fontId="0" fillId="8" borderId="4" xfId="0" applyFill="1" applyBorder="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0" fontId="0" fillId="9" borderId="4" xfId="0" applyFill="1" applyBorder="1" applyAlignment="1">
      <alignment horizontal="center"/>
    </xf>
    <xf numFmtId="0" fontId="0" fillId="9" borderId="5" xfId="0" applyFill="1" applyBorder="1" applyAlignment="1">
      <alignment horizontal="center"/>
    </xf>
    <xf numFmtId="0" fontId="0" fillId="9" borderId="6" xfId="0" applyFill="1" applyBorder="1"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0" fillId="10" borderId="16" xfId="0" applyFill="1" applyBorder="1" applyAlignment="1">
      <alignment horizontal="center" vertical="center"/>
    </xf>
    <xf numFmtId="0" fontId="0" fillId="10" borderId="0" xfId="0" applyFill="1" applyBorder="1" applyAlignment="1">
      <alignment horizontal="center" vertical="center"/>
    </xf>
    <xf numFmtId="0" fontId="0" fillId="10" borderId="17" xfId="0" applyFill="1" applyBorder="1" applyAlignment="1">
      <alignment horizontal="center" vertical="center"/>
    </xf>
    <xf numFmtId="0" fontId="0" fillId="10" borderId="18" xfId="0" applyFill="1" applyBorder="1" applyAlignment="1">
      <alignment horizontal="center" vertical="center"/>
    </xf>
    <xf numFmtId="0" fontId="0" fillId="10" borderId="19" xfId="0" applyFill="1" applyBorder="1" applyAlignment="1">
      <alignment horizontal="center" vertical="center"/>
    </xf>
    <xf numFmtId="0" fontId="0" fillId="10" borderId="20" xfId="0" applyFill="1" applyBorder="1" applyAlignment="1">
      <alignment horizontal="center" vertical="center"/>
    </xf>
    <xf numFmtId="0" fontId="0" fillId="0" borderId="0" xfId="0" applyAlignment="1">
      <alignment horizontal="lef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6" xfId="0" applyFill="1" applyBorder="1" applyAlignment="1">
      <alignment horizontal="center" vertical="center"/>
    </xf>
    <xf numFmtId="0" fontId="0" fillId="0" borderId="11" xfId="0" applyBorder="1" applyAlignment="1">
      <alignment horizontal="center" vertical="center"/>
    </xf>
    <xf numFmtId="0" fontId="0" fillId="10" borderId="8" xfId="0" applyFill="1" applyBorder="1" applyAlignment="1">
      <alignment horizontal="center" vertical="center"/>
    </xf>
    <xf numFmtId="0" fontId="0" fillId="10" borderId="15" xfId="0" applyFill="1" applyBorder="1" applyAlignment="1">
      <alignment horizontal="center" vertical="center"/>
    </xf>
    <xf numFmtId="0" fontId="0" fillId="10" borderId="9" xfId="0" applyFill="1" applyBorder="1" applyAlignment="1">
      <alignment horizontal="center" vertical="center"/>
    </xf>
    <xf numFmtId="0" fontId="1" fillId="0" borderId="2" xfId="0" applyFont="1" applyFill="1" applyBorder="1" applyAlignment="1">
      <alignment horizontal="center" vertical="center"/>
    </xf>
    <xf numFmtId="0" fontId="0" fillId="11" borderId="14" xfId="0" applyFill="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left" vertical="center"/>
    </xf>
    <xf numFmtId="0" fontId="1" fillId="0" borderId="1" xfId="0" applyFont="1" applyBorder="1" applyAlignment="1">
      <alignment horizontal="center" vertical="center"/>
    </xf>
    <xf numFmtId="0" fontId="1" fillId="0" borderId="0" xfId="0" applyFont="1" applyAlignment="1">
      <alignment horizontal="left"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4" fillId="0" borderId="0" xfId="5" applyAlignment="1"/>
    <xf numFmtId="0" fontId="4" fillId="0" borderId="0" xfId="5" applyAlignment="1">
      <alignment horizontal="center"/>
    </xf>
    <xf numFmtId="0" fontId="5" fillId="0" borderId="0" xfId="0" applyFont="1" applyAlignment="1">
      <alignment horizontal="center"/>
    </xf>
    <xf numFmtId="0" fontId="4" fillId="0" borderId="0" xfId="5" applyAlignment="1">
      <alignment horizontal="left"/>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4" xfId="0" applyBorder="1" applyAlignment="1">
      <alignment horizontal="left" vertical="center" wrapText="1"/>
    </xf>
    <xf numFmtId="0" fontId="0" fillId="0" borderId="4" xfId="0" applyFont="1" applyBorder="1" applyAlignment="1">
      <alignment horizontal="center"/>
    </xf>
    <xf numFmtId="0" fontId="3" fillId="0" borderId="0" xfId="0" applyFont="1" applyAlignment="1">
      <alignment horizontal="center"/>
    </xf>
    <xf numFmtId="0" fontId="1" fillId="0" borderId="1" xfId="0" applyFont="1" applyBorder="1" applyAlignment="1">
      <alignment horizontal="center"/>
    </xf>
    <xf numFmtId="0" fontId="0" fillId="0" borderId="5" xfId="0" applyBorder="1" applyAlignment="1">
      <alignment horizontal="left"/>
    </xf>
    <xf numFmtId="0" fontId="0" fillId="0" borderId="14" xfId="0" applyBorder="1" applyAlignment="1">
      <alignment horizontal="left"/>
    </xf>
    <xf numFmtId="0" fontId="4" fillId="0" borderId="21" xfId="5" quotePrefix="1" applyBorder="1" applyAlignment="1">
      <alignment horizontal="left"/>
    </xf>
    <xf numFmtId="0" fontId="4" fillId="0" borderId="22" xfId="5" quotePrefix="1" applyBorder="1" applyAlignment="1">
      <alignment horizontal="left"/>
    </xf>
    <xf numFmtId="0" fontId="4" fillId="0" borderId="23" xfId="5" quotePrefix="1" applyBorder="1" applyAlignment="1">
      <alignment horizontal="left"/>
    </xf>
    <xf numFmtId="0" fontId="4" fillId="0" borderId="27" xfId="5" quotePrefix="1" applyBorder="1" applyAlignment="1">
      <alignment horizontal="left"/>
    </xf>
    <xf numFmtId="0" fontId="4" fillId="0" borderId="28" xfId="5" quotePrefix="1" applyBorder="1" applyAlignment="1">
      <alignment horizontal="left"/>
    </xf>
    <xf numFmtId="0" fontId="4" fillId="0" borderId="29" xfId="5" quotePrefix="1" applyBorder="1" applyAlignment="1">
      <alignment horizontal="left"/>
    </xf>
    <xf numFmtId="0" fontId="1" fillId="0" borderId="0" xfId="0" applyFont="1" applyAlignment="1">
      <alignment horizontal="left"/>
    </xf>
    <xf numFmtId="0" fontId="1" fillId="0" borderId="10" xfId="0" applyFont="1" applyBorder="1" applyAlignment="1">
      <alignment horizontal="center"/>
    </xf>
    <xf numFmtId="0" fontId="1" fillId="0" borderId="12" xfId="0" applyFont="1" applyBorder="1" applyAlignment="1">
      <alignment horizontal="center"/>
    </xf>
    <xf numFmtId="0" fontId="1" fillId="0" borderId="11" xfId="0" applyFont="1" applyBorder="1" applyAlignment="1">
      <alignment horizontal="center"/>
    </xf>
    <xf numFmtId="0" fontId="0" fillId="0" borderId="6" xfId="0" applyBorder="1" applyAlignment="1">
      <alignment horizontal="left"/>
    </xf>
    <xf numFmtId="0" fontId="4" fillId="0" borderId="24" xfId="5" quotePrefix="1" applyBorder="1" applyAlignment="1">
      <alignment horizontal="left"/>
    </xf>
    <xf numFmtId="0" fontId="4" fillId="0" borderId="25" xfId="5" quotePrefix="1" applyBorder="1" applyAlignment="1">
      <alignment horizontal="left"/>
    </xf>
    <xf numFmtId="0" fontId="4" fillId="0" borderId="26" xfId="5" quotePrefix="1" applyBorder="1" applyAlignment="1">
      <alignment horizontal="left"/>
    </xf>
    <xf numFmtId="0" fontId="0" fillId="0" borderId="13" xfId="0" applyBorder="1" applyAlignment="1">
      <alignment horizontal="left"/>
    </xf>
    <xf numFmtId="0" fontId="4" fillId="0" borderId="30" xfId="5" quotePrefix="1" applyBorder="1" applyAlignment="1">
      <alignment horizontal="left"/>
    </xf>
    <xf numFmtId="0" fontId="4" fillId="0" borderId="31" xfId="5" quotePrefix="1" applyBorder="1" applyAlignment="1">
      <alignment horizontal="left"/>
    </xf>
    <xf numFmtId="0" fontId="4" fillId="0" borderId="32" xfId="5" quotePrefix="1" applyBorder="1" applyAlignment="1">
      <alignment horizontal="left"/>
    </xf>
    <xf numFmtId="0" fontId="0" fillId="0" borderId="33" xfId="0" applyFont="1" applyBorder="1" applyAlignment="1">
      <alignment horizontal="left"/>
    </xf>
    <xf numFmtId="0" fontId="0" fillId="0" borderId="34" xfId="0" applyFont="1" applyBorder="1" applyAlignment="1">
      <alignment horizontal="left"/>
    </xf>
    <xf numFmtId="0" fontId="0" fillId="0" borderId="35" xfId="0" applyFont="1" applyBorder="1" applyAlignment="1">
      <alignment horizontal="left"/>
    </xf>
    <xf numFmtId="0" fontId="4" fillId="0" borderId="33" xfId="5" applyBorder="1" applyAlignment="1">
      <alignment horizontal="left"/>
    </xf>
    <xf numFmtId="0" fontId="4" fillId="0" borderId="34" xfId="5" applyBorder="1" applyAlignment="1">
      <alignment horizontal="left"/>
    </xf>
    <xf numFmtId="0" fontId="4" fillId="0" borderId="35" xfId="5" applyBorder="1" applyAlignment="1">
      <alignment horizontal="left"/>
    </xf>
    <xf numFmtId="0" fontId="1" fillId="0" borderId="1" xfId="0" applyFont="1" applyBorder="1" applyAlignment="1">
      <alignment horizontal="center" vertical="center"/>
    </xf>
    <xf numFmtId="0" fontId="1" fillId="0" borderId="2" xfId="0" applyFont="1" applyBorder="1" applyAlignment="1">
      <alignment horizontal="center" wrapText="1"/>
    </xf>
    <xf numFmtId="0" fontId="1" fillId="0" borderId="7" xfId="0" applyFont="1" applyBorder="1" applyAlignment="1">
      <alignment horizont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3" xfId="0" applyFont="1" applyBorder="1" applyAlignment="1">
      <alignment horizontal="center" vertical="center" wrapText="1"/>
    </xf>
    <xf numFmtId="0" fontId="1" fillId="2" borderId="4" xfId="1" applyFont="1" applyBorder="1" applyAlignment="1">
      <alignment horizontal="center" vertical="center"/>
    </xf>
    <xf numFmtId="0" fontId="1" fillId="2" borderId="5" xfId="1" applyFont="1" applyBorder="1" applyAlignment="1">
      <alignment horizontal="center" vertical="center"/>
    </xf>
    <xf numFmtId="0" fontId="1" fillId="2" borderId="6" xfId="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2" borderId="14" xfId="1" applyFont="1" applyBorder="1" applyAlignment="1">
      <alignment horizontal="center" vertical="center"/>
    </xf>
    <xf numFmtId="0" fontId="1" fillId="2" borderId="13" xfId="1" applyFont="1" applyBorder="1" applyAlignment="1">
      <alignment horizontal="center" vertical="center"/>
    </xf>
    <xf numFmtId="0" fontId="1" fillId="3" borderId="4" xfId="2" applyFont="1" applyBorder="1" applyAlignment="1">
      <alignment horizontal="center" vertical="center"/>
    </xf>
    <xf numFmtId="0" fontId="1" fillId="3" borderId="5" xfId="2" applyFont="1" applyBorder="1" applyAlignment="1">
      <alignment horizontal="center" vertical="center"/>
    </xf>
    <xf numFmtId="0" fontId="1" fillId="3" borderId="6" xfId="2" applyFont="1" applyBorder="1" applyAlignment="1">
      <alignment horizontal="center" vertic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5" borderId="2" xfId="4" applyFont="1" applyBorder="1" applyAlignment="1">
      <alignment horizontal="center" vertical="center"/>
    </xf>
    <xf numFmtId="0" fontId="1" fillId="5" borderId="7" xfId="4" applyFont="1" applyBorder="1" applyAlignment="1">
      <alignment horizontal="center" vertical="center"/>
    </xf>
    <xf numFmtId="0" fontId="1" fillId="5" borderId="3" xfId="4" applyFont="1" applyBorder="1" applyAlignment="1">
      <alignment horizontal="center" vertical="center"/>
    </xf>
    <xf numFmtId="0" fontId="1" fillId="5" borderId="2" xfId="4" applyFont="1" applyBorder="1" applyAlignment="1">
      <alignment horizontal="center" vertical="center" wrapText="1"/>
    </xf>
    <xf numFmtId="0" fontId="1" fillId="5" borderId="7" xfId="4" applyFont="1" applyBorder="1" applyAlignment="1">
      <alignment horizontal="center" vertical="center" wrapText="1"/>
    </xf>
    <xf numFmtId="0" fontId="1" fillId="5" borderId="3" xfId="4" applyFont="1" applyBorder="1" applyAlignment="1">
      <alignment horizontal="center" vertical="center" wrapText="1"/>
    </xf>
    <xf numFmtId="0" fontId="1" fillId="0" borderId="3" xfId="0" applyFont="1" applyBorder="1" applyAlignment="1">
      <alignment horizontal="center" wrapText="1"/>
    </xf>
    <xf numFmtId="0" fontId="1" fillId="4" borderId="2" xfId="3" applyFont="1" applyBorder="1" applyAlignment="1">
      <alignment horizontal="center" vertical="center" wrapText="1"/>
    </xf>
    <xf numFmtId="0" fontId="1" fillId="4" borderId="7" xfId="3" applyFont="1" applyBorder="1" applyAlignment="1">
      <alignment horizontal="center" vertical="center" wrapText="1"/>
    </xf>
    <xf numFmtId="0" fontId="1" fillId="4" borderId="3" xfId="3" applyFont="1" applyBorder="1" applyAlignment="1">
      <alignment horizontal="center" vertical="center" wrapText="1"/>
    </xf>
    <xf numFmtId="0" fontId="1" fillId="4" borderId="2" xfId="3" applyFont="1" applyBorder="1" applyAlignment="1">
      <alignment horizontal="center" vertical="center"/>
    </xf>
    <xf numFmtId="0" fontId="1" fillId="4" borderId="7" xfId="3" applyFont="1" applyBorder="1" applyAlignment="1">
      <alignment horizontal="center" vertical="center"/>
    </xf>
    <xf numFmtId="0" fontId="1" fillId="4" borderId="3" xfId="3" applyFont="1" applyBorder="1" applyAlignment="1">
      <alignment horizontal="center" vertical="center"/>
    </xf>
    <xf numFmtId="0" fontId="1" fillId="0" borderId="1" xfId="0" applyFont="1" applyBorder="1" applyAlignment="1">
      <alignment horizontal="center" wrapText="1"/>
    </xf>
    <xf numFmtId="0" fontId="1" fillId="9" borderId="4"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6" xfId="0" applyFont="1" applyFill="1" applyBorder="1" applyAlignment="1">
      <alignment horizontal="center" vertical="center"/>
    </xf>
    <xf numFmtId="0" fontId="1" fillId="9" borderId="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8" borderId="4" xfId="0" applyFont="1" applyFill="1" applyBorder="1" applyAlignment="1">
      <alignment horizontal="center" vertical="center"/>
    </xf>
    <xf numFmtId="0" fontId="1" fillId="8" borderId="5" xfId="0" applyFont="1" applyFill="1" applyBorder="1" applyAlignment="1">
      <alignment horizontal="center" vertical="center"/>
    </xf>
    <xf numFmtId="0" fontId="1" fillId="8" borderId="6" xfId="0" applyFont="1" applyFill="1" applyBorder="1" applyAlignment="1">
      <alignment horizontal="center" vertical="center"/>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7" borderId="4" xfId="0" applyFill="1" applyBorder="1" applyAlignment="1">
      <alignment horizontal="center" vertical="center" wrapText="1"/>
    </xf>
    <xf numFmtId="0" fontId="0" fillId="7" borderId="5" xfId="0" applyFill="1" applyBorder="1" applyAlignment="1">
      <alignment horizontal="center" vertical="center" wrapText="1"/>
    </xf>
    <xf numFmtId="0" fontId="0" fillId="7" borderId="6" xfId="0" applyFill="1" applyBorder="1" applyAlignment="1">
      <alignment horizontal="center" vertical="center" wrapText="1"/>
    </xf>
    <xf numFmtId="0" fontId="1" fillId="0" borderId="0" xfId="0" applyFont="1" applyAlignment="1">
      <alignment horizontal="left" vertical="center"/>
    </xf>
    <xf numFmtId="0" fontId="1" fillId="0" borderId="15"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11" borderId="4" xfId="0" applyFont="1" applyFill="1" applyBorder="1" applyAlignment="1">
      <alignment horizontal="center" vertical="center" wrapText="1"/>
    </xf>
    <xf numFmtId="0" fontId="1" fillId="11" borderId="5" xfId="0" applyFont="1" applyFill="1" applyBorder="1" applyAlignment="1">
      <alignment horizontal="center" vertical="center" wrapText="1"/>
    </xf>
    <xf numFmtId="0" fontId="1" fillId="11" borderId="6" xfId="0" applyFont="1" applyFill="1" applyBorder="1" applyAlignment="1">
      <alignment horizontal="center" vertical="center" wrapText="1"/>
    </xf>
    <xf numFmtId="0" fontId="1" fillId="12" borderId="4" xfId="0" applyFont="1" applyFill="1" applyBorder="1" applyAlignment="1">
      <alignment horizontal="center" vertical="center"/>
    </xf>
    <xf numFmtId="0" fontId="1" fillId="12" borderId="5" xfId="0" applyFont="1" applyFill="1" applyBorder="1" applyAlignment="1">
      <alignment horizontal="center" vertical="center"/>
    </xf>
    <xf numFmtId="0" fontId="1" fillId="12" borderId="6"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5" xfId="0" applyFont="1" applyFill="1" applyBorder="1" applyAlignment="1">
      <alignment horizontal="center" vertical="center"/>
    </xf>
    <xf numFmtId="0" fontId="1" fillId="11" borderId="6" xfId="0" applyFont="1" applyFill="1" applyBorder="1" applyAlignment="1">
      <alignment horizontal="center" vertical="center"/>
    </xf>
    <xf numFmtId="0" fontId="1" fillId="12" borderId="4" xfId="0" applyFont="1" applyFill="1" applyBorder="1" applyAlignment="1">
      <alignment horizontal="center" vertical="center" wrapText="1"/>
    </xf>
    <xf numFmtId="0" fontId="1" fillId="12" borderId="5" xfId="0" applyFont="1" applyFill="1" applyBorder="1" applyAlignment="1">
      <alignment horizontal="center" vertical="center" wrapText="1"/>
    </xf>
    <xf numFmtId="0" fontId="1" fillId="12" borderId="6"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11" borderId="14"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11" borderId="14" xfId="0" applyFont="1" applyFill="1" applyBorder="1" applyAlignment="1">
      <alignment horizontal="center" vertical="center"/>
    </xf>
    <xf numFmtId="0" fontId="0" fillId="0" borderId="5" xfId="0" applyBorder="1" applyAlignment="1">
      <alignment horizontal="left" vertical="center" wrapText="1"/>
    </xf>
    <xf numFmtId="0" fontId="5" fillId="0" borderId="0" xfId="0" applyFont="1" applyAlignment="1">
      <alignment horizontal="center"/>
    </xf>
  </cellXfs>
  <cellStyles count="6">
    <cellStyle name="20% - Accent1" xfId="1" builtinId="30"/>
    <cellStyle name="20% - Accent2" xfId="3" builtinId="34"/>
    <cellStyle name="40% - Accent1" xfId="2" builtinId="31"/>
    <cellStyle name="40% - Accent2" xfId="4" builtinId="35"/>
    <cellStyle name="Hyperlink" xfId="5"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11</xdr:row>
      <xdr:rowOff>47625</xdr:rowOff>
    </xdr:from>
    <xdr:to>
      <xdr:col>7</xdr:col>
      <xdr:colOff>1475742</xdr:colOff>
      <xdr:row>27</xdr:row>
      <xdr:rowOff>180562</xdr:rowOff>
    </xdr:to>
    <xdr:pic>
      <xdr:nvPicPr>
        <xdr:cNvPr id="2" name="Picture 1"/>
        <xdr:cNvPicPr>
          <a:picLocks noChangeAspect="1"/>
        </xdr:cNvPicPr>
      </xdr:nvPicPr>
      <xdr:blipFill>
        <a:blip xmlns:r="http://schemas.openxmlformats.org/officeDocument/2006/relationships" r:embed="rId1"/>
        <a:stretch>
          <a:fillRect/>
        </a:stretch>
      </xdr:blipFill>
      <xdr:spPr>
        <a:xfrm>
          <a:off x="676275" y="1809750"/>
          <a:ext cx="5066667" cy="33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11</xdr:row>
      <xdr:rowOff>47625</xdr:rowOff>
    </xdr:from>
    <xdr:to>
      <xdr:col>7</xdr:col>
      <xdr:colOff>1266215</xdr:colOff>
      <xdr:row>29</xdr:row>
      <xdr:rowOff>190044</xdr:rowOff>
    </xdr:to>
    <xdr:pic>
      <xdr:nvPicPr>
        <xdr:cNvPr id="2" name="Picture 1"/>
        <xdr:cNvPicPr>
          <a:picLocks noChangeAspect="1"/>
        </xdr:cNvPicPr>
      </xdr:nvPicPr>
      <xdr:blipFill>
        <a:blip xmlns:r="http://schemas.openxmlformats.org/officeDocument/2006/relationships" r:embed="rId1"/>
        <a:stretch>
          <a:fillRect/>
        </a:stretch>
      </xdr:blipFill>
      <xdr:spPr>
        <a:xfrm>
          <a:off x="657225" y="1809750"/>
          <a:ext cx="4876190" cy="36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workbookViewId="0"/>
  </sheetViews>
  <sheetFormatPr defaultRowHeight="15" x14ac:dyDescent="0.25"/>
  <cols>
    <col min="3" max="3" width="9.140625" customWidth="1"/>
  </cols>
  <sheetData>
    <row r="2" spans="2:12" ht="21" x14ac:dyDescent="0.35">
      <c r="B2" s="86" t="s">
        <v>0</v>
      </c>
      <c r="C2" s="86"/>
      <c r="D2" s="86"/>
      <c r="E2" s="86"/>
      <c r="F2" s="86"/>
      <c r="G2" s="86"/>
      <c r="H2" s="86"/>
      <c r="I2" s="86"/>
      <c r="J2" s="86"/>
      <c r="K2" s="86"/>
      <c r="L2" s="86"/>
    </row>
    <row r="3" spans="2:12" ht="21" x14ac:dyDescent="0.35">
      <c r="B3" s="86" t="s">
        <v>1</v>
      </c>
      <c r="C3" s="86"/>
      <c r="D3" s="86"/>
      <c r="E3" s="86"/>
      <c r="F3" s="86"/>
      <c r="G3" s="86"/>
      <c r="H3" s="86"/>
      <c r="I3" s="86"/>
      <c r="J3" s="86"/>
      <c r="K3" s="86"/>
      <c r="L3" s="86"/>
    </row>
    <row r="5" spans="2:12" x14ac:dyDescent="0.25">
      <c r="B5" s="96" t="s">
        <v>2</v>
      </c>
      <c r="C5" s="96"/>
      <c r="D5" s="96"/>
      <c r="E5" s="96"/>
      <c r="F5" s="96"/>
      <c r="G5" s="96"/>
      <c r="H5" s="96"/>
      <c r="I5" s="96"/>
      <c r="J5" s="96"/>
      <c r="K5" s="96"/>
      <c r="L5" s="96"/>
    </row>
    <row r="6" spans="2:12" x14ac:dyDescent="0.25">
      <c r="B6" s="96" t="s">
        <v>120</v>
      </c>
      <c r="C6" s="96"/>
      <c r="D6" s="96"/>
      <c r="E6" s="96"/>
      <c r="F6" s="96"/>
      <c r="G6" s="96"/>
      <c r="H6" s="96"/>
      <c r="I6" s="96"/>
      <c r="J6" s="96"/>
      <c r="K6" s="96"/>
      <c r="L6" s="96"/>
    </row>
    <row r="7" spans="2:12" x14ac:dyDescent="0.25">
      <c r="B7" s="96" t="s">
        <v>121</v>
      </c>
      <c r="C7" s="96"/>
      <c r="D7" s="96"/>
      <c r="E7" s="96"/>
      <c r="F7" s="96"/>
      <c r="G7" s="96"/>
      <c r="H7" s="96"/>
      <c r="I7" s="96"/>
      <c r="J7" s="96"/>
      <c r="K7" s="96"/>
      <c r="L7" s="96"/>
    </row>
    <row r="9" spans="2:12" x14ac:dyDescent="0.25">
      <c r="B9" s="96" t="s">
        <v>103</v>
      </c>
      <c r="C9" s="96"/>
      <c r="D9" s="96"/>
      <c r="E9" s="96"/>
      <c r="F9" s="96"/>
      <c r="G9" s="96"/>
      <c r="H9" s="96"/>
      <c r="I9" s="96"/>
      <c r="J9" s="96"/>
      <c r="K9" s="96"/>
      <c r="L9" s="96"/>
    </row>
    <row r="10" spans="2:12" ht="15.75" thickBot="1" x14ac:dyDescent="0.3"/>
    <row r="11" spans="2:12" ht="16.5" thickTop="1" thickBot="1" x14ac:dyDescent="0.3">
      <c r="B11" s="62" t="s">
        <v>3</v>
      </c>
      <c r="C11" s="87" t="s">
        <v>4</v>
      </c>
      <c r="D11" s="87"/>
      <c r="E11" s="87"/>
      <c r="F11" s="87"/>
      <c r="G11" s="87"/>
      <c r="H11" s="87"/>
      <c r="I11" s="97" t="s">
        <v>5</v>
      </c>
      <c r="J11" s="98"/>
      <c r="K11" s="98"/>
      <c r="L11" s="99"/>
    </row>
    <row r="12" spans="2:12" ht="15.75" thickTop="1" x14ac:dyDescent="0.25">
      <c r="B12" s="85">
        <v>0</v>
      </c>
      <c r="C12" s="108" t="s">
        <v>106</v>
      </c>
      <c r="D12" s="109"/>
      <c r="E12" s="109"/>
      <c r="F12" s="109"/>
      <c r="G12" s="109"/>
      <c r="H12" s="110"/>
      <c r="I12" s="111" t="s">
        <v>106</v>
      </c>
      <c r="J12" s="112"/>
      <c r="K12" s="112"/>
      <c r="L12" s="113"/>
    </row>
    <row r="13" spans="2:12" x14ac:dyDescent="0.25">
      <c r="B13" s="77">
        <v>1</v>
      </c>
      <c r="C13" s="89" t="s">
        <v>6</v>
      </c>
      <c r="D13" s="89"/>
      <c r="E13" s="89"/>
      <c r="F13" s="89"/>
      <c r="G13" s="89"/>
      <c r="H13" s="89"/>
      <c r="I13" s="93" t="s">
        <v>7</v>
      </c>
      <c r="J13" s="94"/>
      <c r="K13" s="94"/>
      <c r="L13" s="95"/>
    </row>
    <row r="14" spans="2:12" x14ac:dyDescent="0.25">
      <c r="B14" s="48">
        <v>2</v>
      </c>
      <c r="C14" s="88" t="s">
        <v>8</v>
      </c>
      <c r="D14" s="88"/>
      <c r="E14" s="88"/>
      <c r="F14" s="88"/>
      <c r="G14" s="88"/>
      <c r="H14" s="88"/>
      <c r="I14" s="90" t="s">
        <v>9</v>
      </c>
      <c r="J14" s="91"/>
      <c r="K14" s="91"/>
      <c r="L14" s="92"/>
    </row>
    <row r="15" spans="2:12" x14ac:dyDescent="0.25">
      <c r="B15" s="48">
        <v>3</v>
      </c>
      <c r="C15" s="88" t="s">
        <v>10</v>
      </c>
      <c r="D15" s="88"/>
      <c r="E15" s="88"/>
      <c r="F15" s="88"/>
      <c r="G15" s="88"/>
      <c r="H15" s="88"/>
      <c r="I15" s="90" t="s">
        <v>11</v>
      </c>
      <c r="J15" s="91"/>
      <c r="K15" s="91"/>
      <c r="L15" s="92"/>
    </row>
    <row r="16" spans="2:12" x14ac:dyDescent="0.25">
      <c r="B16" s="48">
        <v>4</v>
      </c>
      <c r="C16" s="88" t="s">
        <v>12</v>
      </c>
      <c r="D16" s="88"/>
      <c r="E16" s="88"/>
      <c r="F16" s="88"/>
      <c r="G16" s="88"/>
      <c r="H16" s="88"/>
      <c r="I16" s="90" t="s">
        <v>13</v>
      </c>
      <c r="J16" s="91"/>
      <c r="K16" s="91"/>
      <c r="L16" s="92"/>
    </row>
    <row r="17" spans="2:12" x14ac:dyDescent="0.25">
      <c r="B17" s="48">
        <v>5</v>
      </c>
      <c r="C17" s="88" t="s">
        <v>14</v>
      </c>
      <c r="D17" s="88"/>
      <c r="E17" s="88"/>
      <c r="F17" s="88"/>
      <c r="G17" s="88"/>
      <c r="H17" s="88"/>
      <c r="I17" s="90" t="s">
        <v>15</v>
      </c>
      <c r="J17" s="91"/>
      <c r="K17" s="91"/>
      <c r="L17" s="92"/>
    </row>
    <row r="18" spans="2:12" x14ac:dyDescent="0.25">
      <c r="B18" s="48">
        <v>6</v>
      </c>
      <c r="C18" s="88" t="s">
        <v>16</v>
      </c>
      <c r="D18" s="88"/>
      <c r="E18" s="88"/>
      <c r="F18" s="88"/>
      <c r="G18" s="88"/>
      <c r="H18" s="88"/>
      <c r="I18" s="90" t="s">
        <v>17</v>
      </c>
      <c r="J18" s="91"/>
      <c r="K18" s="91"/>
      <c r="L18" s="92"/>
    </row>
    <row r="19" spans="2:12" x14ac:dyDescent="0.25">
      <c r="B19" s="48">
        <v>7</v>
      </c>
      <c r="C19" s="88" t="s">
        <v>18</v>
      </c>
      <c r="D19" s="88"/>
      <c r="E19" s="88"/>
      <c r="F19" s="88"/>
      <c r="G19" s="88"/>
      <c r="H19" s="88"/>
      <c r="I19" s="90" t="s">
        <v>19</v>
      </c>
      <c r="J19" s="91"/>
      <c r="K19" s="91"/>
      <c r="L19" s="92"/>
    </row>
    <row r="20" spans="2:12" x14ac:dyDescent="0.25">
      <c r="B20" s="76">
        <v>8</v>
      </c>
      <c r="C20" s="104" t="s">
        <v>20</v>
      </c>
      <c r="D20" s="104"/>
      <c r="E20" s="104"/>
      <c r="F20" s="104"/>
      <c r="G20" s="104"/>
      <c r="H20" s="104"/>
      <c r="I20" s="105" t="s">
        <v>21</v>
      </c>
      <c r="J20" s="106"/>
      <c r="K20" s="106"/>
      <c r="L20" s="107"/>
    </row>
    <row r="21" spans="2:12" ht="15.75" thickBot="1" x14ac:dyDescent="0.3">
      <c r="B21" s="49">
        <v>9</v>
      </c>
      <c r="C21" s="100" t="s">
        <v>22</v>
      </c>
      <c r="D21" s="100"/>
      <c r="E21" s="100"/>
      <c r="F21" s="100"/>
      <c r="G21" s="100"/>
      <c r="H21" s="100"/>
      <c r="I21" s="101" t="s">
        <v>22</v>
      </c>
      <c r="J21" s="102"/>
      <c r="K21" s="102"/>
      <c r="L21" s="103"/>
    </row>
  </sheetData>
  <mergeCells count="28">
    <mergeCell ref="B6:L6"/>
    <mergeCell ref="I11:L11"/>
    <mergeCell ref="C21:H21"/>
    <mergeCell ref="I21:L21"/>
    <mergeCell ref="I19:L19"/>
    <mergeCell ref="I18:L18"/>
    <mergeCell ref="I17:L17"/>
    <mergeCell ref="C20:H20"/>
    <mergeCell ref="C19:H19"/>
    <mergeCell ref="I20:L20"/>
    <mergeCell ref="C12:H12"/>
    <mergeCell ref="I12:L12"/>
    <mergeCell ref="B3:L3"/>
    <mergeCell ref="B2:L2"/>
    <mergeCell ref="C11:H11"/>
    <mergeCell ref="C18:H18"/>
    <mergeCell ref="C17:H17"/>
    <mergeCell ref="C16:H16"/>
    <mergeCell ref="C15:H15"/>
    <mergeCell ref="C14:H14"/>
    <mergeCell ref="C13:H13"/>
    <mergeCell ref="I16:L16"/>
    <mergeCell ref="I15:L15"/>
    <mergeCell ref="I14:L14"/>
    <mergeCell ref="I13:L13"/>
    <mergeCell ref="B5:L5"/>
    <mergeCell ref="B9:L9"/>
    <mergeCell ref="B7:L7"/>
  </mergeCells>
  <hyperlinks>
    <hyperlink ref="I13" location="'Perceptron - Dataset 1'!A1" display="'Perceptron - Dataset 1'!A1"/>
    <hyperlink ref="I14" location="'Perceptron - Dataset 2'!A1" display="'Perceptron - Dataset 2'!A1"/>
    <hyperlink ref="I15" location="'Delta Rule - Batch Dataset 1'!A1" display="'Delta Rule - Batch Dataset 1'!A1"/>
    <hyperlink ref="I16" location="'Delta Rule - Batch Dataset 2'!A1" display="'Delta Rule - Batch Dataset 2'!A1"/>
    <hyperlink ref="I17" location="'Delta Rule - Incremental Data1'!A1" display="'Delta Rule - Incremental Data1'!A1"/>
    <hyperlink ref="I18" location="'Delta Rule - Incremental Data2'!A1" display="'Delta Rule - Incremental Data2'!A1"/>
    <hyperlink ref="I19" location="'Backpropagation - Dataset 1'!A1" display="'Backpropagation - Dataset 1'!A1"/>
    <hyperlink ref="I20" location="'Backpropagation - Dataset 2'!A1" display="'Backpropagation - Dataset 2'!A1"/>
    <hyperlink ref="I21:L21" location="Kesimpulan!A1" display="Kesimpulan"/>
    <hyperlink ref="I12:L12" location="'Daftar Isi'!A1" display="Daftar Isi"/>
  </hyperlink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H10"/>
  <sheetViews>
    <sheetView workbookViewId="0"/>
  </sheetViews>
  <sheetFormatPr defaultRowHeight="15" x14ac:dyDescent="0.25"/>
  <cols>
    <col min="4" max="4" width="22.140625" customWidth="1"/>
    <col min="5" max="5" width="23.42578125" customWidth="1"/>
    <col min="6" max="6" width="22.140625" customWidth="1"/>
    <col min="7" max="7" width="33.28515625" customWidth="1"/>
    <col min="8" max="8" width="27.140625" customWidth="1"/>
  </cols>
  <sheetData>
    <row r="2" spans="4:8" ht="23.25" x14ac:dyDescent="0.35">
      <c r="D2" s="195" t="s">
        <v>22</v>
      </c>
      <c r="E2" s="195"/>
      <c r="F2" s="195"/>
      <c r="G2" s="195"/>
      <c r="H2" s="195"/>
    </row>
    <row r="3" spans="4:8" ht="15" customHeight="1" x14ac:dyDescent="0.35">
      <c r="D3" s="14" t="s">
        <v>108</v>
      </c>
      <c r="E3" s="81" t="s">
        <v>106</v>
      </c>
      <c r="F3" s="80"/>
      <c r="G3" s="80"/>
      <c r="H3" s="80"/>
    </row>
    <row r="4" spans="4:8" ht="15.75" thickBot="1" x14ac:dyDescent="0.3"/>
    <row r="5" spans="4:8" ht="16.5" thickTop="1" thickBot="1" x14ac:dyDescent="0.3">
      <c r="D5" s="71" t="s">
        <v>94</v>
      </c>
      <c r="E5" s="71" t="s">
        <v>95</v>
      </c>
      <c r="F5" s="71" t="s">
        <v>96</v>
      </c>
      <c r="G5" s="71" t="s">
        <v>97</v>
      </c>
      <c r="H5" s="71" t="s">
        <v>22</v>
      </c>
    </row>
    <row r="6" spans="4:8" ht="75.75" thickTop="1" x14ac:dyDescent="0.25">
      <c r="D6" s="73" t="s">
        <v>25</v>
      </c>
      <c r="E6" s="84" t="s">
        <v>115</v>
      </c>
      <c r="F6" s="84" t="s">
        <v>116</v>
      </c>
      <c r="G6" s="84" t="s">
        <v>100</v>
      </c>
      <c r="H6" s="84" t="s">
        <v>102</v>
      </c>
    </row>
    <row r="7" spans="4:8" ht="90" x14ac:dyDescent="0.25">
      <c r="D7" s="74" t="s">
        <v>118</v>
      </c>
      <c r="E7" s="82" t="s">
        <v>109</v>
      </c>
      <c r="F7" s="82" t="s">
        <v>114</v>
      </c>
      <c r="G7" s="194" t="s">
        <v>99</v>
      </c>
      <c r="H7" s="194" t="s">
        <v>104</v>
      </c>
    </row>
    <row r="8" spans="4:8" ht="90" x14ac:dyDescent="0.25">
      <c r="D8" s="74" t="s">
        <v>117</v>
      </c>
      <c r="E8" s="82" t="s">
        <v>110</v>
      </c>
      <c r="F8" s="82" t="s">
        <v>113</v>
      </c>
      <c r="G8" s="194"/>
      <c r="H8" s="194"/>
    </row>
    <row r="9" spans="4:8" ht="75.75" thickBot="1" x14ac:dyDescent="0.3">
      <c r="D9" s="75" t="s">
        <v>119</v>
      </c>
      <c r="E9" s="83" t="s">
        <v>111</v>
      </c>
      <c r="F9" s="83" t="s">
        <v>112</v>
      </c>
      <c r="G9" s="83" t="s">
        <v>98</v>
      </c>
      <c r="H9" s="83" t="s">
        <v>101</v>
      </c>
    </row>
    <row r="10" spans="4:8" ht="15.75" thickTop="1" x14ac:dyDescent="0.25"/>
  </sheetData>
  <mergeCells count="3">
    <mergeCell ref="G7:G8"/>
    <mergeCell ref="H7:H8"/>
    <mergeCell ref="D2:H2"/>
  </mergeCells>
  <hyperlinks>
    <hyperlink ref="E3" location="'Daftar Isi'!A1" display="Daftar Isi"/>
  </hyperlinks>
  <pageMargins left="0.7" right="0.7" top="0.75" bottom="0.75" header="0.3" footer="0.3"/>
  <pageSetup paperSize="9" orientation="portrait" horizontalDpi="4294967293"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15"/>
  <sheetViews>
    <sheetView zoomScaleNormal="100" workbookViewId="0"/>
  </sheetViews>
  <sheetFormatPr defaultRowHeight="15" x14ac:dyDescent="0.25"/>
  <sheetData>
    <row r="2" spans="2:29" x14ac:dyDescent="0.25">
      <c r="B2" s="96" t="s">
        <v>23</v>
      </c>
      <c r="C2" s="96"/>
      <c r="D2" s="3">
        <v>13512032</v>
      </c>
    </row>
    <row r="3" spans="2:29" x14ac:dyDescent="0.25">
      <c r="B3" s="96" t="s">
        <v>24</v>
      </c>
      <c r="C3" s="96"/>
      <c r="D3" s="3">
        <v>13512044</v>
      </c>
    </row>
    <row r="5" spans="2:29" x14ac:dyDescent="0.25">
      <c r="B5" s="2" t="s">
        <v>25</v>
      </c>
      <c r="C5" s="2"/>
      <c r="D5" s="2"/>
      <c r="E5" s="2"/>
      <c r="F5" s="2"/>
      <c r="G5" s="2"/>
      <c r="H5" s="2"/>
      <c r="I5" s="2"/>
      <c r="J5" s="2"/>
      <c r="K5" s="2"/>
      <c r="L5" s="2"/>
      <c r="M5" s="2"/>
      <c r="N5" s="2"/>
      <c r="O5" s="2"/>
      <c r="P5" s="2"/>
      <c r="Q5" s="2"/>
      <c r="R5" s="2"/>
      <c r="S5" s="2"/>
      <c r="T5" s="2"/>
      <c r="U5" s="2"/>
      <c r="V5" s="2"/>
      <c r="W5" s="2"/>
      <c r="X5" s="2"/>
      <c r="Y5" s="2"/>
    </row>
    <row r="6" spans="2:29" x14ac:dyDescent="0.25">
      <c r="B6" s="2" t="s">
        <v>26</v>
      </c>
      <c r="C6" s="2"/>
      <c r="D6" s="2"/>
      <c r="E6" s="2"/>
      <c r="F6" s="2"/>
      <c r="G6" s="2"/>
      <c r="H6" s="2"/>
      <c r="I6" s="2"/>
      <c r="J6" s="2"/>
      <c r="K6" s="2"/>
      <c r="L6" s="2"/>
      <c r="M6" s="2"/>
      <c r="N6" s="2"/>
      <c r="O6" s="2"/>
      <c r="P6" s="2"/>
      <c r="Q6" s="2"/>
      <c r="R6" s="2"/>
      <c r="S6" s="2"/>
      <c r="T6" s="2"/>
      <c r="U6" s="2"/>
      <c r="V6" s="2"/>
      <c r="W6" s="2"/>
      <c r="X6" s="2"/>
      <c r="Y6" s="2"/>
    </row>
    <row r="7" spans="2:29" x14ac:dyDescent="0.25">
      <c r="B7" s="2"/>
      <c r="C7" s="2"/>
      <c r="D7" s="2"/>
      <c r="E7" s="2"/>
      <c r="F7" s="2"/>
      <c r="G7" s="2"/>
      <c r="H7" s="2"/>
      <c r="I7" s="2"/>
      <c r="J7" s="2"/>
      <c r="K7" s="2"/>
      <c r="L7" s="2"/>
      <c r="M7" s="2"/>
      <c r="N7" s="2"/>
      <c r="O7" s="2"/>
      <c r="P7" s="2"/>
      <c r="Q7" s="2"/>
      <c r="R7" s="2"/>
      <c r="S7" s="2"/>
      <c r="T7" s="2"/>
      <c r="U7" s="2"/>
      <c r="V7" s="2"/>
      <c r="W7" s="2"/>
      <c r="X7" s="2"/>
      <c r="Y7" s="2"/>
    </row>
    <row r="8" spans="2:29" x14ac:dyDescent="0.25">
      <c r="B8" s="2" t="s">
        <v>105</v>
      </c>
      <c r="C8" s="2"/>
      <c r="D8" s="78" t="s">
        <v>106</v>
      </c>
      <c r="E8" s="2"/>
      <c r="F8" s="2"/>
      <c r="G8" s="2"/>
      <c r="H8" s="2"/>
      <c r="I8" s="2"/>
      <c r="J8" s="2"/>
      <c r="K8" s="2"/>
      <c r="L8" s="2"/>
      <c r="M8" s="2"/>
      <c r="N8" s="2"/>
      <c r="O8" s="2"/>
      <c r="P8" s="2"/>
      <c r="Q8" s="2"/>
      <c r="R8" s="2"/>
      <c r="S8" s="2"/>
      <c r="T8" s="2"/>
      <c r="U8" s="2"/>
      <c r="V8" s="2"/>
      <c r="W8" s="2"/>
      <c r="X8" s="2"/>
      <c r="Y8" s="2"/>
    </row>
    <row r="9" spans="2:29" ht="15.75" thickBot="1" x14ac:dyDescent="0.3"/>
    <row r="10" spans="2:29" ht="16.5" customHeight="1" thickTop="1" thickBot="1" x14ac:dyDescent="0.3">
      <c r="B10" s="117" t="s">
        <v>27</v>
      </c>
      <c r="C10" s="39"/>
      <c r="D10" s="123" t="s">
        <v>28</v>
      </c>
      <c r="E10" s="123" t="s">
        <v>29</v>
      </c>
      <c r="F10" s="123" t="s">
        <v>30</v>
      </c>
      <c r="G10" s="123" t="s">
        <v>31</v>
      </c>
      <c r="H10" s="123" t="s">
        <v>32</v>
      </c>
      <c r="I10" s="123" t="s">
        <v>33</v>
      </c>
      <c r="J10" s="125" t="s">
        <v>34</v>
      </c>
      <c r="K10" s="126"/>
      <c r="L10" s="117" t="s">
        <v>35</v>
      </c>
      <c r="M10" s="114" t="s">
        <v>36</v>
      </c>
      <c r="N10" s="114"/>
      <c r="O10" s="114"/>
      <c r="P10" s="114"/>
      <c r="Q10" s="114" t="s">
        <v>37</v>
      </c>
      <c r="R10" s="114"/>
      <c r="S10" s="114"/>
      <c r="T10" s="114"/>
      <c r="U10" s="114" t="s">
        <v>38</v>
      </c>
      <c r="V10" s="114"/>
      <c r="W10" s="114"/>
      <c r="X10" s="114"/>
      <c r="Y10" s="127" t="s">
        <v>39</v>
      </c>
      <c r="Z10" s="128"/>
      <c r="AA10" s="117" t="s">
        <v>40</v>
      </c>
      <c r="AB10" s="63" t="s">
        <v>35</v>
      </c>
      <c r="AC10" s="115" t="s">
        <v>41</v>
      </c>
    </row>
    <row r="11" spans="2:29" ht="16.5" thickTop="1" thickBot="1" x14ac:dyDescent="0.3">
      <c r="B11" s="119"/>
      <c r="C11" s="39"/>
      <c r="D11" s="124"/>
      <c r="E11" s="124"/>
      <c r="F11" s="124"/>
      <c r="G11" s="124"/>
      <c r="H11" s="124"/>
      <c r="I11" s="124"/>
      <c r="J11" s="67" t="s">
        <v>42</v>
      </c>
      <c r="K11" s="67" t="s">
        <v>43</v>
      </c>
      <c r="L11" s="119"/>
      <c r="M11" s="67" t="s">
        <v>44</v>
      </c>
      <c r="N11" s="67" t="s">
        <v>45</v>
      </c>
      <c r="O11" s="67" t="s">
        <v>46</v>
      </c>
      <c r="P11" s="67" t="s">
        <v>47</v>
      </c>
      <c r="Q11" s="67" t="s">
        <v>44</v>
      </c>
      <c r="R11" s="67" t="s">
        <v>45</v>
      </c>
      <c r="S11" s="67" t="s">
        <v>46</v>
      </c>
      <c r="T11" s="67" t="s">
        <v>47</v>
      </c>
      <c r="U11" s="67" t="s">
        <v>44</v>
      </c>
      <c r="V11" s="67" t="s">
        <v>45</v>
      </c>
      <c r="W11" s="67" t="s">
        <v>46</v>
      </c>
      <c r="X11" s="67" t="s">
        <v>47</v>
      </c>
      <c r="Y11" s="69" t="s">
        <v>42</v>
      </c>
      <c r="Z11" s="69" t="s">
        <v>43</v>
      </c>
      <c r="AA11" s="118"/>
      <c r="AB11" s="68" t="s">
        <v>48</v>
      </c>
      <c r="AC11" s="116"/>
    </row>
    <row r="12" spans="2:29" ht="16.5" thickTop="1" thickBot="1" x14ac:dyDescent="0.3">
      <c r="B12" s="30">
        <v>0.1</v>
      </c>
      <c r="D12" s="120">
        <v>1</v>
      </c>
      <c r="E12" s="6">
        <v>1</v>
      </c>
      <c r="F12" s="6">
        <v>1</v>
      </c>
      <c r="G12" s="6">
        <v>0</v>
      </c>
      <c r="H12" s="6">
        <v>1</v>
      </c>
      <c r="I12" s="6">
        <v>-1</v>
      </c>
      <c r="J12" s="6">
        <f>E12*M12+F12*N12+G12*O12+H12*P12</f>
        <v>0</v>
      </c>
      <c r="K12" s="6">
        <f>IF(J12&gt;0,1,-1)</f>
        <v>-1</v>
      </c>
      <c r="L12" s="6">
        <f>I12-K12</f>
        <v>0</v>
      </c>
      <c r="M12" s="6">
        <v>0</v>
      </c>
      <c r="N12" s="6">
        <v>0</v>
      </c>
      <c r="O12" s="6">
        <v>0</v>
      </c>
      <c r="P12" s="6">
        <v>0</v>
      </c>
      <c r="Q12" s="6">
        <f>$B$12*$L$12*E12</f>
        <v>0</v>
      </c>
      <c r="R12" s="6">
        <f t="shared" ref="R12:T12" si="0">$B$12*$L$12*F12</f>
        <v>0</v>
      </c>
      <c r="S12" s="6">
        <f t="shared" si="0"/>
        <v>0</v>
      </c>
      <c r="T12" s="6">
        <f t="shared" si="0"/>
        <v>0</v>
      </c>
      <c r="U12" s="6">
        <f>M12+Q12</f>
        <v>0</v>
      </c>
      <c r="V12" s="6">
        <f t="shared" ref="V12:X12" si="1">N12+R12</f>
        <v>0</v>
      </c>
      <c r="W12" s="6">
        <f t="shared" si="1"/>
        <v>0</v>
      </c>
      <c r="X12" s="6">
        <f t="shared" si="1"/>
        <v>0</v>
      </c>
      <c r="Y12" s="6">
        <f>U14*E12+V14*F12+W14*G12+X14*H12</f>
        <v>0</v>
      </c>
      <c r="Z12" s="6">
        <f>IF(Y12&gt;0,1,-1)</f>
        <v>-1</v>
      </c>
      <c r="AA12" s="6">
        <f>I12-Z12</f>
        <v>0</v>
      </c>
      <c r="AB12" s="6">
        <f>POWER(AA12,2)</f>
        <v>0</v>
      </c>
      <c r="AC12" s="120">
        <f>SUM(AB12:AB14)/2</f>
        <v>0</v>
      </c>
    </row>
    <row r="13" spans="2:29" ht="15.75" thickTop="1" x14ac:dyDescent="0.25">
      <c r="D13" s="121"/>
      <c r="E13" s="7">
        <v>1</v>
      </c>
      <c r="F13" s="7">
        <v>0</v>
      </c>
      <c r="G13" s="7">
        <v>-1</v>
      </c>
      <c r="H13" s="7">
        <v>-1</v>
      </c>
      <c r="I13" s="7">
        <v>1</v>
      </c>
      <c r="J13" s="7">
        <f t="shared" ref="J13:J14" si="2">E13*M13+F13*N13+G13*O13+H13*P13</f>
        <v>0</v>
      </c>
      <c r="K13" s="7">
        <f t="shared" ref="K13:K14" si="3">IF(J13&gt;0,1,-1)</f>
        <v>-1</v>
      </c>
      <c r="L13" s="7">
        <f t="shared" ref="L13:L14" si="4">I13-K13</f>
        <v>2</v>
      </c>
      <c r="M13" s="7">
        <f>U12</f>
        <v>0</v>
      </c>
      <c r="N13" s="7">
        <f t="shared" ref="N13:P13" si="5">V12</f>
        <v>0</v>
      </c>
      <c r="O13" s="7">
        <f t="shared" si="5"/>
        <v>0</v>
      </c>
      <c r="P13" s="7">
        <f t="shared" si="5"/>
        <v>0</v>
      </c>
      <c r="Q13" s="7">
        <f>$B$12*$L$13*E13</f>
        <v>0.2</v>
      </c>
      <c r="R13" s="7">
        <f t="shared" ref="R13:T13" si="6">$B$12*$L$13*F13</f>
        <v>0</v>
      </c>
      <c r="S13" s="7">
        <f t="shared" si="6"/>
        <v>-0.2</v>
      </c>
      <c r="T13" s="7">
        <f t="shared" si="6"/>
        <v>-0.2</v>
      </c>
      <c r="U13" s="7">
        <f t="shared" ref="U13:U14" si="7">M13+Q13</f>
        <v>0.2</v>
      </c>
      <c r="V13" s="7">
        <f t="shared" ref="V13:V14" si="8">N13+R13</f>
        <v>0</v>
      </c>
      <c r="W13" s="7">
        <f t="shared" ref="W13:W14" si="9">O13+S13</f>
        <v>-0.2</v>
      </c>
      <c r="X13" s="7">
        <f t="shared" ref="X13:X14" si="10">P13+T13</f>
        <v>-0.2</v>
      </c>
      <c r="Y13" s="7">
        <f>U14*E13+V14*F13+W14*G13+X14*H13</f>
        <v>0.60000000000000009</v>
      </c>
      <c r="Z13" s="7">
        <f t="shared" ref="Z13:Z14" si="11">IF(Y13&gt;0,1,-1)</f>
        <v>1</v>
      </c>
      <c r="AA13" s="7">
        <f t="shared" ref="AA13:AA14" si="12">I13-Z13</f>
        <v>0</v>
      </c>
      <c r="AB13" s="7">
        <f t="shared" ref="AB13:AB14" si="13">POWER(AA13,2)</f>
        <v>0</v>
      </c>
      <c r="AC13" s="121"/>
    </row>
    <row r="14" spans="2:29" ht="15.75" thickBot="1" x14ac:dyDescent="0.3">
      <c r="D14" s="122"/>
      <c r="E14" s="9">
        <v>1</v>
      </c>
      <c r="F14" s="9">
        <v>-1</v>
      </c>
      <c r="G14" s="9">
        <v>-0.5</v>
      </c>
      <c r="H14" s="9">
        <v>-1</v>
      </c>
      <c r="I14" s="9">
        <v>1</v>
      </c>
      <c r="J14" s="9">
        <f t="shared" si="2"/>
        <v>0.5</v>
      </c>
      <c r="K14" s="9">
        <f t="shared" si="3"/>
        <v>1</v>
      </c>
      <c r="L14" s="9">
        <f t="shared" si="4"/>
        <v>0</v>
      </c>
      <c r="M14" s="9">
        <f>U13</f>
        <v>0.2</v>
      </c>
      <c r="N14" s="9">
        <f t="shared" ref="N14" si="14">V13</f>
        <v>0</v>
      </c>
      <c r="O14" s="9">
        <f t="shared" ref="O14" si="15">W13</f>
        <v>-0.2</v>
      </c>
      <c r="P14" s="9">
        <f t="shared" ref="P14" si="16">X13</f>
        <v>-0.2</v>
      </c>
      <c r="Q14" s="9">
        <f>$B$12*$L$14*E14</f>
        <v>0</v>
      </c>
      <c r="R14" s="9">
        <f t="shared" ref="R14:T14" si="17">$B$12*$L$14*F14</f>
        <v>0</v>
      </c>
      <c r="S14" s="9">
        <f t="shared" si="17"/>
        <v>0</v>
      </c>
      <c r="T14" s="9">
        <f t="shared" si="17"/>
        <v>0</v>
      </c>
      <c r="U14" s="9">
        <f t="shared" si="7"/>
        <v>0.2</v>
      </c>
      <c r="V14" s="9">
        <f t="shared" si="8"/>
        <v>0</v>
      </c>
      <c r="W14" s="9">
        <f t="shared" si="9"/>
        <v>-0.2</v>
      </c>
      <c r="X14" s="9">
        <f t="shared" si="10"/>
        <v>-0.2</v>
      </c>
      <c r="Y14" s="9">
        <f>U14*E14+V14*F14+W14*G14+X14*H14</f>
        <v>0.5</v>
      </c>
      <c r="Z14" s="9">
        <f t="shared" si="11"/>
        <v>1</v>
      </c>
      <c r="AA14" s="9">
        <f t="shared" si="12"/>
        <v>0</v>
      </c>
      <c r="AB14" s="9">
        <f t="shared" si="13"/>
        <v>0</v>
      </c>
      <c r="AC14" s="122"/>
    </row>
    <row r="15" spans="2:29" ht="15.75" thickTop="1" x14ac:dyDescent="0.25"/>
  </sheetData>
  <mergeCells count="19">
    <mergeCell ref="AC12:AC14"/>
    <mergeCell ref="D12:D14"/>
    <mergeCell ref="L10:L11"/>
    <mergeCell ref="I10:I11"/>
    <mergeCell ref="H10:H11"/>
    <mergeCell ref="G10:G11"/>
    <mergeCell ref="F10:F11"/>
    <mergeCell ref="E10:E11"/>
    <mergeCell ref="D10:D11"/>
    <mergeCell ref="U10:X10"/>
    <mergeCell ref="J10:K10"/>
    <mergeCell ref="Y10:Z10"/>
    <mergeCell ref="Q10:T10"/>
    <mergeCell ref="M10:P10"/>
    <mergeCell ref="AC10:AC11"/>
    <mergeCell ref="AA10:AA11"/>
    <mergeCell ref="B10:B11"/>
    <mergeCell ref="B2:C2"/>
    <mergeCell ref="B3:C3"/>
  </mergeCells>
  <hyperlinks>
    <hyperlink ref="D8" location="'Daftar Isi'!A1" display="Daftar Isi"/>
  </hyperlink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30"/>
  <sheetViews>
    <sheetView zoomScaleNormal="100" workbookViewId="0"/>
  </sheetViews>
  <sheetFormatPr defaultRowHeight="15" x14ac:dyDescent="0.25"/>
  <cols>
    <col min="1" max="3" width="9.140625" style="1"/>
    <col min="4" max="4" width="9.140625" style="1" customWidth="1"/>
    <col min="5" max="10" width="9.140625" style="1"/>
    <col min="11" max="11" width="14.42578125" style="1" customWidth="1"/>
    <col min="12" max="16384" width="9.140625" style="1"/>
  </cols>
  <sheetData>
    <row r="2" spans="2:33" x14ac:dyDescent="0.25">
      <c r="B2" s="96" t="s">
        <v>23</v>
      </c>
      <c r="C2" s="96"/>
      <c r="D2" s="3">
        <v>13512032</v>
      </c>
    </row>
    <row r="3" spans="2:33" x14ac:dyDescent="0.25">
      <c r="B3" s="96" t="s">
        <v>24</v>
      </c>
      <c r="C3" s="96"/>
      <c r="D3" s="3">
        <v>13512044</v>
      </c>
    </row>
    <row r="4" spans="2:33" x14ac:dyDescent="0.25">
      <c r="B4"/>
      <c r="C4"/>
    </row>
    <row r="5" spans="2:33" x14ac:dyDescent="0.25">
      <c r="B5" s="2" t="s">
        <v>25</v>
      </c>
      <c r="C5" s="2"/>
    </row>
    <row r="6" spans="2:33" x14ac:dyDescent="0.25">
      <c r="B6" s="2" t="s">
        <v>49</v>
      </c>
      <c r="C6" s="2"/>
    </row>
    <row r="7" spans="2:33" x14ac:dyDescent="0.25">
      <c r="B7" s="2"/>
      <c r="C7" s="2"/>
    </row>
    <row r="8" spans="2:33" x14ac:dyDescent="0.25">
      <c r="B8" s="2" t="s">
        <v>105</v>
      </c>
      <c r="C8" s="2"/>
      <c r="D8" s="79" t="s">
        <v>106</v>
      </c>
    </row>
    <row r="9" spans="2:33" ht="15.75" thickBot="1" x14ac:dyDescent="0.3"/>
    <row r="10" spans="2:33" ht="16.5" customHeight="1" thickTop="1" thickBot="1" x14ac:dyDescent="0.3">
      <c r="B10" s="117" t="s">
        <v>27</v>
      </c>
      <c r="C10" s="4"/>
      <c r="D10" s="117" t="s">
        <v>28</v>
      </c>
      <c r="E10" s="123" t="s">
        <v>29</v>
      </c>
      <c r="F10" s="123" t="s">
        <v>30</v>
      </c>
      <c r="G10" s="123" t="s">
        <v>31</v>
      </c>
      <c r="H10" s="123" t="s">
        <v>32</v>
      </c>
      <c r="I10" s="123" t="s">
        <v>50</v>
      </c>
      <c r="J10" s="123" t="s">
        <v>33</v>
      </c>
      <c r="K10" s="134" t="s">
        <v>51</v>
      </c>
      <c r="L10" s="136"/>
      <c r="M10" s="123" t="s">
        <v>52</v>
      </c>
      <c r="N10" s="134" t="s">
        <v>36</v>
      </c>
      <c r="O10" s="135"/>
      <c r="P10" s="135"/>
      <c r="Q10" s="135"/>
      <c r="R10" s="136"/>
      <c r="S10" s="134" t="s">
        <v>37</v>
      </c>
      <c r="T10" s="135"/>
      <c r="U10" s="135"/>
      <c r="V10" s="135"/>
      <c r="W10" s="136"/>
      <c r="X10" s="134" t="s">
        <v>38</v>
      </c>
      <c r="Y10" s="135"/>
      <c r="Z10" s="135"/>
      <c r="AA10" s="135"/>
      <c r="AB10" s="136"/>
      <c r="AC10" s="137" t="s">
        <v>39</v>
      </c>
      <c r="AD10" s="138"/>
      <c r="AE10" s="117" t="s">
        <v>40</v>
      </c>
      <c r="AF10" s="117" t="s">
        <v>53</v>
      </c>
      <c r="AG10" s="117" t="s">
        <v>41</v>
      </c>
    </row>
    <row r="11" spans="2:33" ht="16.5" thickTop="1" thickBot="1" x14ac:dyDescent="0.3">
      <c r="B11" s="119"/>
      <c r="C11" s="4"/>
      <c r="D11" s="119"/>
      <c r="E11" s="124"/>
      <c r="F11" s="124"/>
      <c r="G11" s="124"/>
      <c r="H11" s="124"/>
      <c r="I11" s="124"/>
      <c r="J11" s="124"/>
      <c r="K11" s="66" t="s">
        <v>54</v>
      </c>
      <c r="L11" s="66" t="s">
        <v>55</v>
      </c>
      <c r="M11" s="124"/>
      <c r="N11" s="66" t="s">
        <v>44</v>
      </c>
      <c r="O11" s="66" t="s">
        <v>45</v>
      </c>
      <c r="P11" s="66" t="s">
        <v>46</v>
      </c>
      <c r="Q11" s="66" t="s">
        <v>47</v>
      </c>
      <c r="R11" s="66" t="s">
        <v>56</v>
      </c>
      <c r="S11" s="66" t="s">
        <v>44</v>
      </c>
      <c r="T11" s="66" t="s">
        <v>45</v>
      </c>
      <c r="U11" s="66" t="s">
        <v>46</v>
      </c>
      <c r="V11" s="66" t="s">
        <v>47</v>
      </c>
      <c r="W11" s="66" t="s">
        <v>56</v>
      </c>
      <c r="X11" s="66" t="s">
        <v>44</v>
      </c>
      <c r="Y11" s="66" t="s">
        <v>45</v>
      </c>
      <c r="Z11" s="66" t="s">
        <v>46</v>
      </c>
      <c r="AA11" s="66" t="s">
        <v>47</v>
      </c>
      <c r="AB11" s="66" t="s">
        <v>56</v>
      </c>
      <c r="AC11" s="64" t="s">
        <v>42</v>
      </c>
      <c r="AD11" s="64" t="s">
        <v>43</v>
      </c>
      <c r="AE11" s="119"/>
      <c r="AF11" s="119"/>
      <c r="AG11" s="119"/>
    </row>
    <row r="12" spans="2:33" ht="16.5" thickTop="1" thickBot="1" x14ac:dyDescent="0.3">
      <c r="B12" s="5">
        <v>0.1</v>
      </c>
      <c r="D12" s="120">
        <v>1</v>
      </c>
      <c r="E12" s="6">
        <v>1</v>
      </c>
      <c r="F12" s="6">
        <v>5.0999999999999996</v>
      </c>
      <c r="G12" s="6">
        <v>3.5</v>
      </c>
      <c r="H12" s="6">
        <v>1.4</v>
      </c>
      <c r="I12" s="6">
        <v>0.2</v>
      </c>
      <c r="J12" s="6">
        <v>1</v>
      </c>
      <c r="K12" s="6">
        <f t="shared" ref="K12:K29" si="0">E12*N12+F12*O12+G12*P12+H12*Q12+I12*R12</f>
        <v>0</v>
      </c>
      <c r="L12" s="6">
        <f>IF(K12&gt;0,1,-1)</f>
        <v>-1</v>
      </c>
      <c r="M12" s="6">
        <f t="shared" ref="M12:M29" si="1">J12-L12</f>
        <v>2</v>
      </c>
      <c r="N12" s="6">
        <v>0</v>
      </c>
      <c r="O12" s="6">
        <v>0</v>
      </c>
      <c r="P12" s="6">
        <v>0</v>
      </c>
      <c r="Q12" s="6">
        <v>0</v>
      </c>
      <c r="R12" s="6">
        <v>0</v>
      </c>
      <c r="S12" s="6">
        <f>$B$12*$M$12*E12</f>
        <v>0.2</v>
      </c>
      <c r="T12" s="6">
        <f>$B$12*$M$12*F12</f>
        <v>1.02</v>
      </c>
      <c r="U12" s="6">
        <f>$B$12*$M$12*G12</f>
        <v>0.70000000000000007</v>
      </c>
      <c r="V12" s="6">
        <f>$B$12*$M$12*H12</f>
        <v>0.27999999999999997</v>
      </c>
      <c r="W12" s="6">
        <f>$B$12*$M$12*I12</f>
        <v>4.0000000000000008E-2</v>
      </c>
      <c r="X12" s="6">
        <f>N12+S12</f>
        <v>0.2</v>
      </c>
      <c r="Y12" s="6">
        <f t="shared" ref="Y12:AB27" si="2">O12+T12</f>
        <v>1.02</v>
      </c>
      <c r="Z12" s="6">
        <f t="shared" si="2"/>
        <v>0.70000000000000007</v>
      </c>
      <c r="AA12" s="6">
        <f t="shared" si="2"/>
        <v>0.27999999999999997</v>
      </c>
      <c r="AB12" s="6">
        <f t="shared" si="2"/>
        <v>4.0000000000000008E-2</v>
      </c>
      <c r="AC12" s="6">
        <f t="shared" ref="AC12:AC17" si="3">E12*$X$17+F12*$Y$17+G12*$Z$17+H12*$AA$17+I12*$AB$17</f>
        <v>-2.7000000000000011</v>
      </c>
      <c r="AD12" s="6">
        <f>IF(AC12&gt;0,1,-1)</f>
        <v>-1</v>
      </c>
      <c r="AE12" s="6">
        <f>J12-AD12</f>
        <v>2</v>
      </c>
      <c r="AF12" s="6">
        <f>POWER(AE12,2)</f>
        <v>4</v>
      </c>
      <c r="AG12" s="120">
        <f>SUM(AF12:AF17)/2</f>
        <v>6</v>
      </c>
    </row>
    <row r="13" spans="2:33" ht="15.75" thickTop="1" x14ac:dyDescent="0.25">
      <c r="D13" s="121"/>
      <c r="E13" s="7">
        <v>1</v>
      </c>
      <c r="F13" s="7">
        <v>4.9000000000000004</v>
      </c>
      <c r="G13" s="7">
        <v>3</v>
      </c>
      <c r="H13" s="7">
        <v>1.4</v>
      </c>
      <c r="I13" s="7">
        <v>0.2</v>
      </c>
      <c r="J13" s="7">
        <v>1</v>
      </c>
      <c r="K13" s="7">
        <f t="shared" si="0"/>
        <v>7.6980000000000004</v>
      </c>
      <c r="L13" s="7">
        <f t="shared" ref="L13:L29" si="4">IF(K13&gt;0,1,-1)</f>
        <v>1</v>
      </c>
      <c r="M13" s="7">
        <f t="shared" si="1"/>
        <v>0</v>
      </c>
      <c r="N13" s="7">
        <f>X12</f>
        <v>0.2</v>
      </c>
      <c r="O13" s="7">
        <f t="shared" ref="O13:R28" si="5">Y12</f>
        <v>1.02</v>
      </c>
      <c r="P13" s="7">
        <f t="shared" si="5"/>
        <v>0.70000000000000007</v>
      </c>
      <c r="Q13" s="7">
        <f t="shared" si="5"/>
        <v>0.27999999999999997</v>
      </c>
      <c r="R13" s="7">
        <f t="shared" si="5"/>
        <v>4.0000000000000008E-2</v>
      </c>
      <c r="S13" s="7">
        <f>$B$12*$M$13*E13</f>
        <v>0</v>
      </c>
      <c r="T13" s="7">
        <f>$B$12*$M$13*F13</f>
        <v>0</v>
      </c>
      <c r="U13" s="7">
        <f>$B$12*$M$13*G13</f>
        <v>0</v>
      </c>
      <c r="V13" s="7">
        <f>$B$12*$M$13*H13</f>
        <v>0</v>
      </c>
      <c r="W13" s="7">
        <f>$B$12*$M$13*I13</f>
        <v>0</v>
      </c>
      <c r="X13" s="7">
        <f>N13+S13</f>
        <v>0.2</v>
      </c>
      <c r="Y13" s="7">
        <f t="shared" si="2"/>
        <v>1.02</v>
      </c>
      <c r="Z13" s="7">
        <f t="shared" si="2"/>
        <v>0.70000000000000007</v>
      </c>
      <c r="AA13" s="7">
        <f t="shared" si="2"/>
        <v>0.27999999999999997</v>
      </c>
      <c r="AB13" s="7">
        <f t="shared" si="2"/>
        <v>4.0000000000000008E-2</v>
      </c>
      <c r="AC13" s="7">
        <f t="shared" si="3"/>
        <v>-2.6540000000000008</v>
      </c>
      <c r="AD13" s="7">
        <f t="shared" ref="AD13:AD29" si="6">IF(AC13&gt;0,1,-1)</f>
        <v>-1</v>
      </c>
      <c r="AE13" s="7">
        <f t="shared" ref="AE13:AE29" si="7">J13-AD13</f>
        <v>2</v>
      </c>
      <c r="AF13" s="7">
        <f t="shared" ref="AF13:AF29" si="8">POWER(AE13,2)</f>
        <v>4</v>
      </c>
      <c r="AG13" s="121"/>
    </row>
    <row r="14" spans="2:33" x14ac:dyDescent="0.25">
      <c r="D14" s="121"/>
      <c r="E14" s="7">
        <v>1</v>
      </c>
      <c r="F14" s="7">
        <v>4.7</v>
      </c>
      <c r="G14" s="7">
        <v>3.2</v>
      </c>
      <c r="H14" s="7">
        <v>1.3</v>
      </c>
      <c r="I14" s="7">
        <v>0.2</v>
      </c>
      <c r="J14" s="7">
        <v>1</v>
      </c>
      <c r="K14" s="7">
        <f t="shared" si="0"/>
        <v>7.6060000000000008</v>
      </c>
      <c r="L14" s="7">
        <f t="shared" si="4"/>
        <v>1</v>
      </c>
      <c r="M14" s="7">
        <f t="shared" si="1"/>
        <v>0</v>
      </c>
      <c r="N14" s="7">
        <f>X13</f>
        <v>0.2</v>
      </c>
      <c r="O14" s="7">
        <f t="shared" si="5"/>
        <v>1.02</v>
      </c>
      <c r="P14" s="7">
        <f t="shared" si="5"/>
        <v>0.70000000000000007</v>
      </c>
      <c r="Q14" s="7">
        <f t="shared" si="5"/>
        <v>0.27999999999999997</v>
      </c>
      <c r="R14" s="7">
        <f t="shared" si="5"/>
        <v>4.0000000000000008E-2</v>
      </c>
      <c r="S14" s="7">
        <f>$B$12*$M$14*E14</f>
        <v>0</v>
      </c>
      <c r="T14" s="7">
        <f>$B$12*$M$14*F14</f>
        <v>0</v>
      </c>
      <c r="U14" s="7">
        <f>$B$12*$M$14*G14</f>
        <v>0</v>
      </c>
      <c r="V14" s="7">
        <f>$B$12*$M$14*H14</f>
        <v>0</v>
      </c>
      <c r="W14" s="7">
        <f>$B$12*$M$14*I14</f>
        <v>0</v>
      </c>
      <c r="X14" s="7">
        <f t="shared" ref="X14:AB29" si="9">N14+S14</f>
        <v>0.2</v>
      </c>
      <c r="Y14" s="7">
        <f t="shared" si="2"/>
        <v>1.02</v>
      </c>
      <c r="Z14" s="7">
        <f t="shared" si="2"/>
        <v>0.70000000000000007</v>
      </c>
      <c r="AA14" s="7">
        <f t="shared" si="2"/>
        <v>0.27999999999999997</v>
      </c>
      <c r="AB14" s="7">
        <f t="shared" si="2"/>
        <v>4.0000000000000008E-2</v>
      </c>
      <c r="AC14" s="7">
        <f t="shared" si="3"/>
        <v>-2.5000000000000009</v>
      </c>
      <c r="AD14" s="7">
        <f t="shared" si="6"/>
        <v>-1</v>
      </c>
      <c r="AE14" s="7">
        <f t="shared" si="7"/>
        <v>2</v>
      </c>
      <c r="AF14" s="7">
        <f t="shared" si="8"/>
        <v>4</v>
      </c>
      <c r="AG14" s="121"/>
    </row>
    <row r="15" spans="2:33" x14ac:dyDescent="0.25">
      <c r="D15" s="121"/>
      <c r="E15" s="7">
        <v>1</v>
      </c>
      <c r="F15" s="7">
        <v>7</v>
      </c>
      <c r="G15" s="7">
        <v>3.2</v>
      </c>
      <c r="H15" s="7">
        <v>4.7</v>
      </c>
      <c r="I15" s="7">
        <v>1.4</v>
      </c>
      <c r="J15" s="7">
        <v>-1</v>
      </c>
      <c r="K15" s="7">
        <f t="shared" si="0"/>
        <v>10.952</v>
      </c>
      <c r="L15" s="7">
        <f t="shared" si="4"/>
        <v>1</v>
      </c>
      <c r="M15" s="7">
        <f t="shared" si="1"/>
        <v>-2</v>
      </c>
      <c r="N15" s="7">
        <f>X14</f>
        <v>0.2</v>
      </c>
      <c r="O15" s="7">
        <f t="shared" si="5"/>
        <v>1.02</v>
      </c>
      <c r="P15" s="7">
        <f t="shared" si="5"/>
        <v>0.70000000000000007</v>
      </c>
      <c r="Q15" s="7">
        <f t="shared" si="5"/>
        <v>0.27999999999999997</v>
      </c>
      <c r="R15" s="7">
        <f t="shared" si="5"/>
        <v>4.0000000000000008E-2</v>
      </c>
      <c r="S15" s="7">
        <f>$B$12*$M$15*E15</f>
        <v>-0.2</v>
      </c>
      <c r="T15" s="7">
        <f>$B$12*$M$15*F15</f>
        <v>-1.4000000000000001</v>
      </c>
      <c r="U15" s="7">
        <f>$B$12*$M$15*G15</f>
        <v>-0.64000000000000012</v>
      </c>
      <c r="V15" s="7">
        <f>$B$12*$M$15*H15</f>
        <v>-0.94000000000000006</v>
      </c>
      <c r="W15" s="7">
        <f>$B$12*$M$15*I15</f>
        <v>-0.27999999999999997</v>
      </c>
      <c r="X15" s="7">
        <f t="shared" si="9"/>
        <v>0</v>
      </c>
      <c r="Y15" s="7">
        <f t="shared" si="2"/>
        <v>-0.38000000000000012</v>
      </c>
      <c r="Z15" s="7">
        <f t="shared" si="2"/>
        <v>5.9999999999999942E-2</v>
      </c>
      <c r="AA15" s="7">
        <f t="shared" si="2"/>
        <v>-0.66000000000000014</v>
      </c>
      <c r="AB15" s="7">
        <f t="shared" si="2"/>
        <v>-0.23999999999999996</v>
      </c>
      <c r="AC15" s="7">
        <f t="shared" si="3"/>
        <v>-5.9060000000000024</v>
      </c>
      <c r="AD15" s="7">
        <f t="shared" si="6"/>
        <v>-1</v>
      </c>
      <c r="AE15" s="7">
        <f t="shared" si="7"/>
        <v>0</v>
      </c>
      <c r="AF15" s="7">
        <f t="shared" si="8"/>
        <v>0</v>
      </c>
      <c r="AG15" s="121"/>
    </row>
    <row r="16" spans="2:33" x14ac:dyDescent="0.25">
      <c r="D16" s="121"/>
      <c r="E16" s="7">
        <v>1</v>
      </c>
      <c r="F16" s="7">
        <v>6.4</v>
      </c>
      <c r="G16" s="7">
        <v>3.2</v>
      </c>
      <c r="H16" s="7">
        <v>4.5</v>
      </c>
      <c r="I16" s="7">
        <v>1.5</v>
      </c>
      <c r="J16" s="7">
        <v>-1</v>
      </c>
      <c r="K16" s="7">
        <f t="shared" si="0"/>
        <v>-5.5700000000000021</v>
      </c>
      <c r="L16" s="7">
        <f t="shared" si="4"/>
        <v>-1</v>
      </c>
      <c r="M16" s="7">
        <f t="shared" si="1"/>
        <v>0</v>
      </c>
      <c r="N16" s="7">
        <f>X15</f>
        <v>0</v>
      </c>
      <c r="O16" s="7">
        <f t="shared" si="5"/>
        <v>-0.38000000000000012</v>
      </c>
      <c r="P16" s="7">
        <f t="shared" si="5"/>
        <v>5.9999999999999942E-2</v>
      </c>
      <c r="Q16" s="7">
        <f t="shared" si="5"/>
        <v>-0.66000000000000014</v>
      </c>
      <c r="R16" s="7">
        <f t="shared" si="5"/>
        <v>-0.23999999999999996</v>
      </c>
      <c r="S16" s="7">
        <f>$B$12*$M$16*E16</f>
        <v>0</v>
      </c>
      <c r="T16" s="7">
        <f>$B$12*$M$16*F16</f>
        <v>0</v>
      </c>
      <c r="U16" s="7">
        <f>$B$12*$M$16*G16</f>
        <v>0</v>
      </c>
      <c r="V16" s="7">
        <f>$B$12*$M$16*H16</f>
        <v>0</v>
      </c>
      <c r="W16" s="7">
        <f>$B$12*$M$16*I16</f>
        <v>0</v>
      </c>
      <c r="X16" s="7">
        <f t="shared" si="9"/>
        <v>0</v>
      </c>
      <c r="Y16" s="7">
        <f t="shared" si="2"/>
        <v>-0.38000000000000012</v>
      </c>
      <c r="Z16" s="7">
        <f t="shared" si="2"/>
        <v>5.9999999999999942E-2</v>
      </c>
      <c r="AA16" s="7">
        <f t="shared" si="2"/>
        <v>-0.66000000000000014</v>
      </c>
      <c r="AB16" s="7">
        <f t="shared" si="2"/>
        <v>-0.23999999999999996</v>
      </c>
      <c r="AC16" s="7">
        <f t="shared" si="3"/>
        <v>-5.5700000000000021</v>
      </c>
      <c r="AD16" s="7">
        <f t="shared" si="6"/>
        <v>-1</v>
      </c>
      <c r="AE16" s="7">
        <f t="shared" si="7"/>
        <v>0</v>
      </c>
      <c r="AF16" s="7">
        <f t="shared" si="8"/>
        <v>0</v>
      </c>
      <c r="AG16" s="121"/>
    </row>
    <row r="17" spans="4:33" ht="15.75" thickBot="1" x14ac:dyDescent="0.3">
      <c r="D17" s="130"/>
      <c r="E17" s="10">
        <v>1</v>
      </c>
      <c r="F17" s="10">
        <v>6.9</v>
      </c>
      <c r="G17" s="10">
        <v>3.1</v>
      </c>
      <c r="H17" s="10">
        <v>4.9000000000000004</v>
      </c>
      <c r="I17" s="10">
        <v>1.5</v>
      </c>
      <c r="J17" s="10">
        <v>-1</v>
      </c>
      <c r="K17" s="10">
        <f t="shared" si="0"/>
        <v>-6.030000000000002</v>
      </c>
      <c r="L17" s="10">
        <f t="shared" si="4"/>
        <v>-1</v>
      </c>
      <c r="M17" s="10">
        <f t="shared" si="1"/>
        <v>0</v>
      </c>
      <c r="N17" s="10">
        <f>X16</f>
        <v>0</v>
      </c>
      <c r="O17" s="10">
        <f t="shared" si="5"/>
        <v>-0.38000000000000012</v>
      </c>
      <c r="P17" s="10">
        <f t="shared" si="5"/>
        <v>5.9999999999999942E-2</v>
      </c>
      <c r="Q17" s="10">
        <f t="shared" si="5"/>
        <v>-0.66000000000000014</v>
      </c>
      <c r="R17" s="10">
        <f t="shared" si="5"/>
        <v>-0.23999999999999996</v>
      </c>
      <c r="S17" s="10">
        <f>$B$12*$M$17*E17</f>
        <v>0</v>
      </c>
      <c r="T17" s="10">
        <f>$B$12*$M$17*F17</f>
        <v>0</v>
      </c>
      <c r="U17" s="10">
        <f>$B$12*$M$17*G17</f>
        <v>0</v>
      </c>
      <c r="V17" s="10">
        <f>$B$12*$M$17*H17</f>
        <v>0</v>
      </c>
      <c r="W17" s="10">
        <f>$B$12*$M$17*I17</f>
        <v>0</v>
      </c>
      <c r="X17" s="10">
        <f t="shared" si="9"/>
        <v>0</v>
      </c>
      <c r="Y17" s="10">
        <f t="shared" si="2"/>
        <v>-0.38000000000000012</v>
      </c>
      <c r="Z17" s="10">
        <f t="shared" si="2"/>
        <v>5.9999999999999942E-2</v>
      </c>
      <c r="AA17" s="10">
        <f t="shared" si="2"/>
        <v>-0.66000000000000014</v>
      </c>
      <c r="AB17" s="10">
        <f t="shared" si="2"/>
        <v>-0.23999999999999996</v>
      </c>
      <c r="AC17" s="10">
        <f t="shared" si="3"/>
        <v>-6.030000000000002</v>
      </c>
      <c r="AD17" s="10">
        <f t="shared" si="6"/>
        <v>-1</v>
      </c>
      <c r="AE17" s="10">
        <f t="shared" si="7"/>
        <v>0</v>
      </c>
      <c r="AF17" s="10">
        <f t="shared" si="8"/>
        <v>0</v>
      </c>
      <c r="AG17" s="130"/>
    </row>
    <row r="18" spans="4:33" ht="15.75" thickTop="1" x14ac:dyDescent="0.25">
      <c r="D18" s="131">
        <v>2</v>
      </c>
      <c r="E18" s="12">
        <v>1</v>
      </c>
      <c r="F18" s="12">
        <v>5.0999999999999996</v>
      </c>
      <c r="G18" s="12">
        <v>3.5</v>
      </c>
      <c r="H18" s="12">
        <v>1.4</v>
      </c>
      <c r="I18" s="12">
        <v>0.2</v>
      </c>
      <c r="J18" s="12">
        <v>1</v>
      </c>
      <c r="K18" s="12">
        <f t="shared" si="0"/>
        <v>-2.7000000000000011</v>
      </c>
      <c r="L18" s="12">
        <f t="shared" si="4"/>
        <v>-1</v>
      </c>
      <c r="M18" s="12">
        <f t="shared" si="1"/>
        <v>2</v>
      </c>
      <c r="N18" s="12">
        <f t="shared" ref="N18:R29" si="10">X17</f>
        <v>0</v>
      </c>
      <c r="O18" s="12">
        <f t="shared" si="5"/>
        <v>-0.38000000000000012</v>
      </c>
      <c r="P18" s="12">
        <f t="shared" si="5"/>
        <v>5.9999999999999942E-2</v>
      </c>
      <c r="Q18" s="12">
        <f t="shared" si="5"/>
        <v>-0.66000000000000014</v>
      </c>
      <c r="R18" s="12">
        <f t="shared" si="5"/>
        <v>-0.23999999999999996</v>
      </c>
      <c r="S18" s="12">
        <f>$B$12*$M$18*E18</f>
        <v>0.2</v>
      </c>
      <c r="T18" s="12">
        <f>$B$12*$M$18*F18</f>
        <v>1.02</v>
      </c>
      <c r="U18" s="12">
        <f>$B$12*$M$18*G18</f>
        <v>0.70000000000000007</v>
      </c>
      <c r="V18" s="12">
        <f>$B$12*$M$18*H18</f>
        <v>0.27999999999999997</v>
      </c>
      <c r="W18" s="12">
        <f>$B$12*$M$18*I18</f>
        <v>4.0000000000000008E-2</v>
      </c>
      <c r="X18" s="12">
        <f t="shared" si="9"/>
        <v>0.2</v>
      </c>
      <c r="Y18" s="12">
        <f t="shared" si="2"/>
        <v>0.6399999999999999</v>
      </c>
      <c r="Z18" s="12">
        <f t="shared" si="2"/>
        <v>0.76</v>
      </c>
      <c r="AA18" s="12">
        <f t="shared" si="2"/>
        <v>-0.38000000000000017</v>
      </c>
      <c r="AB18" s="12">
        <f t="shared" si="2"/>
        <v>-0.19999999999999996</v>
      </c>
      <c r="AC18" s="12">
        <f t="shared" ref="AC18:AC23" si="11">E18*$X$23+F18*$Y$23+G18*$Z$23+H18*$AA$23+I18*$AB$23</f>
        <v>-5.4000000000000021</v>
      </c>
      <c r="AD18" s="12">
        <f t="shared" si="6"/>
        <v>-1</v>
      </c>
      <c r="AE18" s="12">
        <f t="shared" si="7"/>
        <v>2</v>
      </c>
      <c r="AF18" s="12">
        <f t="shared" si="8"/>
        <v>4</v>
      </c>
      <c r="AG18" s="131">
        <f>SUM(AF18:AF23)/2</f>
        <v>6</v>
      </c>
    </row>
    <row r="19" spans="4:33" x14ac:dyDescent="0.25">
      <c r="D19" s="132"/>
      <c r="E19" s="8">
        <v>1</v>
      </c>
      <c r="F19" s="8">
        <v>4.9000000000000004</v>
      </c>
      <c r="G19" s="8">
        <v>3</v>
      </c>
      <c r="H19" s="8">
        <v>1.4</v>
      </c>
      <c r="I19" s="8">
        <v>0.2</v>
      </c>
      <c r="J19" s="8">
        <v>1</v>
      </c>
      <c r="K19" s="8">
        <f t="shared" si="0"/>
        <v>5.0439999999999996</v>
      </c>
      <c r="L19" s="8">
        <f t="shared" si="4"/>
        <v>1</v>
      </c>
      <c r="M19" s="8">
        <f t="shared" si="1"/>
        <v>0</v>
      </c>
      <c r="N19" s="8">
        <f t="shared" si="10"/>
        <v>0.2</v>
      </c>
      <c r="O19" s="8">
        <f t="shared" si="5"/>
        <v>0.6399999999999999</v>
      </c>
      <c r="P19" s="8">
        <f t="shared" si="5"/>
        <v>0.76</v>
      </c>
      <c r="Q19" s="8">
        <f t="shared" si="5"/>
        <v>-0.38000000000000017</v>
      </c>
      <c r="R19" s="8">
        <f t="shared" si="5"/>
        <v>-0.19999999999999996</v>
      </c>
      <c r="S19" s="8">
        <f>$B$12*$M$19*E19</f>
        <v>0</v>
      </c>
      <c r="T19" s="8">
        <f>$B$12*$M$19*F19</f>
        <v>0</v>
      </c>
      <c r="U19" s="8">
        <f>$B$12*$M$19*G19</f>
        <v>0</v>
      </c>
      <c r="V19" s="8">
        <f>$B$12*$M$19*H19</f>
        <v>0</v>
      </c>
      <c r="W19" s="8">
        <f>$B$12*$M$19*I19</f>
        <v>0</v>
      </c>
      <c r="X19" s="8">
        <f t="shared" si="9"/>
        <v>0.2</v>
      </c>
      <c r="Y19" s="8">
        <f t="shared" si="2"/>
        <v>0.6399999999999999</v>
      </c>
      <c r="Z19" s="8">
        <f t="shared" si="2"/>
        <v>0.76</v>
      </c>
      <c r="AA19" s="8">
        <f t="shared" si="2"/>
        <v>-0.38000000000000017</v>
      </c>
      <c r="AB19" s="8">
        <f t="shared" si="2"/>
        <v>-0.19999999999999996</v>
      </c>
      <c r="AC19" s="8">
        <f t="shared" si="11"/>
        <v>-5.3080000000000016</v>
      </c>
      <c r="AD19" s="8">
        <f t="shared" si="6"/>
        <v>-1</v>
      </c>
      <c r="AE19" s="8">
        <f t="shared" si="7"/>
        <v>2</v>
      </c>
      <c r="AF19" s="8">
        <f t="shared" si="8"/>
        <v>4</v>
      </c>
      <c r="AG19" s="132"/>
    </row>
    <row r="20" spans="4:33" x14ac:dyDescent="0.25">
      <c r="D20" s="132"/>
      <c r="E20" s="8">
        <v>1</v>
      </c>
      <c r="F20" s="8">
        <v>4.7</v>
      </c>
      <c r="G20" s="8">
        <v>3.2</v>
      </c>
      <c r="H20" s="8">
        <v>1.3</v>
      </c>
      <c r="I20" s="8">
        <v>0.2</v>
      </c>
      <c r="J20" s="8">
        <v>1</v>
      </c>
      <c r="K20" s="8">
        <f t="shared" si="0"/>
        <v>5.1060000000000008</v>
      </c>
      <c r="L20" s="8">
        <f t="shared" si="4"/>
        <v>1</v>
      </c>
      <c r="M20" s="8">
        <f t="shared" si="1"/>
        <v>0</v>
      </c>
      <c r="N20" s="8">
        <f t="shared" si="10"/>
        <v>0.2</v>
      </c>
      <c r="O20" s="8">
        <f t="shared" si="5"/>
        <v>0.6399999999999999</v>
      </c>
      <c r="P20" s="8">
        <f t="shared" si="5"/>
        <v>0.76</v>
      </c>
      <c r="Q20" s="8">
        <f t="shared" si="5"/>
        <v>-0.38000000000000017</v>
      </c>
      <c r="R20" s="8">
        <f t="shared" si="5"/>
        <v>-0.19999999999999996</v>
      </c>
      <c r="S20" s="8">
        <f>$B$12*$M$20*E20</f>
        <v>0</v>
      </c>
      <c r="T20" s="8">
        <f>$B$12*$M$20*F20</f>
        <v>0</v>
      </c>
      <c r="U20" s="8">
        <f>$B$12*$M$20*G20</f>
        <v>0</v>
      </c>
      <c r="V20" s="8">
        <f>$B$12*$M$20*H20</f>
        <v>0</v>
      </c>
      <c r="W20" s="8">
        <f>$B$12*$M$20*I20</f>
        <v>0</v>
      </c>
      <c r="X20" s="8">
        <f t="shared" si="9"/>
        <v>0.2</v>
      </c>
      <c r="Y20" s="8">
        <f t="shared" si="2"/>
        <v>0.6399999999999999</v>
      </c>
      <c r="Z20" s="8">
        <f t="shared" si="2"/>
        <v>0.76</v>
      </c>
      <c r="AA20" s="8">
        <f t="shared" si="2"/>
        <v>-0.38000000000000017</v>
      </c>
      <c r="AB20" s="8">
        <f t="shared" si="2"/>
        <v>-0.19999999999999996</v>
      </c>
      <c r="AC20" s="8">
        <f t="shared" si="11"/>
        <v>-5.0000000000000018</v>
      </c>
      <c r="AD20" s="8">
        <f t="shared" si="6"/>
        <v>-1</v>
      </c>
      <c r="AE20" s="8">
        <f t="shared" si="7"/>
        <v>2</v>
      </c>
      <c r="AF20" s="8">
        <f t="shared" si="8"/>
        <v>4</v>
      </c>
      <c r="AG20" s="132"/>
    </row>
    <row r="21" spans="4:33" x14ac:dyDescent="0.25">
      <c r="D21" s="132"/>
      <c r="E21" s="8">
        <v>1</v>
      </c>
      <c r="F21" s="8">
        <v>7</v>
      </c>
      <c r="G21" s="8">
        <v>3.2</v>
      </c>
      <c r="H21" s="8">
        <v>4.7</v>
      </c>
      <c r="I21" s="8">
        <v>1.4</v>
      </c>
      <c r="J21" s="8">
        <v>-1</v>
      </c>
      <c r="K21" s="8">
        <f t="shared" si="0"/>
        <v>5.0459999999999985</v>
      </c>
      <c r="L21" s="8">
        <f t="shared" si="4"/>
        <v>1</v>
      </c>
      <c r="M21" s="8">
        <f t="shared" si="1"/>
        <v>-2</v>
      </c>
      <c r="N21" s="8">
        <f t="shared" si="10"/>
        <v>0.2</v>
      </c>
      <c r="O21" s="8">
        <f t="shared" si="5"/>
        <v>0.6399999999999999</v>
      </c>
      <c r="P21" s="8">
        <f t="shared" si="5"/>
        <v>0.76</v>
      </c>
      <c r="Q21" s="8">
        <f t="shared" si="5"/>
        <v>-0.38000000000000017</v>
      </c>
      <c r="R21" s="8">
        <f t="shared" si="5"/>
        <v>-0.19999999999999996</v>
      </c>
      <c r="S21" s="8">
        <f>$B$12*$M$21*E21</f>
        <v>-0.2</v>
      </c>
      <c r="T21" s="8">
        <f>$B$12*$M$21*F21</f>
        <v>-1.4000000000000001</v>
      </c>
      <c r="U21" s="8">
        <f>$B$12*$M$21*G21</f>
        <v>-0.64000000000000012</v>
      </c>
      <c r="V21" s="8">
        <f>$B$12*$M$21*H21</f>
        <v>-0.94000000000000006</v>
      </c>
      <c r="W21" s="8">
        <f>$B$12*$M$21*I21</f>
        <v>-0.27999999999999997</v>
      </c>
      <c r="X21" s="8">
        <f t="shared" si="9"/>
        <v>0</v>
      </c>
      <c r="Y21" s="8">
        <f t="shared" si="2"/>
        <v>-0.76000000000000023</v>
      </c>
      <c r="Z21" s="8">
        <f t="shared" si="2"/>
        <v>0.11999999999999988</v>
      </c>
      <c r="AA21" s="8">
        <f t="shared" si="2"/>
        <v>-1.3200000000000003</v>
      </c>
      <c r="AB21" s="8">
        <f t="shared" si="2"/>
        <v>-0.47999999999999993</v>
      </c>
      <c r="AC21" s="8">
        <f t="shared" si="11"/>
        <v>-11.812000000000005</v>
      </c>
      <c r="AD21" s="8">
        <f t="shared" si="6"/>
        <v>-1</v>
      </c>
      <c r="AE21" s="8">
        <f t="shared" si="7"/>
        <v>0</v>
      </c>
      <c r="AF21" s="8">
        <f t="shared" si="8"/>
        <v>0</v>
      </c>
      <c r="AG21" s="132"/>
    </row>
    <row r="22" spans="4:33" x14ac:dyDescent="0.25">
      <c r="D22" s="132"/>
      <c r="E22" s="8">
        <v>1</v>
      </c>
      <c r="F22" s="8">
        <v>6.4</v>
      </c>
      <c r="G22" s="8">
        <v>3.2</v>
      </c>
      <c r="H22" s="8">
        <v>4.5</v>
      </c>
      <c r="I22" s="8">
        <v>1.5</v>
      </c>
      <c r="J22" s="8">
        <v>-1</v>
      </c>
      <c r="K22" s="8">
        <f t="shared" si="0"/>
        <v>-11.140000000000004</v>
      </c>
      <c r="L22" s="8">
        <f t="shared" si="4"/>
        <v>-1</v>
      </c>
      <c r="M22" s="8">
        <f t="shared" si="1"/>
        <v>0</v>
      </c>
      <c r="N22" s="8">
        <f t="shared" si="10"/>
        <v>0</v>
      </c>
      <c r="O22" s="8">
        <f t="shared" si="5"/>
        <v>-0.76000000000000023</v>
      </c>
      <c r="P22" s="8">
        <f t="shared" si="5"/>
        <v>0.11999999999999988</v>
      </c>
      <c r="Q22" s="8">
        <f t="shared" si="5"/>
        <v>-1.3200000000000003</v>
      </c>
      <c r="R22" s="8">
        <f t="shared" si="5"/>
        <v>-0.47999999999999993</v>
      </c>
      <c r="S22" s="8">
        <f>$B$12*$M$22*E22</f>
        <v>0</v>
      </c>
      <c r="T22" s="8">
        <f>$B$12*$M$22*F22</f>
        <v>0</v>
      </c>
      <c r="U22" s="8">
        <f>$B$12*$M$22*G22</f>
        <v>0</v>
      </c>
      <c r="V22" s="8">
        <f>$B$12*$M$22*H22</f>
        <v>0</v>
      </c>
      <c r="W22" s="8">
        <f>$B$12*$M$22*I22</f>
        <v>0</v>
      </c>
      <c r="X22" s="8">
        <f t="shared" si="9"/>
        <v>0</v>
      </c>
      <c r="Y22" s="8">
        <f t="shared" si="2"/>
        <v>-0.76000000000000023</v>
      </c>
      <c r="Z22" s="8">
        <f t="shared" si="2"/>
        <v>0.11999999999999988</v>
      </c>
      <c r="AA22" s="8">
        <f t="shared" si="2"/>
        <v>-1.3200000000000003</v>
      </c>
      <c r="AB22" s="8">
        <f t="shared" si="2"/>
        <v>-0.47999999999999993</v>
      </c>
      <c r="AC22" s="8">
        <f t="shared" si="11"/>
        <v>-11.140000000000004</v>
      </c>
      <c r="AD22" s="8">
        <f t="shared" si="6"/>
        <v>-1</v>
      </c>
      <c r="AE22" s="8">
        <f t="shared" si="7"/>
        <v>0</v>
      </c>
      <c r="AF22" s="8">
        <f t="shared" si="8"/>
        <v>0</v>
      </c>
      <c r="AG22" s="132"/>
    </row>
    <row r="23" spans="4:33" ht="15.75" thickBot="1" x14ac:dyDescent="0.3">
      <c r="D23" s="133"/>
      <c r="E23" s="13">
        <v>1</v>
      </c>
      <c r="F23" s="13">
        <v>6.9</v>
      </c>
      <c r="G23" s="13">
        <v>3.1</v>
      </c>
      <c r="H23" s="13">
        <v>4.9000000000000004</v>
      </c>
      <c r="I23" s="13">
        <v>1.5</v>
      </c>
      <c r="J23" s="13">
        <v>-1</v>
      </c>
      <c r="K23" s="13">
        <f t="shared" si="0"/>
        <v>-12.060000000000004</v>
      </c>
      <c r="L23" s="13">
        <f t="shared" si="4"/>
        <v>-1</v>
      </c>
      <c r="M23" s="13">
        <f t="shared" si="1"/>
        <v>0</v>
      </c>
      <c r="N23" s="13">
        <f t="shared" si="10"/>
        <v>0</v>
      </c>
      <c r="O23" s="13">
        <f t="shared" si="5"/>
        <v>-0.76000000000000023</v>
      </c>
      <c r="P23" s="13">
        <f t="shared" si="5"/>
        <v>0.11999999999999988</v>
      </c>
      <c r="Q23" s="13">
        <f t="shared" si="5"/>
        <v>-1.3200000000000003</v>
      </c>
      <c r="R23" s="13">
        <f t="shared" si="5"/>
        <v>-0.47999999999999993</v>
      </c>
      <c r="S23" s="13">
        <f>$B$12*$M$23*E23</f>
        <v>0</v>
      </c>
      <c r="T23" s="13">
        <f>$B$12*$M$23*F23</f>
        <v>0</v>
      </c>
      <c r="U23" s="13">
        <f>$B$12*$M$23*G23</f>
        <v>0</v>
      </c>
      <c r="V23" s="13">
        <f>$B$12*$M$23*H23</f>
        <v>0</v>
      </c>
      <c r="W23" s="13">
        <f>$B$12*$M$23*I23</f>
        <v>0</v>
      </c>
      <c r="X23" s="13">
        <f t="shared" si="9"/>
        <v>0</v>
      </c>
      <c r="Y23" s="13">
        <f t="shared" si="2"/>
        <v>-0.76000000000000023</v>
      </c>
      <c r="Z23" s="13">
        <f t="shared" si="2"/>
        <v>0.11999999999999988</v>
      </c>
      <c r="AA23" s="13">
        <f t="shared" si="2"/>
        <v>-1.3200000000000003</v>
      </c>
      <c r="AB23" s="13">
        <f t="shared" si="2"/>
        <v>-0.47999999999999993</v>
      </c>
      <c r="AC23" s="13">
        <f t="shared" si="11"/>
        <v>-12.060000000000004</v>
      </c>
      <c r="AD23" s="13">
        <f t="shared" si="6"/>
        <v>-1</v>
      </c>
      <c r="AE23" s="13">
        <f t="shared" si="7"/>
        <v>0</v>
      </c>
      <c r="AF23" s="13">
        <f t="shared" si="8"/>
        <v>0</v>
      </c>
      <c r="AG23" s="133"/>
    </row>
    <row r="24" spans="4:33" ht="15.75" thickTop="1" x14ac:dyDescent="0.25">
      <c r="D24" s="129">
        <v>3</v>
      </c>
      <c r="E24" s="11">
        <v>1</v>
      </c>
      <c r="F24" s="11">
        <v>5.0999999999999996</v>
      </c>
      <c r="G24" s="11">
        <v>3.5</v>
      </c>
      <c r="H24" s="11">
        <v>1.4</v>
      </c>
      <c r="I24" s="11">
        <v>0.2</v>
      </c>
      <c r="J24" s="11">
        <v>1</v>
      </c>
      <c r="K24" s="11">
        <f t="shared" si="0"/>
        <v>-5.4000000000000021</v>
      </c>
      <c r="L24" s="11">
        <f t="shared" si="4"/>
        <v>-1</v>
      </c>
      <c r="M24" s="11">
        <f t="shared" si="1"/>
        <v>2</v>
      </c>
      <c r="N24" s="11">
        <f t="shared" si="10"/>
        <v>0</v>
      </c>
      <c r="O24" s="11">
        <f t="shared" si="5"/>
        <v>-0.76000000000000023</v>
      </c>
      <c r="P24" s="11">
        <f t="shared" si="5"/>
        <v>0.11999999999999988</v>
      </c>
      <c r="Q24" s="11">
        <f t="shared" si="5"/>
        <v>-1.3200000000000003</v>
      </c>
      <c r="R24" s="11">
        <f t="shared" si="5"/>
        <v>-0.47999999999999993</v>
      </c>
      <c r="S24" s="11">
        <f>$B$12*$M$24*E24</f>
        <v>0.2</v>
      </c>
      <c r="T24" s="11">
        <f>$B$12*$M$24*F24</f>
        <v>1.02</v>
      </c>
      <c r="U24" s="11">
        <f>$B$12*$M$24*G24</f>
        <v>0.70000000000000007</v>
      </c>
      <c r="V24" s="11">
        <f>$B$12*$M$24*H24</f>
        <v>0.27999999999999997</v>
      </c>
      <c r="W24" s="11">
        <f>$B$12*$M$24*I24</f>
        <v>4.0000000000000008E-2</v>
      </c>
      <c r="X24" s="11">
        <f t="shared" si="9"/>
        <v>0.2</v>
      </c>
      <c r="Y24" s="11">
        <f t="shared" si="2"/>
        <v>0.25999999999999979</v>
      </c>
      <c r="Z24" s="11">
        <f t="shared" si="2"/>
        <v>0.82</v>
      </c>
      <c r="AA24" s="11">
        <f t="shared" si="2"/>
        <v>-1.0400000000000003</v>
      </c>
      <c r="AB24" s="11">
        <f t="shared" si="2"/>
        <v>-0.43999999999999995</v>
      </c>
      <c r="AC24" s="11">
        <f t="shared" ref="AC24:AC29" si="12">E24*$X$29+F24*$Y$29+G24*$Z$29+H24*$AA$29+I24*$AB$29</f>
        <v>2.8519999999999976</v>
      </c>
      <c r="AD24" s="11">
        <f t="shared" si="6"/>
        <v>1</v>
      </c>
      <c r="AE24" s="11">
        <f t="shared" si="7"/>
        <v>0</v>
      </c>
      <c r="AF24" s="11">
        <f t="shared" si="8"/>
        <v>0</v>
      </c>
      <c r="AG24" s="129">
        <f>SUM(AF24:AF29)/2</f>
        <v>0</v>
      </c>
    </row>
    <row r="25" spans="4:33" x14ac:dyDescent="0.25">
      <c r="D25" s="121"/>
      <c r="E25" s="7">
        <v>1</v>
      </c>
      <c r="F25" s="7">
        <v>4.9000000000000004</v>
      </c>
      <c r="G25" s="7">
        <v>3</v>
      </c>
      <c r="H25" s="7">
        <v>1.4</v>
      </c>
      <c r="I25" s="7">
        <v>0.2</v>
      </c>
      <c r="J25" s="7">
        <v>1</v>
      </c>
      <c r="K25" s="7">
        <f t="shared" si="0"/>
        <v>2.3899999999999988</v>
      </c>
      <c r="L25" s="7">
        <f t="shared" si="4"/>
        <v>1</v>
      </c>
      <c r="M25" s="7">
        <f t="shared" si="1"/>
        <v>0</v>
      </c>
      <c r="N25" s="7">
        <f t="shared" si="10"/>
        <v>0.2</v>
      </c>
      <c r="O25" s="7">
        <f t="shared" si="5"/>
        <v>0.25999999999999979</v>
      </c>
      <c r="P25" s="7">
        <f t="shared" si="5"/>
        <v>0.82</v>
      </c>
      <c r="Q25" s="7">
        <f t="shared" si="5"/>
        <v>-1.0400000000000003</v>
      </c>
      <c r="R25" s="7">
        <f t="shared" si="5"/>
        <v>-0.43999999999999995</v>
      </c>
      <c r="S25" s="7">
        <f>$B$12*$M$25*E25</f>
        <v>0</v>
      </c>
      <c r="T25" s="7">
        <f>$B$12*$M$25*F25</f>
        <v>0</v>
      </c>
      <c r="U25" s="7">
        <f>$B$12*$M$25*G25</f>
        <v>0</v>
      </c>
      <c r="V25" s="7">
        <f>$B$12*$M$25*H25</f>
        <v>0</v>
      </c>
      <c r="W25" s="7">
        <f>$B$12*$M$25*I25</f>
        <v>0</v>
      </c>
      <c r="X25" s="7">
        <f t="shared" si="9"/>
        <v>0.2</v>
      </c>
      <c r="Y25" s="7">
        <f t="shared" si="2"/>
        <v>0.25999999999999979</v>
      </c>
      <c r="Z25" s="7">
        <f t="shared" si="2"/>
        <v>0.82</v>
      </c>
      <c r="AA25" s="7">
        <f t="shared" si="2"/>
        <v>-1.0400000000000003</v>
      </c>
      <c r="AB25" s="7">
        <f t="shared" si="2"/>
        <v>-0.43999999999999995</v>
      </c>
      <c r="AC25" s="7">
        <f t="shared" si="12"/>
        <v>2.3899999999999988</v>
      </c>
      <c r="AD25" s="7">
        <f t="shared" si="6"/>
        <v>1</v>
      </c>
      <c r="AE25" s="7">
        <f t="shared" si="7"/>
        <v>0</v>
      </c>
      <c r="AF25" s="7">
        <f t="shared" si="8"/>
        <v>0</v>
      </c>
      <c r="AG25" s="121"/>
    </row>
    <row r="26" spans="4:33" x14ac:dyDescent="0.25">
      <c r="D26" s="121"/>
      <c r="E26" s="7">
        <v>1</v>
      </c>
      <c r="F26" s="7">
        <v>4.7</v>
      </c>
      <c r="G26" s="7">
        <v>3.2</v>
      </c>
      <c r="H26" s="7">
        <v>1.3</v>
      </c>
      <c r="I26" s="7">
        <v>0.2</v>
      </c>
      <c r="J26" s="7">
        <v>1</v>
      </c>
      <c r="K26" s="7">
        <f t="shared" si="0"/>
        <v>2.605999999999999</v>
      </c>
      <c r="L26" s="7">
        <f t="shared" si="4"/>
        <v>1</v>
      </c>
      <c r="M26" s="7">
        <f t="shared" si="1"/>
        <v>0</v>
      </c>
      <c r="N26" s="7">
        <f t="shared" si="10"/>
        <v>0.2</v>
      </c>
      <c r="O26" s="7">
        <f t="shared" si="5"/>
        <v>0.25999999999999979</v>
      </c>
      <c r="P26" s="7">
        <f t="shared" si="5"/>
        <v>0.82</v>
      </c>
      <c r="Q26" s="7">
        <f t="shared" si="5"/>
        <v>-1.0400000000000003</v>
      </c>
      <c r="R26" s="7">
        <f t="shared" si="5"/>
        <v>-0.43999999999999995</v>
      </c>
      <c r="S26" s="7">
        <f>$B$12*$M$26*E26</f>
        <v>0</v>
      </c>
      <c r="T26" s="7">
        <f>$B$12*$M$26*F26</f>
        <v>0</v>
      </c>
      <c r="U26" s="7">
        <f>$B$12*$M$26*G26</f>
        <v>0</v>
      </c>
      <c r="V26" s="7">
        <f>$B$12*$M$26*H26</f>
        <v>0</v>
      </c>
      <c r="W26" s="7">
        <f>$B$12*$M$26*I26</f>
        <v>0</v>
      </c>
      <c r="X26" s="7">
        <f t="shared" si="9"/>
        <v>0.2</v>
      </c>
      <c r="Y26" s="7">
        <f t="shared" si="2"/>
        <v>0.25999999999999979</v>
      </c>
      <c r="Z26" s="7">
        <f t="shared" si="2"/>
        <v>0.82</v>
      </c>
      <c r="AA26" s="7">
        <f t="shared" si="2"/>
        <v>-1.0400000000000003</v>
      </c>
      <c r="AB26" s="7">
        <f t="shared" si="2"/>
        <v>-0.43999999999999995</v>
      </c>
      <c r="AC26" s="7">
        <f t="shared" si="12"/>
        <v>2.605999999999999</v>
      </c>
      <c r="AD26" s="7">
        <f t="shared" si="6"/>
        <v>1</v>
      </c>
      <c r="AE26" s="7">
        <f t="shared" si="7"/>
        <v>0</v>
      </c>
      <c r="AF26" s="7">
        <f t="shared" si="8"/>
        <v>0</v>
      </c>
      <c r="AG26" s="121"/>
    </row>
    <row r="27" spans="4:33" x14ac:dyDescent="0.25">
      <c r="D27" s="121"/>
      <c r="E27" s="7">
        <v>1</v>
      </c>
      <c r="F27" s="7">
        <v>7</v>
      </c>
      <c r="G27" s="7">
        <v>3.2</v>
      </c>
      <c r="H27" s="7">
        <v>4.7</v>
      </c>
      <c r="I27" s="7">
        <v>1.4</v>
      </c>
      <c r="J27" s="7">
        <v>-1</v>
      </c>
      <c r="K27" s="7">
        <f t="shared" si="0"/>
        <v>-0.86000000000000321</v>
      </c>
      <c r="L27" s="7">
        <f t="shared" si="4"/>
        <v>-1</v>
      </c>
      <c r="M27" s="7">
        <f t="shared" si="1"/>
        <v>0</v>
      </c>
      <c r="N27" s="7">
        <f t="shared" si="10"/>
        <v>0.2</v>
      </c>
      <c r="O27" s="7">
        <f t="shared" si="5"/>
        <v>0.25999999999999979</v>
      </c>
      <c r="P27" s="7">
        <f t="shared" si="5"/>
        <v>0.82</v>
      </c>
      <c r="Q27" s="7">
        <f t="shared" si="5"/>
        <v>-1.0400000000000003</v>
      </c>
      <c r="R27" s="7">
        <f t="shared" si="5"/>
        <v>-0.43999999999999995</v>
      </c>
      <c r="S27" s="7">
        <f>$B$12*$M$27*E27</f>
        <v>0</v>
      </c>
      <c r="T27" s="7">
        <f>$B$12*$M$27*F27</f>
        <v>0</v>
      </c>
      <c r="U27" s="7">
        <f>$B$12*$M$27*G27</f>
        <v>0</v>
      </c>
      <c r="V27" s="7">
        <f>$B$12*$M$27*H27</f>
        <v>0</v>
      </c>
      <c r="W27" s="7">
        <f>$B$12*$M$27*I27</f>
        <v>0</v>
      </c>
      <c r="X27" s="7">
        <f t="shared" si="9"/>
        <v>0.2</v>
      </c>
      <c r="Y27" s="7">
        <f t="shared" si="2"/>
        <v>0.25999999999999979</v>
      </c>
      <c r="Z27" s="7">
        <f t="shared" si="2"/>
        <v>0.82</v>
      </c>
      <c r="AA27" s="7">
        <f t="shared" si="2"/>
        <v>-1.0400000000000003</v>
      </c>
      <c r="AB27" s="7">
        <f t="shared" si="2"/>
        <v>-0.43999999999999995</v>
      </c>
      <c r="AC27" s="7">
        <f t="shared" si="12"/>
        <v>-0.86000000000000321</v>
      </c>
      <c r="AD27" s="7">
        <f t="shared" si="6"/>
        <v>-1</v>
      </c>
      <c r="AE27" s="7">
        <f t="shared" si="7"/>
        <v>0</v>
      </c>
      <c r="AF27" s="7">
        <f t="shared" si="8"/>
        <v>0</v>
      </c>
      <c r="AG27" s="121"/>
    </row>
    <row r="28" spans="4:33" x14ac:dyDescent="0.25">
      <c r="D28" s="121"/>
      <c r="E28" s="7">
        <v>1</v>
      </c>
      <c r="F28" s="7">
        <v>6.4</v>
      </c>
      <c r="G28" s="7">
        <v>3.2</v>
      </c>
      <c r="H28" s="7">
        <v>4.5</v>
      </c>
      <c r="I28" s="7">
        <v>1.5</v>
      </c>
      <c r="J28" s="7">
        <v>-1</v>
      </c>
      <c r="K28" s="7">
        <f t="shared" si="0"/>
        <v>-0.85200000000000276</v>
      </c>
      <c r="L28" s="7">
        <f t="shared" si="4"/>
        <v>-1</v>
      </c>
      <c r="M28" s="7">
        <f t="shared" si="1"/>
        <v>0</v>
      </c>
      <c r="N28" s="7">
        <f t="shared" si="10"/>
        <v>0.2</v>
      </c>
      <c r="O28" s="7">
        <f t="shared" si="5"/>
        <v>0.25999999999999979</v>
      </c>
      <c r="P28" s="7">
        <f t="shared" si="5"/>
        <v>0.82</v>
      </c>
      <c r="Q28" s="7">
        <f t="shared" si="5"/>
        <v>-1.0400000000000003</v>
      </c>
      <c r="R28" s="7">
        <f t="shared" si="5"/>
        <v>-0.43999999999999995</v>
      </c>
      <c r="S28" s="7">
        <f>$B$12*$M$28*E28</f>
        <v>0</v>
      </c>
      <c r="T28" s="7">
        <f>$B$12*$M$28*F28</f>
        <v>0</v>
      </c>
      <c r="U28" s="7">
        <f>$B$12*$M$28*G28</f>
        <v>0</v>
      </c>
      <c r="V28" s="7">
        <f>$B$12*$M$28*H28</f>
        <v>0</v>
      </c>
      <c r="W28" s="7">
        <f>$B$12*$M$28*I28</f>
        <v>0</v>
      </c>
      <c r="X28" s="7">
        <f t="shared" si="9"/>
        <v>0.2</v>
      </c>
      <c r="Y28" s="7">
        <f t="shared" si="9"/>
        <v>0.25999999999999979</v>
      </c>
      <c r="Z28" s="7">
        <f t="shared" si="9"/>
        <v>0.82</v>
      </c>
      <c r="AA28" s="7">
        <f t="shared" si="9"/>
        <v>-1.0400000000000003</v>
      </c>
      <c r="AB28" s="7">
        <f t="shared" si="9"/>
        <v>-0.43999999999999995</v>
      </c>
      <c r="AC28" s="7">
        <f t="shared" si="12"/>
        <v>-0.85200000000000276</v>
      </c>
      <c r="AD28" s="7">
        <f t="shared" si="6"/>
        <v>-1</v>
      </c>
      <c r="AE28" s="7">
        <f t="shared" si="7"/>
        <v>0</v>
      </c>
      <c r="AF28" s="7">
        <f t="shared" si="8"/>
        <v>0</v>
      </c>
      <c r="AG28" s="121"/>
    </row>
    <row r="29" spans="4:33" ht="15.75" thickBot="1" x14ac:dyDescent="0.3">
      <c r="D29" s="122"/>
      <c r="E29" s="9">
        <v>1</v>
      </c>
      <c r="F29" s="9">
        <v>6.9</v>
      </c>
      <c r="G29" s="9">
        <v>3.1</v>
      </c>
      <c r="H29" s="9">
        <v>4.9000000000000004</v>
      </c>
      <c r="I29" s="9">
        <v>1.5</v>
      </c>
      <c r="J29" s="9">
        <v>-1</v>
      </c>
      <c r="K29" s="9">
        <f t="shared" si="0"/>
        <v>-1.2200000000000031</v>
      </c>
      <c r="L29" s="9">
        <f t="shared" si="4"/>
        <v>-1</v>
      </c>
      <c r="M29" s="9">
        <f t="shared" si="1"/>
        <v>0</v>
      </c>
      <c r="N29" s="9">
        <f t="shared" si="10"/>
        <v>0.2</v>
      </c>
      <c r="O29" s="9">
        <f t="shared" si="10"/>
        <v>0.25999999999999979</v>
      </c>
      <c r="P29" s="9">
        <f t="shared" si="10"/>
        <v>0.82</v>
      </c>
      <c r="Q29" s="9">
        <f t="shared" si="10"/>
        <v>-1.0400000000000003</v>
      </c>
      <c r="R29" s="9">
        <f t="shared" si="10"/>
        <v>-0.43999999999999995</v>
      </c>
      <c r="S29" s="9">
        <f>$B$12*$M$29*E29</f>
        <v>0</v>
      </c>
      <c r="T29" s="9">
        <f>$B$12*$M$29*F29</f>
        <v>0</v>
      </c>
      <c r="U29" s="9">
        <f>$B$12*$M$29*G29</f>
        <v>0</v>
      </c>
      <c r="V29" s="9">
        <f>$B$12*$M$29*H29</f>
        <v>0</v>
      </c>
      <c r="W29" s="9">
        <f>$B$12*$M$29*I29</f>
        <v>0</v>
      </c>
      <c r="X29" s="9">
        <f t="shared" si="9"/>
        <v>0.2</v>
      </c>
      <c r="Y29" s="9">
        <f t="shared" si="9"/>
        <v>0.25999999999999979</v>
      </c>
      <c r="Z29" s="9">
        <f t="shared" si="9"/>
        <v>0.82</v>
      </c>
      <c r="AA29" s="9">
        <f t="shared" si="9"/>
        <v>-1.0400000000000003</v>
      </c>
      <c r="AB29" s="9">
        <f t="shared" si="9"/>
        <v>-0.43999999999999995</v>
      </c>
      <c r="AC29" s="9">
        <f t="shared" si="12"/>
        <v>-1.2200000000000031</v>
      </c>
      <c r="AD29" s="9">
        <f t="shared" si="6"/>
        <v>-1</v>
      </c>
      <c r="AE29" s="9">
        <f t="shared" si="7"/>
        <v>0</v>
      </c>
      <c r="AF29" s="9">
        <f t="shared" si="8"/>
        <v>0</v>
      </c>
      <c r="AG29" s="122"/>
    </row>
    <row r="30" spans="4:33" ht="15.75" thickTop="1" x14ac:dyDescent="0.25"/>
  </sheetData>
  <mergeCells count="25">
    <mergeCell ref="H10:H11"/>
    <mergeCell ref="I10:I11"/>
    <mergeCell ref="J10:J11"/>
    <mergeCell ref="K10:L10"/>
    <mergeCell ref="B10:B11"/>
    <mergeCell ref="D10:D11"/>
    <mergeCell ref="E10:E11"/>
    <mergeCell ref="F10:F11"/>
    <mergeCell ref="G10:G11"/>
    <mergeCell ref="D24:D29"/>
    <mergeCell ref="AG24:AG29"/>
    <mergeCell ref="B2:C2"/>
    <mergeCell ref="B3:C3"/>
    <mergeCell ref="AF10:AF11"/>
    <mergeCell ref="AG10:AG11"/>
    <mergeCell ref="D12:D17"/>
    <mergeCell ref="AG12:AG17"/>
    <mergeCell ref="D18:D23"/>
    <mergeCell ref="AG18:AG23"/>
    <mergeCell ref="M10:M11"/>
    <mergeCell ref="N10:R10"/>
    <mergeCell ref="S10:W10"/>
    <mergeCell ref="X10:AB10"/>
    <mergeCell ref="AC10:AD10"/>
    <mergeCell ref="AE10:AE11"/>
  </mergeCells>
  <hyperlinks>
    <hyperlink ref="D8" location="'Daftar Isi'!A1" display="Daftar Isi"/>
  </hyperlink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42"/>
  <sheetViews>
    <sheetView topLeftCell="C1" zoomScaleNormal="100" workbookViewId="0">
      <selection activeCell="E12" sqref="E12:I14"/>
    </sheetView>
  </sheetViews>
  <sheetFormatPr defaultRowHeight="15" x14ac:dyDescent="0.25"/>
  <cols>
    <col min="1" max="2" width="9.140625" style="1"/>
    <col min="3" max="3" width="9.7109375" style="1" customWidth="1"/>
    <col min="4" max="7" width="9.140625" style="1"/>
    <col min="8" max="8" width="14.42578125" style="1" customWidth="1"/>
    <col min="9" max="9" width="13.42578125" style="1" customWidth="1"/>
    <col min="10" max="16384" width="9.140625" style="1"/>
  </cols>
  <sheetData>
    <row r="2" spans="2:31" x14ac:dyDescent="0.25">
      <c r="B2" s="96" t="s">
        <v>23</v>
      </c>
      <c r="C2" s="96"/>
      <c r="D2" s="3">
        <v>13512032</v>
      </c>
    </row>
    <row r="3" spans="2:31" x14ac:dyDescent="0.25">
      <c r="B3" s="96" t="s">
        <v>24</v>
      </c>
      <c r="C3" s="96"/>
      <c r="D3" s="3">
        <v>13512044</v>
      </c>
    </row>
    <row r="4" spans="2:31" x14ac:dyDescent="0.25">
      <c r="B4"/>
      <c r="C4"/>
    </row>
    <row r="5" spans="2:31" x14ac:dyDescent="0.25">
      <c r="B5" s="2" t="s">
        <v>57</v>
      </c>
      <c r="C5" s="2"/>
    </row>
    <row r="6" spans="2:31" x14ac:dyDescent="0.25">
      <c r="B6" s="2" t="s">
        <v>26</v>
      </c>
      <c r="C6" s="2"/>
    </row>
    <row r="7" spans="2:31" x14ac:dyDescent="0.25">
      <c r="B7" s="2"/>
      <c r="C7" s="2"/>
    </row>
    <row r="8" spans="2:31" x14ac:dyDescent="0.25">
      <c r="B8" s="2" t="s">
        <v>107</v>
      </c>
      <c r="C8" s="2"/>
      <c r="D8" s="79" t="s">
        <v>106</v>
      </c>
    </row>
    <row r="9" spans="2:31" ht="15.75" thickBot="1" x14ac:dyDescent="0.3">
      <c r="C9" s="2"/>
    </row>
    <row r="10" spans="2:31" ht="16.5" customHeight="1" thickTop="1" thickBot="1" x14ac:dyDescent="0.3">
      <c r="B10" s="152" t="s">
        <v>27</v>
      </c>
      <c r="C10" s="2"/>
      <c r="D10" s="117" t="s">
        <v>28</v>
      </c>
      <c r="E10" s="117" t="s">
        <v>29</v>
      </c>
      <c r="F10" s="117" t="s">
        <v>30</v>
      </c>
      <c r="G10" s="117" t="s">
        <v>31</v>
      </c>
      <c r="H10" s="117" t="s">
        <v>32</v>
      </c>
      <c r="I10" s="117" t="s">
        <v>58</v>
      </c>
      <c r="J10" s="117" t="s">
        <v>34</v>
      </c>
      <c r="K10" s="117" t="s">
        <v>59</v>
      </c>
      <c r="L10" s="115" t="s">
        <v>60</v>
      </c>
      <c r="M10" s="115" t="s">
        <v>61</v>
      </c>
      <c r="N10" s="115" t="s">
        <v>62</v>
      </c>
      <c r="O10" s="115" t="s">
        <v>63</v>
      </c>
      <c r="P10" s="87" t="s">
        <v>36</v>
      </c>
      <c r="Q10" s="87"/>
      <c r="R10" s="87"/>
      <c r="S10" s="87"/>
      <c r="T10" s="87" t="s">
        <v>37</v>
      </c>
      <c r="U10" s="87"/>
      <c r="V10" s="87"/>
      <c r="W10" s="87"/>
      <c r="X10" s="87" t="s">
        <v>38</v>
      </c>
      <c r="Y10" s="87"/>
      <c r="Z10" s="87"/>
      <c r="AA10" s="87"/>
      <c r="AB10" s="115" t="s">
        <v>39</v>
      </c>
      <c r="AC10" s="117" t="s">
        <v>64</v>
      </c>
      <c r="AD10" s="117" t="s">
        <v>65</v>
      </c>
      <c r="AE10" s="117" t="s">
        <v>41</v>
      </c>
    </row>
    <row r="11" spans="2:31" ht="16.5" thickTop="1" thickBot="1" x14ac:dyDescent="0.3">
      <c r="B11" s="152"/>
      <c r="D11" s="119"/>
      <c r="E11" s="119"/>
      <c r="F11" s="119"/>
      <c r="G11" s="119"/>
      <c r="H11" s="119"/>
      <c r="I11" s="119"/>
      <c r="J11" s="119"/>
      <c r="K11" s="119"/>
      <c r="L11" s="145"/>
      <c r="M11" s="145"/>
      <c r="N11" s="145"/>
      <c r="O11" s="145"/>
      <c r="P11" s="62" t="s">
        <v>44</v>
      </c>
      <c r="Q11" s="62" t="s">
        <v>45</v>
      </c>
      <c r="R11" s="62" t="s">
        <v>46</v>
      </c>
      <c r="S11" s="62" t="s">
        <v>47</v>
      </c>
      <c r="T11" s="62" t="s">
        <v>44</v>
      </c>
      <c r="U11" s="62" t="s">
        <v>45</v>
      </c>
      <c r="V11" s="62" t="s">
        <v>46</v>
      </c>
      <c r="W11" s="62" t="s">
        <v>47</v>
      </c>
      <c r="X11" s="62" t="s">
        <v>44</v>
      </c>
      <c r="Y11" s="62" t="s">
        <v>45</v>
      </c>
      <c r="Z11" s="62" t="s">
        <v>46</v>
      </c>
      <c r="AA11" s="62" t="s">
        <v>47</v>
      </c>
      <c r="AB11" s="145"/>
      <c r="AC11" s="119"/>
      <c r="AD11" s="119"/>
      <c r="AE11" s="119"/>
    </row>
    <row r="12" spans="2:31" ht="16.5" thickTop="1" thickBot="1" x14ac:dyDescent="0.3">
      <c r="B12" s="5">
        <v>0.1</v>
      </c>
      <c r="C12" s="14"/>
      <c r="D12" s="146">
        <v>1</v>
      </c>
      <c r="E12" s="15">
        <v>1</v>
      </c>
      <c r="F12" s="15">
        <v>1</v>
      </c>
      <c r="G12" s="15">
        <v>0</v>
      </c>
      <c r="H12" s="15">
        <v>1</v>
      </c>
      <c r="I12" s="16">
        <v>0</v>
      </c>
      <c r="J12" s="16">
        <f t="shared" ref="J12:J41" si="0">E12*P12+F12*Q12+G12*R12+H12*S12</f>
        <v>0.1</v>
      </c>
      <c r="K12" s="16">
        <f>I12-J12</f>
        <v>-0.1</v>
      </c>
      <c r="L12" s="16">
        <f t="shared" ref="L12:L41" si="1">$K12*E12</f>
        <v>-0.1</v>
      </c>
      <c r="M12" s="16">
        <f t="shared" ref="M12:M41" si="2">$K12*F12</f>
        <v>-0.1</v>
      </c>
      <c r="N12" s="16">
        <f t="shared" ref="N12:N41" si="3">$K12*G12</f>
        <v>0</v>
      </c>
      <c r="O12" s="16">
        <f t="shared" ref="O12:O41" si="4">$K12*H12</f>
        <v>-0.1</v>
      </c>
      <c r="P12" s="16">
        <v>0.1</v>
      </c>
      <c r="Q12" s="16">
        <v>0</v>
      </c>
      <c r="R12" s="16">
        <v>0</v>
      </c>
      <c r="S12" s="16">
        <v>0</v>
      </c>
      <c r="T12" s="16">
        <v>0</v>
      </c>
      <c r="U12" s="16">
        <v>0</v>
      </c>
      <c r="V12" s="16">
        <v>0</v>
      </c>
      <c r="W12" s="16">
        <v>0</v>
      </c>
      <c r="X12" s="16">
        <f>P12</f>
        <v>0.1</v>
      </c>
      <c r="Y12" s="16">
        <f t="shared" ref="Y12:AA12" si="5">Q12</f>
        <v>0</v>
      </c>
      <c r="Z12" s="16">
        <f t="shared" si="5"/>
        <v>0</v>
      </c>
      <c r="AA12" s="16">
        <f t="shared" si="5"/>
        <v>0</v>
      </c>
      <c r="AB12" s="16">
        <f>$X$14*E12+$Y$14*F12+$Z$14*G12+$AA$14*H12</f>
        <v>-1.999999999999999E-2</v>
      </c>
      <c r="AC12" s="16">
        <f t="shared" ref="AC12:AC41" si="6">I12-AB12</f>
        <v>1.999999999999999E-2</v>
      </c>
      <c r="AD12" s="16">
        <f>POWER(AC12,2)</f>
        <v>3.9999999999999959E-4</v>
      </c>
      <c r="AE12" s="149">
        <f>SUM(AD12:AD14)/2</f>
        <v>0.15159062500000003</v>
      </c>
    </row>
    <row r="13" spans="2:31" ht="16.5" thickTop="1" thickBot="1" x14ac:dyDescent="0.3">
      <c r="C13" s="14"/>
      <c r="D13" s="147"/>
      <c r="E13" s="15">
        <v>1</v>
      </c>
      <c r="F13" s="17">
        <v>0</v>
      </c>
      <c r="G13" s="17">
        <v>-1</v>
      </c>
      <c r="H13" s="17">
        <v>-1</v>
      </c>
      <c r="I13" s="18">
        <v>1</v>
      </c>
      <c r="J13" s="18">
        <f t="shared" si="0"/>
        <v>0.1</v>
      </c>
      <c r="K13" s="18">
        <f t="shared" ref="K13:K14" si="7">I13-J13</f>
        <v>0.9</v>
      </c>
      <c r="L13" s="18">
        <f t="shared" si="1"/>
        <v>0.9</v>
      </c>
      <c r="M13" s="18">
        <f t="shared" si="2"/>
        <v>0</v>
      </c>
      <c r="N13" s="18">
        <f t="shared" si="3"/>
        <v>-0.9</v>
      </c>
      <c r="O13" s="18">
        <f t="shared" si="4"/>
        <v>-0.9</v>
      </c>
      <c r="P13" s="18">
        <v>0.1</v>
      </c>
      <c r="Q13" s="18">
        <f t="shared" ref="Q13:R13" si="8">Y12</f>
        <v>0</v>
      </c>
      <c r="R13" s="18">
        <f t="shared" si="8"/>
        <v>0</v>
      </c>
      <c r="S13" s="18">
        <f>AA12</f>
        <v>0</v>
      </c>
      <c r="T13" s="18">
        <v>0</v>
      </c>
      <c r="U13" s="18">
        <v>0</v>
      </c>
      <c r="V13" s="18">
        <v>0</v>
      </c>
      <c r="W13" s="18">
        <v>0</v>
      </c>
      <c r="X13" s="18">
        <f>P13</f>
        <v>0.1</v>
      </c>
      <c r="Y13" s="18">
        <f t="shared" ref="Y13" si="9">Q13</f>
        <v>0</v>
      </c>
      <c r="Z13" s="18">
        <f t="shared" ref="Z13" si="10">R13</f>
        <v>0</v>
      </c>
      <c r="AA13" s="18">
        <f t="shared" ref="AA13" si="11">S13</f>
        <v>0</v>
      </c>
      <c r="AB13" s="18">
        <f>$X$14*E13+$Y$14*F13+$Z$14*G13+$AA$14*H13</f>
        <v>0.59499999999999997</v>
      </c>
      <c r="AC13" s="18">
        <f t="shared" si="6"/>
        <v>0.40500000000000003</v>
      </c>
      <c r="AD13" s="18">
        <f t="shared" ref="AD13:AD14" si="12">POWER(AC13,2)</f>
        <v>0.16402500000000003</v>
      </c>
      <c r="AE13" s="150"/>
    </row>
    <row r="14" spans="2:31" ht="16.5" thickTop="1" thickBot="1" x14ac:dyDescent="0.3">
      <c r="D14" s="147"/>
      <c r="E14" s="15">
        <v>1</v>
      </c>
      <c r="F14" s="17">
        <v>-1</v>
      </c>
      <c r="G14" s="17">
        <v>-0.5</v>
      </c>
      <c r="H14" s="17">
        <v>-1</v>
      </c>
      <c r="I14" s="18">
        <v>1</v>
      </c>
      <c r="J14" s="18">
        <f t="shared" si="0"/>
        <v>0.1</v>
      </c>
      <c r="K14" s="18">
        <f t="shared" si="7"/>
        <v>0.9</v>
      </c>
      <c r="L14" s="18">
        <f t="shared" si="1"/>
        <v>0.9</v>
      </c>
      <c r="M14" s="18">
        <f t="shared" si="2"/>
        <v>-0.9</v>
      </c>
      <c r="N14" s="18">
        <f t="shared" si="3"/>
        <v>-0.45</v>
      </c>
      <c r="O14" s="18">
        <f t="shared" si="4"/>
        <v>-0.9</v>
      </c>
      <c r="P14" s="18">
        <v>0.1</v>
      </c>
      <c r="Q14" s="18">
        <f t="shared" ref="Q14:Q15" si="13">Y13</f>
        <v>0</v>
      </c>
      <c r="R14" s="18">
        <f t="shared" ref="R14:R15" si="14">Z13</f>
        <v>0</v>
      </c>
      <c r="S14" s="18">
        <f>AA13</f>
        <v>0</v>
      </c>
      <c r="T14" s="18">
        <f>SUM(L12:L14)*$B$12</f>
        <v>0.17000000000000004</v>
      </c>
      <c r="U14" s="18">
        <f t="shared" ref="U14:W14" si="15">SUM(M12:M14)*$B$12</f>
        <v>-0.1</v>
      </c>
      <c r="V14" s="18">
        <f t="shared" si="15"/>
        <v>-0.13500000000000001</v>
      </c>
      <c r="W14" s="18">
        <f t="shared" si="15"/>
        <v>-0.19</v>
      </c>
      <c r="X14" s="18">
        <f>T14+P14</f>
        <v>0.27</v>
      </c>
      <c r="Y14" s="18">
        <f t="shared" ref="Y14:AA14" si="16">U14+Q14</f>
        <v>-0.1</v>
      </c>
      <c r="Z14" s="18">
        <f t="shared" si="16"/>
        <v>-0.13500000000000001</v>
      </c>
      <c r="AA14" s="18">
        <f t="shared" si="16"/>
        <v>-0.19</v>
      </c>
      <c r="AB14" s="18">
        <f>$X$14*E14+$Y$14*F14+$Z$14*G14+$AA$14*H14</f>
        <v>0.62749999999999995</v>
      </c>
      <c r="AC14" s="18">
        <f t="shared" si="6"/>
        <v>0.37250000000000005</v>
      </c>
      <c r="AD14" s="18">
        <f t="shared" si="12"/>
        <v>0.13875625000000005</v>
      </c>
      <c r="AE14" s="150"/>
    </row>
    <row r="15" spans="2:31" ht="16.5" thickTop="1" thickBot="1" x14ac:dyDescent="0.3">
      <c r="D15" s="142">
        <v>2</v>
      </c>
      <c r="E15" s="15">
        <v>1</v>
      </c>
      <c r="F15" s="19">
        <v>1</v>
      </c>
      <c r="G15" s="19">
        <v>0</v>
      </c>
      <c r="H15" s="19">
        <v>1</v>
      </c>
      <c r="I15" s="20">
        <v>0</v>
      </c>
      <c r="J15" s="20">
        <f t="shared" si="0"/>
        <v>-1.999999999999999E-2</v>
      </c>
      <c r="K15" s="20">
        <f>I15-J15</f>
        <v>1.999999999999999E-2</v>
      </c>
      <c r="L15" s="20">
        <f t="shared" si="1"/>
        <v>1.999999999999999E-2</v>
      </c>
      <c r="M15" s="20">
        <f t="shared" si="2"/>
        <v>1.999999999999999E-2</v>
      </c>
      <c r="N15" s="20">
        <f t="shared" si="3"/>
        <v>0</v>
      </c>
      <c r="O15" s="20">
        <f t="shared" si="4"/>
        <v>1.999999999999999E-2</v>
      </c>
      <c r="P15" s="20">
        <f t="shared" ref="P15:P20" si="17">X14</f>
        <v>0.27</v>
      </c>
      <c r="Q15" s="20">
        <f t="shared" si="13"/>
        <v>-0.1</v>
      </c>
      <c r="R15" s="20">
        <f t="shared" si="14"/>
        <v>-0.13500000000000001</v>
      </c>
      <c r="S15" s="20">
        <f t="shared" ref="S15" si="18">AA14</f>
        <v>-0.19</v>
      </c>
      <c r="T15" s="20">
        <v>0</v>
      </c>
      <c r="U15" s="20">
        <v>0</v>
      </c>
      <c r="V15" s="20">
        <v>0</v>
      </c>
      <c r="W15" s="20">
        <v>0</v>
      </c>
      <c r="X15" s="20">
        <f>P15</f>
        <v>0.27</v>
      </c>
      <c r="Y15" s="20">
        <f t="shared" ref="Y15:Y16" si="19">Q15</f>
        <v>-0.1</v>
      </c>
      <c r="Z15" s="20">
        <f t="shared" ref="Z15:Z16" si="20">R15</f>
        <v>-0.13500000000000001</v>
      </c>
      <c r="AA15" s="20">
        <f t="shared" ref="AA15:AA16" si="21">S15</f>
        <v>-0.19</v>
      </c>
      <c r="AB15" s="20">
        <f>$X$17*E15+$Y$17*F15+$Z$17*G15+$AA$17*H15</f>
        <v>-5.1250000000000046E-2</v>
      </c>
      <c r="AC15" s="20">
        <f t="shared" si="6"/>
        <v>5.1250000000000046E-2</v>
      </c>
      <c r="AD15" s="20">
        <f>POWER(AC15,2)</f>
        <v>2.6265625000000048E-3</v>
      </c>
      <c r="AE15" s="139">
        <f>SUM(AD15:AD17)/2</f>
        <v>3.1015119140624981E-2</v>
      </c>
    </row>
    <row r="16" spans="2:31" ht="16.5" thickTop="1" thickBot="1" x14ac:dyDescent="0.3">
      <c r="D16" s="143"/>
      <c r="E16" s="15">
        <v>1</v>
      </c>
      <c r="F16" s="19">
        <v>0</v>
      </c>
      <c r="G16" s="19">
        <v>-1</v>
      </c>
      <c r="H16" s="19">
        <v>-1</v>
      </c>
      <c r="I16" s="20">
        <v>1</v>
      </c>
      <c r="J16" s="20">
        <f t="shared" si="0"/>
        <v>0.59499999999999997</v>
      </c>
      <c r="K16" s="20">
        <f t="shared" ref="K16:K17" si="22">I16-J16</f>
        <v>0.40500000000000003</v>
      </c>
      <c r="L16" s="20">
        <f t="shared" si="1"/>
        <v>0.40500000000000003</v>
      </c>
      <c r="M16" s="20">
        <f t="shared" si="2"/>
        <v>0</v>
      </c>
      <c r="N16" s="20">
        <f t="shared" si="3"/>
        <v>-0.40500000000000003</v>
      </c>
      <c r="O16" s="20">
        <f t="shared" si="4"/>
        <v>-0.40500000000000003</v>
      </c>
      <c r="P16" s="20">
        <f t="shared" si="17"/>
        <v>0.27</v>
      </c>
      <c r="Q16" s="20">
        <f t="shared" ref="Q16:Q18" si="23">Y15</f>
        <v>-0.1</v>
      </c>
      <c r="R16" s="20">
        <f t="shared" ref="R16:R18" si="24">Z15</f>
        <v>-0.13500000000000001</v>
      </c>
      <c r="S16" s="20">
        <f>AA15</f>
        <v>-0.19</v>
      </c>
      <c r="T16" s="20">
        <v>0</v>
      </c>
      <c r="U16" s="20">
        <v>0</v>
      </c>
      <c r="V16" s="20">
        <v>0</v>
      </c>
      <c r="W16" s="20">
        <v>0</v>
      </c>
      <c r="X16" s="20">
        <f>P16</f>
        <v>0.27</v>
      </c>
      <c r="Y16" s="20">
        <f t="shared" si="19"/>
        <v>-0.1</v>
      </c>
      <c r="Z16" s="20">
        <f t="shared" si="20"/>
        <v>-0.13500000000000001</v>
      </c>
      <c r="AA16" s="20">
        <f t="shared" si="21"/>
        <v>-0.19</v>
      </c>
      <c r="AB16" s="20">
        <f>$X$17*E16+$Y$17*F16+$Z$17*G16+$AA$17*H16</f>
        <v>0.80962500000000004</v>
      </c>
      <c r="AC16" s="20">
        <f t="shared" si="6"/>
        <v>0.19037499999999996</v>
      </c>
      <c r="AD16" s="20">
        <f t="shared" ref="AD16:AD41" si="25">POWER(AC16,2)</f>
        <v>3.6242640624999982E-2</v>
      </c>
      <c r="AE16" s="140"/>
    </row>
    <row r="17" spans="4:31" ht="16.5" thickTop="1" thickBot="1" x14ac:dyDescent="0.3">
      <c r="D17" s="144"/>
      <c r="E17" s="15">
        <v>1</v>
      </c>
      <c r="F17" s="19">
        <v>-1</v>
      </c>
      <c r="G17" s="19">
        <v>-0.5</v>
      </c>
      <c r="H17" s="19">
        <v>-1</v>
      </c>
      <c r="I17" s="20">
        <v>1</v>
      </c>
      <c r="J17" s="20">
        <f t="shared" si="0"/>
        <v>0.62749999999999995</v>
      </c>
      <c r="K17" s="20">
        <f t="shared" si="22"/>
        <v>0.37250000000000005</v>
      </c>
      <c r="L17" s="20">
        <f t="shared" si="1"/>
        <v>0.37250000000000005</v>
      </c>
      <c r="M17" s="20">
        <f t="shared" si="2"/>
        <v>-0.37250000000000005</v>
      </c>
      <c r="N17" s="20">
        <f t="shared" si="3"/>
        <v>-0.18625000000000003</v>
      </c>
      <c r="O17" s="20">
        <f t="shared" si="4"/>
        <v>-0.37250000000000005</v>
      </c>
      <c r="P17" s="20">
        <f t="shared" si="17"/>
        <v>0.27</v>
      </c>
      <c r="Q17" s="20">
        <f t="shared" si="23"/>
        <v>-0.1</v>
      </c>
      <c r="R17" s="20">
        <f t="shared" si="24"/>
        <v>-0.13500000000000001</v>
      </c>
      <c r="S17" s="20">
        <f>AA16</f>
        <v>-0.19</v>
      </c>
      <c r="T17" s="20">
        <f>SUM(L15:L17)*$B$12</f>
        <v>7.9750000000000015E-2</v>
      </c>
      <c r="U17" s="20">
        <f t="shared" ref="U17" si="26">SUM(M15:M17)*$B$12</f>
        <v>-3.5250000000000004E-2</v>
      </c>
      <c r="V17" s="20">
        <f t="shared" ref="V17" si="27">SUM(N15:N17)*$B$12</f>
        <v>-5.9125000000000011E-2</v>
      </c>
      <c r="W17" s="20">
        <f t="shared" ref="W17" si="28">SUM(O15:O17)*$B$12</f>
        <v>-7.5750000000000012E-2</v>
      </c>
      <c r="X17" s="20">
        <f>T17+P17</f>
        <v>0.34975000000000001</v>
      </c>
      <c r="Y17" s="20">
        <f t="shared" ref="Y17" si="29">U17+Q17</f>
        <v>-0.13525000000000001</v>
      </c>
      <c r="Z17" s="20">
        <f t="shared" ref="Z17" si="30">V17+R17</f>
        <v>-0.19412500000000002</v>
      </c>
      <c r="AA17" s="20">
        <f t="shared" ref="AA17" si="31">W17+S17</f>
        <v>-0.26575000000000004</v>
      </c>
      <c r="AB17" s="20">
        <f>$X$17*E17+$Y$17*F17+$Z$17*G17+$AA$17*H17</f>
        <v>0.84781250000000008</v>
      </c>
      <c r="AC17" s="20">
        <f t="shared" si="6"/>
        <v>0.15218749999999992</v>
      </c>
      <c r="AD17" s="20">
        <f t="shared" si="25"/>
        <v>2.3161035156249975E-2</v>
      </c>
      <c r="AE17" s="141"/>
    </row>
    <row r="18" spans="4:31" ht="16.5" thickTop="1" thickBot="1" x14ac:dyDescent="0.3">
      <c r="D18" s="146">
        <v>3</v>
      </c>
      <c r="E18" s="15">
        <v>1</v>
      </c>
      <c r="F18" s="17">
        <v>1</v>
      </c>
      <c r="G18" s="17">
        <v>0</v>
      </c>
      <c r="H18" s="17">
        <v>1</v>
      </c>
      <c r="I18" s="18">
        <v>0</v>
      </c>
      <c r="J18" s="18">
        <f t="shared" si="0"/>
        <v>-5.1250000000000046E-2</v>
      </c>
      <c r="K18" s="18">
        <f>I18-J18</f>
        <v>5.1250000000000046E-2</v>
      </c>
      <c r="L18" s="18">
        <f t="shared" si="1"/>
        <v>5.1250000000000046E-2</v>
      </c>
      <c r="M18" s="18">
        <f t="shared" si="2"/>
        <v>5.1250000000000046E-2</v>
      </c>
      <c r="N18" s="18">
        <f t="shared" si="3"/>
        <v>0</v>
      </c>
      <c r="O18" s="18">
        <f t="shared" si="4"/>
        <v>5.1250000000000046E-2</v>
      </c>
      <c r="P18" s="18">
        <f t="shared" si="17"/>
        <v>0.34975000000000001</v>
      </c>
      <c r="Q18" s="18">
        <f t="shared" si="23"/>
        <v>-0.13525000000000001</v>
      </c>
      <c r="R18" s="18">
        <f t="shared" si="24"/>
        <v>-0.19412500000000002</v>
      </c>
      <c r="S18" s="18">
        <f t="shared" ref="S18" si="32">AA17</f>
        <v>-0.26575000000000004</v>
      </c>
      <c r="T18" s="18">
        <v>0</v>
      </c>
      <c r="U18" s="18">
        <v>0</v>
      </c>
      <c r="V18" s="18">
        <v>0</v>
      </c>
      <c r="W18" s="18">
        <v>0</v>
      </c>
      <c r="X18" s="18">
        <f>P18</f>
        <v>0.34975000000000001</v>
      </c>
      <c r="Y18" s="18">
        <f t="shared" ref="Y18:Y19" si="33">Q18</f>
        <v>-0.13525000000000001</v>
      </c>
      <c r="Z18" s="18">
        <f t="shared" ref="Z18:Z19" si="34">R18</f>
        <v>-0.19412500000000002</v>
      </c>
      <c r="AA18" s="18">
        <f t="shared" ref="AA18:AA19" si="35">S18</f>
        <v>-0.26575000000000004</v>
      </c>
      <c r="AB18" s="18">
        <f>$X$20*E18+$Y$20*F18+$Z$20*G18+$AA$20*H18</f>
        <v>-5.1093750000000049E-2</v>
      </c>
      <c r="AC18" s="18">
        <f t="shared" si="6"/>
        <v>5.1093750000000049E-2</v>
      </c>
      <c r="AD18" s="18">
        <f>POWER(AC18,2)</f>
        <v>2.6105712890625052E-3</v>
      </c>
      <c r="AE18" s="149">
        <f>SUM(AD18:AD20)/2</f>
        <v>7.6537952502441428E-3</v>
      </c>
    </row>
    <row r="19" spans="4:31" ht="16.5" thickTop="1" thickBot="1" x14ac:dyDescent="0.3">
      <c r="D19" s="147"/>
      <c r="E19" s="15">
        <v>1</v>
      </c>
      <c r="F19" s="17">
        <v>0</v>
      </c>
      <c r="G19" s="17">
        <v>-1</v>
      </c>
      <c r="H19" s="17">
        <v>-1</v>
      </c>
      <c r="I19" s="18">
        <v>1</v>
      </c>
      <c r="J19" s="18">
        <f t="shared" si="0"/>
        <v>0.80962500000000004</v>
      </c>
      <c r="K19" s="18">
        <f t="shared" ref="K19:K21" si="36">I19-J19</f>
        <v>0.19037499999999996</v>
      </c>
      <c r="L19" s="18">
        <f t="shared" si="1"/>
        <v>0.19037499999999996</v>
      </c>
      <c r="M19" s="18">
        <f t="shared" si="2"/>
        <v>0</v>
      </c>
      <c r="N19" s="18">
        <f t="shared" si="3"/>
        <v>-0.19037499999999996</v>
      </c>
      <c r="O19" s="18">
        <f t="shared" si="4"/>
        <v>-0.19037499999999996</v>
      </c>
      <c r="P19" s="18">
        <f t="shared" si="17"/>
        <v>0.34975000000000001</v>
      </c>
      <c r="Q19" s="18">
        <f t="shared" ref="Q19:Q21" si="37">Y18</f>
        <v>-0.13525000000000001</v>
      </c>
      <c r="R19" s="18">
        <f t="shared" ref="R19:R21" si="38">Z18</f>
        <v>-0.19412500000000002</v>
      </c>
      <c r="S19" s="18">
        <f>AA18</f>
        <v>-0.26575000000000004</v>
      </c>
      <c r="T19" s="18">
        <v>0</v>
      </c>
      <c r="U19" s="18">
        <v>0</v>
      </c>
      <c r="V19" s="18">
        <v>0</v>
      </c>
      <c r="W19" s="18">
        <v>0</v>
      </c>
      <c r="X19" s="18">
        <f>P19</f>
        <v>0.34975000000000001</v>
      </c>
      <c r="Y19" s="18">
        <f t="shared" si="33"/>
        <v>-0.13525000000000001</v>
      </c>
      <c r="Z19" s="18">
        <f t="shared" si="34"/>
        <v>-0.19412500000000002</v>
      </c>
      <c r="AA19" s="18">
        <f t="shared" si="35"/>
        <v>-0.26575000000000004</v>
      </c>
      <c r="AB19" s="18">
        <f>$X$20*E19+$Y$20*F19+$Z$20*G19+$AA$20*H19</f>
        <v>0.90478437499999997</v>
      </c>
      <c r="AC19" s="18">
        <f t="shared" si="6"/>
        <v>9.5215625000000026E-2</v>
      </c>
      <c r="AD19" s="18">
        <f t="shared" si="25"/>
        <v>9.0660152441406298E-3</v>
      </c>
      <c r="AE19" s="150"/>
    </row>
    <row r="20" spans="4:31" ht="16.5" thickTop="1" thickBot="1" x14ac:dyDescent="0.3">
      <c r="D20" s="148"/>
      <c r="E20" s="15">
        <v>1</v>
      </c>
      <c r="F20" s="17">
        <v>-1</v>
      </c>
      <c r="G20" s="17">
        <v>-0.5</v>
      </c>
      <c r="H20" s="17">
        <v>-1</v>
      </c>
      <c r="I20" s="18">
        <v>1</v>
      </c>
      <c r="J20" s="18">
        <f t="shared" si="0"/>
        <v>0.84781250000000008</v>
      </c>
      <c r="K20" s="18">
        <f t="shared" si="36"/>
        <v>0.15218749999999992</v>
      </c>
      <c r="L20" s="18">
        <f t="shared" si="1"/>
        <v>0.15218749999999992</v>
      </c>
      <c r="M20" s="18">
        <f t="shared" si="2"/>
        <v>-0.15218749999999992</v>
      </c>
      <c r="N20" s="18">
        <f t="shared" si="3"/>
        <v>-7.609374999999996E-2</v>
      </c>
      <c r="O20" s="18">
        <f t="shared" si="4"/>
        <v>-0.15218749999999992</v>
      </c>
      <c r="P20" s="18">
        <f t="shared" si="17"/>
        <v>0.34975000000000001</v>
      </c>
      <c r="Q20" s="18">
        <f t="shared" si="37"/>
        <v>-0.13525000000000001</v>
      </c>
      <c r="R20" s="18">
        <f t="shared" si="38"/>
        <v>-0.19412500000000002</v>
      </c>
      <c r="S20" s="18">
        <f>AA19</f>
        <v>-0.26575000000000004</v>
      </c>
      <c r="T20" s="18">
        <f>SUM(L18:L20)*$B$12</f>
        <v>3.9381249999999993E-2</v>
      </c>
      <c r="U20" s="18">
        <f t="shared" ref="U20" si="39">SUM(M18:M20)*$B$12</f>
        <v>-1.0093749999999988E-2</v>
      </c>
      <c r="V20" s="18">
        <f t="shared" ref="V20" si="40">SUM(N18:N20)*$B$12</f>
        <v>-2.6646874999999993E-2</v>
      </c>
      <c r="W20" s="18">
        <f t="shared" ref="W20" si="41">SUM(O18:O20)*$B$12</f>
        <v>-2.9131249999999987E-2</v>
      </c>
      <c r="X20" s="18">
        <f>T20+P20</f>
        <v>0.38913124999999998</v>
      </c>
      <c r="Y20" s="18">
        <f t="shared" ref="Y20" si="42">U20+Q20</f>
        <v>-0.14534374999999999</v>
      </c>
      <c r="Z20" s="18">
        <f t="shared" ref="Z20" si="43">V20+R20</f>
        <v>-0.22077187500000001</v>
      </c>
      <c r="AA20" s="18">
        <f t="shared" ref="AA20" si="44">W20+S20</f>
        <v>-0.29488125000000004</v>
      </c>
      <c r="AB20" s="18">
        <f>$X$20*E20+$Y$20*F20+$Z$20*G20+$AA$20*H20</f>
        <v>0.93974218750000005</v>
      </c>
      <c r="AC20" s="18">
        <f t="shared" si="6"/>
        <v>6.0257812499999952E-2</v>
      </c>
      <c r="AD20" s="18">
        <f t="shared" si="25"/>
        <v>3.6310039672851507E-3</v>
      </c>
      <c r="AE20" s="151"/>
    </row>
    <row r="21" spans="4:31" ht="16.5" thickTop="1" thickBot="1" x14ac:dyDescent="0.3">
      <c r="D21" s="142">
        <v>4</v>
      </c>
      <c r="E21" s="15">
        <v>1</v>
      </c>
      <c r="F21" s="19">
        <v>1</v>
      </c>
      <c r="G21" s="19">
        <v>0</v>
      </c>
      <c r="H21" s="19">
        <v>1</v>
      </c>
      <c r="I21" s="20">
        <v>0</v>
      </c>
      <c r="J21" s="20">
        <f t="shared" si="0"/>
        <v>-5.1093750000000049E-2</v>
      </c>
      <c r="K21" s="20">
        <f t="shared" si="36"/>
        <v>5.1093750000000049E-2</v>
      </c>
      <c r="L21" s="20">
        <f t="shared" si="1"/>
        <v>5.1093750000000049E-2</v>
      </c>
      <c r="M21" s="20">
        <f t="shared" si="2"/>
        <v>5.1093750000000049E-2</v>
      </c>
      <c r="N21" s="20">
        <f t="shared" si="3"/>
        <v>0</v>
      </c>
      <c r="O21" s="20">
        <f t="shared" si="4"/>
        <v>5.1093750000000049E-2</v>
      </c>
      <c r="P21" s="20">
        <f t="shared" ref="P21:P38" si="45">X20</f>
        <v>0.38913124999999998</v>
      </c>
      <c r="Q21" s="20">
        <f t="shared" si="37"/>
        <v>-0.14534374999999999</v>
      </c>
      <c r="R21" s="20">
        <f t="shared" si="38"/>
        <v>-0.22077187500000001</v>
      </c>
      <c r="S21" s="20">
        <f t="shared" ref="S21:S38" si="46">AA20</f>
        <v>-0.29488125000000004</v>
      </c>
      <c r="T21" s="20">
        <v>0</v>
      </c>
      <c r="U21" s="20">
        <v>0</v>
      </c>
      <c r="V21" s="20">
        <v>0</v>
      </c>
      <c r="W21" s="20">
        <v>0</v>
      </c>
      <c r="X21" s="20">
        <f t="shared" ref="X21:X22" si="47">P21</f>
        <v>0.38913124999999998</v>
      </c>
      <c r="Y21" s="20">
        <f t="shared" ref="Y21:Y22" si="48">Q21</f>
        <v>-0.14534374999999999</v>
      </c>
      <c r="Z21" s="20">
        <f t="shared" ref="Z21:Z22" si="49">R21</f>
        <v>-0.22077187500000001</v>
      </c>
      <c r="AA21" s="20">
        <f t="shared" ref="AA21:AA22" si="50">S21</f>
        <v>-0.29488125000000004</v>
      </c>
      <c r="AB21" s="20">
        <f>$X$23*E21+$Y$23*F21+$Z$23*G21+$AA$23*H21</f>
        <v>-4.1791406249999996E-2</v>
      </c>
      <c r="AC21" s="20">
        <f t="shared" si="6"/>
        <v>4.1791406249999996E-2</v>
      </c>
      <c r="AD21" s="20">
        <f t="shared" si="25"/>
        <v>1.7465216363525388E-3</v>
      </c>
      <c r="AE21" s="139">
        <f t="shared" ref="AE21" si="51">SUM(AD21:AD23)/2</f>
        <v>2.4453925416725157E-3</v>
      </c>
    </row>
    <row r="22" spans="4:31" ht="16.5" thickTop="1" thickBot="1" x14ac:dyDescent="0.3">
      <c r="D22" s="143"/>
      <c r="E22" s="15">
        <v>1</v>
      </c>
      <c r="F22" s="19">
        <v>0</v>
      </c>
      <c r="G22" s="19">
        <v>-1</v>
      </c>
      <c r="H22" s="19">
        <v>-1</v>
      </c>
      <c r="I22" s="20">
        <v>1</v>
      </c>
      <c r="J22" s="20">
        <f t="shared" si="0"/>
        <v>0.90478437499999997</v>
      </c>
      <c r="K22" s="20">
        <f t="shared" ref="K22:K38" si="52">I22-J22</f>
        <v>9.5215625000000026E-2</v>
      </c>
      <c r="L22" s="20">
        <f t="shared" si="1"/>
        <v>9.5215625000000026E-2</v>
      </c>
      <c r="M22" s="20">
        <f t="shared" si="2"/>
        <v>0</v>
      </c>
      <c r="N22" s="20">
        <f t="shared" si="3"/>
        <v>-9.5215625000000026E-2</v>
      </c>
      <c r="O22" s="20">
        <f t="shared" si="4"/>
        <v>-9.5215625000000026E-2</v>
      </c>
      <c r="P22" s="20">
        <f t="shared" si="45"/>
        <v>0.38913124999999998</v>
      </c>
      <c r="Q22" s="20">
        <f t="shared" ref="Q22:Q38" si="53">Y21</f>
        <v>-0.14534374999999999</v>
      </c>
      <c r="R22" s="20">
        <f t="shared" ref="R22:R38" si="54">Z21</f>
        <v>-0.22077187500000001</v>
      </c>
      <c r="S22" s="20">
        <f t="shared" si="46"/>
        <v>-0.29488125000000004</v>
      </c>
      <c r="T22" s="20">
        <v>0</v>
      </c>
      <c r="U22" s="20">
        <v>0</v>
      </c>
      <c r="V22" s="20">
        <v>0</v>
      </c>
      <c r="W22" s="20">
        <v>0</v>
      </c>
      <c r="X22" s="20">
        <f t="shared" si="47"/>
        <v>0.38913124999999998</v>
      </c>
      <c r="Y22" s="20">
        <f t="shared" si="48"/>
        <v>-0.14534374999999999</v>
      </c>
      <c r="Z22" s="20">
        <f t="shared" si="49"/>
        <v>-0.22077187500000001</v>
      </c>
      <c r="AA22" s="20">
        <f t="shared" si="50"/>
        <v>-0.29488125000000004</v>
      </c>
      <c r="AB22" s="20">
        <f>$X$23*E22+$Y$23*F22+$Z$23*G22+$AA$23*H22</f>
        <v>0.94841351562499998</v>
      </c>
      <c r="AC22" s="20">
        <f t="shared" si="6"/>
        <v>5.1586484375000019E-2</v>
      </c>
      <c r="AD22" s="20">
        <f t="shared" si="25"/>
        <v>2.6611653701721213E-3</v>
      </c>
      <c r="AE22" s="140"/>
    </row>
    <row r="23" spans="4:31" ht="16.5" thickTop="1" thickBot="1" x14ac:dyDescent="0.3">
      <c r="D23" s="144"/>
      <c r="E23" s="15">
        <v>1</v>
      </c>
      <c r="F23" s="19">
        <v>-1</v>
      </c>
      <c r="G23" s="19">
        <v>-0.5</v>
      </c>
      <c r="H23" s="19">
        <v>-1</v>
      </c>
      <c r="I23" s="20">
        <v>1</v>
      </c>
      <c r="J23" s="20">
        <f t="shared" si="0"/>
        <v>0.93974218750000005</v>
      </c>
      <c r="K23" s="20">
        <f t="shared" si="52"/>
        <v>6.0257812499999952E-2</v>
      </c>
      <c r="L23" s="20">
        <f t="shared" si="1"/>
        <v>6.0257812499999952E-2</v>
      </c>
      <c r="M23" s="20">
        <f t="shared" si="2"/>
        <v>-6.0257812499999952E-2</v>
      </c>
      <c r="N23" s="20">
        <f t="shared" si="3"/>
        <v>-3.0128906249999976E-2</v>
      </c>
      <c r="O23" s="20">
        <f t="shared" si="4"/>
        <v>-6.0257812499999952E-2</v>
      </c>
      <c r="P23" s="20">
        <f t="shared" si="45"/>
        <v>0.38913124999999998</v>
      </c>
      <c r="Q23" s="20">
        <f t="shared" si="53"/>
        <v>-0.14534374999999999</v>
      </c>
      <c r="R23" s="20">
        <f t="shared" si="54"/>
        <v>-0.22077187500000001</v>
      </c>
      <c r="S23" s="20">
        <f t="shared" si="46"/>
        <v>-0.29488125000000004</v>
      </c>
      <c r="T23" s="20">
        <f t="shared" ref="T23" si="55">SUM(L21:L23)*$B$12</f>
        <v>2.0656718750000004E-2</v>
      </c>
      <c r="U23" s="20">
        <f t="shared" ref="U23" si="56">SUM(M21:M23)*$B$12</f>
        <v>-9.1640624999999036E-4</v>
      </c>
      <c r="V23" s="20">
        <f t="shared" ref="V23" si="57">SUM(N21:N23)*$B$12</f>
        <v>-1.2534453125000001E-2</v>
      </c>
      <c r="W23" s="20">
        <f t="shared" ref="W23" si="58">SUM(O21:O23)*$B$12</f>
        <v>-1.0437968749999993E-2</v>
      </c>
      <c r="X23" s="20">
        <f t="shared" ref="X23" si="59">T23+P23</f>
        <v>0.40978796875000001</v>
      </c>
      <c r="Y23" s="20">
        <f t="shared" ref="Y23" si="60">U23+Q23</f>
        <v>-0.14626015625</v>
      </c>
      <c r="Z23" s="20">
        <f t="shared" ref="Z23" si="61">V23+R23</f>
        <v>-0.23330632812500002</v>
      </c>
      <c r="AA23" s="20">
        <f t="shared" ref="AA23" si="62">W23+S23</f>
        <v>-0.30531921875000001</v>
      </c>
      <c r="AB23" s="20">
        <f>$X$23*E23+$Y$23*F23+$Z$23*G23+$AA$23*H23</f>
        <v>0.97802050781250005</v>
      </c>
      <c r="AC23" s="20">
        <f t="shared" si="6"/>
        <v>2.1979492187499949E-2</v>
      </c>
      <c r="AD23" s="20">
        <f t="shared" si="25"/>
        <v>4.830980768203713E-4</v>
      </c>
      <c r="AE23" s="141"/>
    </row>
    <row r="24" spans="4:31" ht="16.5" thickTop="1" thickBot="1" x14ac:dyDescent="0.3">
      <c r="D24" s="146">
        <v>5</v>
      </c>
      <c r="E24" s="15">
        <v>1</v>
      </c>
      <c r="F24" s="17">
        <v>1</v>
      </c>
      <c r="G24" s="17">
        <v>0</v>
      </c>
      <c r="H24" s="17">
        <v>1</v>
      </c>
      <c r="I24" s="18">
        <v>0</v>
      </c>
      <c r="J24" s="18">
        <f t="shared" si="0"/>
        <v>-4.1791406249999996E-2</v>
      </c>
      <c r="K24" s="18">
        <f t="shared" si="52"/>
        <v>4.1791406249999996E-2</v>
      </c>
      <c r="L24" s="18">
        <f t="shared" si="1"/>
        <v>4.1791406249999996E-2</v>
      </c>
      <c r="M24" s="18">
        <f t="shared" si="2"/>
        <v>4.1791406249999996E-2</v>
      </c>
      <c r="N24" s="18">
        <f t="shared" si="3"/>
        <v>0</v>
      </c>
      <c r="O24" s="18">
        <f t="shared" si="4"/>
        <v>4.1791406249999996E-2</v>
      </c>
      <c r="P24" s="18">
        <f t="shared" si="45"/>
        <v>0.40978796875000001</v>
      </c>
      <c r="Q24" s="18">
        <f t="shared" si="53"/>
        <v>-0.14626015625</v>
      </c>
      <c r="R24" s="18">
        <f t="shared" si="54"/>
        <v>-0.23330632812500002</v>
      </c>
      <c r="S24" s="18">
        <f t="shared" si="46"/>
        <v>-0.30531921875000001</v>
      </c>
      <c r="T24" s="18">
        <v>0</v>
      </c>
      <c r="U24" s="18">
        <v>0</v>
      </c>
      <c r="V24" s="18">
        <v>0</v>
      </c>
      <c r="W24" s="18">
        <v>0</v>
      </c>
      <c r="X24" s="18">
        <f t="shared" ref="X24:X25" si="63">P24</f>
        <v>0.40978796875000001</v>
      </c>
      <c r="Y24" s="18">
        <f t="shared" ref="Y24:Y25" si="64">Q24</f>
        <v>-0.14626015625</v>
      </c>
      <c r="Z24" s="18">
        <f t="shared" ref="Z24:Z25" si="65">R24</f>
        <v>-0.23330632812500002</v>
      </c>
      <c r="AA24" s="18">
        <f t="shared" ref="AA24:AA25" si="66">S24</f>
        <v>-0.30531921875000001</v>
      </c>
      <c r="AB24" s="18">
        <f>$X$26*E24+$Y$26*F24+$Z$26*G24+$AA$26*H24</f>
        <v>-3.1451933593750037E-2</v>
      </c>
      <c r="AC24" s="18">
        <f t="shared" si="6"/>
        <v>3.1451933593750037E-2</v>
      </c>
      <c r="AD24" s="18">
        <f t="shared" si="25"/>
        <v>9.8922412678566218E-4</v>
      </c>
      <c r="AE24" s="149">
        <f t="shared" ref="AE24" si="67">SUM(AD24:AD26)/2</f>
        <v>9.8199066881627436E-4</v>
      </c>
    </row>
    <row r="25" spans="4:31" ht="16.5" thickTop="1" thickBot="1" x14ac:dyDescent="0.3">
      <c r="D25" s="147"/>
      <c r="E25" s="15">
        <v>1</v>
      </c>
      <c r="F25" s="17">
        <v>0</v>
      </c>
      <c r="G25" s="17">
        <v>-1</v>
      </c>
      <c r="H25" s="17">
        <v>-1</v>
      </c>
      <c r="I25" s="18">
        <v>1</v>
      </c>
      <c r="J25" s="18">
        <f t="shared" si="0"/>
        <v>0.94841351562499998</v>
      </c>
      <c r="K25" s="18">
        <f t="shared" si="52"/>
        <v>5.1586484375000019E-2</v>
      </c>
      <c r="L25" s="18">
        <f t="shared" si="1"/>
        <v>5.1586484375000019E-2</v>
      </c>
      <c r="M25" s="18">
        <f t="shared" si="2"/>
        <v>0</v>
      </c>
      <c r="N25" s="18">
        <f t="shared" si="3"/>
        <v>-5.1586484375000019E-2</v>
      </c>
      <c r="O25" s="18">
        <f t="shared" si="4"/>
        <v>-5.1586484375000019E-2</v>
      </c>
      <c r="P25" s="18">
        <f t="shared" si="45"/>
        <v>0.40978796875000001</v>
      </c>
      <c r="Q25" s="18">
        <f t="shared" si="53"/>
        <v>-0.14626015625</v>
      </c>
      <c r="R25" s="18">
        <f t="shared" si="54"/>
        <v>-0.23330632812500002</v>
      </c>
      <c r="S25" s="18">
        <f t="shared" si="46"/>
        <v>-0.30531921875000001</v>
      </c>
      <c r="T25" s="18">
        <v>0</v>
      </c>
      <c r="U25" s="18">
        <v>0</v>
      </c>
      <c r="V25" s="18">
        <v>0</v>
      </c>
      <c r="W25" s="18">
        <v>0</v>
      </c>
      <c r="X25" s="18">
        <f t="shared" si="63"/>
        <v>0.40978796875000001</v>
      </c>
      <c r="Y25" s="18">
        <f t="shared" si="64"/>
        <v>-0.14626015625</v>
      </c>
      <c r="Z25" s="18">
        <f t="shared" si="65"/>
        <v>-0.23330632812500002</v>
      </c>
      <c r="AA25" s="18">
        <f t="shared" si="66"/>
        <v>-0.30531921875000001</v>
      </c>
      <c r="AB25" s="18">
        <f>$X$26*E25+$Y$26*F25+$Z$26*G25+$AA$26*H25</f>
        <v>0.96938433398437507</v>
      </c>
      <c r="AC25" s="18">
        <f t="shared" si="6"/>
        <v>3.0615666015624932E-2</v>
      </c>
      <c r="AD25" s="18">
        <f t="shared" si="25"/>
        <v>9.3731900558029137E-4</v>
      </c>
      <c r="AE25" s="150"/>
    </row>
    <row r="26" spans="4:31" ht="16.5" thickTop="1" thickBot="1" x14ac:dyDescent="0.3">
      <c r="D26" s="148"/>
      <c r="E26" s="15">
        <v>1</v>
      </c>
      <c r="F26" s="17">
        <v>-1</v>
      </c>
      <c r="G26" s="17">
        <v>-0.5</v>
      </c>
      <c r="H26" s="17">
        <v>-1</v>
      </c>
      <c r="I26" s="18">
        <v>1</v>
      </c>
      <c r="J26" s="18">
        <f t="shared" si="0"/>
        <v>0.97802050781250005</v>
      </c>
      <c r="K26" s="18">
        <f t="shared" si="52"/>
        <v>2.1979492187499949E-2</v>
      </c>
      <c r="L26" s="18">
        <f t="shared" si="1"/>
        <v>2.1979492187499949E-2</v>
      </c>
      <c r="M26" s="18">
        <f t="shared" si="2"/>
        <v>-2.1979492187499949E-2</v>
      </c>
      <c r="N26" s="18">
        <f t="shared" si="3"/>
        <v>-1.0989746093749975E-2</v>
      </c>
      <c r="O26" s="18">
        <f t="shared" si="4"/>
        <v>-2.1979492187499949E-2</v>
      </c>
      <c r="P26" s="18">
        <f t="shared" si="45"/>
        <v>0.40978796875000001</v>
      </c>
      <c r="Q26" s="18">
        <f t="shared" si="53"/>
        <v>-0.14626015625</v>
      </c>
      <c r="R26" s="18">
        <f t="shared" si="54"/>
        <v>-0.23330632812500002</v>
      </c>
      <c r="S26" s="18">
        <f t="shared" si="46"/>
        <v>-0.30531921875000001</v>
      </c>
      <c r="T26" s="18">
        <f t="shared" ref="T26" si="68">SUM(L24:L26)*$B$12</f>
        <v>1.1535738281249997E-2</v>
      </c>
      <c r="U26" s="18">
        <f t="shared" ref="U26" si="69">SUM(M24:M26)*$B$12</f>
        <v>1.9811914062500048E-3</v>
      </c>
      <c r="V26" s="18">
        <f t="shared" ref="V26" si="70">SUM(N24:N26)*$B$12</f>
        <v>-6.2576230468749999E-3</v>
      </c>
      <c r="W26" s="18">
        <f t="shared" ref="W26" si="71">SUM(O24:O26)*$B$12</f>
        <v>-3.1774570312499972E-3</v>
      </c>
      <c r="X26" s="18">
        <f t="shared" ref="X26" si="72">T26+P26</f>
        <v>0.42132370703124999</v>
      </c>
      <c r="Y26" s="18">
        <f t="shared" ref="Y26" si="73">U26+Q26</f>
        <v>-0.14427896484375</v>
      </c>
      <c r="Z26" s="18">
        <f t="shared" ref="Z26" si="74">V26+R26</f>
        <v>-0.23956395117187501</v>
      </c>
      <c r="AA26" s="18">
        <f t="shared" ref="AA26" si="75">W26+S26</f>
        <v>-0.30849667578125001</v>
      </c>
      <c r="AB26" s="18">
        <f>$X$26*E26+$Y$26*F26+$Z$26*G26+$AA$26*H26</f>
        <v>0.99388132324218748</v>
      </c>
      <c r="AC26" s="18">
        <f t="shared" si="6"/>
        <v>6.1186767578125245E-3</v>
      </c>
      <c r="AD26" s="18">
        <f t="shared" si="25"/>
        <v>3.7438205266595188E-5</v>
      </c>
      <c r="AE26" s="151"/>
    </row>
    <row r="27" spans="4:31" ht="16.5" thickTop="1" thickBot="1" x14ac:dyDescent="0.3">
      <c r="D27" s="142">
        <v>6</v>
      </c>
      <c r="E27" s="15">
        <v>1</v>
      </c>
      <c r="F27" s="19">
        <v>1</v>
      </c>
      <c r="G27" s="19">
        <v>0</v>
      </c>
      <c r="H27" s="19">
        <v>1</v>
      </c>
      <c r="I27" s="20">
        <v>0</v>
      </c>
      <c r="J27" s="20">
        <f t="shared" si="0"/>
        <v>-3.1451933593750037E-2</v>
      </c>
      <c r="K27" s="20">
        <f t="shared" si="52"/>
        <v>3.1451933593750037E-2</v>
      </c>
      <c r="L27" s="20">
        <f t="shared" si="1"/>
        <v>3.1451933593750037E-2</v>
      </c>
      <c r="M27" s="20">
        <f t="shared" si="2"/>
        <v>3.1451933593750037E-2</v>
      </c>
      <c r="N27" s="20">
        <f t="shared" si="3"/>
        <v>0</v>
      </c>
      <c r="O27" s="20">
        <f t="shared" si="4"/>
        <v>3.1451933593750037E-2</v>
      </c>
      <c r="P27" s="20">
        <f t="shared" si="45"/>
        <v>0.42132370703124999</v>
      </c>
      <c r="Q27" s="20">
        <f t="shared" si="53"/>
        <v>-0.14427896484375</v>
      </c>
      <c r="R27" s="20">
        <f t="shared" si="54"/>
        <v>-0.23956395117187501</v>
      </c>
      <c r="S27" s="20">
        <f t="shared" si="46"/>
        <v>-0.30849667578125001</v>
      </c>
      <c r="T27" s="20">
        <v>0</v>
      </c>
      <c r="U27" s="20">
        <v>0</v>
      </c>
      <c r="V27" s="20">
        <v>0</v>
      </c>
      <c r="W27" s="20">
        <v>0</v>
      </c>
      <c r="X27" s="20">
        <f t="shared" ref="X27:X28" si="76">P27</f>
        <v>0.42132370703124999</v>
      </c>
      <c r="Y27" s="20">
        <f t="shared" ref="Y27:Y28" si="77">Q27</f>
        <v>-0.14427896484375</v>
      </c>
      <c r="Z27" s="20">
        <f t="shared" ref="Z27:Z28" si="78">R27</f>
        <v>-0.23956395117187501</v>
      </c>
      <c r="AA27" s="20">
        <f t="shared" ref="AA27:AA28" si="79">S27</f>
        <v>-0.30849667578125001</v>
      </c>
      <c r="AB27" s="20">
        <f>$X$29*E27+$Y$29*F27+$Z$29*G27+$AA$29*H27</f>
        <v>-2.2628221191406228E-2</v>
      </c>
      <c r="AC27" s="20">
        <f t="shared" si="6"/>
        <v>2.2628221191406228E-2</v>
      </c>
      <c r="AD27" s="20">
        <f t="shared" si="25"/>
        <v>5.1203639428720586E-4</v>
      </c>
      <c r="AE27" s="139">
        <f t="shared" ref="AE27" si="80">SUM(AD27:AD29)/2</f>
        <v>4.5412068387608621E-4</v>
      </c>
    </row>
    <row r="28" spans="4:31" ht="16.5" thickTop="1" thickBot="1" x14ac:dyDescent="0.3">
      <c r="D28" s="143"/>
      <c r="E28" s="15">
        <v>1</v>
      </c>
      <c r="F28" s="19">
        <v>0</v>
      </c>
      <c r="G28" s="19">
        <v>-1</v>
      </c>
      <c r="H28" s="19">
        <v>-1</v>
      </c>
      <c r="I28" s="20">
        <v>1</v>
      </c>
      <c r="J28" s="20">
        <f t="shared" si="0"/>
        <v>0.96938433398437507</v>
      </c>
      <c r="K28" s="20">
        <f t="shared" si="52"/>
        <v>3.0615666015624932E-2</v>
      </c>
      <c r="L28" s="20">
        <f t="shared" si="1"/>
        <v>3.0615666015624932E-2</v>
      </c>
      <c r="M28" s="20">
        <f t="shared" si="2"/>
        <v>0</v>
      </c>
      <c r="N28" s="20">
        <f t="shared" si="3"/>
        <v>-3.0615666015624932E-2</v>
      </c>
      <c r="O28" s="20">
        <f t="shared" si="4"/>
        <v>-3.0615666015624932E-2</v>
      </c>
      <c r="P28" s="20">
        <f t="shared" si="45"/>
        <v>0.42132370703124999</v>
      </c>
      <c r="Q28" s="20">
        <f t="shared" si="53"/>
        <v>-0.14427896484375</v>
      </c>
      <c r="R28" s="20">
        <f t="shared" si="54"/>
        <v>-0.23956395117187501</v>
      </c>
      <c r="S28" s="20">
        <f t="shared" si="46"/>
        <v>-0.30849667578125001</v>
      </c>
      <c r="T28" s="20">
        <v>0</v>
      </c>
      <c r="U28" s="20">
        <v>0</v>
      </c>
      <c r="V28" s="20">
        <v>0</v>
      </c>
      <c r="W28" s="20">
        <v>0</v>
      </c>
      <c r="X28" s="20">
        <f t="shared" si="76"/>
        <v>0.42132370703124999</v>
      </c>
      <c r="Y28" s="20">
        <f t="shared" si="77"/>
        <v>-0.14427896484375</v>
      </c>
      <c r="Z28" s="20">
        <f t="shared" si="78"/>
        <v>-0.23956395117187501</v>
      </c>
      <c r="AA28" s="20">
        <f t="shared" si="79"/>
        <v>-0.30849667578125001</v>
      </c>
      <c r="AB28" s="20">
        <f>$X$29*E28+$Y$29*F28+$Z$29*G28+$AA$29*H28</f>
        <v>0.98009870297851553</v>
      </c>
      <c r="AC28" s="20">
        <f t="shared" si="6"/>
        <v>1.9901297021484465E-2</v>
      </c>
      <c r="AD28" s="20">
        <f t="shared" si="25"/>
        <v>3.9606162313734643E-4</v>
      </c>
      <c r="AE28" s="140"/>
    </row>
    <row r="29" spans="4:31" ht="16.5" thickTop="1" thickBot="1" x14ac:dyDescent="0.3">
      <c r="D29" s="144"/>
      <c r="E29" s="15">
        <v>1</v>
      </c>
      <c r="F29" s="19">
        <v>-1</v>
      </c>
      <c r="G29" s="19">
        <v>-0.5</v>
      </c>
      <c r="H29" s="19">
        <v>-1</v>
      </c>
      <c r="I29" s="20">
        <v>1</v>
      </c>
      <c r="J29" s="20">
        <f t="shared" si="0"/>
        <v>0.99388132324218748</v>
      </c>
      <c r="K29" s="20">
        <f t="shared" si="52"/>
        <v>6.1186767578125245E-3</v>
      </c>
      <c r="L29" s="20">
        <f t="shared" si="1"/>
        <v>6.1186767578125245E-3</v>
      </c>
      <c r="M29" s="20">
        <f t="shared" si="2"/>
        <v>-6.1186767578125245E-3</v>
      </c>
      <c r="N29" s="20">
        <f t="shared" si="3"/>
        <v>-3.0593383789062623E-3</v>
      </c>
      <c r="O29" s="20">
        <f t="shared" si="4"/>
        <v>-6.1186767578125245E-3</v>
      </c>
      <c r="P29" s="20">
        <f t="shared" si="45"/>
        <v>0.42132370703124999</v>
      </c>
      <c r="Q29" s="20">
        <f t="shared" si="53"/>
        <v>-0.14427896484375</v>
      </c>
      <c r="R29" s="20">
        <f t="shared" si="54"/>
        <v>-0.23956395117187501</v>
      </c>
      <c r="S29" s="20">
        <f t="shared" si="46"/>
        <v>-0.30849667578125001</v>
      </c>
      <c r="T29" s="20">
        <f t="shared" ref="T29" si="81">SUM(L27:L29)*$B$12</f>
        <v>6.8186276367187496E-3</v>
      </c>
      <c r="U29" s="20">
        <f t="shared" ref="U29" si="82">SUM(M27:M29)*$B$12</f>
        <v>2.5333256835937514E-3</v>
      </c>
      <c r="V29" s="20">
        <f t="shared" ref="V29" si="83">SUM(N27:N29)*$B$12</f>
        <v>-3.3675004394531196E-3</v>
      </c>
      <c r="W29" s="20">
        <f t="shared" ref="W29" si="84">SUM(O27:O29)*$B$12</f>
        <v>-5.2824091796874195E-4</v>
      </c>
      <c r="X29" s="20">
        <f t="shared" ref="X29" si="85">T29+P29</f>
        <v>0.42814233466796875</v>
      </c>
      <c r="Y29" s="20">
        <f t="shared" ref="Y29" si="86">U29+Q29</f>
        <v>-0.14174563916015626</v>
      </c>
      <c r="Z29" s="20">
        <f t="shared" ref="Z29" si="87">V29+R29</f>
        <v>-0.24293145161132812</v>
      </c>
      <c r="AA29" s="20">
        <f t="shared" ref="AA29" si="88">W29+S29</f>
        <v>-0.30902491669921872</v>
      </c>
      <c r="AB29" s="20">
        <f>$X$29*E29+$Y$29*F29+$Z$29*G29+$AA$29*H29</f>
        <v>1.0003786163330077</v>
      </c>
      <c r="AC29" s="20">
        <f t="shared" si="6"/>
        <v>-3.7861633300773079E-4</v>
      </c>
      <c r="AD29" s="20">
        <f t="shared" si="25"/>
        <v>1.4335032762022089E-7</v>
      </c>
      <c r="AE29" s="141"/>
    </row>
    <row r="30" spans="4:31" ht="16.5" thickTop="1" thickBot="1" x14ac:dyDescent="0.3">
      <c r="D30" s="146">
        <v>7</v>
      </c>
      <c r="E30" s="15">
        <v>1</v>
      </c>
      <c r="F30" s="17">
        <v>1</v>
      </c>
      <c r="G30" s="17">
        <v>0</v>
      </c>
      <c r="H30" s="17">
        <v>1</v>
      </c>
      <c r="I30" s="18">
        <v>0</v>
      </c>
      <c r="J30" s="18">
        <f t="shared" si="0"/>
        <v>-2.2628221191406228E-2</v>
      </c>
      <c r="K30" s="18">
        <f t="shared" si="52"/>
        <v>2.2628221191406228E-2</v>
      </c>
      <c r="L30" s="18">
        <f t="shared" si="1"/>
        <v>2.2628221191406228E-2</v>
      </c>
      <c r="M30" s="18">
        <f t="shared" si="2"/>
        <v>2.2628221191406228E-2</v>
      </c>
      <c r="N30" s="18">
        <f t="shared" si="3"/>
        <v>0</v>
      </c>
      <c r="O30" s="18">
        <f t="shared" si="4"/>
        <v>2.2628221191406228E-2</v>
      </c>
      <c r="P30" s="18">
        <f t="shared" si="45"/>
        <v>0.42814233466796875</v>
      </c>
      <c r="Q30" s="18">
        <f t="shared" si="53"/>
        <v>-0.14174563916015626</v>
      </c>
      <c r="R30" s="18">
        <f t="shared" si="54"/>
        <v>-0.24293145161132812</v>
      </c>
      <c r="S30" s="18">
        <f t="shared" si="46"/>
        <v>-0.30902491669921872</v>
      </c>
      <c r="T30" s="18">
        <v>0</v>
      </c>
      <c r="U30" s="18">
        <v>0</v>
      </c>
      <c r="V30" s="18">
        <v>0</v>
      </c>
      <c r="W30" s="18">
        <v>0</v>
      </c>
      <c r="X30" s="18">
        <f t="shared" ref="X30:X31" si="89">P30</f>
        <v>0.42814233466796875</v>
      </c>
      <c r="Y30" s="18">
        <f t="shared" ref="Y30:Y31" si="90">Q30</f>
        <v>-0.14174563916015626</v>
      </c>
      <c r="Z30" s="18">
        <f t="shared" ref="Z30:Z31" si="91">R30</f>
        <v>-0.24293145161132812</v>
      </c>
      <c r="AA30" s="18">
        <f t="shared" ref="AA30:AA31" si="92">S30</f>
        <v>-0.30902491669921872</v>
      </c>
      <c r="AB30" s="18">
        <f>$X$32*E30+$Y$32*F30+$Z$32*G30+$AA$32*H30</f>
        <v>-1.5801893200683537E-2</v>
      </c>
      <c r="AC30" s="18">
        <f t="shared" si="6"/>
        <v>1.5801893200683537E-2</v>
      </c>
      <c r="AD30" s="18">
        <f t="shared" si="25"/>
        <v>2.4969982872580861E-4</v>
      </c>
      <c r="AE30" s="149">
        <f t="shared" ref="AE30" si="93">SUM(AD30:AD32)/2</f>
        <v>2.2761282335105891E-4</v>
      </c>
    </row>
    <row r="31" spans="4:31" ht="16.5" thickTop="1" thickBot="1" x14ac:dyDescent="0.3">
      <c r="D31" s="147"/>
      <c r="E31" s="15">
        <v>1</v>
      </c>
      <c r="F31" s="17">
        <v>0</v>
      </c>
      <c r="G31" s="17">
        <v>-1</v>
      </c>
      <c r="H31" s="17">
        <v>-1</v>
      </c>
      <c r="I31" s="18">
        <v>1</v>
      </c>
      <c r="J31" s="18">
        <f t="shared" si="0"/>
        <v>0.98009870297851553</v>
      </c>
      <c r="K31" s="18">
        <f t="shared" si="52"/>
        <v>1.9901297021484465E-2</v>
      </c>
      <c r="L31" s="18">
        <f t="shared" si="1"/>
        <v>1.9901297021484465E-2</v>
      </c>
      <c r="M31" s="18">
        <f t="shared" si="2"/>
        <v>0</v>
      </c>
      <c r="N31" s="18">
        <f t="shared" si="3"/>
        <v>-1.9901297021484465E-2</v>
      </c>
      <c r="O31" s="18">
        <f t="shared" si="4"/>
        <v>-1.9901297021484465E-2</v>
      </c>
      <c r="P31" s="18">
        <f t="shared" si="45"/>
        <v>0.42814233466796875</v>
      </c>
      <c r="Q31" s="18">
        <f t="shared" si="53"/>
        <v>-0.14174563916015626</v>
      </c>
      <c r="R31" s="18">
        <f t="shared" si="54"/>
        <v>-0.24293145161132812</v>
      </c>
      <c r="S31" s="18">
        <f t="shared" si="46"/>
        <v>-0.30902491669921872</v>
      </c>
      <c r="T31" s="18">
        <v>0</v>
      </c>
      <c r="U31" s="18">
        <v>0</v>
      </c>
      <c r="V31" s="18">
        <v>0</v>
      </c>
      <c r="W31" s="18">
        <v>0</v>
      </c>
      <c r="X31" s="18">
        <f t="shared" si="89"/>
        <v>0.42814233466796875</v>
      </c>
      <c r="Y31" s="18">
        <f t="shared" si="90"/>
        <v>-0.14174563916015626</v>
      </c>
      <c r="Z31" s="18">
        <f t="shared" si="91"/>
        <v>-0.24293145161132812</v>
      </c>
      <c r="AA31" s="18">
        <f t="shared" si="92"/>
        <v>-0.30902491669921872</v>
      </c>
      <c r="AB31" s="18">
        <f>$X$32*E31+$Y$32*F31+$Z$32*G31+$AA$32*H31</f>
        <v>0.98597443800170903</v>
      </c>
      <c r="AC31" s="18">
        <f t="shared" si="6"/>
        <v>1.402556199829097E-2</v>
      </c>
      <c r="AD31" s="18">
        <f t="shared" si="25"/>
        <v>1.9671638936790377E-4</v>
      </c>
      <c r="AE31" s="150"/>
    </row>
    <row r="32" spans="4:31" ht="16.5" thickTop="1" thickBot="1" x14ac:dyDescent="0.3">
      <c r="D32" s="148"/>
      <c r="E32" s="15">
        <v>1</v>
      </c>
      <c r="F32" s="17">
        <v>-1</v>
      </c>
      <c r="G32" s="17">
        <v>-0.5</v>
      </c>
      <c r="H32" s="17">
        <v>-1</v>
      </c>
      <c r="I32" s="18">
        <v>1</v>
      </c>
      <c r="J32" s="18">
        <f t="shared" si="0"/>
        <v>1.0003786163330077</v>
      </c>
      <c r="K32" s="18">
        <f t="shared" si="52"/>
        <v>-3.7861633300773079E-4</v>
      </c>
      <c r="L32" s="18">
        <f t="shared" si="1"/>
        <v>-3.7861633300773079E-4</v>
      </c>
      <c r="M32" s="18">
        <f t="shared" si="2"/>
        <v>3.7861633300773079E-4</v>
      </c>
      <c r="N32" s="18">
        <f t="shared" si="3"/>
        <v>1.8930816650386539E-4</v>
      </c>
      <c r="O32" s="18">
        <f t="shared" si="4"/>
        <v>3.7861633300773079E-4</v>
      </c>
      <c r="P32" s="18">
        <f t="shared" si="45"/>
        <v>0.42814233466796875</v>
      </c>
      <c r="Q32" s="18">
        <f t="shared" si="53"/>
        <v>-0.14174563916015626</v>
      </c>
      <c r="R32" s="18">
        <f t="shared" si="54"/>
        <v>-0.24293145161132812</v>
      </c>
      <c r="S32" s="18">
        <f t="shared" si="46"/>
        <v>-0.30902491669921872</v>
      </c>
      <c r="T32" s="18">
        <f t="shared" ref="T32" si="94">SUM(L30:L32)*$B$12</f>
        <v>4.2150901879882963E-3</v>
      </c>
      <c r="U32" s="18">
        <f t="shared" ref="U32" si="95">SUM(M30:M32)*$B$12</f>
        <v>2.3006837524413961E-3</v>
      </c>
      <c r="V32" s="18">
        <f t="shared" ref="V32" si="96">SUM(N30:N32)*$B$12</f>
        <v>-1.9711988854980603E-3</v>
      </c>
      <c r="W32" s="18">
        <f t="shared" ref="W32" si="97">SUM(O30:O32)*$B$12</f>
        <v>3.1055405029294938E-4</v>
      </c>
      <c r="X32" s="18">
        <f t="shared" ref="X32" si="98">T32+P32</f>
        <v>0.43235742485595707</v>
      </c>
      <c r="Y32" s="18">
        <f t="shared" ref="Y32" si="99">U32+Q32</f>
        <v>-0.13944495540771487</v>
      </c>
      <c r="Z32" s="18">
        <f t="shared" ref="Z32" si="100">V32+R32</f>
        <v>-0.24490265049682619</v>
      </c>
      <c r="AA32" s="18">
        <f t="shared" ref="AA32" si="101">W32+S32</f>
        <v>-0.30871436264892577</v>
      </c>
      <c r="AB32" s="18">
        <f>$X$32*E32+$Y$32*F32+$Z$32*G32+$AA$32*H32</f>
        <v>1.0029680681610107</v>
      </c>
      <c r="AC32" s="18">
        <f t="shared" si="6"/>
        <v>-2.9680681610106951E-3</v>
      </c>
      <c r="AD32" s="18">
        <f t="shared" si="25"/>
        <v>8.8094286084054098E-6</v>
      </c>
      <c r="AE32" s="151"/>
    </row>
    <row r="33" spans="4:31" ht="16.5" thickTop="1" thickBot="1" x14ac:dyDescent="0.3">
      <c r="D33" s="142">
        <v>8</v>
      </c>
      <c r="E33" s="15">
        <v>1</v>
      </c>
      <c r="F33" s="19">
        <v>1</v>
      </c>
      <c r="G33" s="19">
        <v>0</v>
      </c>
      <c r="H33" s="19">
        <v>1</v>
      </c>
      <c r="I33" s="20">
        <v>0</v>
      </c>
      <c r="J33" s="20">
        <f t="shared" si="0"/>
        <v>-1.5801893200683537E-2</v>
      </c>
      <c r="K33" s="20">
        <f t="shared" si="52"/>
        <v>1.5801893200683537E-2</v>
      </c>
      <c r="L33" s="20">
        <f t="shared" si="1"/>
        <v>1.5801893200683537E-2</v>
      </c>
      <c r="M33" s="20">
        <f t="shared" si="2"/>
        <v>1.5801893200683537E-2</v>
      </c>
      <c r="N33" s="20">
        <f t="shared" si="3"/>
        <v>0</v>
      </c>
      <c r="O33" s="20">
        <f t="shared" si="4"/>
        <v>1.5801893200683537E-2</v>
      </c>
      <c r="P33" s="20">
        <f t="shared" si="45"/>
        <v>0.43235742485595707</v>
      </c>
      <c r="Q33" s="20">
        <f t="shared" si="53"/>
        <v>-0.13944495540771487</v>
      </c>
      <c r="R33" s="20">
        <f t="shared" si="54"/>
        <v>-0.24490265049682619</v>
      </c>
      <c r="S33" s="20">
        <f t="shared" si="46"/>
        <v>-0.30871436264892577</v>
      </c>
      <c r="T33" s="20">
        <v>0</v>
      </c>
      <c r="U33" s="20">
        <v>0</v>
      </c>
      <c r="V33" s="20">
        <v>0</v>
      </c>
      <c r="W33" s="20">
        <v>0</v>
      </c>
      <c r="X33" s="20">
        <f t="shared" ref="X33:X34" si="102">P33</f>
        <v>0.43235742485595707</v>
      </c>
      <c r="Y33" s="20">
        <f t="shared" ref="Y33:Y34" si="103">Q33</f>
        <v>-0.13944495540771487</v>
      </c>
      <c r="Z33" s="20">
        <f t="shared" ref="Z33:Z34" si="104">R33</f>
        <v>-0.24490265049682619</v>
      </c>
      <c r="AA33" s="20">
        <f t="shared" ref="AA33:AA34" si="105">S33</f>
        <v>-0.30871436264892577</v>
      </c>
      <c r="AB33" s="20">
        <f>$X$35*E33+$Y$35*F33+$Z$35*G33+$AA$35*H33</f>
        <v>-1.0764518424377367E-2</v>
      </c>
      <c r="AC33" s="20">
        <f t="shared" si="6"/>
        <v>1.0764518424377367E-2</v>
      </c>
      <c r="AD33" s="20">
        <f t="shared" si="25"/>
        <v>1.1587485690875979E-4</v>
      </c>
      <c r="AE33" s="139">
        <f t="shared" ref="AE33" si="106">SUM(AD33:AD35)/2</f>
        <v>1.2141434620663725E-4</v>
      </c>
    </row>
    <row r="34" spans="4:31" ht="16.5" thickTop="1" thickBot="1" x14ac:dyDescent="0.3">
      <c r="D34" s="143"/>
      <c r="E34" s="15">
        <v>1</v>
      </c>
      <c r="F34" s="19">
        <v>0</v>
      </c>
      <c r="G34" s="19">
        <v>-1</v>
      </c>
      <c r="H34" s="19">
        <v>-1</v>
      </c>
      <c r="I34" s="20">
        <v>1</v>
      </c>
      <c r="J34" s="20">
        <f t="shared" si="0"/>
        <v>0.98597443800170903</v>
      </c>
      <c r="K34" s="20">
        <f t="shared" si="52"/>
        <v>1.402556199829097E-2</v>
      </c>
      <c r="L34" s="20">
        <f t="shared" si="1"/>
        <v>1.402556199829097E-2</v>
      </c>
      <c r="M34" s="20">
        <f t="shared" si="2"/>
        <v>0</v>
      </c>
      <c r="N34" s="20">
        <f t="shared" si="3"/>
        <v>-1.402556199829097E-2</v>
      </c>
      <c r="O34" s="20">
        <f t="shared" si="4"/>
        <v>-1.402556199829097E-2</v>
      </c>
      <c r="P34" s="20">
        <f t="shared" si="45"/>
        <v>0.43235742485595707</v>
      </c>
      <c r="Q34" s="20">
        <f t="shared" si="53"/>
        <v>-0.13944495540771487</v>
      </c>
      <c r="R34" s="20">
        <f t="shared" si="54"/>
        <v>-0.24490265049682619</v>
      </c>
      <c r="S34" s="20">
        <f t="shared" si="46"/>
        <v>-0.30871436264892577</v>
      </c>
      <c r="T34" s="20">
        <v>0</v>
      </c>
      <c r="U34" s="20">
        <v>0</v>
      </c>
      <c r="V34" s="20">
        <v>0</v>
      </c>
      <c r="W34" s="20">
        <v>0</v>
      </c>
      <c r="X34" s="20">
        <f t="shared" si="102"/>
        <v>0.43235742485595707</v>
      </c>
      <c r="Y34" s="20">
        <f t="shared" si="103"/>
        <v>-0.13944495540771487</v>
      </c>
      <c r="Z34" s="20">
        <f t="shared" si="104"/>
        <v>-0.24490265049682619</v>
      </c>
      <c r="AA34" s="20">
        <f t="shared" si="105"/>
        <v>-0.30871436264892577</v>
      </c>
      <c r="AB34" s="20">
        <f>$X$35*E34+$Y$35*F34+$Z$35*G34+$AA$35*H34</f>
        <v>0.98944008956094365</v>
      </c>
      <c r="AC34" s="20">
        <f t="shared" si="6"/>
        <v>1.0559910439056353E-2</v>
      </c>
      <c r="AD34" s="20">
        <f t="shared" si="25"/>
        <v>1.1151170848089133E-4</v>
      </c>
      <c r="AE34" s="140"/>
    </row>
    <row r="35" spans="4:31" ht="16.5" thickTop="1" thickBot="1" x14ac:dyDescent="0.3">
      <c r="D35" s="144"/>
      <c r="E35" s="15">
        <v>1</v>
      </c>
      <c r="F35" s="19">
        <v>-1</v>
      </c>
      <c r="G35" s="19">
        <v>-0.5</v>
      </c>
      <c r="H35" s="19">
        <v>-1</v>
      </c>
      <c r="I35" s="20">
        <v>1</v>
      </c>
      <c r="J35" s="20">
        <f t="shared" si="0"/>
        <v>1.0029680681610107</v>
      </c>
      <c r="K35" s="20">
        <f t="shared" si="52"/>
        <v>-2.9680681610106951E-3</v>
      </c>
      <c r="L35" s="20">
        <f t="shared" si="1"/>
        <v>-2.9680681610106951E-3</v>
      </c>
      <c r="M35" s="20">
        <f t="shared" si="2"/>
        <v>2.9680681610106951E-3</v>
      </c>
      <c r="N35" s="20">
        <f t="shared" si="3"/>
        <v>1.4840340805053476E-3</v>
      </c>
      <c r="O35" s="20">
        <f t="shared" si="4"/>
        <v>2.9680681610106951E-3</v>
      </c>
      <c r="P35" s="20">
        <f t="shared" si="45"/>
        <v>0.43235742485595707</v>
      </c>
      <c r="Q35" s="20">
        <f t="shared" si="53"/>
        <v>-0.13944495540771487</v>
      </c>
      <c r="R35" s="20">
        <f t="shared" si="54"/>
        <v>-0.24490265049682619</v>
      </c>
      <c r="S35" s="20">
        <f t="shared" si="46"/>
        <v>-0.30871436264892577</v>
      </c>
      <c r="T35" s="20">
        <f t="shared" ref="T35" si="107">SUM(L33:L35)*$B$12</f>
        <v>2.6859387037963811E-3</v>
      </c>
      <c r="U35" s="20">
        <f t="shared" ref="U35" si="108">SUM(M33:M35)*$B$12</f>
        <v>1.8769961361694233E-3</v>
      </c>
      <c r="V35" s="20">
        <f t="shared" ref="V35" si="109">SUM(N33:N35)*$B$12</f>
        <v>-1.2541527917785623E-3</v>
      </c>
      <c r="W35" s="20">
        <f t="shared" ref="W35" si="110">SUM(O33:O35)*$B$12</f>
        <v>4.7443993634032624E-4</v>
      </c>
      <c r="X35" s="20">
        <f t="shared" ref="X35" si="111">T35+P35</f>
        <v>0.43504336355975348</v>
      </c>
      <c r="Y35" s="20">
        <f t="shared" ref="Y35" si="112">U35+Q35</f>
        <v>-0.13756795927154544</v>
      </c>
      <c r="Z35" s="20">
        <f t="shared" ref="Z35" si="113">V35+R35</f>
        <v>-0.24615680328860476</v>
      </c>
      <c r="AA35" s="20">
        <f t="shared" ref="AA35" si="114">W35+S35</f>
        <v>-0.30823992271258543</v>
      </c>
      <c r="AB35" s="20">
        <f>$X$35*E35+$Y$35*F35+$Z$35*G35+$AA$35*H35</f>
        <v>1.0039296471881867</v>
      </c>
      <c r="AC35" s="20">
        <f t="shared" si="6"/>
        <v>-3.929647188186669E-3</v>
      </c>
      <c r="AD35" s="20">
        <f t="shared" si="25"/>
        <v>1.5442127023623393E-5</v>
      </c>
      <c r="AE35" s="141"/>
    </row>
    <row r="36" spans="4:31" ht="16.5" thickTop="1" thickBot="1" x14ac:dyDescent="0.3">
      <c r="D36" s="146">
        <v>9</v>
      </c>
      <c r="E36" s="15">
        <v>1</v>
      </c>
      <c r="F36" s="17">
        <v>1</v>
      </c>
      <c r="G36" s="17">
        <v>0</v>
      </c>
      <c r="H36" s="17">
        <v>1</v>
      </c>
      <c r="I36" s="18">
        <v>0</v>
      </c>
      <c r="J36" s="18">
        <f t="shared" si="0"/>
        <v>-1.0764518424377367E-2</v>
      </c>
      <c r="K36" s="18">
        <f t="shared" si="52"/>
        <v>1.0764518424377367E-2</v>
      </c>
      <c r="L36" s="18">
        <f t="shared" si="1"/>
        <v>1.0764518424377367E-2</v>
      </c>
      <c r="M36" s="18">
        <f t="shared" si="2"/>
        <v>1.0764518424377367E-2</v>
      </c>
      <c r="N36" s="18">
        <f t="shared" si="3"/>
        <v>0</v>
      </c>
      <c r="O36" s="18">
        <f t="shared" si="4"/>
        <v>1.0764518424377367E-2</v>
      </c>
      <c r="P36" s="18">
        <f t="shared" si="45"/>
        <v>0.43504336355975348</v>
      </c>
      <c r="Q36" s="18">
        <f t="shared" si="53"/>
        <v>-0.13756795927154544</v>
      </c>
      <c r="R36" s="18">
        <f t="shared" si="54"/>
        <v>-0.24615680328860476</v>
      </c>
      <c r="S36" s="18">
        <f t="shared" si="46"/>
        <v>-0.30823992271258543</v>
      </c>
      <c r="T36" s="18">
        <v>0</v>
      </c>
      <c r="U36" s="18">
        <v>0</v>
      </c>
      <c r="V36" s="18">
        <v>0</v>
      </c>
      <c r="W36" s="18">
        <v>0</v>
      </c>
      <c r="X36" s="18">
        <f t="shared" ref="X36:X37" si="115">P36</f>
        <v>0.43504336355975348</v>
      </c>
      <c r="Y36" s="18">
        <f t="shared" ref="Y36:Y37" si="116">Q36</f>
        <v>-0.13756795927154544</v>
      </c>
      <c r="Z36" s="18">
        <f t="shared" ref="Z36:Z37" si="117">R36</f>
        <v>-0.24615680328860476</v>
      </c>
      <c r="AA36" s="18">
        <f t="shared" ref="AA36:AA37" si="118">S36</f>
        <v>-0.30823992271258543</v>
      </c>
      <c r="AB36" s="18">
        <f>$X$38*E36+$Y$38*F36+$Z$38*G36+$AA$38*H36</f>
        <v>-7.1421981782455179E-3</v>
      </c>
      <c r="AC36" s="18">
        <f t="shared" si="6"/>
        <v>7.1421981782455179E-3</v>
      </c>
      <c r="AD36" s="18">
        <f t="shared" si="25"/>
        <v>5.1010994817333594E-5</v>
      </c>
      <c r="AE36" s="149">
        <f t="shared" ref="AE36" si="119">SUM(AD36:AD38)/2</f>
        <v>6.945784547363042E-5</v>
      </c>
    </row>
    <row r="37" spans="4:31" ht="16.5" thickTop="1" thickBot="1" x14ac:dyDescent="0.3">
      <c r="D37" s="147"/>
      <c r="E37" s="15">
        <v>1</v>
      </c>
      <c r="F37" s="17">
        <v>0</v>
      </c>
      <c r="G37" s="17">
        <v>-1</v>
      </c>
      <c r="H37" s="17">
        <v>-1</v>
      </c>
      <c r="I37" s="18">
        <v>1</v>
      </c>
      <c r="J37" s="18">
        <f t="shared" si="0"/>
        <v>0.98944008956094365</v>
      </c>
      <c r="K37" s="18">
        <f t="shared" si="52"/>
        <v>1.0559910439056353E-2</v>
      </c>
      <c r="L37" s="18">
        <f t="shared" si="1"/>
        <v>1.0559910439056353E-2</v>
      </c>
      <c r="M37" s="18">
        <f t="shared" si="2"/>
        <v>0</v>
      </c>
      <c r="N37" s="18">
        <f t="shared" si="3"/>
        <v>-1.0559910439056353E-2</v>
      </c>
      <c r="O37" s="18">
        <f t="shared" si="4"/>
        <v>-1.0559910439056353E-2</v>
      </c>
      <c r="P37" s="18">
        <f t="shared" si="45"/>
        <v>0.43504336355975348</v>
      </c>
      <c r="Q37" s="18">
        <f t="shared" si="53"/>
        <v>-0.13756795927154544</v>
      </c>
      <c r="R37" s="18">
        <f t="shared" si="54"/>
        <v>-0.24615680328860476</v>
      </c>
      <c r="S37" s="18">
        <f t="shared" si="46"/>
        <v>-0.30823992271258543</v>
      </c>
      <c r="T37" s="18">
        <v>0</v>
      </c>
      <c r="U37" s="18">
        <v>0</v>
      </c>
      <c r="V37" s="18">
        <v>0</v>
      </c>
      <c r="W37" s="18">
        <v>0</v>
      </c>
      <c r="X37" s="18">
        <f t="shared" si="115"/>
        <v>0.43504336355975348</v>
      </c>
      <c r="Y37" s="18">
        <f t="shared" si="116"/>
        <v>-0.13756795927154544</v>
      </c>
      <c r="Z37" s="18">
        <f t="shared" si="117"/>
        <v>-0.24615680328860476</v>
      </c>
      <c r="AA37" s="18">
        <f t="shared" si="118"/>
        <v>-0.30823992271258543</v>
      </c>
      <c r="AB37" s="18">
        <f>$X$38*E37+$Y$38*F37+$Z$38*G37+$AA$38*H37</f>
        <v>0.99162565089561394</v>
      </c>
      <c r="AC37" s="18">
        <f t="shared" si="6"/>
        <v>8.3743491043860585E-3</v>
      </c>
      <c r="AD37" s="18">
        <f t="shared" si="25"/>
        <v>7.0129722922131587E-5</v>
      </c>
      <c r="AE37" s="150"/>
    </row>
    <row r="38" spans="4:31" ht="16.5" thickTop="1" thickBot="1" x14ac:dyDescent="0.3">
      <c r="D38" s="148"/>
      <c r="E38" s="15">
        <v>1</v>
      </c>
      <c r="F38" s="17">
        <v>-1</v>
      </c>
      <c r="G38" s="17">
        <v>-0.5</v>
      </c>
      <c r="H38" s="17">
        <v>-1</v>
      </c>
      <c r="I38" s="18">
        <v>1</v>
      </c>
      <c r="J38" s="18">
        <f t="shared" si="0"/>
        <v>1.0039296471881867</v>
      </c>
      <c r="K38" s="18">
        <f t="shared" si="52"/>
        <v>-3.929647188186669E-3</v>
      </c>
      <c r="L38" s="18">
        <f t="shared" si="1"/>
        <v>-3.929647188186669E-3</v>
      </c>
      <c r="M38" s="18">
        <f t="shared" si="2"/>
        <v>3.929647188186669E-3</v>
      </c>
      <c r="N38" s="18">
        <f t="shared" si="3"/>
        <v>1.9648235940933345E-3</v>
      </c>
      <c r="O38" s="18">
        <f t="shared" si="4"/>
        <v>3.929647188186669E-3</v>
      </c>
      <c r="P38" s="18">
        <f t="shared" si="45"/>
        <v>0.43504336355975348</v>
      </c>
      <c r="Q38" s="18">
        <f t="shared" si="53"/>
        <v>-0.13756795927154544</v>
      </c>
      <c r="R38" s="18">
        <f t="shared" si="54"/>
        <v>-0.24615680328860476</v>
      </c>
      <c r="S38" s="18">
        <f t="shared" si="46"/>
        <v>-0.30823992271258543</v>
      </c>
      <c r="T38" s="18">
        <f t="shared" ref="T38" si="120">SUM(L36:L38)*$B$12</f>
        <v>1.7394781675247051E-3</v>
      </c>
      <c r="U38" s="18">
        <f t="shared" ref="U38" si="121">SUM(M36:M38)*$B$12</f>
        <v>1.4694165612564036E-3</v>
      </c>
      <c r="V38" s="18">
        <f t="shared" ref="V38" si="122">SUM(N36:N38)*$B$12</f>
        <v>-8.595086844963018E-4</v>
      </c>
      <c r="W38" s="18">
        <f t="shared" ref="W38" si="123">SUM(O36:O38)*$B$12</f>
        <v>4.1342551735076838E-4</v>
      </c>
      <c r="X38" s="18">
        <f t="shared" ref="X38" si="124">T38+P38</f>
        <v>0.43678284172727821</v>
      </c>
      <c r="Y38" s="18">
        <f t="shared" ref="Y38" si="125">U38+Q38</f>
        <v>-0.13609854271028904</v>
      </c>
      <c r="Z38" s="18">
        <f t="shared" ref="Z38" si="126">V38+R38</f>
        <v>-0.24701631197310106</v>
      </c>
      <c r="AA38" s="18">
        <f t="shared" ref="AA38" si="127">W38+S38</f>
        <v>-0.30782649719523469</v>
      </c>
      <c r="AB38" s="18">
        <f>$X$38*E38+$Y$38*F38+$Z$38*G38+$AA$38*H38</f>
        <v>1.0042160376193525</v>
      </c>
      <c r="AC38" s="18">
        <f t="shared" si="6"/>
        <v>-4.2160376193525195E-3</v>
      </c>
      <c r="AD38" s="18">
        <f t="shared" si="25"/>
        <v>1.7774973207795659E-5</v>
      </c>
      <c r="AE38" s="151"/>
    </row>
    <row r="39" spans="4:31" ht="16.5" thickTop="1" thickBot="1" x14ac:dyDescent="0.3">
      <c r="D39" s="142">
        <v>10</v>
      </c>
      <c r="E39" s="15">
        <v>1</v>
      </c>
      <c r="F39" s="19">
        <v>1</v>
      </c>
      <c r="G39" s="19">
        <v>0</v>
      </c>
      <c r="H39" s="19">
        <v>1</v>
      </c>
      <c r="I39" s="20">
        <v>0</v>
      </c>
      <c r="J39" s="20">
        <f t="shared" si="0"/>
        <v>-7.1421981782455179E-3</v>
      </c>
      <c r="K39" s="20">
        <f t="shared" ref="K39:K41" si="128">I39-J39</f>
        <v>7.1421981782455179E-3</v>
      </c>
      <c r="L39" s="20">
        <f t="shared" si="1"/>
        <v>7.1421981782455179E-3</v>
      </c>
      <c r="M39" s="20">
        <f t="shared" si="2"/>
        <v>7.1421981782455179E-3</v>
      </c>
      <c r="N39" s="20">
        <f t="shared" si="3"/>
        <v>0</v>
      </c>
      <c r="O39" s="20">
        <f t="shared" si="4"/>
        <v>7.1421981782455179E-3</v>
      </c>
      <c r="P39" s="20">
        <f t="shared" ref="P39:P41" si="129">X38</f>
        <v>0.43678284172727821</v>
      </c>
      <c r="Q39" s="20">
        <f t="shared" ref="Q39:Q41" si="130">Y38</f>
        <v>-0.13609854271028904</v>
      </c>
      <c r="R39" s="20">
        <f t="shared" ref="R39:R41" si="131">Z38</f>
        <v>-0.24701631197310106</v>
      </c>
      <c r="S39" s="20">
        <f t="shared" ref="S39:S41" si="132">AA38</f>
        <v>-0.30782649719523469</v>
      </c>
      <c r="T39" s="20">
        <v>0</v>
      </c>
      <c r="U39" s="20">
        <v>0</v>
      </c>
      <c r="V39" s="20">
        <v>0</v>
      </c>
      <c r="W39" s="20">
        <v>0</v>
      </c>
      <c r="X39" s="20">
        <f t="shared" ref="X39:X40" si="133">P39</f>
        <v>0.43678284172727821</v>
      </c>
      <c r="Y39" s="20">
        <f t="shared" ref="Y39:Y40" si="134">Q39</f>
        <v>-0.13609854271028904</v>
      </c>
      <c r="Z39" s="20">
        <f t="shared" ref="Z39:Z40" si="135">R39</f>
        <v>-0.24701631197310106</v>
      </c>
      <c r="AA39" s="20">
        <f t="shared" ref="AA39:AA40" si="136">S39</f>
        <v>-0.30782649719523469</v>
      </c>
      <c r="AB39" s="20">
        <f>$X$41*E39+$Y$41*F39+$Z$41*G39+$AA$41*H39</f>
        <v>-4.5779349628366495E-3</v>
      </c>
      <c r="AC39" s="20">
        <f t="shared" si="6"/>
        <v>4.5779349628366495E-3</v>
      </c>
      <c r="AD39" s="20">
        <f t="shared" si="25"/>
        <v>2.0957488523962195E-5</v>
      </c>
      <c r="AE39" s="139">
        <f>SUM(AD39:AD41)/2</f>
        <v>4.3320771506926953E-5</v>
      </c>
    </row>
    <row r="40" spans="4:31" ht="16.5" thickTop="1" thickBot="1" x14ac:dyDescent="0.3">
      <c r="D40" s="143"/>
      <c r="E40" s="15">
        <v>1</v>
      </c>
      <c r="F40" s="19">
        <v>0</v>
      </c>
      <c r="G40" s="19">
        <v>-1</v>
      </c>
      <c r="H40" s="19">
        <v>-1</v>
      </c>
      <c r="I40" s="20">
        <v>1</v>
      </c>
      <c r="J40" s="20">
        <f t="shared" si="0"/>
        <v>0.99162565089561394</v>
      </c>
      <c r="K40" s="20">
        <f t="shared" si="128"/>
        <v>8.3743491043860585E-3</v>
      </c>
      <c r="L40" s="20">
        <f t="shared" si="1"/>
        <v>8.3743491043860585E-3</v>
      </c>
      <c r="M40" s="20">
        <f t="shared" si="2"/>
        <v>0</v>
      </c>
      <c r="N40" s="20">
        <f t="shared" si="3"/>
        <v>-8.3743491043860585E-3</v>
      </c>
      <c r="O40" s="20">
        <f t="shared" si="4"/>
        <v>-8.3743491043860585E-3</v>
      </c>
      <c r="P40" s="20">
        <f t="shared" si="129"/>
        <v>0.43678284172727821</v>
      </c>
      <c r="Q40" s="20">
        <f t="shared" si="130"/>
        <v>-0.13609854271028904</v>
      </c>
      <c r="R40" s="20">
        <f t="shared" si="131"/>
        <v>-0.24701631197310106</v>
      </c>
      <c r="S40" s="20">
        <f t="shared" si="132"/>
        <v>-0.30782649719523469</v>
      </c>
      <c r="T40" s="20">
        <v>0</v>
      </c>
      <c r="U40" s="20">
        <v>0</v>
      </c>
      <c r="V40" s="20">
        <v>0</v>
      </c>
      <c r="W40" s="20">
        <v>0</v>
      </c>
      <c r="X40" s="20">
        <f t="shared" si="133"/>
        <v>0.43678284172727821</v>
      </c>
      <c r="Y40" s="20">
        <f t="shared" si="134"/>
        <v>-0.13609854271028904</v>
      </c>
      <c r="Z40" s="20">
        <f t="shared" si="135"/>
        <v>-0.24701631197310106</v>
      </c>
      <c r="AA40" s="20">
        <f t="shared" si="136"/>
        <v>-0.30782649719523469</v>
      </c>
      <c r="AB40" s="20">
        <f>$X$41*E40+$Y$41*F40+$Z$41*G40+$AA$41*H40</f>
        <v>0.99308394622209162</v>
      </c>
      <c r="AC40" s="20">
        <f t="shared" si="6"/>
        <v>6.9160537779083819E-3</v>
      </c>
      <c r="AD40" s="20">
        <f t="shared" si="25"/>
        <v>4.7831799858920799E-5</v>
      </c>
      <c r="AE40" s="140"/>
    </row>
    <row r="41" spans="4:31" ht="16.5" thickTop="1" thickBot="1" x14ac:dyDescent="0.3">
      <c r="D41" s="144"/>
      <c r="E41" s="15">
        <v>1</v>
      </c>
      <c r="F41" s="21">
        <v>-1</v>
      </c>
      <c r="G41" s="21">
        <v>-0.5</v>
      </c>
      <c r="H41" s="21">
        <v>-1</v>
      </c>
      <c r="I41" s="22">
        <v>1</v>
      </c>
      <c r="J41" s="22">
        <f t="shared" si="0"/>
        <v>1.0042160376193525</v>
      </c>
      <c r="K41" s="22">
        <f t="shared" si="128"/>
        <v>-4.2160376193525195E-3</v>
      </c>
      <c r="L41" s="22">
        <f t="shared" si="1"/>
        <v>-4.2160376193525195E-3</v>
      </c>
      <c r="M41" s="22">
        <f t="shared" si="2"/>
        <v>4.2160376193525195E-3</v>
      </c>
      <c r="N41" s="22">
        <f t="shared" si="3"/>
        <v>2.1080188096762598E-3</v>
      </c>
      <c r="O41" s="22">
        <f t="shared" si="4"/>
        <v>4.2160376193525195E-3</v>
      </c>
      <c r="P41" s="22">
        <f t="shared" si="129"/>
        <v>0.43678284172727821</v>
      </c>
      <c r="Q41" s="22">
        <f t="shared" si="130"/>
        <v>-0.13609854271028904</v>
      </c>
      <c r="R41" s="22">
        <f t="shared" si="131"/>
        <v>-0.24701631197310106</v>
      </c>
      <c r="S41" s="22">
        <f t="shared" si="132"/>
        <v>-0.30782649719523469</v>
      </c>
      <c r="T41" s="22">
        <f t="shared" ref="T41" si="137">SUM(L39:L41)*$B$12</f>
        <v>1.1300509663279058E-3</v>
      </c>
      <c r="U41" s="22">
        <f t="shared" ref="U41" si="138">SUM(M39:M41)*$B$12</f>
        <v>1.1358235797598037E-3</v>
      </c>
      <c r="V41" s="22">
        <f t="shared" ref="V41" si="139">SUM(N39:N41)*$B$12</f>
        <v>-6.2663302947097994E-4</v>
      </c>
      <c r="W41" s="22">
        <f t="shared" ref="W41" si="140">SUM(O39:O41)*$B$12</f>
        <v>2.9838866932119793E-4</v>
      </c>
      <c r="X41" s="22">
        <f t="shared" ref="X41" si="141">T41+P41</f>
        <v>0.43791289269360612</v>
      </c>
      <c r="Y41" s="22">
        <f t="shared" ref="Y41" si="142">U41+Q41</f>
        <v>-0.13496271913052924</v>
      </c>
      <c r="Z41" s="22">
        <f t="shared" ref="Z41" si="143">V41+R41</f>
        <v>-0.24764294500257203</v>
      </c>
      <c r="AA41" s="22">
        <f t="shared" ref="AA41" si="144">W41+S41</f>
        <v>-0.3075281085259135</v>
      </c>
      <c r="AB41" s="20">
        <f>$X$41*E41+$Y$41*F41+$Z$41*G41+$AA$41*H41</f>
        <v>1.0042251928513348</v>
      </c>
      <c r="AC41" s="22">
        <f t="shared" si="6"/>
        <v>-4.2251928513348247E-3</v>
      </c>
      <c r="AD41" s="22">
        <f t="shared" si="25"/>
        <v>1.7852254630970905E-5</v>
      </c>
      <c r="AE41" s="141"/>
    </row>
    <row r="42" spans="4:31" ht="15.75" thickTop="1" x14ac:dyDescent="0.25"/>
  </sheetData>
  <mergeCells count="42">
    <mergeCell ref="AD10:AD11"/>
    <mergeCell ref="AE10:AE11"/>
    <mergeCell ref="D15:D17"/>
    <mergeCell ref="B2:C2"/>
    <mergeCell ref="B3:C3"/>
    <mergeCell ref="B10:B11"/>
    <mergeCell ref="K10:K11"/>
    <mergeCell ref="J10:J11"/>
    <mergeCell ref="I10:I11"/>
    <mergeCell ref="H10:H11"/>
    <mergeCell ref="G10:G11"/>
    <mergeCell ref="F10:F11"/>
    <mergeCell ref="E10:E11"/>
    <mergeCell ref="D10:D11"/>
    <mergeCell ref="AE39:AE41"/>
    <mergeCell ref="D39:D41"/>
    <mergeCell ref="AE36:AE38"/>
    <mergeCell ref="D36:D38"/>
    <mergeCell ref="AE24:AE26"/>
    <mergeCell ref="D24:D26"/>
    <mergeCell ref="D30:D32"/>
    <mergeCell ref="AE30:AE32"/>
    <mergeCell ref="D33:D35"/>
    <mergeCell ref="AE33:AE35"/>
    <mergeCell ref="D27:D29"/>
    <mergeCell ref="AE27:AE29"/>
    <mergeCell ref="AE21:AE23"/>
    <mergeCell ref="D21:D23"/>
    <mergeCell ref="AB10:AB11"/>
    <mergeCell ref="AC10:AC11"/>
    <mergeCell ref="AE15:AE17"/>
    <mergeCell ref="D18:D20"/>
    <mergeCell ref="AE18:AE20"/>
    <mergeCell ref="L10:L11"/>
    <mergeCell ref="P10:S10"/>
    <mergeCell ref="T10:W10"/>
    <mergeCell ref="X10:AA10"/>
    <mergeCell ref="M10:M11"/>
    <mergeCell ref="N10:N11"/>
    <mergeCell ref="O10:O11"/>
    <mergeCell ref="D12:D14"/>
    <mergeCell ref="AE12:AE14"/>
  </mergeCells>
  <hyperlinks>
    <hyperlink ref="D8" location="'Daftar Isi'!A1" display="Daftar Isi"/>
  </hyperlink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J72"/>
  <sheetViews>
    <sheetView zoomScaleNormal="100" workbookViewId="0"/>
  </sheetViews>
  <sheetFormatPr defaultRowHeight="15" x14ac:dyDescent="0.25"/>
  <cols>
    <col min="1" max="7" width="9.140625" style="1"/>
    <col min="8" max="8" width="14.42578125" style="1" customWidth="1"/>
    <col min="9" max="9" width="13.42578125" style="1" customWidth="1"/>
    <col min="10" max="32" width="9.140625" style="1"/>
    <col min="33" max="33" width="14.140625" style="1" bestFit="1" customWidth="1"/>
    <col min="34" max="16384" width="9.140625" style="1"/>
  </cols>
  <sheetData>
    <row r="2" spans="2:36" x14ac:dyDescent="0.25">
      <c r="B2" s="96" t="s">
        <v>23</v>
      </c>
      <c r="C2" s="96"/>
      <c r="D2" s="3">
        <v>13512032</v>
      </c>
    </row>
    <row r="3" spans="2:36" x14ac:dyDescent="0.25">
      <c r="B3" s="96" t="s">
        <v>24</v>
      </c>
      <c r="C3" s="96"/>
      <c r="D3" s="3">
        <v>13512044</v>
      </c>
    </row>
    <row r="4" spans="2:36" x14ac:dyDescent="0.25">
      <c r="B4"/>
      <c r="C4"/>
    </row>
    <row r="5" spans="2:36" x14ac:dyDescent="0.25">
      <c r="B5" s="2" t="s">
        <v>57</v>
      </c>
      <c r="C5" s="2"/>
    </row>
    <row r="6" spans="2:36" x14ac:dyDescent="0.25">
      <c r="B6" s="2" t="s">
        <v>49</v>
      </c>
      <c r="C6" s="2"/>
    </row>
    <row r="7" spans="2:36" x14ac:dyDescent="0.25">
      <c r="B7" s="2"/>
      <c r="C7" s="2"/>
    </row>
    <row r="8" spans="2:36" x14ac:dyDescent="0.25">
      <c r="B8" s="2" t="s">
        <v>108</v>
      </c>
      <c r="C8" s="2"/>
      <c r="D8" s="79" t="s">
        <v>106</v>
      </c>
    </row>
    <row r="9" spans="2:36" ht="15.75" thickBot="1" x14ac:dyDescent="0.3"/>
    <row r="10" spans="2:36" ht="16.5" customHeight="1" thickTop="1" thickBot="1" x14ac:dyDescent="0.3">
      <c r="B10" s="165" t="s">
        <v>27</v>
      </c>
      <c r="D10" s="117" t="s">
        <v>28</v>
      </c>
      <c r="E10" s="123" t="s">
        <v>29</v>
      </c>
      <c r="F10" s="123" t="s">
        <v>30</v>
      </c>
      <c r="G10" s="123" t="s">
        <v>31</v>
      </c>
      <c r="H10" s="123" t="s">
        <v>32</v>
      </c>
      <c r="I10" s="123" t="s">
        <v>50</v>
      </c>
      <c r="J10" s="117" t="s">
        <v>33</v>
      </c>
      <c r="K10" s="117" t="s">
        <v>34</v>
      </c>
      <c r="L10" s="117" t="s">
        <v>59</v>
      </c>
      <c r="M10" s="117" t="s">
        <v>60</v>
      </c>
      <c r="N10" s="117" t="s">
        <v>61</v>
      </c>
      <c r="O10" s="117" t="s">
        <v>62</v>
      </c>
      <c r="P10" s="117" t="s">
        <v>63</v>
      </c>
      <c r="Q10" s="117" t="s">
        <v>66</v>
      </c>
      <c r="R10" s="87" t="s">
        <v>36</v>
      </c>
      <c r="S10" s="87"/>
      <c r="T10" s="87"/>
      <c r="U10" s="87"/>
      <c r="V10" s="87"/>
      <c r="W10" s="87" t="s">
        <v>37</v>
      </c>
      <c r="X10" s="87"/>
      <c r="Y10" s="87"/>
      <c r="Z10" s="87"/>
      <c r="AA10" s="87"/>
      <c r="AB10" s="87" t="s">
        <v>38</v>
      </c>
      <c r="AC10" s="87"/>
      <c r="AD10" s="87"/>
      <c r="AE10" s="87"/>
      <c r="AF10" s="87"/>
      <c r="AG10" s="117" t="s">
        <v>39</v>
      </c>
      <c r="AH10" s="117" t="s">
        <v>64</v>
      </c>
      <c r="AI10" s="117" t="s">
        <v>65</v>
      </c>
      <c r="AJ10" s="117" t="s">
        <v>41</v>
      </c>
    </row>
    <row r="11" spans="2:36" ht="16.5" thickTop="1" thickBot="1" x14ac:dyDescent="0.3">
      <c r="B11" s="165"/>
      <c r="D11" s="119"/>
      <c r="E11" s="124"/>
      <c r="F11" s="124"/>
      <c r="G11" s="124"/>
      <c r="H11" s="124"/>
      <c r="I11" s="124"/>
      <c r="J11" s="119"/>
      <c r="K11" s="119"/>
      <c r="L11" s="119"/>
      <c r="M11" s="119"/>
      <c r="N11" s="119"/>
      <c r="O11" s="119"/>
      <c r="P11" s="119"/>
      <c r="Q11" s="119"/>
      <c r="R11" s="23" t="s">
        <v>44</v>
      </c>
      <c r="S11" s="23" t="s">
        <v>45</v>
      </c>
      <c r="T11" s="23" t="s">
        <v>46</v>
      </c>
      <c r="U11" s="23" t="s">
        <v>47</v>
      </c>
      <c r="V11" s="23" t="s">
        <v>56</v>
      </c>
      <c r="W11" s="23" t="s">
        <v>44</v>
      </c>
      <c r="X11" s="23" t="s">
        <v>45</v>
      </c>
      <c r="Y11" s="23" t="s">
        <v>46</v>
      </c>
      <c r="Z11" s="23" t="s">
        <v>47</v>
      </c>
      <c r="AA11" s="23" t="s">
        <v>56</v>
      </c>
      <c r="AB11" s="23" t="s">
        <v>44</v>
      </c>
      <c r="AC11" s="23" t="s">
        <v>45</v>
      </c>
      <c r="AD11" s="23" t="s">
        <v>46</v>
      </c>
      <c r="AE11" s="23" t="s">
        <v>47</v>
      </c>
      <c r="AF11" s="23" t="s">
        <v>56</v>
      </c>
      <c r="AG11" s="118"/>
      <c r="AH11" s="119"/>
      <c r="AI11" s="119"/>
      <c r="AJ11" s="119"/>
    </row>
    <row r="12" spans="2:36" ht="16.5" thickTop="1" thickBot="1" x14ac:dyDescent="0.3">
      <c r="B12" s="5">
        <v>0.1</v>
      </c>
      <c r="D12" s="153">
        <v>1</v>
      </c>
      <c r="E12" s="36">
        <v>1</v>
      </c>
      <c r="F12" s="36">
        <v>5.0999999999999996</v>
      </c>
      <c r="G12" s="36">
        <v>3.5</v>
      </c>
      <c r="H12" s="36">
        <v>1.4</v>
      </c>
      <c r="I12" s="36">
        <v>0.2</v>
      </c>
      <c r="J12" s="36">
        <v>1</v>
      </c>
      <c r="K12" s="36">
        <f t="shared" ref="K12:K43" si="0">R12*E12+S12*F12+T12*G12+U12*H12+V12*I12</f>
        <v>0</v>
      </c>
      <c r="L12" s="36">
        <f t="shared" ref="L12:L17" si="1">J12-K12</f>
        <v>1</v>
      </c>
      <c r="M12" s="36">
        <f t="shared" ref="M12:M43" si="2">$L12*E12</f>
        <v>1</v>
      </c>
      <c r="N12" s="36">
        <f t="shared" ref="N12:N43" si="3">$L12*F12</f>
        <v>5.0999999999999996</v>
      </c>
      <c r="O12" s="36">
        <f t="shared" ref="O12:O43" si="4">$L12*G12</f>
        <v>3.5</v>
      </c>
      <c r="P12" s="36">
        <f t="shared" ref="P12:P43" si="5">$L12*H12</f>
        <v>1.4</v>
      </c>
      <c r="Q12" s="36">
        <f t="shared" ref="Q12:Q43" si="6">$L12*I12</f>
        <v>0.2</v>
      </c>
      <c r="R12" s="36">
        <v>0</v>
      </c>
      <c r="S12" s="36">
        <v>0</v>
      </c>
      <c r="T12" s="36">
        <v>0</v>
      </c>
      <c r="U12" s="36">
        <v>0</v>
      </c>
      <c r="V12" s="36">
        <v>0</v>
      </c>
      <c r="W12" s="36">
        <v>0</v>
      </c>
      <c r="X12" s="36">
        <v>0</v>
      </c>
      <c r="Y12" s="36">
        <v>0</v>
      </c>
      <c r="Z12" s="36">
        <v>0</v>
      </c>
      <c r="AA12" s="36">
        <v>0</v>
      </c>
      <c r="AB12" s="36">
        <f>R12</f>
        <v>0</v>
      </c>
      <c r="AC12" s="36">
        <f t="shared" ref="AC12:AF12" si="7">S12</f>
        <v>0</v>
      </c>
      <c r="AD12" s="36">
        <f t="shared" si="7"/>
        <v>0</v>
      </c>
      <c r="AE12" s="36">
        <f t="shared" si="7"/>
        <v>0</v>
      </c>
      <c r="AF12" s="36">
        <f t="shared" si="7"/>
        <v>0</v>
      </c>
      <c r="AG12" s="36">
        <f t="shared" ref="AG12:AG17" si="8">$AB$17*E12+$AC$17*F12+$AD$17*G12+$AE$17*H12+$AF$17*I12</f>
        <v>-4.2620000000000013</v>
      </c>
      <c r="AH12" s="36">
        <f t="shared" ref="AH12:AH43" si="9">J12-AG12</f>
        <v>5.2620000000000013</v>
      </c>
      <c r="AI12" s="36">
        <f>POWER(AH12,2)</f>
        <v>27.688644000000014</v>
      </c>
      <c r="AJ12" s="156">
        <f>SUM(AI12:AI17)/2</f>
        <v>135.10360400000005</v>
      </c>
    </row>
    <row r="13" spans="2:36" ht="15.75" thickTop="1" x14ac:dyDescent="0.25">
      <c r="D13" s="154"/>
      <c r="E13" s="37">
        <v>1</v>
      </c>
      <c r="F13" s="37">
        <v>4.9000000000000004</v>
      </c>
      <c r="G13" s="37">
        <v>3</v>
      </c>
      <c r="H13" s="37">
        <v>1.4</v>
      </c>
      <c r="I13" s="37">
        <v>0.2</v>
      </c>
      <c r="J13" s="37">
        <v>1</v>
      </c>
      <c r="K13" s="37">
        <f t="shared" si="0"/>
        <v>0</v>
      </c>
      <c r="L13" s="37">
        <f t="shared" si="1"/>
        <v>1</v>
      </c>
      <c r="M13" s="37">
        <f t="shared" si="2"/>
        <v>1</v>
      </c>
      <c r="N13" s="37">
        <f t="shared" si="3"/>
        <v>4.9000000000000004</v>
      </c>
      <c r="O13" s="37">
        <f t="shared" si="4"/>
        <v>3</v>
      </c>
      <c r="P13" s="37">
        <f t="shared" si="5"/>
        <v>1.4</v>
      </c>
      <c r="Q13" s="37">
        <f t="shared" si="6"/>
        <v>0.2</v>
      </c>
      <c r="R13" s="37">
        <f>AB12</f>
        <v>0</v>
      </c>
      <c r="S13" s="37">
        <f t="shared" ref="S13:V13" si="10">AC12</f>
        <v>0</v>
      </c>
      <c r="T13" s="37">
        <f t="shared" si="10"/>
        <v>0</v>
      </c>
      <c r="U13" s="37">
        <f t="shared" si="10"/>
        <v>0</v>
      </c>
      <c r="V13" s="37">
        <f t="shared" si="10"/>
        <v>0</v>
      </c>
      <c r="W13" s="37">
        <v>0</v>
      </c>
      <c r="X13" s="37">
        <v>0</v>
      </c>
      <c r="Y13" s="37">
        <v>0</v>
      </c>
      <c r="Z13" s="37">
        <v>0</v>
      </c>
      <c r="AA13" s="37">
        <v>0</v>
      </c>
      <c r="AB13" s="37">
        <f t="shared" ref="AB13:AB16" si="11">R13</f>
        <v>0</v>
      </c>
      <c r="AC13" s="37">
        <f t="shared" ref="AC13:AC16" si="12">S13</f>
        <v>0</v>
      </c>
      <c r="AD13" s="37">
        <f t="shared" ref="AD13:AD16" si="13">T13</f>
        <v>0</v>
      </c>
      <c r="AE13" s="37">
        <f t="shared" ref="AE13:AE16" si="14">U13</f>
        <v>0</v>
      </c>
      <c r="AF13" s="37">
        <f t="shared" ref="AF13:AF16" si="15">V13</f>
        <v>0</v>
      </c>
      <c r="AG13" s="37">
        <f t="shared" si="8"/>
        <v>-4.160000000000001</v>
      </c>
      <c r="AH13" s="37">
        <f t="shared" si="9"/>
        <v>5.160000000000001</v>
      </c>
      <c r="AI13" s="37">
        <f t="shared" ref="AI13:AI17" si="16">POWER(AH13,2)</f>
        <v>26.625600000000009</v>
      </c>
      <c r="AJ13" s="157"/>
    </row>
    <row r="14" spans="2:36" x14ac:dyDescent="0.25">
      <c r="D14" s="154"/>
      <c r="E14" s="37">
        <v>1</v>
      </c>
      <c r="F14" s="37">
        <v>4.7</v>
      </c>
      <c r="G14" s="37">
        <v>3.2</v>
      </c>
      <c r="H14" s="37">
        <v>1.3</v>
      </c>
      <c r="I14" s="37">
        <v>0.2</v>
      </c>
      <c r="J14" s="37">
        <v>1</v>
      </c>
      <c r="K14" s="37">
        <f t="shared" si="0"/>
        <v>0</v>
      </c>
      <c r="L14" s="37">
        <f t="shared" si="1"/>
        <v>1</v>
      </c>
      <c r="M14" s="37">
        <f t="shared" si="2"/>
        <v>1</v>
      </c>
      <c r="N14" s="37">
        <f t="shared" si="3"/>
        <v>4.7</v>
      </c>
      <c r="O14" s="37">
        <f t="shared" si="4"/>
        <v>3.2</v>
      </c>
      <c r="P14" s="37">
        <f t="shared" si="5"/>
        <v>1.3</v>
      </c>
      <c r="Q14" s="37">
        <f t="shared" si="6"/>
        <v>0.2</v>
      </c>
      <c r="R14" s="37">
        <f t="shared" ref="R14:R17" si="17">AB13</f>
        <v>0</v>
      </c>
      <c r="S14" s="37">
        <f t="shared" ref="S14:S18" si="18">AC13</f>
        <v>0</v>
      </c>
      <c r="T14" s="37">
        <f t="shared" ref="T14:T18" si="19">AD13</f>
        <v>0</v>
      </c>
      <c r="U14" s="37">
        <f t="shared" ref="U14:U18" si="20">AE13</f>
        <v>0</v>
      </c>
      <c r="V14" s="37">
        <f t="shared" ref="V14:V18" si="21">AF13</f>
        <v>0</v>
      </c>
      <c r="W14" s="37">
        <v>0</v>
      </c>
      <c r="X14" s="37">
        <v>0</v>
      </c>
      <c r="Y14" s="37">
        <v>0</v>
      </c>
      <c r="Z14" s="37">
        <v>0</v>
      </c>
      <c r="AA14" s="37">
        <v>0</v>
      </c>
      <c r="AB14" s="37">
        <f t="shared" si="11"/>
        <v>0</v>
      </c>
      <c r="AC14" s="37">
        <f t="shared" si="12"/>
        <v>0</v>
      </c>
      <c r="AD14" s="37">
        <f t="shared" si="13"/>
        <v>0</v>
      </c>
      <c r="AE14" s="37">
        <f t="shared" si="14"/>
        <v>0</v>
      </c>
      <c r="AF14" s="37">
        <f t="shared" si="15"/>
        <v>0</v>
      </c>
      <c r="AG14" s="37">
        <f t="shared" si="8"/>
        <v>-3.9440000000000013</v>
      </c>
      <c r="AH14" s="37">
        <f t="shared" si="9"/>
        <v>4.9440000000000008</v>
      </c>
      <c r="AI14" s="37">
        <f t="shared" si="16"/>
        <v>24.44313600000001</v>
      </c>
      <c r="AJ14" s="157"/>
    </row>
    <row r="15" spans="2:36" x14ac:dyDescent="0.25">
      <c r="D15" s="154"/>
      <c r="E15" s="37">
        <v>1</v>
      </c>
      <c r="F15" s="37">
        <v>7</v>
      </c>
      <c r="G15" s="37">
        <v>3.2</v>
      </c>
      <c r="H15" s="37">
        <v>4.7</v>
      </c>
      <c r="I15" s="37">
        <v>1.4</v>
      </c>
      <c r="J15" s="37">
        <v>-1</v>
      </c>
      <c r="K15" s="37">
        <f t="shared" si="0"/>
        <v>0</v>
      </c>
      <c r="L15" s="37">
        <f t="shared" si="1"/>
        <v>-1</v>
      </c>
      <c r="M15" s="37">
        <f t="shared" si="2"/>
        <v>-1</v>
      </c>
      <c r="N15" s="37">
        <f t="shared" si="3"/>
        <v>-7</v>
      </c>
      <c r="O15" s="37">
        <f t="shared" si="4"/>
        <v>-3.2</v>
      </c>
      <c r="P15" s="37">
        <f t="shared" si="5"/>
        <v>-4.7</v>
      </c>
      <c r="Q15" s="37">
        <f t="shared" si="6"/>
        <v>-1.4</v>
      </c>
      <c r="R15" s="37">
        <f t="shared" si="17"/>
        <v>0</v>
      </c>
      <c r="S15" s="37">
        <f t="shared" si="18"/>
        <v>0</v>
      </c>
      <c r="T15" s="37">
        <f t="shared" si="19"/>
        <v>0</v>
      </c>
      <c r="U15" s="37">
        <f t="shared" si="20"/>
        <v>0</v>
      </c>
      <c r="V15" s="37">
        <f t="shared" si="21"/>
        <v>0</v>
      </c>
      <c r="W15" s="37">
        <v>0</v>
      </c>
      <c r="X15" s="37">
        <v>0</v>
      </c>
      <c r="Y15" s="37">
        <v>0</v>
      </c>
      <c r="Z15" s="37">
        <v>0</v>
      </c>
      <c r="AA15" s="37">
        <v>0</v>
      </c>
      <c r="AB15" s="37">
        <f t="shared" si="11"/>
        <v>0</v>
      </c>
      <c r="AC15" s="37">
        <f t="shared" si="12"/>
        <v>0</v>
      </c>
      <c r="AD15" s="37">
        <f t="shared" si="13"/>
        <v>0</v>
      </c>
      <c r="AE15" s="37">
        <f t="shared" si="14"/>
        <v>0</v>
      </c>
      <c r="AF15" s="37">
        <f t="shared" si="15"/>
        <v>0</v>
      </c>
      <c r="AG15" s="37">
        <f t="shared" si="8"/>
        <v>-9.088000000000001</v>
      </c>
      <c r="AH15" s="37">
        <f t="shared" si="9"/>
        <v>8.088000000000001</v>
      </c>
      <c r="AI15" s="37">
        <f t="shared" si="16"/>
        <v>65.415744000000018</v>
      </c>
      <c r="AJ15" s="157"/>
    </row>
    <row r="16" spans="2:36" x14ac:dyDescent="0.25">
      <c r="D16" s="154"/>
      <c r="E16" s="37">
        <v>1</v>
      </c>
      <c r="F16" s="37">
        <v>6.4</v>
      </c>
      <c r="G16" s="37">
        <v>3.2</v>
      </c>
      <c r="H16" s="37">
        <v>4.5</v>
      </c>
      <c r="I16" s="37">
        <v>1.5</v>
      </c>
      <c r="J16" s="37">
        <v>-1</v>
      </c>
      <c r="K16" s="37">
        <f t="shared" si="0"/>
        <v>0</v>
      </c>
      <c r="L16" s="37">
        <f t="shared" si="1"/>
        <v>-1</v>
      </c>
      <c r="M16" s="37">
        <f t="shared" si="2"/>
        <v>-1</v>
      </c>
      <c r="N16" s="37">
        <f t="shared" si="3"/>
        <v>-6.4</v>
      </c>
      <c r="O16" s="37">
        <f t="shared" si="4"/>
        <v>-3.2</v>
      </c>
      <c r="P16" s="37">
        <f t="shared" si="5"/>
        <v>-4.5</v>
      </c>
      <c r="Q16" s="37">
        <f t="shared" si="6"/>
        <v>-1.5</v>
      </c>
      <c r="R16" s="37">
        <f t="shared" si="17"/>
        <v>0</v>
      </c>
      <c r="S16" s="37">
        <f t="shared" si="18"/>
        <v>0</v>
      </c>
      <c r="T16" s="37">
        <f t="shared" si="19"/>
        <v>0</v>
      </c>
      <c r="U16" s="37">
        <f t="shared" si="20"/>
        <v>0</v>
      </c>
      <c r="V16" s="37">
        <f t="shared" si="21"/>
        <v>0</v>
      </c>
      <c r="W16" s="37">
        <v>0</v>
      </c>
      <c r="X16" s="37">
        <v>0</v>
      </c>
      <c r="Y16" s="37">
        <v>0</v>
      </c>
      <c r="Z16" s="37">
        <v>0</v>
      </c>
      <c r="AA16" s="37">
        <v>0</v>
      </c>
      <c r="AB16" s="37">
        <f t="shared" si="11"/>
        <v>0</v>
      </c>
      <c r="AC16" s="37">
        <f t="shared" si="12"/>
        <v>0</v>
      </c>
      <c r="AD16" s="37">
        <f t="shared" si="13"/>
        <v>0</v>
      </c>
      <c r="AE16" s="37">
        <f t="shared" si="14"/>
        <v>0</v>
      </c>
      <c r="AF16" s="37">
        <f t="shared" si="15"/>
        <v>0</v>
      </c>
      <c r="AG16" s="37">
        <f t="shared" si="8"/>
        <v>-8.5900000000000016</v>
      </c>
      <c r="AH16" s="37">
        <f t="shared" si="9"/>
        <v>7.5900000000000016</v>
      </c>
      <c r="AI16" s="37">
        <f t="shared" si="16"/>
        <v>57.608100000000022</v>
      </c>
      <c r="AJ16" s="157"/>
    </row>
    <row r="17" spans="4:36" ht="15.75" thickBot="1" x14ac:dyDescent="0.3">
      <c r="D17" s="155"/>
      <c r="E17" s="38">
        <v>1</v>
      </c>
      <c r="F17" s="38">
        <v>6.9</v>
      </c>
      <c r="G17" s="38">
        <v>3.1</v>
      </c>
      <c r="H17" s="38">
        <v>4.9000000000000004</v>
      </c>
      <c r="I17" s="38">
        <v>1.5</v>
      </c>
      <c r="J17" s="38">
        <v>-1</v>
      </c>
      <c r="K17" s="38">
        <f t="shared" si="0"/>
        <v>0</v>
      </c>
      <c r="L17" s="38">
        <f t="shared" si="1"/>
        <v>-1</v>
      </c>
      <c r="M17" s="38">
        <f t="shared" si="2"/>
        <v>-1</v>
      </c>
      <c r="N17" s="38">
        <f t="shared" si="3"/>
        <v>-6.9</v>
      </c>
      <c r="O17" s="38">
        <f t="shared" si="4"/>
        <v>-3.1</v>
      </c>
      <c r="P17" s="38">
        <f t="shared" si="5"/>
        <v>-4.9000000000000004</v>
      </c>
      <c r="Q17" s="38">
        <f t="shared" si="6"/>
        <v>-1.5</v>
      </c>
      <c r="R17" s="38">
        <f t="shared" si="17"/>
        <v>0</v>
      </c>
      <c r="S17" s="38">
        <f t="shared" si="18"/>
        <v>0</v>
      </c>
      <c r="T17" s="38">
        <f t="shared" si="19"/>
        <v>0</v>
      </c>
      <c r="U17" s="38">
        <f t="shared" si="20"/>
        <v>0</v>
      </c>
      <c r="V17" s="38">
        <f t="shared" si="21"/>
        <v>0</v>
      </c>
      <c r="W17" s="38">
        <f>SUM(M12:M17)*$B$12</f>
        <v>0</v>
      </c>
      <c r="X17" s="38">
        <f t="shared" ref="X17:AA17" si="22">SUM(N12:N17)*$B$12</f>
        <v>-0.56000000000000016</v>
      </c>
      <c r="Y17" s="38">
        <f t="shared" si="22"/>
        <v>1.9999999999999886E-2</v>
      </c>
      <c r="Z17" s="38">
        <f t="shared" si="22"/>
        <v>-1</v>
      </c>
      <c r="AA17" s="38">
        <f t="shared" si="22"/>
        <v>-0.38</v>
      </c>
      <c r="AB17" s="38">
        <f>R17+W17</f>
        <v>0</v>
      </c>
      <c r="AC17" s="38">
        <f t="shared" ref="AC17:AF17" si="23">S17+X17</f>
        <v>-0.56000000000000016</v>
      </c>
      <c r="AD17" s="38">
        <f t="shared" si="23"/>
        <v>1.9999999999999886E-2</v>
      </c>
      <c r="AE17" s="38">
        <f t="shared" si="23"/>
        <v>-1</v>
      </c>
      <c r="AF17" s="38">
        <f t="shared" si="23"/>
        <v>-0.38</v>
      </c>
      <c r="AG17" s="38">
        <f t="shared" si="8"/>
        <v>-9.272000000000002</v>
      </c>
      <c r="AH17" s="38">
        <f t="shared" si="9"/>
        <v>8.272000000000002</v>
      </c>
      <c r="AI17" s="38">
        <f t="shared" si="16"/>
        <v>68.425984000000028</v>
      </c>
      <c r="AJ17" s="158"/>
    </row>
    <row r="18" spans="4:36" ht="15.75" thickTop="1" x14ac:dyDescent="0.25">
      <c r="D18" s="159">
        <v>2</v>
      </c>
      <c r="E18" s="33">
        <v>1</v>
      </c>
      <c r="F18" s="33">
        <v>5.0999999999999996</v>
      </c>
      <c r="G18" s="33">
        <v>3.5</v>
      </c>
      <c r="H18" s="33">
        <v>1.4</v>
      </c>
      <c r="I18" s="33">
        <v>0.2</v>
      </c>
      <c r="J18" s="33">
        <v>1</v>
      </c>
      <c r="K18" s="33">
        <f t="shared" si="0"/>
        <v>-4.2620000000000013</v>
      </c>
      <c r="L18" s="33">
        <f t="shared" ref="L18:L23" si="24">J18-K18</f>
        <v>5.2620000000000013</v>
      </c>
      <c r="M18" s="33">
        <f t="shared" si="2"/>
        <v>5.2620000000000013</v>
      </c>
      <c r="N18" s="33">
        <f t="shared" si="3"/>
        <v>26.836200000000005</v>
      </c>
      <c r="O18" s="33">
        <f t="shared" si="4"/>
        <v>18.417000000000005</v>
      </c>
      <c r="P18" s="33">
        <f t="shared" si="5"/>
        <v>7.3668000000000013</v>
      </c>
      <c r="Q18" s="33">
        <f t="shared" si="6"/>
        <v>1.0524000000000002</v>
      </c>
      <c r="R18" s="33">
        <f>AB17</f>
        <v>0</v>
      </c>
      <c r="S18" s="33">
        <f t="shared" si="18"/>
        <v>-0.56000000000000016</v>
      </c>
      <c r="T18" s="33">
        <f t="shared" si="19"/>
        <v>1.9999999999999886E-2</v>
      </c>
      <c r="U18" s="33">
        <f t="shared" si="20"/>
        <v>-1</v>
      </c>
      <c r="V18" s="33">
        <f t="shared" si="21"/>
        <v>-0.38</v>
      </c>
      <c r="W18" s="33">
        <v>0</v>
      </c>
      <c r="X18" s="33">
        <v>0</v>
      </c>
      <c r="Y18" s="33">
        <v>0</v>
      </c>
      <c r="Z18" s="33">
        <v>0</v>
      </c>
      <c r="AA18" s="33">
        <v>0</v>
      </c>
      <c r="AB18" s="33">
        <f>R18</f>
        <v>0</v>
      </c>
      <c r="AC18" s="33">
        <f t="shared" ref="AC18:AC22" si="25">S18</f>
        <v>-0.56000000000000016</v>
      </c>
      <c r="AD18" s="33">
        <f t="shared" ref="AD18:AD22" si="26">T18</f>
        <v>1.9999999999999886E-2</v>
      </c>
      <c r="AE18" s="33">
        <f t="shared" ref="AE18:AE22" si="27">U18</f>
        <v>-1</v>
      </c>
      <c r="AF18" s="33">
        <f t="shared" ref="AF18:AF22" si="28">V18</f>
        <v>-0.38</v>
      </c>
      <c r="AG18" s="33">
        <f t="shared" ref="AG18:AG23" si="29">$AB$23*E18+$AC$23*F18+$AD$23*G18+$AE$23*H18+$AF$23*I18</f>
        <v>184.27897200000007</v>
      </c>
      <c r="AH18" s="33">
        <f t="shared" si="9"/>
        <v>-183.27897200000007</v>
      </c>
      <c r="AI18" s="33">
        <f>POWER(AH18,2)</f>
        <v>33591.18157737681</v>
      </c>
      <c r="AJ18" s="162">
        <f>SUM(AI18:AI23)/2</f>
        <v>151300.45732801393</v>
      </c>
    </row>
    <row r="19" spans="4:36" x14ac:dyDescent="0.25">
      <c r="D19" s="160"/>
      <c r="E19" s="34">
        <v>1</v>
      </c>
      <c r="F19" s="34">
        <v>4.9000000000000004</v>
      </c>
      <c r="G19" s="34">
        <v>3</v>
      </c>
      <c r="H19" s="34">
        <v>1.4</v>
      </c>
      <c r="I19" s="34">
        <v>0.2</v>
      </c>
      <c r="J19" s="34">
        <v>1</v>
      </c>
      <c r="K19" s="34">
        <f t="shared" si="0"/>
        <v>-4.160000000000001</v>
      </c>
      <c r="L19" s="34">
        <f t="shared" si="24"/>
        <v>5.160000000000001</v>
      </c>
      <c r="M19" s="34">
        <f t="shared" si="2"/>
        <v>5.160000000000001</v>
      </c>
      <c r="N19" s="34">
        <f t="shared" si="3"/>
        <v>25.284000000000006</v>
      </c>
      <c r="O19" s="34">
        <f t="shared" si="4"/>
        <v>15.480000000000004</v>
      </c>
      <c r="P19" s="34">
        <f t="shared" si="5"/>
        <v>7.2240000000000011</v>
      </c>
      <c r="Q19" s="34">
        <f t="shared" si="6"/>
        <v>1.0320000000000003</v>
      </c>
      <c r="R19" s="34">
        <f>AB18</f>
        <v>0</v>
      </c>
      <c r="S19" s="34">
        <f t="shared" ref="S19:S24" si="30">AC18</f>
        <v>-0.56000000000000016</v>
      </c>
      <c r="T19" s="34">
        <f t="shared" ref="T19:T24" si="31">AD18</f>
        <v>1.9999999999999886E-2</v>
      </c>
      <c r="U19" s="34">
        <f t="shared" ref="U19:U24" si="32">AE18</f>
        <v>-1</v>
      </c>
      <c r="V19" s="34">
        <f t="shared" ref="V19:V24" si="33">AF18</f>
        <v>-0.38</v>
      </c>
      <c r="W19" s="34">
        <v>0</v>
      </c>
      <c r="X19" s="34">
        <v>0</v>
      </c>
      <c r="Y19" s="34">
        <v>0</v>
      </c>
      <c r="Z19" s="34">
        <v>0</v>
      </c>
      <c r="AA19" s="34">
        <v>0</v>
      </c>
      <c r="AB19" s="34">
        <f t="shared" ref="AB19:AB22" si="34">R19</f>
        <v>0</v>
      </c>
      <c r="AC19" s="34">
        <f t="shared" si="25"/>
        <v>-0.56000000000000016</v>
      </c>
      <c r="AD19" s="34">
        <f t="shared" si="26"/>
        <v>1.9999999999999886E-2</v>
      </c>
      <c r="AE19" s="34">
        <f t="shared" si="27"/>
        <v>-1</v>
      </c>
      <c r="AF19" s="34">
        <f t="shared" si="28"/>
        <v>-0.38</v>
      </c>
      <c r="AG19" s="34">
        <f t="shared" si="29"/>
        <v>173.35192600000008</v>
      </c>
      <c r="AH19" s="34">
        <f t="shared" si="9"/>
        <v>-172.35192600000008</v>
      </c>
      <c r="AI19" s="34">
        <f t="shared" ref="AI19:AI23" si="35">POWER(AH19,2)</f>
        <v>29705.186395909503</v>
      </c>
      <c r="AJ19" s="163"/>
    </row>
    <row r="20" spans="4:36" x14ac:dyDescent="0.25">
      <c r="D20" s="160"/>
      <c r="E20" s="34">
        <v>1</v>
      </c>
      <c r="F20" s="34">
        <v>4.7</v>
      </c>
      <c r="G20" s="34">
        <v>3.2</v>
      </c>
      <c r="H20" s="34">
        <v>1.3</v>
      </c>
      <c r="I20" s="34">
        <v>0.2</v>
      </c>
      <c r="J20" s="34">
        <v>1</v>
      </c>
      <c r="K20" s="34">
        <f t="shared" si="0"/>
        <v>-3.9440000000000013</v>
      </c>
      <c r="L20" s="34">
        <f t="shared" si="24"/>
        <v>4.9440000000000008</v>
      </c>
      <c r="M20" s="34">
        <f t="shared" si="2"/>
        <v>4.9440000000000008</v>
      </c>
      <c r="N20" s="34">
        <f t="shared" si="3"/>
        <v>23.236800000000006</v>
      </c>
      <c r="O20" s="34">
        <f t="shared" si="4"/>
        <v>15.820800000000004</v>
      </c>
      <c r="P20" s="34">
        <f t="shared" si="5"/>
        <v>6.4272000000000009</v>
      </c>
      <c r="Q20" s="34">
        <f t="shared" si="6"/>
        <v>0.98880000000000023</v>
      </c>
      <c r="R20" s="34">
        <f t="shared" ref="R20:R23" si="36">AB19</f>
        <v>0</v>
      </c>
      <c r="S20" s="34">
        <f t="shared" si="30"/>
        <v>-0.56000000000000016</v>
      </c>
      <c r="T20" s="34">
        <f t="shared" si="31"/>
        <v>1.9999999999999886E-2</v>
      </c>
      <c r="U20" s="34">
        <f t="shared" si="32"/>
        <v>-1</v>
      </c>
      <c r="V20" s="34">
        <f t="shared" si="33"/>
        <v>-0.38</v>
      </c>
      <c r="W20" s="34">
        <v>0</v>
      </c>
      <c r="X20" s="34">
        <v>0</v>
      </c>
      <c r="Y20" s="34">
        <v>0</v>
      </c>
      <c r="Z20" s="34">
        <v>0</v>
      </c>
      <c r="AA20" s="34">
        <v>0</v>
      </c>
      <c r="AB20" s="34">
        <f t="shared" si="34"/>
        <v>0</v>
      </c>
      <c r="AC20" s="34">
        <f t="shared" si="25"/>
        <v>-0.56000000000000016</v>
      </c>
      <c r="AD20" s="34">
        <f t="shared" si="26"/>
        <v>1.9999999999999886E-2</v>
      </c>
      <c r="AE20" s="34">
        <f t="shared" si="27"/>
        <v>-1</v>
      </c>
      <c r="AF20" s="34">
        <f t="shared" si="28"/>
        <v>-0.38</v>
      </c>
      <c r="AG20" s="34">
        <f t="shared" si="29"/>
        <v>169.9888280000001</v>
      </c>
      <c r="AH20" s="34">
        <f t="shared" si="9"/>
        <v>-168.9888280000001</v>
      </c>
      <c r="AI20" s="34">
        <f t="shared" si="35"/>
        <v>28557.223988813617</v>
      </c>
      <c r="AJ20" s="163"/>
    </row>
    <row r="21" spans="4:36" x14ac:dyDescent="0.25">
      <c r="D21" s="160"/>
      <c r="E21" s="34">
        <v>1</v>
      </c>
      <c r="F21" s="34">
        <v>7</v>
      </c>
      <c r="G21" s="34">
        <v>3.2</v>
      </c>
      <c r="H21" s="34">
        <v>4.7</v>
      </c>
      <c r="I21" s="34">
        <v>1.4</v>
      </c>
      <c r="J21" s="34">
        <v>-1</v>
      </c>
      <c r="K21" s="34">
        <f t="shared" si="0"/>
        <v>-9.088000000000001</v>
      </c>
      <c r="L21" s="34">
        <f t="shared" si="24"/>
        <v>8.088000000000001</v>
      </c>
      <c r="M21" s="34">
        <f t="shared" si="2"/>
        <v>8.088000000000001</v>
      </c>
      <c r="N21" s="34">
        <f t="shared" si="3"/>
        <v>56.616000000000007</v>
      </c>
      <c r="O21" s="34">
        <f t="shared" si="4"/>
        <v>25.881600000000006</v>
      </c>
      <c r="P21" s="34">
        <f t="shared" si="5"/>
        <v>38.013600000000004</v>
      </c>
      <c r="Q21" s="34">
        <f t="shared" si="6"/>
        <v>11.3232</v>
      </c>
      <c r="R21" s="34">
        <f t="shared" si="36"/>
        <v>0</v>
      </c>
      <c r="S21" s="34">
        <f t="shared" si="30"/>
        <v>-0.56000000000000016</v>
      </c>
      <c r="T21" s="34">
        <f t="shared" si="31"/>
        <v>1.9999999999999886E-2</v>
      </c>
      <c r="U21" s="34">
        <f t="shared" si="32"/>
        <v>-1</v>
      </c>
      <c r="V21" s="34">
        <f t="shared" si="33"/>
        <v>-0.38</v>
      </c>
      <c r="W21" s="34">
        <v>0</v>
      </c>
      <c r="X21" s="34">
        <v>0</v>
      </c>
      <c r="Y21" s="34">
        <v>0</v>
      </c>
      <c r="Z21" s="34">
        <v>0</v>
      </c>
      <c r="AA21" s="34">
        <v>0</v>
      </c>
      <c r="AB21" s="34">
        <f t="shared" si="34"/>
        <v>0</v>
      </c>
      <c r="AC21" s="34">
        <f t="shared" si="25"/>
        <v>-0.56000000000000016</v>
      </c>
      <c r="AD21" s="34">
        <f t="shared" si="26"/>
        <v>1.9999999999999886E-2</v>
      </c>
      <c r="AE21" s="34">
        <f t="shared" si="27"/>
        <v>-1</v>
      </c>
      <c r="AF21" s="34">
        <f t="shared" si="28"/>
        <v>-0.38</v>
      </c>
      <c r="AG21" s="34">
        <f t="shared" si="29"/>
        <v>269.54608600000012</v>
      </c>
      <c r="AH21" s="34">
        <f t="shared" si="9"/>
        <v>-270.54608600000012</v>
      </c>
      <c r="AI21" s="34">
        <f t="shared" si="35"/>
        <v>73195.184649919465</v>
      </c>
      <c r="AJ21" s="163"/>
    </row>
    <row r="22" spans="4:36" x14ac:dyDescent="0.25">
      <c r="D22" s="160"/>
      <c r="E22" s="34">
        <v>1</v>
      </c>
      <c r="F22" s="34">
        <v>6.4</v>
      </c>
      <c r="G22" s="34">
        <v>3.2</v>
      </c>
      <c r="H22" s="34">
        <v>4.5</v>
      </c>
      <c r="I22" s="34">
        <v>1.5</v>
      </c>
      <c r="J22" s="34">
        <v>-1</v>
      </c>
      <c r="K22" s="34">
        <f t="shared" si="0"/>
        <v>-8.5900000000000016</v>
      </c>
      <c r="L22" s="34">
        <f t="shared" si="24"/>
        <v>7.5900000000000016</v>
      </c>
      <c r="M22" s="34">
        <f t="shared" si="2"/>
        <v>7.5900000000000016</v>
      </c>
      <c r="N22" s="34">
        <f t="shared" si="3"/>
        <v>48.576000000000015</v>
      </c>
      <c r="O22" s="34">
        <f t="shared" si="4"/>
        <v>24.288000000000007</v>
      </c>
      <c r="P22" s="34">
        <f t="shared" si="5"/>
        <v>34.155000000000008</v>
      </c>
      <c r="Q22" s="34">
        <f t="shared" si="6"/>
        <v>11.385000000000002</v>
      </c>
      <c r="R22" s="34">
        <f t="shared" si="36"/>
        <v>0</v>
      </c>
      <c r="S22" s="34">
        <f t="shared" si="30"/>
        <v>-0.56000000000000016</v>
      </c>
      <c r="T22" s="34">
        <f t="shared" si="31"/>
        <v>1.9999999999999886E-2</v>
      </c>
      <c r="U22" s="34">
        <f t="shared" si="32"/>
        <v>-1</v>
      </c>
      <c r="V22" s="34">
        <f t="shared" si="33"/>
        <v>-0.38</v>
      </c>
      <c r="W22" s="34">
        <v>0</v>
      </c>
      <c r="X22" s="34">
        <v>0</v>
      </c>
      <c r="Y22" s="34">
        <v>0</v>
      </c>
      <c r="Z22" s="34">
        <v>0</v>
      </c>
      <c r="AA22" s="34">
        <v>0</v>
      </c>
      <c r="AB22" s="34">
        <f t="shared" si="34"/>
        <v>0</v>
      </c>
      <c r="AC22" s="34">
        <f t="shared" si="25"/>
        <v>-0.56000000000000016</v>
      </c>
      <c r="AD22" s="34">
        <f t="shared" si="26"/>
        <v>1.9999999999999886E-2</v>
      </c>
      <c r="AE22" s="34">
        <f t="shared" si="27"/>
        <v>-1</v>
      </c>
      <c r="AF22" s="34">
        <f t="shared" si="28"/>
        <v>-0.38</v>
      </c>
      <c r="AG22" s="34">
        <f t="shared" si="29"/>
        <v>253.49404400000009</v>
      </c>
      <c r="AH22" s="34">
        <f t="shared" si="9"/>
        <v>-254.49404400000009</v>
      </c>
      <c r="AI22" s="34">
        <f t="shared" si="35"/>
        <v>64767.218431473979</v>
      </c>
      <c r="AJ22" s="163"/>
    </row>
    <row r="23" spans="4:36" ht="15.75" thickBot="1" x14ac:dyDescent="0.3">
      <c r="D23" s="161"/>
      <c r="E23" s="35">
        <v>1</v>
      </c>
      <c r="F23" s="35">
        <v>6.9</v>
      </c>
      <c r="G23" s="35">
        <v>3.1</v>
      </c>
      <c r="H23" s="35">
        <v>4.9000000000000004</v>
      </c>
      <c r="I23" s="35">
        <v>1.5</v>
      </c>
      <c r="J23" s="35">
        <v>-1</v>
      </c>
      <c r="K23" s="35">
        <f t="shared" si="0"/>
        <v>-9.272000000000002</v>
      </c>
      <c r="L23" s="35">
        <f t="shared" si="24"/>
        <v>8.272000000000002</v>
      </c>
      <c r="M23" s="35">
        <f t="shared" si="2"/>
        <v>8.272000000000002</v>
      </c>
      <c r="N23" s="35">
        <f t="shared" si="3"/>
        <v>57.07680000000002</v>
      </c>
      <c r="O23" s="35">
        <f t="shared" si="4"/>
        <v>25.643200000000007</v>
      </c>
      <c r="P23" s="35">
        <f t="shared" si="5"/>
        <v>40.532800000000016</v>
      </c>
      <c r="Q23" s="35">
        <f t="shared" si="6"/>
        <v>12.408000000000003</v>
      </c>
      <c r="R23" s="35">
        <f t="shared" si="36"/>
        <v>0</v>
      </c>
      <c r="S23" s="35">
        <f t="shared" si="30"/>
        <v>-0.56000000000000016</v>
      </c>
      <c r="T23" s="35">
        <f t="shared" si="31"/>
        <v>1.9999999999999886E-2</v>
      </c>
      <c r="U23" s="35">
        <f t="shared" si="32"/>
        <v>-1</v>
      </c>
      <c r="V23" s="35">
        <f t="shared" si="33"/>
        <v>-0.38</v>
      </c>
      <c r="W23" s="35">
        <f>SUM(M18:M23)*$B$12</f>
        <v>3.9316000000000004</v>
      </c>
      <c r="X23" s="35">
        <f t="shared" ref="X23" si="37">SUM(N18:N23)*$B$12</f>
        <v>23.762580000000007</v>
      </c>
      <c r="Y23" s="35">
        <f t="shared" ref="Y23" si="38">SUM(O18:O23)*$B$12</f>
        <v>12.553060000000004</v>
      </c>
      <c r="Z23" s="35">
        <f t="shared" ref="Z23" si="39">SUM(P18:P23)*$B$12</f>
        <v>13.371940000000004</v>
      </c>
      <c r="AA23" s="35">
        <f t="shared" ref="AA23" si="40">SUM(Q18:Q23)*$B$12</f>
        <v>3.8189400000000009</v>
      </c>
      <c r="AB23" s="35">
        <f>R23+W23</f>
        <v>3.9316000000000004</v>
      </c>
      <c r="AC23" s="35">
        <f t="shared" ref="AC23" si="41">S23+X23</f>
        <v>23.202580000000008</v>
      </c>
      <c r="AD23" s="35">
        <f t="shared" ref="AD23" si="42">T23+Y23</f>
        <v>12.573060000000003</v>
      </c>
      <c r="AE23" s="35">
        <f t="shared" ref="AE23" si="43">U23+Z23</f>
        <v>12.371940000000004</v>
      </c>
      <c r="AF23" s="35">
        <f t="shared" ref="AF23" si="44">V23+AA23</f>
        <v>3.438940000000001</v>
      </c>
      <c r="AG23" s="35">
        <f t="shared" si="29"/>
        <v>268.78680400000013</v>
      </c>
      <c r="AH23" s="35">
        <f t="shared" si="9"/>
        <v>-269.78680400000013</v>
      </c>
      <c r="AI23" s="35">
        <f t="shared" si="35"/>
        <v>72784.91961253449</v>
      </c>
      <c r="AJ23" s="164"/>
    </row>
    <row r="24" spans="4:36" ht="15.75" thickTop="1" x14ac:dyDescent="0.25">
      <c r="D24" s="153">
        <v>3</v>
      </c>
      <c r="E24" s="36">
        <v>1</v>
      </c>
      <c r="F24" s="36">
        <v>5.0999999999999996</v>
      </c>
      <c r="G24" s="36">
        <v>3.5</v>
      </c>
      <c r="H24" s="36">
        <v>1.4</v>
      </c>
      <c r="I24" s="36">
        <v>0.2</v>
      </c>
      <c r="J24" s="36">
        <v>1</v>
      </c>
      <c r="K24" s="36">
        <f t="shared" si="0"/>
        <v>184.27897200000007</v>
      </c>
      <c r="L24" s="36">
        <f t="shared" ref="L24:L29" si="45">J24-K24</f>
        <v>-183.27897200000007</v>
      </c>
      <c r="M24" s="36">
        <f t="shared" si="2"/>
        <v>-183.27897200000007</v>
      </c>
      <c r="N24" s="36">
        <f t="shared" si="3"/>
        <v>-934.72275720000027</v>
      </c>
      <c r="O24" s="36">
        <f t="shared" si="4"/>
        <v>-641.47640200000023</v>
      </c>
      <c r="P24" s="36">
        <f t="shared" si="5"/>
        <v>-256.59056080000011</v>
      </c>
      <c r="Q24" s="36">
        <f t="shared" si="6"/>
        <v>-36.655794400000012</v>
      </c>
      <c r="R24" s="36">
        <f>AB23</f>
        <v>3.9316000000000004</v>
      </c>
      <c r="S24" s="36">
        <f t="shared" si="30"/>
        <v>23.202580000000008</v>
      </c>
      <c r="T24" s="36">
        <f t="shared" si="31"/>
        <v>12.573060000000003</v>
      </c>
      <c r="U24" s="36">
        <f t="shared" si="32"/>
        <v>12.371940000000004</v>
      </c>
      <c r="V24" s="36">
        <f t="shared" si="33"/>
        <v>3.438940000000001</v>
      </c>
      <c r="W24" s="36">
        <v>0</v>
      </c>
      <c r="X24" s="36">
        <v>0</v>
      </c>
      <c r="Y24" s="36">
        <v>0</v>
      </c>
      <c r="Z24" s="36">
        <v>0</v>
      </c>
      <c r="AA24" s="36">
        <v>0</v>
      </c>
      <c r="AB24" s="36">
        <f>R24</f>
        <v>3.9316000000000004</v>
      </c>
      <c r="AC24" s="36">
        <f t="shared" ref="AC24:AC28" si="46">S24</f>
        <v>23.202580000000008</v>
      </c>
      <c r="AD24" s="36">
        <f t="shared" ref="AD24:AD28" si="47">T24</f>
        <v>12.573060000000003</v>
      </c>
      <c r="AE24" s="36">
        <f t="shared" ref="AE24:AE28" si="48">U24</f>
        <v>12.371940000000004</v>
      </c>
      <c r="AF24" s="36">
        <f t="shared" ref="AF24:AF28" si="49">V24</f>
        <v>3.438940000000001</v>
      </c>
      <c r="AG24" s="36">
        <f t="shared" ref="AG24:AG29" si="50">$AB$29*E24+$AC$29*F24+$AD$29*G24+$AE$29*H24+$AF$29*I24</f>
        <v>-6130.8493494820032</v>
      </c>
      <c r="AH24" s="36">
        <f t="shared" si="9"/>
        <v>6131.8493494820032</v>
      </c>
      <c r="AI24" s="36">
        <f>POWER(AH24,2)</f>
        <v>37599576.444742866</v>
      </c>
      <c r="AJ24" s="156">
        <f>SUM(AI24:AI29)/2</f>
        <v>169501384.31863207</v>
      </c>
    </row>
    <row r="25" spans="4:36" x14ac:dyDescent="0.25">
      <c r="D25" s="154"/>
      <c r="E25" s="37">
        <v>1</v>
      </c>
      <c r="F25" s="37">
        <v>4.9000000000000004</v>
      </c>
      <c r="G25" s="37">
        <v>3</v>
      </c>
      <c r="H25" s="37">
        <v>1.4</v>
      </c>
      <c r="I25" s="37">
        <v>0.2</v>
      </c>
      <c r="J25" s="37">
        <v>1</v>
      </c>
      <c r="K25" s="37">
        <f t="shared" si="0"/>
        <v>173.35192600000008</v>
      </c>
      <c r="L25" s="37">
        <f t="shared" si="45"/>
        <v>-172.35192600000008</v>
      </c>
      <c r="M25" s="37">
        <f t="shared" si="2"/>
        <v>-172.35192600000008</v>
      </c>
      <c r="N25" s="37">
        <f t="shared" si="3"/>
        <v>-844.52443740000047</v>
      </c>
      <c r="O25" s="37">
        <f t="shared" si="4"/>
        <v>-517.05577800000026</v>
      </c>
      <c r="P25" s="37">
        <f t="shared" si="5"/>
        <v>-241.2926964000001</v>
      </c>
      <c r="Q25" s="37">
        <f t="shared" si="6"/>
        <v>-34.470385200000017</v>
      </c>
      <c r="R25" s="37">
        <f>AB24</f>
        <v>3.9316000000000004</v>
      </c>
      <c r="S25" s="37">
        <f t="shared" ref="S25:S30" si="51">AC24</f>
        <v>23.202580000000008</v>
      </c>
      <c r="T25" s="37">
        <f t="shared" ref="T25:T30" si="52">AD24</f>
        <v>12.573060000000003</v>
      </c>
      <c r="U25" s="37">
        <f t="shared" ref="U25:U30" si="53">AE24</f>
        <v>12.371940000000004</v>
      </c>
      <c r="V25" s="37">
        <f t="shared" ref="V25:V30" si="54">AF24</f>
        <v>3.438940000000001</v>
      </c>
      <c r="W25" s="37">
        <v>0</v>
      </c>
      <c r="X25" s="37">
        <v>0</v>
      </c>
      <c r="Y25" s="37">
        <v>0</v>
      </c>
      <c r="Z25" s="37">
        <v>0</v>
      </c>
      <c r="AA25" s="37">
        <v>0</v>
      </c>
      <c r="AB25" s="37">
        <f t="shared" ref="AB25:AB28" si="55">R25</f>
        <v>3.9316000000000004</v>
      </c>
      <c r="AC25" s="37">
        <f t="shared" si="46"/>
        <v>23.202580000000008</v>
      </c>
      <c r="AD25" s="37">
        <f t="shared" si="47"/>
        <v>12.573060000000003</v>
      </c>
      <c r="AE25" s="37">
        <f t="shared" si="48"/>
        <v>12.371940000000004</v>
      </c>
      <c r="AF25" s="37">
        <f t="shared" si="49"/>
        <v>3.438940000000001</v>
      </c>
      <c r="AG25" s="37">
        <f t="shared" si="50"/>
        <v>-5771.8360362340027</v>
      </c>
      <c r="AH25" s="37">
        <f t="shared" si="9"/>
        <v>5772.8360362340027</v>
      </c>
      <c r="AI25" s="37">
        <f t="shared" ref="AI25:AI29" si="56">POWER(AH25,2)</f>
        <v>33325635.90124191</v>
      </c>
      <c r="AJ25" s="157"/>
    </row>
    <row r="26" spans="4:36" x14ac:dyDescent="0.25">
      <c r="D26" s="154"/>
      <c r="E26" s="37">
        <v>1</v>
      </c>
      <c r="F26" s="37">
        <v>4.7</v>
      </c>
      <c r="G26" s="37">
        <v>3.2</v>
      </c>
      <c r="H26" s="37">
        <v>1.3</v>
      </c>
      <c r="I26" s="37">
        <v>0.2</v>
      </c>
      <c r="J26" s="37">
        <v>1</v>
      </c>
      <c r="K26" s="37">
        <f t="shared" si="0"/>
        <v>169.9888280000001</v>
      </c>
      <c r="L26" s="37">
        <f t="shared" si="45"/>
        <v>-168.9888280000001</v>
      </c>
      <c r="M26" s="37">
        <f t="shared" si="2"/>
        <v>-168.9888280000001</v>
      </c>
      <c r="N26" s="37">
        <f t="shared" si="3"/>
        <v>-794.24749160000044</v>
      </c>
      <c r="O26" s="37">
        <f t="shared" si="4"/>
        <v>-540.76424960000031</v>
      </c>
      <c r="P26" s="37">
        <f t="shared" si="5"/>
        <v>-219.68547640000014</v>
      </c>
      <c r="Q26" s="37">
        <f t="shared" si="6"/>
        <v>-33.79776560000002</v>
      </c>
      <c r="R26" s="37">
        <f t="shared" ref="R26:R29" si="57">AB25</f>
        <v>3.9316000000000004</v>
      </c>
      <c r="S26" s="37">
        <f t="shared" si="51"/>
        <v>23.202580000000008</v>
      </c>
      <c r="T26" s="37">
        <f t="shared" si="52"/>
        <v>12.573060000000003</v>
      </c>
      <c r="U26" s="37">
        <f t="shared" si="53"/>
        <v>12.371940000000004</v>
      </c>
      <c r="V26" s="37">
        <f t="shared" si="54"/>
        <v>3.438940000000001</v>
      </c>
      <c r="W26" s="37">
        <v>0</v>
      </c>
      <c r="X26" s="37">
        <v>0</v>
      </c>
      <c r="Y26" s="37">
        <v>0</v>
      </c>
      <c r="Z26" s="37">
        <v>0</v>
      </c>
      <c r="AA26" s="37">
        <v>0</v>
      </c>
      <c r="AB26" s="37">
        <f t="shared" si="55"/>
        <v>3.9316000000000004</v>
      </c>
      <c r="AC26" s="37">
        <f t="shared" si="46"/>
        <v>23.202580000000008</v>
      </c>
      <c r="AD26" s="37">
        <f t="shared" si="47"/>
        <v>12.573060000000003</v>
      </c>
      <c r="AE26" s="37">
        <f t="shared" si="48"/>
        <v>12.371940000000004</v>
      </c>
      <c r="AF26" s="37">
        <f t="shared" si="49"/>
        <v>3.438940000000001</v>
      </c>
      <c r="AG26" s="37">
        <f t="shared" si="50"/>
        <v>-5655.7991118920036</v>
      </c>
      <c r="AH26" s="37">
        <f t="shared" si="9"/>
        <v>5656.7991118920036</v>
      </c>
      <c r="AI26" s="37">
        <f t="shared" si="56"/>
        <v>31999376.19230216</v>
      </c>
      <c r="AJ26" s="157"/>
    </row>
    <row r="27" spans="4:36" x14ac:dyDescent="0.25">
      <c r="D27" s="154"/>
      <c r="E27" s="37">
        <v>1</v>
      </c>
      <c r="F27" s="37">
        <v>7</v>
      </c>
      <c r="G27" s="37">
        <v>3.2</v>
      </c>
      <c r="H27" s="37">
        <v>4.7</v>
      </c>
      <c r="I27" s="37">
        <v>1.4</v>
      </c>
      <c r="J27" s="37">
        <v>-1</v>
      </c>
      <c r="K27" s="37">
        <f t="shared" si="0"/>
        <v>269.54608600000012</v>
      </c>
      <c r="L27" s="37">
        <f t="shared" si="45"/>
        <v>-270.54608600000012</v>
      </c>
      <c r="M27" s="37">
        <f t="shared" si="2"/>
        <v>-270.54608600000012</v>
      </c>
      <c r="N27" s="37">
        <f t="shared" si="3"/>
        <v>-1893.8226020000009</v>
      </c>
      <c r="O27" s="37">
        <f t="shared" si="4"/>
        <v>-865.74747520000039</v>
      </c>
      <c r="P27" s="37">
        <f t="shared" si="5"/>
        <v>-1271.5666042000005</v>
      </c>
      <c r="Q27" s="37">
        <f t="shared" si="6"/>
        <v>-378.76452040000015</v>
      </c>
      <c r="R27" s="37">
        <f t="shared" si="57"/>
        <v>3.9316000000000004</v>
      </c>
      <c r="S27" s="37">
        <f t="shared" si="51"/>
        <v>23.202580000000008</v>
      </c>
      <c r="T27" s="37">
        <f t="shared" si="52"/>
        <v>12.573060000000003</v>
      </c>
      <c r="U27" s="37">
        <f t="shared" si="53"/>
        <v>12.371940000000004</v>
      </c>
      <c r="V27" s="37">
        <f t="shared" si="54"/>
        <v>3.438940000000001</v>
      </c>
      <c r="W27" s="37">
        <v>0</v>
      </c>
      <c r="X27" s="37">
        <v>0</v>
      </c>
      <c r="Y27" s="37">
        <v>0</v>
      </c>
      <c r="Z27" s="37">
        <v>0</v>
      </c>
      <c r="AA27" s="37">
        <v>0</v>
      </c>
      <c r="AB27" s="37">
        <f t="shared" si="55"/>
        <v>3.9316000000000004</v>
      </c>
      <c r="AC27" s="37">
        <f t="shared" si="46"/>
        <v>23.202580000000008</v>
      </c>
      <c r="AD27" s="37">
        <f t="shared" si="47"/>
        <v>12.573060000000003</v>
      </c>
      <c r="AE27" s="37">
        <f t="shared" si="48"/>
        <v>12.371940000000004</v>
      </c>
      <c r="AF27" s="37">
        <f t="shared" si="49"/>
        <v>3.438940000000001</v>
      </c>
      <c r="AG27" s="37">
        <f t="shared" si="50"/>
        <v>-9054.0516070420053</v>
      </c>
      <c r="AH27" s="37">
        <f t="shared" si="9"/>
        <v>9053.0516070420053</v>
      </c>
      <c r="AI27" s="37">
        <f t="shared" si="56"/>
        <v>81957743.399765834</v>
      </c>
      <c r="AJ27" s="157"/>
    </row>
    <row r="28" spans="4:36" x14ac:dyDescent="0.25">
      <c r="D28" s="154"/>
      <c r="E28" s="37">
        <v>1</v>
      </c>
      <c r="F28" s="37">
        <v>6.4</v>
      </c>
      <c r="G28" s="37">
        <v>3.2</v>
      </c>
      <c r="H28" s="37">
        <v>4.5</v>
      </c>
      <c r="I28" s="37">
        <v>1.5</v>
      </c>
      <c r="J28" s="37">
        <v>-1</v>
      </c>
      <c r="K28" s="37">
        <f t="shared" si="0"/>
        <v>253.49404400000009</v>
      </c>
      <c r="L28" s="37">
        <f t="shared" si="45"/>
        <v>-254.49404400000009</v>
      </c>
      <c r="M28" s="37">
        <f t="shared" si="2"/>
        <v>-254.49404400000009</v>
      </c>
      <c r="N28" s="37">
        <f t="shared" si="3"/>
        <v>-1628.7618816000006</v>
      </c>
      <c r="O28" s="37">
        <f t="shared" si="4"/>
        <v>-814.3809408000003</v>
      </c>
      <c r="P28" s="37">
        <f t="shared" si="5"/>
        <v>-1145.2231980000004</v>
      </c>
      <c r="Q28" s="37">
        <f t="shared" si="6"/>
        <v>-381.74106600000016</v>
      </c>
      <c r="R28" s="37">
        <f t="shared" si="57"/>
        <v>3.9316000000000004</v>
      </c>
      <c r="S28" s="37">
        <f t="shared" si="51"/>
        <v>23.202580000000008</v>
      </c>
      <c r="T28" s="37">
        <f t="shared" si="52"/>
        <v>12.573060000000003</v>
      </c>
      <c r="U28" s="37">
        <f t="shared" si="53"/>
        <v>12.371940000000004</v>
      </c>
      <c r="V28" s="37">
        <f t="shared" si="54"/>
        <v>3.438940000000001</v>
      </c>
      <c r="W28" s="37">
        <v>0</v>
      </c>
      <c r="X28" s="37">
        <v>0</v>
      </c>
      <c r="Y28" s="37">
        <v>0</v>
      </c>
      <c r="Z28" s="37">
        <v>0</v>
      </c>
      <c r="AA28" s="37">
        <v>0</v>
      </c>
      <c r="AB28" s="37">
        <f t="shared" si="55"/>
        <v>3.9316000000000004</v>
      </c>
      <c r="AC28" s="37">
        <f t="shared" si="46"/>
        <v>23.202580000000008</v>
      </c>
      <c r="AD28" s="37">
        <f t="shared" si="47"/>
        <v>12.573060000000003</v>
      </c>
      <c r="AE28" s="37">
        <f t="shared" si="48"/>
        <v>12.371940000000004</v>
      </c>
      <c r="AF28" s="37">
        <f t="shared" si="49"/>
        <v>3.438940000000001</v>
      </c>
      <c r="AG28" s="37">
        <f t="shared" si="50"/>
        <v>-8516.2219818660051</v>
      </c>
      <c r="AH28" s="37">
        <f t="shared" si="9"/>
        <v>8515.2219818660051</v>
      </c>
      <c r="AI28" s="37">
        <f t="shared" si="56"/>
        <v>72509005.400454015</v>
      </c>
      <c r="AJ28" s="157"/>
    </row>
    <row r="29" spans="4:36" ht="15.75" thickBot="1" x14ac:dyDescent="0.3">
      <c r="D29" s="155"/>
      <c r="E29" s="38">
        <v>1</v>
      </c>
      <c r="F29" s="38">
        <v>6.9</v>
      </c>
      <c r="G29" s="38">
        <v>3.1</v>
      </c>
      <c r="H29" s="38">
        <v>4.9000000000000004</v>
      </c>
      <c r="I29" s="38">
        <v>1.5</v>
      </c>
      <c r="J29" s="38">
        <v>-1</v>
      </c>
      <c r="K29" s="38">
        <f t="shared" si="0"/>
        <v>268.78680400000013</v>
      </c>
      <c r="L29" s="38">
        <f t="shared" si="45"/>
        <v>-269.78680400000013</v>
      </c>
      <c r="M29" s="38">
        <f t="shared" si="2"/>
        <v>-269.78680400000013</v>
      </c>
      <c r="N29" s="38">
        <f t="shared" si="3"/>
        <v>-1861.5289476000009</v>
      </c>
      <c r="O29" s="38">
        <f t="shared" si="4"/>
        <v>-836.33909240000048</v>
      </c>
      <c r="P29" s="38">
        <f t="shared" si="5"/>
        <v>-1321.9553396000008</v>
      </c>
      <c r="Q29" s="38">
        <f t="shared" si="6"/>
        <v>-404.68020600000023</v>
      </c>
      <c r="R29" s="38">
        <f t="shared" si="57"/>
        <v>3.9316000000000004</v>
      </c>
      <c r="S29" s="38">
        <f t="shared" si="51"/>
        <v>23.202580000000008</v>
      </c>
      <c r="T29" s="38">
        <f t="shared" si="52"/>
        <v>12.573060000000003</v>
      </c>
      <c r="U29" s="38">
        <f t="shared" si="53"/>
        <v>12.371940000000004</v>
      </c>
      <c r="V29" s="38">
        <f t="shared" si="54"/>
        <v>3.438940000000001</v>
      </c>
      <c r="W29" s="38">
        <f>SUM(M24:M29)*$B$12</f>
        <v>-131.94466600000007</v>
      </c>
      <c r="X29" s="38">
        <f t="shared" ref="X29" si="58">SUM(N24:N29)*$B$12</f>
        <v>-795.76081174000035</v>
      </c>
      <c r="Y29" s="38">
        <f t="shared" ref="Y29" si="59">SUM(O24:O29)*$B$12</f>
        <v>-421.57639380000023</v>
      </c>
      <c r="Z29" s="38">
        <f t="shared" ref="Z29" si="60">SUM(P24:P29)*$B$12</f>
        <v>-445.63138754000022</v>
      </c>
      <c r="AA29" s="38">
        <f t="shared" ref="AA29" si="61">SUM(Q24:Q29)*$B$12</f>
        <v>-127.01097376000007</v>
      </c>
      <c r="AB29" s="38">
        <f>R29+W29</f>
        <v>-128.01306600000007</v>
      </c>
      <c r="AC29" s="38">
        <f t="shared" ref="AC29" si="62">S29+X29</f>
        <v>-772.55823174000034</v>
      </c>
      <c r="AD29" s="38">
        <f t="shared" ref="AD29" si="63">T29+Y29</f>
        <v>-409.00333380000023</v>
      </c>
      <c r="AE29" s="38">
        <f t="shared" ref="AE29" si="64">U29+Z29</f>
        <v>-433.25944754000022</v>
      </c>
      <c r="AF29" s="38">
        <f t="shared" ref="AF29" si="65">V29+AA29</f>
        <v>-123.57203376000007</v>
      </c>
      <c r="AG29" s="38">
        <f t="shared" si="50"/>
        <v>-9034.9045433720057</v>
      </c>
      <c r="AH29" s="38">
        <f t="shared" si="9"/>
        <v>9033.9045433720057</v>
      </c>
      <c r="AI29" s="38">
        <f t="shared" si="56"/>
        <v>81611431.298757374</v>
      </c>
      <c r="AJ29" s="158"/>
    </row>
    <row r="30" spans="4:36" ht="15.75" thickTop="1" x14ac:dyDescent="0.25">
      <c r="D30" s="159">
        <v>4</v>
      </c>
      <c r="E30" s="33">
        <v>1</v>
      </c>
      <c r="F30" s="33">
        <v>5.0999999999999996</v>
      </c>
      <c r="G30" s="33">
        <v>3.5</v>
      </c>
      <c r="H30" s="33">
        <v>1.4</v>
      </c>
      <c r="I30" s="33">
        <v>0.2</v>
      </c>
      <c r="J30" s="33">
        <v>1</v>
      </c>
      <c r="K30" s="33">
        <f t="shared" si="0"/>
        <v>-6130.8493494820032</v>
      </c>
      <c r="L30" s="33">
        <f t="shared" ref="L30:L35" si="66">J30-K30</f>
        <v>6131.8493494820032</v>
      </c>
      <c r="M30" s="33">
        <f t="shared" si="2"/>
        <v>6131.8493494820032</v>
      </c>
      <c r="N30" s="33">
        <f t="shared" si="3"/>
        <v>31272.431682358216</v>
      </c>
      <c r="O30" s="33">
        <f t="shared" si="4"/>
        <v>21461.472723187013</v>
      </c>
      <c r="P30" s="33">
        <f t="shared" si="5"/>
        <v>8584.5890892748048</v>
      </c>
      <c r="Q30" s="33">
        <f t="shared" si="6"/>
        <v>1226.3698698964006</v>
      </c>
      <c r="R30" s="33">
        <f>AB29</f>
        <v>-128.01306600000007</v>
      </c>
      <c r="S30" s="33">
        <f t="shared" si="51"/>
        <v>-772.55823174000034</v>
      </c>
      <c r="T30" s="33">
        <f t="shared" si="52"/>
        <v>-409.00333380000023</v>
      </c>
      <c r="U30" s="33">
        <f t="shared" si="53"/>
        <v>-433.25944754000022</v>
      </c>
      <c r="V30" s="33">
        <f t="shared" si="54"/>
        <v>-123.57203376000007</v>
      </c>
      <c r="W30" s="33">
        <v>0</v>
      </c>
      <c r="X30" s="33">
        <v>0</v>
      </c>
      <c r="Y30" s="33">
        <v>0</v>
      </c>
      <c r="Z30" s="33">
        <v>0</v>
      </c>
      <c r="AA30" s="33">
        <v>0</v>
      </c>
      <c r="AB30" s="33">
        <f>R30</f>
        <v>-128.01306600000007</v>
      </c>
      <c r="AC30" s="33">
        <f t="shared" ref="AC30:AC34" si="67">S30</f>
        <v>-772.55823174000034</v>
      </c>
      <c r="AD30" s="33">
        <f t="shared" ref="AD30:AD34" si="68">T30</f>
        <v>-409.00333380000023</v>
      </c>
      <c r="AE30" s="33">
        <f t="shared" ref="AE30:AE34" si="69">U30</f>
        <v>-433.25944754000022</v>
      </c>
      <c r="AF30" s="33">
        <f t="shared" ref="AF30:AF34" si="70">V30</f>
        <v>-123.57203376000007</v>
      </c>
      <c r="AG30" s="33">
        <f t="shared" ref="AG30:AG35" si="71">$AB$35*E30+$AC$35*F30+$AD$35*G30+$AE$35*H30+$AF$35*I30</f>
        <v>205242.18909242775</v>
      </c>
      <c r="AH30" s="33">
        <f t="shared" si="9"/>
        <v>-205241.18909242775</v>
      </c>
      <c r="AI30" s="33">
        <f>POWER(AH30,2)</f>
        <v>42123945700.073685</v>
      </c>
      <c r="AJ30" s="162">
        <f>SUM(AI30:AI35)/2</f>
        <v>189891848627.70261</v>
      </c>
    </row>
    <row r="31" spans="4:36" x14ac:dyDescent="0.25">
      <c r="D31" s="160"/>
      <c r="E31" s="34">
        <v>1</v>
      </c>
      <c r="F31" s="34">
        <v>4.9000000000000004</v>
      </c>
      <c r="G31" s="34">
        <v>3</v>
      </c>
      <c r="H31" s="34">
        <v>1.4</v>
      </c>
      <c r="I31" s="34">
        <v>0.2</v>
      </c>
      <c r="J31" s="34">
        <v>1</v>
      </c>
      <c r="K31" s="34">
        <f t="shared" si="0"/>
        <v>-5771.8360362340027</v>
      </c>
      <c r="L31" s="34">
        <f t="shared" si="66"/>
        <v>5772.8360362340027</v>
      </c>
      <c r="M31" s="34">
        <f t="shared" si="2"/>
        <v>5772.8360362340027</v>
      </c>
      <c r="N31" s="34">
        <f t="shared" si="3"/>
        <v>28286.896577546617</v>
      </c>
      <c r="O31" s="34">
        <f t="shared" si="4"/>
        <v>17318.508108702008</v>
      </c>
      <c r="P31" s="34">
        <f t="shared" si="5"/>
        <v>8081.9704507276028</v>
      </c>
      <c r="Q31" s="34">
        <f t="shared" si="6"/>
        <v>1154.5672072468005</v>
      </c>
      <c r="R31" s="34">
        <f>AB30</f>
        <v>-128.01306600000007</v>
      </c>
      <c r="S31" s="34">
        <f t="shared" ref="S31:S36" si="72">AC30</f>
        <v>-772.55823174000034</v>
      </c>
      <c r="T31" s="34">
        <f t="shared" ref="T31:T36" si="73">AD30</f>
        <v>-409.00333380000023</v>
      </c>
      <c r="U31" s="34">
        <f t="shared" ref="U31:U36" si="74">AE30</f>
        <v>-433.25944754000022</v>
      </c>
      <c r="V31" s="34">
        <f t="shared" ref="V31:V36" si="75">AF30</f>
        <v>-123.57203376000007</v>
      </c>
      <c r="W31" s="34">
        <v>0</v>
      </c>
      <c r="X31" s="34">
        <v>0</v>
      </c>
      <c r="Y31" s="34">
        <v>0</v>
      </c>
      <c r="Z31" s="34">
        <v>0</v>
      </c>
      <c r="AA31" s="34">
        <v>0</v>
      </c>
      <c r="AB31" s="34">
        <f t="shared" ref="AB31:AB34" si="76">R31</f>
        <v>-128.01306600000007</v>
      </c>
      <c r="AC31" s="34">
        <f t="shared" si="67"/>
        <v>-772.55823174000034</v>
      </c>
      <c r="AD31" s="34">
        <f t="shared" si="68"/>
        <v>-409.00333380000023</v>
      </c>
      <c r="AE31" s="34">
        <f t="shared" si="69"/>
        <v>-433.25944754000022</v>
      </c>
      <c r="AF31" s="34">
        <f t="shared" si="70"/>
        <v>-123.57203376000007</v>
      </c>
      <c r="AG31" s="34">
        <f t="shared" si="71"/>
        <v>193218.95638036463</v>
      </c>
      <c r="AH31" s="34">
        <f t="shared" si="9"/>
        <v>-193217.95638036463</v>
      </c>
      <c r="AI31" s="34">
        <f t="shared" ref="AI31:AI35" si="77">POWER(AH31,2)</f>
        <v>37333178667.804489</v>
      </c>
      <c r="AJ31" s="163"/>
    </row>
    <row r="32" spans="4:36" x14ac:dyDescent="0.25">
      <c r="D32" s="160"/>
      <c r="E32" s="34">
        <v>1</v>
      </c>
      <c r="F32" s="34">
        <v>4.7</v>
      </c>
      <c r="G32" s="34">
        <v>3.2</v>
      </c>
      <c r="H32" s="34">
        <v>1.3</v>
      </c>
      <c r="I32" s="34">
        <v>0.2</v>
      </c>
      <c r="J32" s="34">
        <v>1</v>
      </c>
      <c r="K32" s="34">
        <f t="shared" si="0"/>
        <v>-5655.7991118920036</v>
      </c>
      <c r="L32" s="34">
        <f t="shared" si="66"/>
        <v>5656.7991118920036</v>
      </c>
      <c r="M32" s="34">
        <f t="shared" si="2"/>
        <v>5656.7991118920036</v>
      </c>
      <c r="N32" s="34">
        <f t="shared" si="3"/>
        <v>26586.955825892419</v>
      </c>
      <c r="O32" s="34">
        <f t="shared" si="4"/>
        <v>18101.757158054414</v>
      </c>
      <c r="P32" s="34">
        <f t="shared" si="5"/>
        <v>7353.8388454596052</v>
      </c>
      <c r="Q32" s="34">
        <f t="shared" si="6"/>
        <v>1131.3598223784008</v>
      </c>
      <c r="R32" s="34">
        <f t="shared" ref="R32:R35" si="78">AB31</f>
        <v>-128.01306600000007</v>
      </c>
      <c r="S32" s="34">
        <f t="shared" si="72"/>
        <v>-772.55823174000034</v>
      </c>
      <c r="T32" s="34">
        <f t="shared" si="73"/>
        <v>-409.00333380000023</v>
      </c>
      <c r="U32" s="34">
        <f t="shared" si="74"/>
        <v>-433.25944754000022</v>
      </c>
      <c r="V32" s="34">
        <f t="shared" si="75"/>
        <v>-123.57203376000007</v>
      </c>
      <c r="W32" s="34">
        <v>0</v>
      </c>
      <c r="X32" s="34">
        <v>0</v>
      </c>
      <c r="Y32" s="34">
        <v>0</v>
      </c>
      <c r="Z32" s="34">
        <v>0</v>
      </c>
      <c r="AA32" s="34">
        <v>0</v>
      </c>
      <c r="AB32" s="34">
        <f t="shared" si="76"/>
        <v>-128.01306600000007</v>
      </c>
      <c r="AC32" s="34">
        <f t="shared" si="67"/>
        <v>-772.55823174000034</v>
      </c>
      <c r="AD32" s="34">
        <f t="shared" si="68"/>
        <v>-409.00333380000023</v>
      </c>
      <c r="AE32" s="34">
        <f t="shared" si="69"/>
        <v>-433.25944754000022</v>
      </c>
      <c r="AF32" s="34">
        <f t="shared" si="70"/>
        <v>-123.57203376000007</v>
      </c>
      <c r="AG32" s="34">
        <f t="shared" si="71"/>
        <v>189338.57578732388</v>
      </c>
      <c r="AH32" s="34">
        <f t="shared" si="9"/>
        <v>-189337.57578732388</v>
      </c>
      <c r="AI32" s="34">
        <f t="shared" si="77"/>
        <v>35848717605.020615</v>
      </c>
      <c r="AJ32" s="163"/>
    </row>
    <row r="33" spans="4:36" x14ac:dyDescent="0.25">
      <c r="D33" s="160"/>
      <c r="E33" s="34">
        <v>1</v>
      </c>
      <c r="F33" s="34">
        <v>7</v>
      </c>
      <c r="G33" s="34">
        <v>3.2</v>
      </c>
      <c r="H33" s="34">
        <v>4.7</v>
      </c>
      <c r="I33" s="34">
        <v>1.4</v>
      </c>
      <c r="J33" s="34">
        <v>-1</v>
      </c>
      <c r="K33" s="34">
        <f t="shared" si="0"/>
        <v>-9054.0516070420053</v>
      </c>
      <c r="L33" s="34">
        <f t="shared" si="66"/>
        <v>9053.0516070420053</v>
      </c>
      <c r="M33" s="34">
        <f t="shared" si="2"/>
        <v>9053.0516070420053</v>
      </c>
      <c r="N33" s="34">
        <f t="shared" si="3"/>
        <v>63371.361249294037</v>
      </c>
      <c r="O33" s="34">
        <f t="shared" si="4"/>
        <v>28969.765142534419</v>
      </c>
      <c r="P33" s="34">
        <f t="shared" si="5"/>
        <v>42549.342553097427</v>
      </c>
      <c r="Q33" s="34">
        <f t="shared" si="6"/>
        <v>12674.272249858806</v>
      </c>
      <c r="R33" s="34">
        <f t="shared" si="78"/>
        <v>-128.01306600000007</v>
      </c>
      <c r="S33" s="34">
        <f t="shared" si="72"/>
        <v>-772.55823174000034</v>
      </c>
      <c r="T33" s="34">
        <f t="shared" si="73"/>
        <v>-409.00333380000023</v>
      </c>
      <c r="U33" s="34">
        <f t="shared" si="74"/>
        <v>-433.25944754000022</v>
      </c>
      <c r="V33" s="34">
        <f t="shared" si="75"/>
        <v>-123.57203376000007</v>
      </c>
      <c r="W33" s="34">
        <v>0</v>
      </c>
      <c r="X33" s="34">
        <v>0</v>
      </c>
      <c r="Y33" s="34">
        <v>0</v>
      </c>
      <c r="Z33" s="34">
        <v>0</v>
      </c>
      <c r="AA33" s="34">
        <v>0</v>
      </c>
      <c r="AB33" s="34">
        <f t="shared" si="76"/>
        <v>-128.01306600000007</v>
      </c>
      <c r="AC33" s="34">
        <f t="shared" si="67"/>
        <v>-772.55823174000034</v>
      </c>
      <c r="AD33" s="34">
        <f t="shared" si="68"/>
        <v>-409.00333380000023</v>
      </c>
      <c r="AE33" s="34">
        <f t="shared" si="69"/>
        <v>-433.25944754000022</v>
      </c>
      <c r="AF33" s="34">
        <f t="shared" si="70"/>
        <v>-123.57203376000007</v>
      </c>
      <c r="AG33" s="34">
        <f t="shared" si="71"/>
        <v>303014.31257997447</v>
      </c>
      <c r="AH33" s="34">
        <f t="shared" si="9"/>
        <v>-303015.31257997447</v>
      </c>
      <c r="AI33" s="34">
        <f t="shared" si="77"/>
        <v>91818279657.939636</v>
      </c>
      <c r="AJ33" s="163"/>
    </row>
    <row r="34" spans="4:36" x14ac:dyDescent="0.25">
      <c r="D34" s="160"/>
      <c r="E34" s="34">
        <v>1</v>
      </c>
      <c r="F34" s="34">
        <v>6.4</v>
      </c>
      <c r="G34" s="34">
        <v>3.2</v>
      </c>
      <c r="H34" s="34">
        <v>4.5</v>
      </c>
      <c r="I34" s="34">
        <v>1.5</v>
      </c>
      <c r="J34" s="34">
        <v>-1</v>
      </c>
      <c r="K34" s="34">
        <f t="shared" si="0"/>
        <v>-8516.2219818660051</v>
      </c>
      <c r="L34" s="34">
        <f t="shared" si="66"/>
        <v>8515.2219818660051</v>
      </c>
      <c r="M34" s="34">
        <f t="shared" si="2"/>
        <v>8515.2219818660051</v>
      </c>
      <c r="N34" s="34">
        <f t="shared" si="3"/>
        <v>54497.420683942437</v>
      </c>
      <c r="O34" s="34">
        <f t="shared" si="4"/>
        <v>27248.710341971218</v>
      </c>
      <c r="P34" s="34">
        <f t="shared" si="5"/>
        <v>38318.498918397025</v>
      </c>
      <c r="Q34" s="34">
        <f t="shared" si="6"/>
        <v>12772.832972799008</v>
      </c>
      <c r="R34" s="34">
        <f t="shared" si="78"/>
        <v>-128.01306600000007</v>
      </c>
      <c r="S34" s="34">
        <f t="shared" si="72"/>
        <v>-772.55823174000034</v>
      </c>
      <c r="T34" s="34">
        <f t="shared" si="73"/>
        <v>-409.00333380000023</v>
      </c>
      <c r="U34" s="34">
        <f t="shared" si="74"/>
        <v>-433.25944754000022</v>
      </c>
      <c r="V34" s="34">
        <f t="shared" si="75"/>
        <v>-123.57203376000007</v>
      </c>
      <c r="W34" s="34">
        <v>0</v>
      </c>
      <c r="X34" s="34">
        <v>0</v>
      </c>
      <c r="Y34" s="34">
        <v>0</v>
      </c>
      <c r="Z34" s="34">
        <v>0</v>
      </c>
      <c r="AA34" s="34">
        <v>0</v>
      </c>
      <c r="AB34" s="34">
        <f t="shared" si="76"/>
        <v>-128.01306600000007</v>
      </c>
      <c r="AC34" s="34">
        <f t="shared" si="67"/>
        <v>-772.55823174000034</v>
      </c>
      <c r="AD34" s="34">
        <f t="shared" si="68"/>
        <v>-409.00333380000023</v>
      </c>
      <c r="AE34" s="34">
        <f t="shared" si="69"/>
        <v>-433.25944754000022</v>
      </c>
      <c r="AF34" s="34">
        <f t="shared" si="70"/>
        <v>-123.57203376000007</v>
      </c>
      <c r="AG34" s="34">
        <f t="shared" si="71"/>
        <v>285013.21691003523</v>
      </c>
      <c r="AH34" s="34">
        <f t="shared" si="9"/>
        <v>-285014.21691003523</v>
      </c>
      <c r="AI34" s="34">
        <f t="shared" si="77"/>
        <v>81233103840.840607</v>
      </c>
      <c r="AJ34" s="163"/>
    </row>
    <row r="35" spans="4:36" ht="15.75" thickBot="1" x14ac:dyDescent="0.3">
      <c r="D35" s="161"/>
      <c r="E35" s="35">
        <v>1</v>
      </c>
      <c r="F35" s="35">
        <v>6.9</v>
      </c>
      <c r="G35" s="35">
        <v>3.1</v>
      </c>
      <c r="H35" s="35">
        <v>4.9000000000000004</v>
      </c>
      <c r="I35" s="35">
        <v>1.5</v>
      </c>
      <c r="J35" s="35">
        <v>-1</v>
      </c>
      <c r="K35" s="35">
        <f t="shared" si="0"/>
        <v>-9034.9045433720057</v>
      </c>
      <c r="L35" s="35">
        <f t="shared" si="66"/>
        <v>9033.9045433720057</v>
      </c>
      <c r="M35" s="35">
        <f t="shared" si="2"/>
        <v>9033.9045433720057</v>
      </c>
      <c r="N35" s="35">
        <f t="shared" si="3"/>
        <v>62333.941349266839</v>
      </c>
      <c r="O35" s="35">
        <f t="shared" si="4"/>
        <v>28005.104084453218</v>
      </c>
      <c r="P35" s="35">
        <f t="shared" si="5"/>
        <v>44266.132262522828</v>
      </c>
      <c r="Q35" s="35">
        <f t="shared" si="6"/>
        <v>13550.856815058009</v>
      </c>
      <c r="R35" s="35">
        <f t="shared" si="78"/>
        <v>-128.01306600000007</v>
      </c>
      <c r="S35" s="35">
        <f t="shared" si="72"/>
        <v>-772.55823174000034</v>
      </c>
      <c r="T35" s="35">
        <f t="shared" si="73"/>
        <v>-409.00333380000023</v>
      </c>
      <c r="U35" s="35">
        <f t="shared" si="74"/>
        <v>-433.25944754000022</v>
      </c>
      <c r="V35" s="35">
        <f t="shared" si="75"/>
        <v>-123.57203376000007</v>
      </c>
      <c r="W35" s="35">
        <f>SUM(M30:M35)*$B$12</f>
        <v>4416.3662629888031</v>
      </c>
      <c r="X35" s="35">
        <f t="shared" ref="X35" si="79">SUM(N30:N35)*$B$12</f>
        <v>26634.900736830059</v>
      </c>
      <c r="Y35" s="35">
        <f t="shared" ref="Y35" si="80">SUM(O30:O35)*$B$12</f>
        <v>14110.53175589023</v>
      </c>
      <c r="Z35" s="35">
        <f t="shared" ref="Z35" si="81">SUM(P30:P35)*$B$12</f>
        <v>14915.43721194793</v>
      </c>
      <c r="AA35" s="35">
        <f t="shared" ref="AA35" si="82">SUM(Q30:Q35)*$B$12</f>
        <v>4251.0258937237431</v>
      </c>
      <c r="AB35" s="35">
        <f>R35+W35</f>
        <v>4288.3531969888027</v>
      </c>
      <c r="AC35" s="35">
        <f t="shared" ref="AC35" si="83">S35+X35</f>
        <v>25862.342505090059</v>
      </c>
      <c r="AD35" s="35">
        <f t="shared" ref="AD35" si="84">T35+Y35</f>
        <v>13701.52842209023</v>
      </c>
      <c r="AE35" s="35">
        <f t="shared" ref="AE35" si="85">U35+Z35</f>
        <v>14482.17776440793</v>
      </c>
      <c r="AF35" s="35">
        <f t="shared" ref="AF35" si="86">V35+AA35</f>
        <v>4127.4538599637435</v>
      </c>
      <c r="AG35" s="35">
        <f t="shared" si="71"/>
        <v>302367.10642613441</v>
      </c>
      <c r="AH35" s="35">
        <f t="shared" si="9"/>
        <v>-302368.10642613441</v>
      </c>
      <c r="AI35" s="35">
        <f t="shared" si="77"/>
        <v>91426471783.726151</v>
      </c>
      <c r="AJ35" s="164"/>
    </row>
    <row r="36" spans="4:36" ht="15.75" thickTop="1" x14ac:dyDescent="0.25">
      <c r="D36" s="153">
        <v>5</v>
      </c>
      <c r="E36" s="36">
        <v>1</v>
      </c>
      <c r="F36" s="36">
        <v>5.0999999999999996</v>
      </c>
      <c r="G36" s="36">
        <v>3.5</v>
      </c>
      <c r="H36" s="36">
        <v>1.4</v>
      </c>
      <c r="I36" s="36">
        <v>0.2</v>
      </c>
      <c r="J36" s="36">
        <v>1</v>
      </c>
      <c r="K36" s="36">
        <f t="shared" si="0"/>
        <v>205242.18909242775</v>
      </c>
      <c r="L36" s="36">
        <f t="shared" ref="L36:L41" si="87">J36-K36</f>
        <v>-205241.18909242775</v>
      </c>
      <c r="M36" s="36">
        <f t="shared" si="2"/>
        <v>-205241.18909242775</v>
      </c>
      <c r="N36" s="36">
        <f t="shared" si="3"/>
        <v>-1046730.0643713814</v>
      </c>
      <c r="O36" s="36">
        <f t="shared" si="4"/>
        <v>-718344.16182349715</v>
      </c>
      <c r="P36" s="36">
        <f t="shared" si="5"/>
        <v>-287337.66472939885</v>
      </c>
      <c r="Q36" s="36">
        <f t="shared" si="6"/>
        <v>-41048.237818485555</v>
      </c>
      <c r="R36" s="36">
        <f>AB35</f>
        <v>4288.3531969888027</v>
      </c>
      <c r="S36" s="36">
        <f t="shared" si="72"/>
        <v>25862.342505090059</v>
      </c>
      <c r="T36" s="36">
        <f t="shared" si="73"/>
        <v>13701.52842209023</v>
      </c>
      <c r="U36" s="36">
        <f t="shared" si="74"/>
        <v>14482.17776440793</v>
      </c>
      <c r="V36" s="36">
        <f t="shared" si="75"/>
        <v>4127.4538599637435</v>
      </c>
      <c r="W36" s="36">
        <v>0</v>
      </c>
      <c r="X36" s="36">
        <v>0</v>
      </c>
      <c r="Y36" s="36">
        <v>0</v>
      </c>
      <c r="Z36" s="36">
        <v>0</v>
      </c>
      <c r="AA36" s="36">
        <v>0</v>
      </c>
      <c r="AB36" s="36">
        <f>R36</f>
        <v>4288.3531969888027</v>
      </c>
      <c r="AC36" s="36">
        <f t="shared" ref="AC36:AC40" si="88">S36</f>
        <v>25862.342505090059</v>
      </c>
      <c r="AD36" s="36">
        <f t="shared" ref="AD36:AD40" si="89">T36</f>
        <v>13701.52842209023</v>
      </c>
      <c r="AE36" s="36">
        <f t="shared" ref="AE36:AE40" si="90">U36</f>
        <v>14482.17776440793</v>
      </c>
      <c r="AF36" s="36">
        <f t="shared" ref="AF36:AF40" si="91">V36</f>
        <v>4127.4538599637435</v>
      </c>
      <c r="AG36" s="36">
        <f t="shared" ref="AG36:AG41" si="92">$AB$41*E36+$AC$41*F36+$AD$41*G36+$AE$41*H36+$AF$41*I36</f>
        <v>-6869589.7922329558</v>
      </c>
      <c r="AH36" s="36">
        <f t="shared" si="9"/>
        <v>6869590.7922329558</v>
      </c>
      <c r="AI36" s="36">
        <f>POWER(AH36,2)</f>
        <v>47191277652731.812</v>
      </c>
      <c r="AJ36" s="156">
        <f>SUM(AI36:AI41)/2</f>
        <v>212735219389912.81</v>
      </c>
    </row>
    <row r="37" spans="4:36" x14ac:dyDescent="0.25">
      <c r="D37" s="154"/>
      <c r="E37" s="37">
        <v>1</v>
      </c>
      <c r="F37" s="37">
        <v>4.9000000000000004</v>
      </c>
      <c r="G37" s="37">
        <v>3</v>
      </c>
      <c r="H37" s="37">
        <v>1.4</v>
      </c>
      <c r="I37" s="37">
        <v>0.2</v>
      </c>
      <c r="J37" s="37">
        <v>1</v>
      </c>
      <c r="K37" s="37">
        <f t="shared" si="0"/>
        <v>193218.95638036463</v>
      </c>
      <c r="L37" s="37">
        <f t="shared" si="87"/>
        <v>-193217.95638036463</v>
      </c>
      <c r="M37" s="37">
        <f t="shared" si="2"/>
        <v>-193217.95638036463</v>
      </c>
      <c r="N37" s="37">
        <f t="shared" si="3"/>
        <v>-946767.98626378679</v>
      </c>
      <c r="O37" s="37">
        <f t="shared" si="4"/>
        <v>-579653.86914109392</v>
      </c>
      <c r="P37" s="37">
        <f t="shared" si="5"/>
        <v>-270505.13893251045</v>
      </c>
      <c r="Q37" s="37">
        <f t="shared" si="6"/>
        <v>-38643.591276072926</v>
      </c>
      <c r="R37" s="37">
        <f>AB36</f>
        <v>4288.3531969888027</v>
      </c>
      <c r="S37" s="37">
        <f t="shared" ref="S37:S42" si="93">AC36</f>
        <v>25862.342505090059</v>
      </c>
      <c r="T37" s="37">
        <f t="shared" ref="T37:T42" si="94">AD36</f>
        <v>13701.52842209023</v>
      </c>
      <c r="U37" s="37">
        <f t="shared" ref="U37:U42" si="95">AE36</f>
        <v>14482.17776440793</v>
      </c>
      <c r="V37" s="37">
        <f t="shared" ref="V37:V42" si="96">AF36</f>
        <v>4127.4538599637435</v>
      </c>
      <c r="W37" s="37">
        <v>0</v>
      </c>
      <c r="X37" s="37">
        <v>0</v>
      </c>
      <c r="Y37" s="37">
        <v>0</v>
      </c>
      <c r="Z37" s="37">
        <v>0</v>
      </c>
      <c r="AA37" s="37">
        <v>0</v>
      </c>
      <c r="AB37" s="37">
        <f t="shared" ref="AB37:AB40" si="97">R37</f>
        <v>4288.3531969888027</v>
      </c>
      <c r="AC37" s="37">
        <f t="shared" si="88"/>
        <v>25862.342505090059</v>
      </c>
      <c r="AD37" s="37">
        <f t="shared" si="89"/>
        <v>13701.52842209023</v>
      </c>
      <c r="AE37" s="37">
        <f t="shared" si="90"/>
        <v>14482.17776440793</v>
      </c>
      <c r="AF37" s="37">
        <f t="shared" si="91"/>
        <v>4127.4538599637435</v>
      </c>
      <c r="AG37" s="37">
        <f t="shared" si="92"/>
        <v>-6467168.874707167</v>
      </c>
      <c r="AH37" s="37">
        <f t="shared" si="9"/>
        <v>6467169.874707167</v>
      </c>
      <c r="AI37" s="37">
        <f t="shared" ref="AI37:AI41" si="98">POWER(AH37,2)</f>
        <v>41824286188319.914</v>
      </c>
      <c r="AJ37" s="157"/>
    </row>
    <row r="38" spans="4:36" x14ac:dyDescent="0.25">
      <c r="D38" s="154"/>
      <c r="E38" s="37">
        <v>1</v>
      </c>
      <c r="F38" s="37">
        <v>4.7</v>
      </c>
      <c r="G38" s="37">
        <v>3.2</v>
      </c>
      <c r="H38" s="37">
        <v>1.3</v>
      </c>
      <c r="I38" s="37">
        <v>0.2</v>
      </c>
      <c r="J38" s="37">
        <v>1</v>
      </c>
      <c r="K38" s="37">
        <f t="shared" si="0"/>
        <v>189338.57578732388</v>
      </c>
      <c r="L38" s="37">
        <f t="shared" si="87"/>
        <v>-189337.57578732388</v>
      </c>
      <c r="M38" s="37">
        <f t="shared" si="2"/>
        <v>-189337.57578732388</v>
      </c>
      <c r="N38" s="37">
        <f t="shared" si="3"/>
        <v>-889886.60620042228</v>
      </c>
      <c r="O38" s="37">
        <f t="shared" si="4"/>
        <v>-605880.2425194364</v>
      </c>
      <c r="P38" s="37">
        <f t="shared" si="5"/>
        <v>-246138.84852352104</v>
      </c>
      <c r="Q38" s="37">
        <f t="shared" si="6"/>
        <v>-37867.515157464775</v>
      </c>
      <c r="R38" s="37">
        <f t="shared" ref="R38:R41" si="99">AB37</f>
        <v>4288.3531969888027</v>
      </c>
      <c r="S38" s="37">
        <f t="shared" si="93"/>
        <v>25862.342505090059</v>
      </c>
      <c r="T38" s="37">
        <f t="shared" si="94"/>
        <v>13701.52842209023</v>
      </c>
      <c r="U38" s="37">
        <f t="shared" si="95"/>
        <v>14482.17776440793</v>
      </c>
      <c r="V38" s="37">
        <f t="shared" si="96"/>
        <v>4127.4538599637435</v>
      </c>
      <c r="W38" s="37">
        <v>0</v>
      </c>
      <c r="X38" s="37">
        <v>0</v>
      </c>
      <c r="Y38" s="37">
        <v>0</v>
      </c>
      <c r="Z38" s="37">
        <v>0</v>
      </c>
      <c r="AA38" s="37">
        <v>0</v>
      </c>
      <c r="AB38" s="37">
        <f t="shared" si="97"/>
        <v>4288.3531969888027</v>
      </c>
      <c r="AC38" s="37">
        <f t="shared" si="88"/>
        <v>25862.342505090059</v>
      </c>
      <c r="AD38" s="37">
        <f t="shared" si="89"/>
        <v>13701.52842209023</v>
      </c>
      <c r="AE38" s="37">
        <f t="shared" si="90"/>
        <v>14482.17776440793</v>
      </c>
      <c r="AF38" s="37">
        <f t="shared" si="91"/>
        <v>4127.4538599637435</v>
      </c>
      <c r="AG38" s="37">
        <f t="shared" si="92"/>
        <v>-6337285.8647175245</v>
      </c>
      <c r="AH38" s="37">
        <f t="shared" si="9"/>
        <v>6337286.8647175245</v>
      </c>
      <c r="AI38" s="37">
        <f t="shared" si="98"/>
        <v>40161204805721.273</v>
      </c>
      <c r="AJ38" s="157"/>
    </row>
    <row r="39" spans="4:36" x14ac:dyDescent="0.25">
      <c r="D39" s="154"/>
      <c r="E39" s="37">
        <v>1</v>
      </c>
      <c r="F39" s="37">
        <v>7</v>
      </c>
      <c r="G39" s="37">
        <v>3.2</v>
      </c>
      <c r="H39" s="37">
        <v>4.7</v>
      </c>
      <c r="I39" s="37">
        <v>1.4</v>
      </c>
      <c r="J39" s="37">
        <v>-1</v>
      </c>
      <c r="K39" s="37">
        <f t="shared" si="0"/>
        <v>303014.31257997447</v>
      </c>
      <c r="L39" s="37">
        <f t="shared" si="87"/>
        <v>-303015.31257997447</v>
      </c>
      <c r="M39" s="37">
        <f t="shared" si="2"/>
        <v>-303015.31257997447</v>
      </c>
      <c r="N39" s="37">
        <f t="shared" si="3"/>
        <v>-2121107.1880598213</v>
      </c>
      <c r="O39" s="37">
        <f t="shared" si="4"/>
        <v>-969649.00025591836</v>
      </c>
      <c r="P39" s="37">
        <f t="shared" si="5"/>
        <v>-1424171.9691258802</v>
      </c>
      <c r="Q39" s="37">
        <f t="shared" si="6"/>
        <v>-424221.43761196424</v>
      </c>
      <c r="R39" s="37">
        <f t="shared" si="99"/>
        <v>4288.3531969888027</v>
      </c>
      <c r="S39" s="37">
        <f t="shared" si="93"/>
        <v>25862.342505090059</v>
      </c>
      <c r="T39" s="37">
        <f t="shared" si="94"/>
        <v>13701.52842209023</v>
      </c>
      <c r="U39" s="37">
        <f t="shared" si="95"/>
        <v>14482.17776440793</v>
      </c>
      <c r="V39" s="37">
        <f t="shared" si="96"/>
        <v>4127.4538599637435</v>
      </c>
      <c r="W39" s="37">
        <v>0</v>
      </c>
      <c r="X39" s="37">
        <v>0</v>
      </c>
      <c r="Y39" s="37">
        <v>0</v>
      </c>
      <c r="Z39" s="37">
        <v>0</v>
      </c>
      <c r="AA39" s="37">
        <v>0</v>
      </c>
      <c r="AB39" s="37">
        <f t="shared" si="97"/>
        <v>4288.3531969888027</v>
      </c>
      <c r="AC39" s="37">
        <f t="shared" si="88"/>
        <v>25862.342505090059</v>
      </c>
      <c r="AD39" s="37">
        <f t="shared" si="89"/>
        <v>13701.52842209023</v>
      </c>
      <c r="AE39" s="37">
        <f t="shared" si="90"/>
        <v>14482.17776440793</v>
      </c>
      <c r="AF39" s="37">
        <f t="shared" si="91"/>
        <v>4127.4538599637435</v>
      </c>
      <c r="AG39" s="37">
        <f t="shared" si="92"/>
        <v>-10142174.124888994</v>
      </c>
      <c r="AH39" s="37">
        <f t="shared" si="9"/>
        <v>10142173.124888994</v>
      </c>
      <c r="AI39" s="37">
        <f t="shared" si="98"/>
        <v>102863675695220.58</v>
      </c>
      <c r="AJ39" s="157"/>
    </row>
    <row r="40" spans="4:36" x14ac:dyDescent="0.25">
      <c r="D40" s="154"/>
      <c r="E40" s="37">
        <v>1</v>
      </c>
      <c r="F40" s="37">
        <v>6.4</v>
      </c>
      <c r="G40" s="37">
        <v>3.2</v>
      </c>
      <c r="H40" s="37">
        <v>4.5</v>
      </c>
      <c r="I40" s="37">
        <v>1.5</v>
      </c>
      <c r="J40" s="37">
        <v>-1</v>
      </c>
      <c r="K40" s="37">
        <f t="shared" si="0"/>
        <v>285013.21691003523</v>
      </c>
      <c r="L40" s="37">
        <f t="shared" si="87"/>
        <v>-285014.21691003523</v>
      </c>
      <c r="M40" s="37">
        <f t="shared" si="2"/>
        <v>-285014.21691003523</v>
      </c>
      <c r="N40" s="37">
        <f t="shared" si="3"/>
        <v>-1824090.9882242256</v>
      </c>
      <c r="O40" s="37">
        <f t="shared" si="4"/>
        <v>-912045.49411211279</v>
      </c>
      <c r="P40" s="37">
        <f t="shared" si="5"/>
        <v>-1282563.9760951586</v>
      </c>
      <c r="Q40" s="37">
        <f t="shared" si="6"/>
        <v>-427521.32536505285</v>
      </c>
      <c r="R40" s="37">
        <f t="shared" si="99"/>
        <v>4288.3531969888027</v>
      </c>
      <c r="S40" s="37">
        <f t="shared" si="93"/>
        <v>25862.342505090059</v>
      </c>
      <c r="T40" s="37">
        <f t="shared" si="94"/>
        <v>13701.52842209023</v>
      </c>
      <c r="U40" s="37">
        <f t="shared" si="95"/>
        <v>14482.17776440793</v>
      </c>
      <c r="V40" s="37">
        <f t="shared" si="96"/>
        <v>4127.4538599637435</v>
      </c>
      <c r="W40" s="37">
        <v>0</v>
      </c>
      <c r="X40" s="37">
        <v>0</v>
      </c>
      <c r="Y40" s="37">
        <v>0</v>
      </c>
      <c r="Z40" s="37">
        <v>0</v>
      </c>
      <c r="AA40" s="37">
        <v>0</v>
      </c>
      <c r="AB40" s="37">
        <f t="shared" si="97"/>
        <v>4288.3531969888027</v>
      </c>
      <c r="AC40" s="37">
        <f t="shared" si="88"/>
        <v>25862.342505090059</v>
      </c>
      <c r="AD40" s="37">
        <f t="shared" si="89"/>
        <v>13701.52842209023</v>
      </c>
      <c r="AE40" s="37">
        <f t="shared" si="90"/>
        <v>14482.17776440793</v>
      </c>
      <c r="AF40" s="37">
        <f t="shared" si="91"/>
        <v>4127.4538599637435</v>
      </c>
      <c r="AG40" s="37">
        <f t="shared" si="92"/>
        <v>-9539661.9708021283</v>
      </c>
      <c r="AH40" s="37">
        <f t="shared" si="9"/>
        <v>9539660.9708021283</v>
      </c>
      <c r="AI40" s="37">
        <f t="shared" si="98"/>
        <v>91005131437845.406</v>
      </c>
      <c r="AJ40" s="157"/>
    </row>
    <row r="41" spans="4:36" ht="15.75" thickBot="1" x14ac:dyDescent="0.3">
      <c r="D41" s="155"/>
      <c r="E41" s="38">
        <v>1</v>
      </c>
      <c r="F41" s="38">
        <v>6.9</v>
      </c>
      <c r="G41" s="38">
        <v>3.1</v>
      </c>
      <c r="H41" s="38">
        <v>4.9000000000000004</v>
      </c>
      <c r="I41" s="38">
        <v>1.5</v>
      </c>
      <c r="J41" s="38">
        <v>-1</v>
      </c>
      <c r="K41" s="38">
        <f t="shared" si="0"/>
        <v>302367.10642613441</v>
      </c>
      <c r="L41" s="38">
        <f t="shared" si="87"/>
        <v>-302368.10642613441</v>
      </c>
      <c r="M41" s="38">
        <f t="shared" si="2"/>
        <v>-302368.10642613441</v>
      </c>
      <c r="N41" s="38">
        <f t="shared" si="3"/>
        <v>-2086339.9343403275</v>
      </c>
      <c r="O41" s="38">
        <f t="shared" si="4"/>
        <v>-937341.12992101675</v>
      </c>
      <c r="P41" s="38">
        <f t="shared" si="5"/>
        <v>-1481603.7214880588</v>
      </c>
      <c r="Q41" s="38">
        <f t="shared" si="6"/>
        <v>-453552.15963920159</v>
      </c>
      <c r="R41" s="38">
        <f t="shared" si="99"/>
        <v>4288.3531969888027</v>
      </c>
      <c r="S41" s="38">
        <f t="shared" si="93"/>
        <v>25862.342505090059</v>
      </c>
      <c r="T41" s="38">
        <f t="shared" si="94"/>
        <v>13701.52842209023</v>
      </c>
      <c r="U41" s="38">
        <f t="shared" si="95"/>
        <v>14482.17776440793</v>
      </c>
      <c r="V41" s="38">
        <f t="shared" si="96"/>
        <v>4127.4538599637435</v>
      </c>
      <c r="W41" s="38">
        <f>SUM(M36:M41)*$B$12</f>
        <v>-147819.43571762604</v>
      </c>
      <c r="X41" s="38">
        <f t="shared" ref="X41" si="100">SUM(N36:N41)*$B$12</f>
        <v>-891492.27674599644</v>
      </c>
      <c r="Y41" s="38">
        <f t="shared" ref="Y41" si="101">SUM(O36:O41)*$B$12</f>
        <v>-472291.38977730763</v>
      </c>
      <c r="Z41" s="38">
        <f t="shared" ref="Z41" si="102">SUM(P36:P41)*$B$12</f>
        <v>-499232.13188945281</v>
      </c>
      <c r="AA41" s="38">
        <f t="shared" ref="AA41" si="103">SUM(Q36:Q41)*$B$12</f>
        <v>-142285.42668682418</v>
      </c>
      <c r="AB41" s="38">
        <f>R41+W41</f>
        <v>-143531.08252063722</v>
      </c>
      <c r="AC41" s="38">
        <f t="shared" ref="AC41" si="104">S41+X41</f>
        <v>-865629.93424090638</v>
      </c>
      <c r="AD41" s="38">
        <f t="shared" ref="AD41" si="105">T41+Y41</f>
        <v>-458589.86135521741</v>
      </c>
      <c r="AE41" s="38">
        <f t="shared" ref="AE41" si="106">U41+Z41</f>
        <v>-484749.95412504487</v>
      </c>
      <c r="AF41" s="38">
        <f t="shared" ref="AF41" si="107">V41+AA41</f>
        <v>-138157.97282686044</v>
      </c>
      <c r="AG41" s="38">
        <f t="shared" si="92"/>
        <v>-10120517.933437077</v>
      </c>
      <c r="AH41" s="38">
        <f t="shared" si="9"/>
        <v>10120516.933437077</v>
      </c>
      <c r="AI41" s="38">
        <f t="shared" si="98"/>
        <v>102424862999986.62</v>
      </c>
      <c r="AJ41" s="158"/>
    </row>
    <row r="42" spans="4:36" ht="15.75" thickTop="1" x14ac:dyDescent="0.25">
      <c r="D42" s="159">
        <v>6</v>
      </c>
      <c r="E42" s="33">
        <v>1</v>
      </c>
      <c r="F42" s="33">
        <v>5.0999999999999996</v>
      </c>
      <c r="G42" s="33">
        <v>3.5</v>
      </c>
      <c r="H42" s="33">
        <v>1.4</v>
      </c>
      <c r="I42" s="33">
        <v>0.2</v>
      </c>
      <c r="J42" s="33">
        <v>1</v>
      </c>
      <c r="K42" s="33">
        <f t="shared" si="0"/>
        <v>-6869589.7922329558</v>
      </c>
      <c r="L42" s="33">
        <f t="shared" ref="L42:L47" si="108">J42-K42</f>
        <v>6869590.7922329558</v>
      </c>
      <c r="M42" s="33">
        <f t="shared" si="2"/>
        <v>6869590.7922329558</v>
      </c>
      <c r="N42" s="33">
        <f t="shared" si="3"/>
        <v>35034913.04038807</v>
      </c>
      <c r="O42" s="33">
        <f t="shared" si="4"/>
        <v>24043567.772815347</v>
      </c>
      <c r="P42" s="33">
        <f t="shared" si="5"/>
        <v>9617427.1091261376</v>
      </c>
      <c r="Q42" s="33">
        <f t="shared" si="6"/>
        <v>1373918.1584465913</v>
      </c>
      <c r="R42" s="33">
        <f>AB41</f>
        <v>-143531.08252063722</v>
      </c>
      <c r="S42" s="33">
        <f t="shared" si="93"/>
        <v>-865629.93424090638</v>
      </c>
      <c r="T42" s="33">
        <f t="shared" si="94"/>
        <v>-458589.86135521741</v>
      </c>
      <c r="U42" s="33">
        <f t="shared" si="95"/>
        <v>-484749.95412504487</v>
      </c>
      <c r="V42" s="33">
        <f t="shared" si="96"/>
        <v>-138157.97282686044</v>
      </c>
      <c r="W42" s="33">
        <v>0</v>
      </c>
      <c r="X42" s="33">
        <v>0</v>
      </c>
      <c r="Y42" s="33">
        <v>0</v>
      </c>
      <c r="Z42" s="33">
        <v>0</v>
      </c>
      <c r="AA42" s="33">
        <v>0</v>
      </c>
      <c r="AB42" s="33">
        <f>R42</f>
        <v>-143531.08252063722</v>
      </c>
      <c r="AC42" s="33">
        <f t="shared" ref="AC42:AC46" si="109">S42</f>
        <v>-865629.93424090638</v>
      </c>
      <c r="AD42" s="33">
        <f t="shared" ref="AD42:AD46" si="110">T42</f>
        <v>-458589.86135521741</v>
      </c>
      <c r="AE42" s="33">
        <f t="shared" ref="AE42:AE46" si="111">U42</f>
        <v>-484749.95412504487</v>
      </c>
      <c r="AF42" s="33">
        <f t="shared" ref="AF42:AF46" si="112">V42</f>
        <v>-138157.97282686044</v>
      </c>
      <c r="AG42" s="33">
        <f t="shared" ref="AG42:AG47" si="113">$AB$47*E42+$AC$47*F42+$AD$47*G42+$AE$47*H42+$AF$47*I42</f>
        <v>229930938.4557161</v>
      </c>
      <c r="AH42" s="33">
        <f t="shared" si="9"/>
        <v>-229930937.4557161</v>
      </c>
      <c r="AI42" s="33">
        <f>POWER(AH42,2)</f>
        <v>5.2868235999264432E+16</v>
      </c>
      <c r="AJ42" s="162">
        <f>SUM(AI42:AI47)/2</f>
        <v>2.3832657323594701E+17</v>
      </c>
    </row>
    <row r="43" spans="4:36" x14ac:dyDescent="0.25">
      <c r="D43" s="160"/>
      <c r="E43" s="34">
        <v>1</v>
      </c>
      <c r="F43" s="34">
        <v>4.9000000000000004</v>
      </c>
      <c r="G43" s="34">
        <v>3</v>
      </c>
      <c r="H43" s="34">
        <v>1.4</v>
      </c>
      <c r="I43" s="34">
        <v>0.2</v>
      </c>
      <c r="J43" s="34">
        <v>1</v>
      </c>
      <c r="K43" s="34">
        <f t="shared" si="0"/>
        <v>-6467168.874707167</v>
      </c>
      <c r="L43" s="34">
        <f t="shared" si="108"/>
        <v>6467169.874707167</v>
      </c>
      <c r="M43" s="34">
        <f t="shared" si="2"/>
        <v>6467169.874707167</v>
      </c>
      <c r="N43" s="34">
        <f t="shared" si="3"/>
        <v>31689132.386065122</v>
      </c>
      <c r="O43" s="34">
        <f t="shared" si="4"/>
        <v>19401509.624121502</v>
      </c>
      <c r="P43" s="34">
        <f t="shared" si="5"/>
        <v>9054037.8245900329</v>
      </c>
      <c r="Q43" s="34">
        <f t="shared" si="6"/>
        <v>1293433.9749414334</v>
      </c>
      <c r="R43" s="34">
        <f>AB42</f>
        <v>-143531.08252063722</v>
      </c>
      <c r="S43" s="34">
        <f t="shared" ref="S43:S48" si="114">AC42</f>
        <v>-865629.93424090638</v>
      </c>
      <c r="T43" s="34">
        <f t="shared" ref="T43:T48" si="115">AD42</f>
        <v>-458589.86135521741</v>
      </c>
      <c r="U43" s="34">
        <f t="shared" ref="U43:U48" si="116">AE42</f>
        <v>-484749.95412504487</v>
      </c>
      <c r="V43" s="34">
        <f t="shared" ref="V43:V48" si="117">AF42</f>
        <v>-138157.97282686044</v>
      </c>
      <c r="W43" s="34">
        <v>0</v>
      </c>
      <c r="X43" s="34">
        <v>0</v>
      </c>
      <c r="Y43" s="34">
        <v>0</v>
      </c>
      <c r="Z43" s="34">
        <v>0</v>
      </c>
      <c r="AA43" s="34">
        <v>0</v>
      </c>
      <c r="AB43" s="34">
        <f t="shared" ref="AB43:AB46" si="118">R43</f>
        <v>-143531.08252063722</v>
      </c>
      <c r="AC43" s="34">
        <f t="shared" si="109"/>
        <v>-865629.93424090638</v>
      </c>
      <c r="AD43" s="34">
        <f t="shared" si="110"/>
        <v>-458589.86135521741</v>
      </c>
      <c r="AE43" s="34">
        <f t="shared" si="111"/>
        <v>-484749.95412504487</v>
      </c>
      <c r="AF43" s="34">
        <f t="shared" si="112"/>
        <v>-138157.97282686044</v>
      </c>
      <c r="AG43" s="34">
        <f t="shared" si="113"/>
        <v>216461567.972673</v>
      </c>
      <c r="AH43" s="34">
        <f t="shared" si="9"/>
        <v>-216461566.972673</v>
      </c>
      <c r="AI43" s="34">
        <f t="shared" ref="AI43:AI47" si="119">POWER(AH43,2)</f>
        <v>4.6855609976265E+16</v>
      </c>
      <c r="AJ43" s="163"/>
    </row>
    <row r="44" spans="4:36" x14ac:dyDescent="0.25">
      <c r="D44" s="160"/>
      <c r="E44" s="34">
        <v>1</v>
      </c>
      <c r="F44" s="34">
        <v>4.7</v>
      </c>
      <c r="G44" s="34">
        <v>3.2</v>
      </c>
      <c r="H44" s="34">
        <v>1.3</v>
      </c>
      <c r="I44" s="34">
        <v>0.2</v>
      </c>
      <c r="J44" s="34">
        <v>1</v>
      </c>
      <c r="K44" s="34">
        <f t="shared" ref="K44:K71" si="120">R44*E44+S44*F44+T44*G44+U44*H44+V44*I44</f>
        <v>-6337285.8647175245</v>
      </c>
      <c r="L44" s="34">
        <f t="shared" si="108"/>
        <v>6337286.8647175245</v>
      </c>
      <c r="M44" s="34">
        <f t="shared" ref="M44:M71" si="121">$L44*E44</f>
        <v>6337286.8647175245</v>
      </c>
      <c r="N44" s="34">
        <f t="shared" ref="N44:N71" si="122">$L44*F44</f>
        <v>29785248.264172368</v>
      </c>
      <c r="O44" s="34">
        <f t="shared" ref="O44:O71" si="123">$L44*G44</f>
        <v>20279317.967096079</v>
      </c>
      <c r="P44" s="34">
        <f t="shared" ref="P44:P71" si="124">$L44*H44</f>
        <v>8238472.924132782</v>
      </c>
      <c r="Q44" s="34">
        <f t="shared" ref="Q44:Q71" si="125">$L44*I44</f>
        <v>1267457.3729435049</v>
      </c>
      <c r="R44" s="34">
        <f t="shared" ref="R44:R47" si="126">AB43</f>
        <v>-143531.08252063722</v>
      </c>
      <c r="S44" s="34">
        <f t="shared" si="114"/>
        <v>-865629.93424090638</v>
      </c>
      <c r="T44" s="34">
        <f t="shared" si="115"/>
        <v>-458589.86135521741</v>
      </c>
      <c r="U44" s="34">
        <f t="shared" si="116"/>
        <v>-484749.95412504487</v>
      </c>
      <c r="V44" s="34">
        <f t="shared" si="117"/>
        <v>-138157.97282686044</v>
      </c>
      <c r="W44" s="34">
        <v>0</v>
      </c>
      <c r="X44" s="34">
        <v>0</v>
      </c>
      <c r="Y44" s="34">
        <v>0</v>
      </c>
      <c r="Z44" s="34">
        <v>0</v>
      </c>
      <c r="AA44" s="34">
        <v>0</v>
      </c>
      <c r="AB44" s="34">
        <f t="shared" si="118"/>
        <v>-143531.08252063722</v>
      </c>
      <c r="AC44" s="34">
        <f t="shared" si="109"/>
        <v>-865629.93424090638</v>
      </c>
      <c r="AD44" s="34">
        <f t="shared" si="110"/>
        <v>-458589.86135521741</v>
      </c>
      <c r="AE44" s="34">
        <f t="shared" si="111"/>
        <v>-484749.95412504487</v>
      </c>
      <c r="AF44" s="34">
        <f t="shared" si="112"/>
        <v>-138157.97282686044</v>
      </c>
      <c r="AG44" s="34">
        <f t="shared" si="113"/>
        <v>212114278.68069386</v>
      </c>
      <c r="AH44" s="34">
        <f t="shared" ref="AH44:AH71" si="127">J44-AG44</f>
        <v>-212114277.68069386</v>
      </c>
      <c r="AI44" s="34">
        <f t="shared" si="119"/>
        <v>4.4992466796002504E+16</v>
      </c>
      <c r="AJ44" s="163"/>
    </row>
    <row r="45" spans="4:36" x14ac:dyDescent="0.25">
      <c r="D45" s="160"/>
      <c r="E45" s="34">
        <v>1</v>
      </c>
      <c r="F45" s="34">
        <v>7</v>
      </c>
      <c r="G45" s="34">
        <v>3.2</v>
      </c>
      <c r="H45" s="34">
        <v>4.7</v>
      </c>
      <c r="I45" s="34">
        <v>1.4</v>
      </c>
      <c r="J45" s="34">
        <v>-1</v>
      </c>
      <c r="K45" s="34">
        <f t="shared" si="120"/>
        <v>-10142174.124888994</v>
      </c>
      <c r="L45" s="34">
        <f t="shared" si="108"/>
        <v>10142173.124888994</v>
      </c>
      <c r="M45" s="34">
        <f t="shared" si="121"/>
        <v>10142173.124888994</v>
      </c>
      <c r="N45" s="34">
        <f t="shared" si="122"/>
        <v>70995211.874222964</v>
      </c>
      <c r="O45" s="34">
        <f t="shared" si="123"/>
        <v>32454953.999644782</v>
      </c>
      <c r="P45" s="34">
        <f t="shared" si="124"/>
        <v>47668213.686978273</v>
      </c>
      <c r="Q45" s="34">
        <f t="shared" si="125"/>
        <v>14199042.37484459</v>
      </c>
      <c r="R45" s="34">
        <f t="shared" si="126"/>
        <v>-143531.08252063722</v>
      </c>
      <c r="S45" s="34">
        <f t="shared" si="114"/>
        <v>-865629.93424090638</v>
      </c>
      <c r="T45" s="34">
        <f t="shared" si="115"/>
        <v>-458589.86135521741</v>
      </c>
      <c r="U45" s="34">
        <f t="shared" si="116"/>
        <v>-484749.95412504487</v>
      </c>
      <c r="V45" s="34">
        <f t="shared" si="117"/>
        <v>-138157.97282686044</v>
      </c>
      <c r="W45" s="34">
        <v>0</v>
      </c>
      <c r="X45" s="34">
        <v>0</v>
      </c>
      <c r="Y45" s="34">
        <v>0</v>
      </c>
      <c r="Z45" s="34">
        <v>0</v>
      </c>
      <c r="AA45" s="34">
        <v>0</v>
      </c>
      <c r="AB45" s="34">
        <f t="shared" si="118"/>
        <v>-143531.08252063722</v>
      </c>
      <c r="AC45" s="34">
        <f t="shared" si="109"/>
        <v>-865629.93424090638</v>
      </c>
      <c r="AD45" s="34">
        <f t="shared" si="110"/>
        <v>-458589.86135521741</v>
      </c>
      <c r="AE45" s="34">
        <f t="shared" si="111"/>
        <v>-484749.95412504487</v>
      </c>
      <c r="AF45" s="34">
        <f t="shared" si="112"/>
        <v>-138157.97282686044</v>
      </c>
      <c r="AG45" s="34">
        <f t="shared" si="113"/>
        <v>339466996.29300183</v>
      </c>
      <c r="AH45" s="34">
        <f t="shared" si="127"/>
        <v>-339466997.29300183</v>
      </c>
      <c r="AI45" s="34">
        <f t="shared" si="119"/>
        <v>1.1523784225112691E+17</v>
      </c>
      <c r="AJ45" s="163"/>
    </row>
    <row r="46" spans="4:36" x14ac:dyDescent="0.25">
      <c r="D46" s="160"/>
      <c r="E46" s="34">
        <v>1</v>
      </c>
      <c r="F46" s="34">
        <v>6.4</v>
      </c>
      <c r="G46" s="34">
        <v>3.2</v>
      </c>
      <c r="H46" s="34">
        <v>4.5</v>
      </c>
      <c r="I46" s="34">
        <v>1.5</v>
      </c>
      <c r="J46" s="34">
        <v>-1</v>
      </c>
      <c r="K46" s="34">
        <f t="shared" si="120"/>
        <v>-9539661.9708021283</v>
      </c>
      <c r="L46" s="34">
        <f t="shared" si="108"/>
        <v>9539660.9708021283</v>
      </c>
      <c r="M46" s="34">
        <f t="shared" si="121"/>
        <v>9539660.9708021283</v>
      </c>
      <c r="N46" s="34">
        <f t="shared" si="122"/>
        <v>61053830.213133626</v>
      </c>
      <c r="O46" s="34">
        <f t="shared" si="123"/>
        <v>30526915.106566813</v>
      </c>
      <c r="P46" s="34">
        <f t="shared" si="124"/>
        <v>42928474.368609577</v>
      </c>
      <c r="Q46" s="34">
        <f t="shared" si="125"/>
        <v>14309491.456203192</v>
      </c>
      <c r="R46" s="34">
        <f t="shared" si="126"/>
        <v>-143531.08252063722</v>
      </c>
      <c r="S46" s="34">
        <f t="shared" si="114"/>
        <v>-865629.93424090638</v>
      </c>
      <c r="T46" s="34">
        <f t="shared" si="115"/>
        <v>-458589.86135521741</v>
      </c>
      <c r="U46" s="34">
        <f t="shared" si="116"/>
        <v>-484749.95412504487</v>
      </c>
      <c r="V46" s="34">
        <f t="shared" si="117"/>
        <v>-138157.97282686044</v>
      </c>
      <c r="W46" s="34">
        <v>0</v>
      </c>
      <c r="X46" s="34">
        <v>0</v>
      </c>
      <c r="Y46" s="34">
        <v>0</v>
      </c>
      <c r="Z46" s="34">
        <v>0</v>
      </c>
      <c r="AA46" s="34">
        <v>0</v>
      </c>
      <c r="AB46" s="34">
        <f t="shared" si="118"/>
        <v>-143531.08252063722</v>
      </c>
      <c r="AC46" s="34">
        <f t="shared" si="109"/>
        <v>-865629.93424090638</v>
      </c>
      <c r="AD46" s="34">
        <f t="shared" si="110"/>
        <v>-458589.86135521741</v>
      </c>
      <c r="AE46" s="34">
        <f t="shared" si="111"/>
        <v>-484749.95412504487</v>
      </c>
      <c r="AF46" s="34">
        <f t="shared" si="112"/>
        <v>-138157.97282686044</v>
      </c>
      <c r="AG46" s="34">
        <f t="shared" si="113"/>
        <v>319300412.29959661</v>
      </c>
      <c r="AH46" s="34">
        <f t="shared" si="127"/>
        <v>-319300413.29959661</v>
      </c>
      <c r="AI46" s="34">
        <f t="shared" si="119"/>
        <v>1.0195275393329322E+17</v>
      </c>
      <c r="AJ46" s="163"/>
    </row>
    <row r="47" spans="4:36" ht="15.75" thickBot="1" x14ac:dyDescent="0.3">
      <c r="D47" s="161"/>
      <c r="E47" s="35">
        <v>1</v>
      </c>
      <c r="F47" s="35">
        <v>6.9</v>
      </c>
      <c r="G47" s="35">
        <v>3.1</v>
      </c>
      <c r="H47" s="35">
        <v>4.9000000000000004</v>
      </c>
      <c r="I47" s="35">
        <v>1.5</v>
      </c>
      <c r="J47" s="35">
        <v>-1</v>
      </c>
      <c r="K47" s="35">
        <f t="shared" si="120"/>
        <v>-10120517.933437077</v>
      </c>
      <c r="L47" s="35">
        <f t="shared" si="108"/>
        <v>10120516.933437077</v>
      </c>
      <c r="M47" s="35">
        <f t="shared" si="121"/>
        <v>10120516.933437077</v>
      </c>
      <c r="N47" s="35">
        <f t="shared" si="122"/>
        <v>69831566.84071584</v>
      </c>
      <c r="O47" s="35">
        <f t="shared" si="123"/>
        <v>31373602.49365494</v>
      </c>
      <c r="P47" s="35">
        <f t="shared" si="124"/>
        <v>49590532.973841682</v>
      </c>
      <c r="Q47" s="35">
        <f t="shared" si="125"/>
        <v>15180775.400155615</v>
      </c>
      <c r="R47" s="35">
        <f t="shared" si="126"/>
        <v>-143531.08252063722</v>
      </c>
      <c r="S47" s="35">
        <f t="shared" si="114"/>
        <v>-865629.93424090638</v>
      </c>
      <c r="T47" s="35">
        <f t="shared" si="115"/>
        <v>-458589.86135521741</v>
      </c>
      <c r="U47" s="35">
        <f t="shared" si="116"/>
        <v>-484749.95412504487</v>
      </c>
      <c r="V47" s="35">
        <f t="shared" si="117"/>
        <v>-138157.97282686044</v>
      </c>
      <c r="W47" s="35">
        <f>SUM(M42:M47)*$B$12</f>
        <v>4947639.8560785847</v>
      </c>
      <c r="X47" s="35">
        <f t="shared" ref="X47" si="128">SUM(N42:N47)*$B$12</f>
        <v>29838990.261869803</v>
      </c>
      <c r="Y47" s="35">
        <f t="shared" ref="Y47" si="129">SUM(O42:O47)*$B$12</f>
        <v>15807986.696389947</v>
      </c>
      <c r="Z47" s="35">
        <f t="shared" ref="Z47" si="130">SUM(P42:P47)*$B$12</f>
        <v>16709715.888727851</v>
      </c>
      <c r="AA47" s="35">
        <f t="shared" ref="AA47" si="131">SUM(Q42:Q47)*$B$12</f>
        <v>4762411.8737534927</v>
      </c>
      <c r="AB47" s="35">
        <f>R47+W47</f>
        <v>4804108.773557947</v>
      </c>
      <c r="AC47" s="35">
        <f t="shared" ref="AC47" si="132">S47+X47</f>
        <v>28973360.327628896</v>
      </c>
      <c r="AD47" s="35">
        <f t="shared" ref="AD47" si="133">T47+Y47</f>
        <v>15349396.83503473</v>
      </c>
      <c r="AE47" s="35">
        <f t="shared" ref="AE47" si="134">U47+Z47</f>
        <v>16224965.934602806</v>
      </c>
      <c r="AF47" s="35">
        <f t="shared" ref="AF47" si="135">V47+AA47</f>
        <v>4624253.9009266319</v>
      </c>
      <c r="AG47" s="35">
        <f t="shared" si="113"/>
        <v>338742139.15374869</v>
      </c>
      <c r="AH47" s="35">
        <f t="shared" si="127"/>
        <v>-338742140.15374869</v>
      </c>
      <c r="AI47" s="35">
        <f t="shared" si="119"/>
        <v>1.1474623751594192E+17</v>
      </c>
      <c r="AJ47" s="164"/>
    </row>
    <row r="48" spans="4:36" ht="15.75" thickTop="1" x14ac:dyDescent="0.25">
      <c r="D48" s="153">
        <v>7</v>
      </c>
      <c r="E48" s="36">
        <v>1</v>
      </c>
      <c r="F48" s="36">
        <v>5.0999999999999996</v>
      </c>
      <c r="G48" s="36">
        <v>3.5</v>
      </c>
      <c r="H48" s="36">
        <v>1.4</v>
      </c>
      <c r="I48" s="36">
        <v>0.2</v>
      </c>
      <c r="J48" s="36">
        <v>1</v>
      </c>
      <c r="K48" s="36">
        <f t="shared" si="120"/>
        <v>229930938.4557161</v>
      </c>
      <c r="L48" s="36">
        <f t="shared" ref="L48:L53" si="136">J48-K48</f>
        <v>-229930937.4557161</v>
      </c>
      <c r="M48" s="36">
        <f t="shared" si="121"/>
        <v>-229930937.4557161</v>
      </c>
      <c r="N48" s="36">
        <f t="shared" si="122"/>
        <v>-1172647781.024152</v>
      </c>
      <c r="O48" s="36">
        <f t="shared" si="123"/>
        <v>-804758281.09500635</v>
      </c>
      <c r="P48" s="36">
        <f t="shared" si="124"/>
        <v>-321903312.43800253</v>
      </c>
      <c r="Q48" s="36">
        <f t="shared" si="125"/>
        <v>-45986187.491143227</v>
      </c>
      <c r="R48" s="36">
        <f>AB47</f>
        <v>4804108.773557947</v>
      </c>
      <c r="S48" s="36">
        <f t="shared" si="114"/>
        <v>28973360.327628896</v>
      </c>
      <c r="T48" s="36">
        <f t="shared" si="115"/>
        <v>15349396.83503473</v>
      </c>
      <c r="U48" s="36">
        <f t="shared" si="116"/>
        <v>16224965.934602806</v>
      </c>
      <c r="V48" s="36">
        <f t="shared" si="117"/>
        <v>4624253.9009266319</v>
      </c>
      <c r="W48" s="36">
        <v>0</v>
      </c>
      <c r="X48" s="36">
        <v>0</v>
      </c>
      <c r="Y48" s="36">
        <v>0</v>
      </c>
      <c r="Z48" s="36">
        <v>0</v>
      </c>
      <c r="AA48" s="36">
        <v>0</v>
      </c>
      <c r="AB48" s="36">
        <f>R48</f>
        <v>4804108.773557947</v>
      </c>
      <c r="AC48" s="36">
        <f t="shared" ref="AC48:AC52" si="137">S48</f>
        <v>28973360.327628896</v>
      </c>
      <c r="AD48" s="36">
        <f t="shared" ref="AD48:AD52" si="138">T48</f>
        <v>15349396.83503473</v>
      </c>
      <c r="AE48" s="36">
        <f t="shared" ref="AE48:AE52" si="139">U48</f>
        <v>16224965.934602806</v>
      </c>
      <c r="AF48" s="36">
        <f t="shared" ref="AF48:AF52" si="140">V48</f>
        <v>4624253.9009266319</v>
      </c>
      <c r="AG48" s="36">
        <f t="shared" ref="AG48:AG53" si="141">$AB$53*E48+$AC$53*F48+$AD$53*G48+$AE$53*H48+$AF$53*I48</f>
        <v>-7695980281.606987</v>
      </c>
      <c r="AH48" s="36">
        <f t="shared" si="127"/>
        <v>7695980282.606987</v>
      </c>
      <c r="AI48" s="36">
        <f>POWER(AH48,2)</f>
        <v>5.9228112510275518E+19</v>
      </c>
      <c r="AJ48" s="156">
        <f>SUM(AI48:AI53)/2</f>
        <v>2.669964835784142E+20</v>
      </c>
    </row>
    <row r="49" spans="4:36" x14ac:dyDescent="0.25">
      <c r="D49" s="154"/>
      <c r="E49" s="37">
        <v>1</v>
      </c>
      <c r="F49" s="37">
        <v>4.9000000000000004</v>
      </c>
      <c r="G49" s="37">
        <v>3</v>
      </c>
      <c r="H49" s="37">
        <v>1.4</v>
      </c>
      <c r="I49" s="37">
        <v>0.2</v>
      </c>
      <c r="J49" s="37">
        <v>1</v>
      </c>
      <c r="K49" s="37">
        <f t="shared" si="120"/>
        <v>216461567.972673</v>
      </c>
      <c r="L49" s="37">
        <f t="shared" si="136"/>
        <v>-216461566.972673</v>
      </c>
      <c r="M49" s="37">
        <f t="shared" si="121"/>
        <v>-216461566.972673</v>
      </c>
      <c r="N49" s="37">
        <f t="shared" si="122"/>
        <v>-1060661678.1660978</v>
      </c>
      <c r="O49" s="37">
        <f t="shared" si="123"/>
        <v>-649384700.91801906</v>
      </c>
      <c r="P49" s="37">
        <f t="shared" si="124"/>
        <v>-303046193.76174217</v>
      </c>
      <c r="Q49" s="37">
        <f t="shared" si="125"/>
        <v>-43292313.394534603</v>
      </c>
      <c r="R49" s="37">
        <f>AB48</f>
        <v>4804108.773557947</v>
      </c>
      <c r="S49" s="37">
        <f t="shared" ref="S49:S54" si="142">AC48</f>
        <v>28973360.327628896</v>
      </c>
      <c r="T49" s="37">
        <f t="shared" ref="T49:T54" si="143">AD48</f>
        <v>15349396.83503473</v>
      </c>
      <c r="U49" s="37">
        <f t="shared" ref="U49:U54" si="144">AE48</f>
        <v>16224965.934602806</v>
      </c>
      <c r="V49" s="37">
        <f t="shared" ref="V49:V54" si="145">AF48</f>
        <v>4624253.9009266319</v>
      </c>
      <c r="W49" s="37">
        <v>0</v>
      </c>
      <c r="X49" s="37">
        <v>0</v>
      </c>
      <c r="Y49" s="37">
        <v>0</v>
      </c>
      <c r="Z49" s="37">
        <v>0</v>
      </c>
      <c r="AA49" s="37">
        <v>0</v>
      </c>
      <c r="AB49" s="37">
        <f t="shared" ref="AB49:AB52" si="146">R49</f>
        <v>4804108.773557947</v>
      </c>
      <c r="AC49" s="37">
        <f t="shared" si="137"/>
        <v>28973360.327628896</v>
      </c>
      <c r="AD49" s="37">
        <f t="shared" si="138"/>
        <v>15349396.83503473</v>
      </c>
      <c r="AE49" s="37">
        <f t="shared" si="139"/>
        <v>16224965.934602806</v>
      </c>
      <c r="AF49" s="37">
        <f t="shared" si="140"/>
        <v>4624253.9009266319</v>
      </c>
      <c r="AG49" s="37">
        <f t="shared" si="141"/>
        <v>-7245149221.9914455</v>
      </c>
      <c r="AH49" s="37">
        <f t="shared" si="127"/>
        <v>7245149222.9914455</v>
      </c>
      <c r="AI49" s="37">
        <f t="shared" ref="AI49:AI53" si="147">POWER(AH49,2)</f>
        <v>5.2492187263413551E+19</v>
      </c>
      <c r="AJ49" s="157"/>
    </row>
    <row r="50" spans="4:36" x14ac:dyDescent="0.25">
      <c r="D50" s="154"/>
      <c r="E50" s="37">
        <v>1</v>
      </c>
      <c r="F50" s="37">
        <v>4.7</v>
      </c>
      <c r="G50" s="37">
        <v>3.2</v>
      </c>
      <c r="H50" s="37">
        <v>1.3</v>
      </c>
      <c r="I50" s="37">
        <v>0.2</v>
      </c>
      <c r="J50" s="37">
        <v>1</v>
      </c>
      <c r="K50" s="37">
        <f t="shared" si="120"/>
        <v>212114278.68069386</v>
      </c>
      <c r="L50" s="37">
        <f t="shared" si="136"/>
        <v>-212114277.68069386</v>
      </c>
      <c r="M50" s="37">
        <f t="shared" si="121"/>
        <v>-212114277.68069386</v>
      </c>
      <c r="N50" s="37">
        <f t="shared" si="122"/>
        <v>-996937105.09926116</v>
      </c>
      <c r="O50" s="37">
        <f t="shared" si="123"/>
        <v>-678765688.57822037</v>
      </c>
      <c r="P50" s="37">
        <f t="shared" si="124"/>
        <v>-275748560.98490202</v>
      </c>
      <c r="Q50" s="37">
        <f t="shared" si="125"/>
        <v>-42422855.536138773</v>
      </c>
      <c r="R50" s="37">
        <f t="shared" ref="R50:R53" si="148">AB49</f>
        <v>4804108.773557947</v>
      </c>
      <c r="S50" s="37">
        <f t="shared" si="142"/>
        <v>28973360.327628896</v>
      </c>
      <c r="T50" s="37">
        <f t="shared" si="143"/>
        <v>15349396.83503473</v>
      </c>
      <c r="U50" s="37">
        <f t="shared" si="144"/>
        <v>16224965.934602806</v>
      </c>
      <c r="V50" s="37">
        <f t="shared" si="145"/>
        <v>4624253.9009266319</v>
      </c>
      <c r="W50" s="37">
        <v>0</v>
      </c>
      <c r="X50" s="37">
        <v>0</v>
      </c>
      <c r="Y50" s="37">
        <v>0</v>
      </c>
      <c r="Z50" s="37">
        <v>0</v>
      </c>
      <c r="AA50" s="37">
        <v>0</v>
      </c>
      <c r="AB50" s="37">
        <f t="shared" si="146"/>
        <v>4804108.773557947</v>
      </c>
      <c r="AC50" s="37">
        <f t="shared" si="137"/>
        <v>28973360.327628896</v>
      </c>
      <c r="AD50" s="37">
        <f t="shared" si="138"/>
        <v>15349396.83503473</v>
      </c>
      <c r="AE50" s="37">
        <f t="shared" si="139"/>
        <v>16224965.934602806</v>
      </c>
      <c r="AF50" s="37">
        <f t="shared" si="140"/>
        <v>4624253.9009266319</v>
      </c>
      <c r="AG50" s="37">
        <f t="shared" si="141"/>
        <v>-7099641819.5016994</v>
      </c>
      <c r="AH50" s="37">
        <f t="shared" si="127"/>
        <v>7099641820.5016994</v>
      </c>
      <c r="AI50" s="37">
        <f t="shared" si="147"/>
        <v>5.0404913979416682E+19</v>
      </c>
      <c r="AJ50" s="157"/>
    </row>
    <row r="51" spans="4:36" x14ac:dyDescent="0.25">
      <c r="D51" s="154"/>
      <c r="E51" s="37">
        <v>1</v>
      </c>
      <c r="F51" s="37">
        <v>7</v>
      </c>
      <c r="G51" s="37">
        <v>3.2</v>
      </c>
      <c r="H51" s="37">
        <v>4.7</v>
      </c>
      <c r="I51" s="37">
        <v>1.4</v>
      </c>
      <c r="J51" s="37">
        <v>-1</v>
      </c>
      <c r="K51" s="37">
        <f t="shared" si="120"/>
        <v>339466996.29300183</v>
      </c>
      <c r="L51" s="37">
        <f t="shared" si="136"/>
        <v>-339466997.29300183</v>
      </c>
      <c r="M51" s="37">
        <f t="shared" si="121"/>
        <v>-339466997.29300183</v>
      </c>
      <c r="N51" s="37">
        <f t="shared" si="122"/>
        <v>-2376268981.051013</v>
      </c>
      <c r="O51" s="37">
        <f t="shared" si="123"/>
        <v>-1086294391.337606</v>
      </c>
      <c r="P51" s="37">
        <f t="shared" si="124"/>
        <v>-1595494887.2771087</v>
      </c>
      <c r="Q51" s="37">
        <f t="shared" si="125"/>
        <v>-475253796.21020252</v>
      </c>
      <c r="R51" s="37">
        <f t="shared" si="148"/>
        <v>4804108.773557947</v>
      </c>
      <c r="S51" s="37">
        <f t="shared" si="142"/>
        <v>28973360.327628896</v>
      </c>
      <c r="T51" s="37">
        <f t="shared" si="143"/>
        <v>15349396.83503473</v>
      </c>
      <c r="U51" s="37">
        <f t="shared" si="144"/>
        <v>16224965.934602806</v>
      </c>
      <c r="V51" s="37">
        <f t="shared" si="145"/>
        <v>4624253.9009266319</v>
      </c>
      <c r="W51" s="37">
        <v>0</v>
      </c>
      <c r="X51" s="37">
        <v>0</v>
      </c>
      <c r="Y51" s="37">
        <v>0</v>
      </c>
      <c r="Z51" s="37">
        <v>0</v>
      </c>
      <c r="AA51" s="37">
        <v>0</v>
      </c>
      <c r="AB51" s="37">
        <f t="shared" si="146"/>
        <v>4804108.773557947</v>
      </c>
      <c r="AC51" s="37">
        <f t="shared" si="137"/>
        <v>28973360.327628896</v>
      </c>
      <c r="AD51" s="37">
        <f t="shared" si="138"/>
        <v>15349396.83503473</v>
      </c>
      <c r="AE51" s="37">
        <f t="shared" si="139"/>
        <v>16224965.934602806</v>
      </c>
      <c r="AF51" s="37">
        <f t="shared" si="140"/>
        <v>4624253.9009266319</v>
      </c>
      <c r="AG51" s="37">
        <f t="shared" si="141"/>
        <v>-11362243582.417686</v>
      </c>
      <c r="AH51" s="37">
        <f t="shared" si="127"/>
        <v>11362243581.417686</v>
      </c>
      <c r="AI51" s="37">
        <f t="shared" si="147"/>
        <v>1.2910057920346741E+20</v>
      </c>
      <c r="AJ51" s="157"/>
    </row>
    <row r="52" spans="4:36" x14ac:dyDescent="0.25">
      <c r="D52" s="154"/>
      <c r="E52" s="37">
        <v>1</v>
      </c>
      <c r="F52" s="37">
        <v>6.4</v>
      </c>
      <c r="G52" s="37">
        <v>3.2</v>
      </c>
      <c r="H52" s="37">
        <v>4.5</v>
      </c>
      <c r="I52" s="37">
        <v>1.5</v>
      </c>
      <c r="J52" s="37">
        <v>-1</v>
      </c>
      <c r="K52" s="37">
        <f t="shared" si="120"/>
        <v>319300412.29959661</v>
      </c>
      <c r="L52" s="37">
        <f t="shared" si="136"/>
        <v>-319300413.29959661</v>
      </c>
      <c r="M52" s="37">
        <f t="shared" si="121"/>
        <v>-319300413.29959661</v>
      </c>
      <c r="N52" s="37">
        <f t="shared" si="122"/>
        <v>-2043522645.1174183</v>
      </c>
      <c r="O52" s="37">
        <f t="shared" si="123"/>
        <v>-1021761322.5587091</v>
      </c>
      <c r="P52" s="37">
        <f t="shared" si="124"/>
        <v>-1436851859.8481848</v>
      </c>
      <c r="Q52" s="37">
        <f t="shared" si="125"/>
        <v>-478950619.94939494</v>
      </c>
      <c r="R52" s="37">
        <f t="shared" si="148"/>
        <v>4804108.773557947</v>
      </c>
      <c r="S52" s="37">
        <f t="shared" si="142"/>
        <v>28973360.327628896</v>
      </c>
      <c r="T52" s="37">
        <f t="shared" si="143"/>
        <v>15349396.83503473</v>
      </c>
      <c r="U52" s="37">
        <f t="shared" si="144"/>
        <v>16224965.934602806</v>
      </c>
      <c r="V52" s="37">
        <f t="shared" si="145"/>
        <v>4624253.9009266319</v>
      </c>
      <c r="W52" s="37">
        <v>0</v>
      </c>
      <c r="X52" s="37">
        <v>0</v>
      </c>
      <c r="Y52" s="37">
        <v>0</v>
      </c>
      <c r="Z52" s="37">
        <v>0</v>
      </c>
      <c r="AA52" s="37">
        <v>0</v>
      </c>
      <c r="AB52" s="37">
        <f t="shared" si="146"/>
        <v>4804108.773557947</v>
      </c>
      <c r="AC52" s="37">
        <f t="shared" si="137"/>
        <v>28973360.327628896</v>
      </c>
      <c r="AD52" s="37">
        <f t="shared" si="138"/>
        <v>15349396.83503473</v>
      </c>
      <c r="AE52" s="37">
        <f t="shared" si="139"/>
        <v>16224965.934602806</v>
      </c>
      <c r="AF52" s="37">
        <f t="shared" si="140"/>
        <v>4624253.9009266319</v>
      </c>
      <c r="AG52" s="37">
        <f t="shared" si="141"/>
        <v>-10687251192.766817</v>
      </c>
      <c r="AH52" s="37">
        <f t="shared" si="127"/>
        <v>10687251191.766817</v>
      </c>
      <c r="AI52" s="37">
        <f t="shared" si="147"/>
        <v>1.1421733803592126E+20</v>
      </c>
      <c r="AJ52" s="157"/>
    </row>
    <row r="53" spans="4:36" ht="15.75" thickBot="1" x14ac:dyDescent="0.3">
      <c r="D53" s="155"/>
      <c r="E53" s="38">
        <v>1</v>
      </c>
      <c r="F53" s="38">
        <v>6.9</v>
      </c>
      <c r="G53" s="38">
        <v>3.1</v>
      </c>
      <c r="H53" s="38">
        <v>4.9000000000000004</v>
      </c>
      <c r="I53" s="38">
        <v>1.5</v>
      </c>
      <c r="J53" s="38">
        <v>-1</v>
      </c>
      <c r="K53" s="38">
        <f t="shared" si="120"/>
        <v>338742139.15374869</v>
      </c>
      <c r="L53" s="38">
        <f t="shared" si="136"/>
        <v>-338742140.15374869</v>
      </c>
      <c r="M53" s="38">
        <f t="shared" si="121"/>
        <v>-338742140.15374869</v>
      </c>
      <c r="N53" s="38">
        <f t="shared" si="122"/>
        <v>-2337320767.0608659</v>
      </c>
      <c r="O53" s="38">
        <f t="shared" si="123"/>
        <v>-1050100634.476621</v>
      </c>
      <c r="P53" s="38">
        <f t="shared" si="124"/>
        <v>-1659836486.7533686</v>
      </c>
      <c r="Q53" s="38">
        <f t="shared" si="125"/>
        <v>-508113210.23062301</v>
      </c>
      <c r="R53" s="38">
        <f t="shared" si="148"/>
        <v>4804108.773557947</v>
      </c>
      <c r="S53" s="38">
        <f t="shared" si="142"/>
        <v>28973360.327628896</v>
      </c>
      <c r="T53" s="38">
        <f t="shared" si="143"/>
        <v>15349396.83503473</v>
      </c>
      <c r="U53" s="38">
        <f t="shared" si="144"/>
        <v>16224965.934602806</v>
      </c>
      <c r="V53" s="38">
        <f t="shared" si="145"/>
        <v>4624253.9009266319</v>
      </c>
      <c r="W53" s="38">
        <f>SUM(M48:M53)*$B$12</f>
        <v>-165601633.28554302</v>
      </c>
      <c r="X53" s="38">
        <f t="shared" ref="X53" si="149">SUM(N48:N53)*$B$12</f>
        <v>-998735895.75188088</v>
      </c>
      <c r="Y53" s="38">
        <f t="shared" ref="Y53" si="150">SUM(O48:O53)*$B$12</f>
        <v>-529106501.89641821</v>
      </c>
      <c r="Z53" s="38">
        <f t="shared" ref="Z53" si="151">SUM(P48:P53)*$B$12</f>
        <v>-559288130.10633087</v>
      </c>
      <c r="AA53" s="38">
        <f t="shared" ref="AA53" si="152">SUM(Q48:Q53)*$B$12</f>
        <v>-159401898.28120372</v>
      </c>
      <c r="AB53" s="38">
        <f>R53+W53</f>
        <v>-160797524.51198506</v>
      </c>
      <c r="AC53" s="38">
        <f t="shared" ref="AC53" si="153">S53+X53</f>
        <v>-969762535.42425203</v>
      </c>
      <c r="AD53" s="38">
        <f t="shared" ref="AD53" si="154">T53+Y53</f>
        <v>-513757105.06138349</v>
      </c>
      <c r="AE53" s="38">
        <f t="shared" ref="AE53" si="155">U53+Z53</f>
        <v>-543063164.17172801</v>
      </c>
      <c r="AF53" s="38">
        <f t="shared" ref="AF53" si="156">V53+AA53</f>
        <v>-154777644.3802771</v>
      </c>
      <c r="AG53" s="38">
        <f t="shared" si="141"/>
        <v>-11337982015.641495</v>
      </c>
      <c r="AH53" s="38">
        <f t="shared" si="127"/>
        <v>11337982014.641495</v>
      </c>
      <c r="AI53" s="38">
        <f t="shared" si="147"/>
        <v>1.2854983616433401E+20</v>
      </c>
      <c r="AJ53" s="158"/>
    </row>
    <row r="54" spans="4:36" ht="15.75" thickTop="1" x14ac:dyDescent="0.25">
      <c r="D54" s="159">
        <v>8</v>
      </c>
      <c r="E54" s="33">
        <v>1</v>
      </c>
      <c r="F54" s="33">
        <v>5.0999999999999996</v>
      </c>
      <c r="G54" s="33">
        <v>3.5</v>
      </c>
      <c r="H54" s="33">
        <v>1.4</v>
      </c>
      <c r="I54" s="33">
        <v>0.2</v>
      </c>
      <c r="J54" s="33">
        <v>1</v>
      </c>
      <c r="K54" s="33">
        <f t="shared" si="120"/>
        <v>-7695980281.606987</v>
      </c>
      <c r="L54" s="33">
        <f t="shared" ref="L54:L59" si="157">J54-K54</f>
        <v>7695980282.606987</v>
      </c>
      <c r="M54" s="33">
        <f t="shared" si="121"/>
        <v>7695980282.606987</v>
      </c>
      <c r="N54" s="33">
        <f t="shared" si="122"/>
        <v>39249499441.295631</v>
      </c>
      <c r="O54" s="33">
        <f t="shared" si="123"/>
        <v>26935930989.124454</v>
      </c>
      <c r="P54" s="33">
        <f t="shared" si="124"/>
        <v>10774372395.64978</v>
      </c>
      <c r="Q54" s="33">
        <f t="shared" si="125"/>
        <v>1539196056.5213976</v>
      </c>
      <c r="R54" s="33">
        <f>AB53</f>
        <v>-160797524.51198506</v>
      </c>
      <c r="S54" s="33">
        <f t="shared" si="142"/>
        <v>-969762535.42425203</v>
      </c>
      <c r="T54" s="33">
        <f t="shared" si="143"/>
        <v>-513757105.06138349</v>
      </c>
      <c r="U54" s="33">
        <f t="shared" si="144"/>
        <v>-543063164.17172801</v>
      </c>
      <c r="V54" s="33">
        <f t="shared" si="145"/>
        <v>-154777644.3802771</v>
      </c>
      <c r="W54" s="33">
        <v>0</v>
      </c>
      <c r="X54" s="33">
        <v>0</v>
      </c>
      <c r="Y54" s="33">
        <v>0</v>
      </c>
      <c r="Z54" s="33">
        <v>0</v>
      </c>
      <c r="AA54" s="33">
        <v>0</v>
      </c>
      <c r="AB54" s="33">
        <f>R54</f>
        <v>-160797524.51198506</v>
      </c>
      <c r="AC54" s="33">
        <f t="shared" ref="AC54:AC58" si="158">S54</f>
        <v>-969762535.42425203</v>
      </c>
      <c r="AD54" s="33">
        <f t="shared" ref="AD54:AD58" si="159">T54</f>
        <v>-513757105.06138349</v>
      </c>
      <c r="AE54" s="33">
        <f t="shared" ref="AE54:AE58" si="160">U54</f>
        <v>-543063164.17172801</v>
      </c>
      <c r="AF54" s="33">
        <f t="shared" ref="AF54:AF58" si="161">V54</f>
        <v>-154777644.3802771</v>
      </c>
      <c r="AG54" s="33">
        <f>$AB$59*E54+$AC$59*F54+$AD$59*G54+$AE$59*H54+$AF$59*I54</f>
        <v>257590880068.74014</v>
      </c>
      <c r="AH54" s="33">
        <f t="shared" si="127"/>
        <v>-257590880067.74014</v>
      </c>
      <c r="AI54" s="33">
        <f>POWER(AH54,2)</f>
        <v>6.6353061494072889E+22</v>
      </c>
      <c r="AJ54" s="162">
        <f>SUM(AI54:AI59)/2</f>
        <v>2.9911529073454632E+23</v>
      </c>
    </row>
    <row r="55" spans="4:36" x14ac:dyDescent="0.25">
      <c r="D55" s="160"/>
      <c r="E55" s="34">
        <v>1</v>
      </c>
      <c r="F55" s="34">
        <v>4.9000000000000004</v>
      </c>
      <c r="G55" s="34">
        <v>3</v>
      </c>
      <c r="H55" s="34">
        <v>1.4</v>
      </c>
      <c r="I55" s="34">
        <v>0.2</v>
      </c>
      <c r="J55" s="34">
        <v>1</v>
      </c>
      <c r="K55" s="34">
        <f t="shared" si="120"/>
        <v>-7245149221.9914455</v>
      </c>
      <c r="L55" s="34">
        <f t="shared" si="157"/>
        <v>7245149222.9914455</v>
      </c>
      <c r="M55" s="34">
        <f t="shared" si="121"/>
        <v>7245149222.9914455</v>
      </c>
      <c r="N55" s="34">
        <f t="shared" si="122"/>
        <v>35501231192.658089</v>
      </c>
      <c r="O55" s="34">
        <f t="shared" si="123"/>
        <v>21735447668.974335</v>
      </c>
      <c r="P55" s="34">
        <f t="shared" si="124"/>
        <v>10143208912.188023</v>
      </c>
      <c r="Q55" s="34">
        <f t="shared" si="125"/>
        <v>1449029844.5982893</v>
      </c>
      <c r="R55" s="34">
        <f>AB54</f>
        <v>-160797524.51198506</v>
      </c>
      <c r="S55" s="34">
        <f t="shared" ref="S55:S60" si="162">AC54</f>
        <v>-969762535.42425203</v>
      </c>
      <c r="T55" s="34">
        <f t="shared" ref="T55:T60" si="163">AD54</f>
        <v>-513757105.06138349</v>
      </c>
      <c r="U55" s="34">
        <f t="shared" ref="U55:U60" si="164">AE54</f>
        <v>-543063164.17172801</v>
      </c>
      <c r="V55" s="34">
        <f t="shared" ref="V55:V60" si="165">AF54</f>
        <v>-154777644.3802771</v>
      </c>
      <c r="W55" s="34">
        <v>0</v>
      </c>
      <c r="X55" s="34">
        <v>0</v>
      </c>
      <c r="Y55" s="34">
        <v>0</v>
      </c>
      <c r="Z55" s="34">
        <v>0</v>
      </c>
      <c r="AA55" s="34">
        <v>0</v>
      </c>
      <c r="AB55" s="34">
        <f t="shared" ref="AB55:AB58" si="166">R55</f>
        <v>-160797524.51198506</v>
      </c>
      <c r="AC55" s="34">
        <f t="shared" si="158"/>
        <v>-969762535.42425203</v>
      </c>
      <c r="AD55" s="34">
        <f t="shared" si="159"/>
        <v>-513757105.06138349</v>
      </c>
      <c r="AE55" s="34">
        <f t="shared" si="160"/>
        <v>-543063164.17172801</v>
      </c>
      <c r="AF55" s="34">
        <f t="shared" si="161"/>
        <v>-154777644.3802771</v>
      </c>
      <c r="AG55" s="34">
        <f t="shared" ref="AG55:AG59" si="167">$AB$59*E55+$AC$59*F55+$AD$59*G55+$AE$59*H55+$AF$59*I55</f>
        <v>242501188412.42017</v>
      </c>
      <c r="AH55" s="34">
        <f t="shared" si="127"/>
        <v>-242501188411.42017</v>
      </c>
      <c r="AI55" s="34">
        <f t="shared" ref="AI55:AI59" si="168">POWER(AH55,2)</f>
        <v>5.8806826380951099E+22</v>
      </c>
      <c r="AJ55" s="163"/>
    </row>
    <row r="56" spans="4:36" x14ac:dyDescent="0.25">
      <c r="D56" s="160"/>
      <c r="E56" s="34">
        <v>1</v>
      </c>
      <c r="F56" s="34">
        <v>4.7</v>
      </c>
      <c r="G56" s="34">
        <v>3.2</v>
      </c>
      <c r="H56" s="34">
        <v>1.3</v>
      </c>
      <c r="I56" s="34">
        <v>0.2</v>
      </c>
      <c r="J56" s="34">
        <v>1</v>
      </c>
      <c r="K56" s="34">
        <f t="shared" si="120"/>
        <v>-7099641819.5016994</v>
      </c>
      <c r="L56" s="34">
        <f t="shared" si="157"/>
        <v>7099641820.5016994</v>
      </c>
      <c r="M56" s="34">
        <f t="shared" si="121"/>
        <v>7099641820.5016994</v>
      </c>
      <c r="N56" s="34">
        <f t="shared" si="122"/>
        <v>33368316556.35799</v>
      </c>
      <c r="O56" s="34">
        <f t="shared" si="123"/>
        <v>22718853825.605438</v>
      </c>
      <c r="P56" s="34">
        <f t="shared" si="124"/>
        <v>9229534366.6522102</v>
      </c>
      <c r="Q56" s="34">
        <f t="shared" si="125"/>
        <v>1419928364.1003399</v>
      </c>
      <c r="R56" s="34">
        <f t="shared" ref="R56:R59" si="169">AB55</f>
        <v>-160797524.51198506</v>
      </c>
      <c r="S56" s="34">
        <f t="shared" si="162"/>
        <v>-969762535.42425203</v>
      </c>
      <c r="T56" s="34">
        <f t="shared" si="163"/>
        <v>-513757105.06138349</v>
      </c>
      <c r="U56" s="34">
        <f t="shared" si="164"/>
        <v>-543063164.17172801</v>
      </c>
      <c r="V56" s="34">
        <f t="shared" si="165"/>
        <v>-154777644.3802771</v>
      </c>
      <c r="W56" s="34">
        <v>0</v>
      </c>
      <c r="X56" s="34">
        <v>0</v>
      </c>
      <c r="Y56" s="34">
        <v>0</v>
      </c>
      <c r="Z56" s="34">
        <v>0</v>
      </c>
      <c r="AA56" s="34">
        <v>0</v>
      </c>
      <c r="AB56" s="34">
        <f t="shared" si="166"/>
        <v>-160797524.51198506</v>
      </c>
      <c r="AC56" s="34">
        <f t="shared" si="158"/>
        <v>-969762535.42425203</v>
      </c>
      <c r="AD56" s="34">
        <f t="shared" si="159"/>
        <v>-513757105.06138349</v>
      </c>
      <c r="AE56" s="34">
        <f t="shared" si="160"/>
        <v>-543063164.17172801</v>
      </c>
      <c r="AF56" s="34">
        <f t="shared" si="161"/>
        <v>-154777644.3802771</v>
      </c>
      <c r="AG56" s="34">
        <f t="shared" si="167"/>
        <v>237630934271.78574</v>
      </c>
      <c r="AH56" s="34">
        <f t="shared" si="127"/>
        <v>-237630934270.78574</v>
      </c>
      <c r="AI56" s="34">
        <f t="shared" si="168"/>
        <v>5.6468460922406487E+22</v>
      </c>
      <c r="AJ56" s="163"/>
    </row>
    <row r="57" spans="4:36" x14ac:dyDescent="0.25">
      <c r="D57" s="160"/>
      <c r="E57" s="34">
        <v>1</v>
      </c>
      <c r="F57" s="34">
        <v>7</v>
      </c>
      <c r="G57" s="34">
        <v>3.2</v>
      </c>
      <c r="H57" s="34">
        <v>4.7</v>
      </c>
      <c r="I57" s="34">
        <v>1.4</v>
      </c>
      <c r="J57" s="34">
        <v>-1</v>
      </c>
      <c r="K57" s="34">
        <f t="shared" si="120"/>
        <v>-11362243582.417686</v>
      </c>
      <c r="L57" s="34">
        <f t="shared" si="157"/>
        <v>11362243581.417686</v>
      </c>
      <c r="M57" s="34">
        <f t="shared" si="121"/>
        <v>11362243581.417686</v>
      </c>
      <c r="N57" s="34">
        <f t="shared" si="122"/>
        <v>79535705069.923798</v>
      </c>
      <c r="O57" s="34">
        <f t="shared" si="123"/>
        <v>36359179460.536598</v>
      </c>
      <c r="P57" s="34">
        <f t="shared" si="124"/>
        <v>53402544832.663132</v>
      </c>
      <c r="Q57" s="34">
        <f t="shared" si="125"/>
        <v>15907141013.98476</v>
      </c>
      <c r="R57" s="34">
        <f t="shared" si="169"/>
        <v>-160797524.51198506</v>
      </c>
      <c r="S57" s="34">
        <f t="shared" si="162"/>
        <v>-969762535.42425203</v>
      </c>
      <c r="T57" s="34">
        <f t="shared" si="163"/>
        <v>-513757105.06138349</v>
      </c>
      <c r="U57" s="34">
        <f t="shared" si="164"/>
        <v>-543063164.17172801</v>
      </c>
      <c r="V57" s="34">
        <f t="shared" si="165"/>
        <v>-154777644.3802771</v>
      </c>
      <c r="W57" s="34">
        <v>0</v>
      </c>
      <c r="X57" s="34">
        <v>0</v>
      </c>
      <c r="Y57" s="34">
        <v>0</v>
      </c>
      <c r="Z57" s="34">
        <v>0</v>
      </c>
      <c r="AA57" s="34">
        <v>0</v>
      </c>
      <c r="AB57" s="34">
        <f t="shared" si="166"/>
        <v>-160797524.51198506</v>
      </c>
      <c r="AC57" s="34">
        <f t="shared" si="158"/>
        <v>-969762535.42425203</v>
      </c>
      <c r="AD57" s="34">
        <f t="shared" si="159"/>
        <v>-513757105.06138349</v>
      </c>
      <c r="AE57" s="34">
        <f t="shared" si="160"/>
        <v>-543063164.17172801</v>
      </c>
      <c r="AF57" s="34">
        <f t="shared" si="161"/>
        <v>-154777644.3802771</v>
      </c>
      <c r="AG57" s="34">
        <f t="shared" si="167"/>
        <v>380303771083.12683</v>
      </c>
      <c r="AH57" s="34">
        <f t="shared" si="127"/>
        <v>-380303771084.12683</v>
      </c>
      <c r="AI57" s="34">
        <f t="shared" si="168"/>
        <v>1.4463095830080795E+23</v>
      </c>
      <c r="AJ57" s="163"/>
    </row>
    <row r="58" spans="4:36" x14ac:dyDescent="0.25">
      <c r="D58" s="160"/>
      <c r="E58" s="34">
        <v>1</v>
      </c>
      <c r="F58" s="34">
        <v>6.4</v>
      </c>
      <c r="G58" s="34">
        <v>3.2</v>
      </c>
      <c r="H58" s="34">
        <v>4.5</v>
      </c>
      <c r="I58" s="34">
        <v>1.5</v>
      </c>
      <c r="J58" s="34">
        <v>-1</v>
      </c>
      <c r="K58" s="34">
        <f t="shared" si="120"/>
        <v>-10687251192.766817</v>
      </c>
      <c r="L58" s="34">
        <f t="shared" si="157"/>
        <v>10687251191.766817</v>
      </c>
      <c r="M58" s="34">
        <f t="shared" si="121"/>
        <v>10687251191.766817</v>
      </c>
      <c r="N58" s="34">
        <f t="shared" si="122"/>
        <v>68398407627.307632</v>
      </c>
      <c r="O58" s="34">
        <f t="shared" si="123"/>
        <v>34199203813.653816</v>
      </c>
      <c r="P58" s="34">
        <f t="shared" si="124"/>
        <v>48092630362.950676</v>
      </c>
      <c r="Q58" s="34">
        <f t="shared" si="125"/>
        <v>16030876787.650227</v>
      </c>
      <c r="R58" s="34">
        <f t="shared" si="169"/>
        <v>-160797524.51198506</v>
      </c>
      <c r="S58" s="34">
        <f t="shared" si="162"/>
        <v>-969762535.42425203</v>
      </c>
      <c r="T58" s="34">
        <f t="shared" si="163"/>
        <v>-513757105.06138349</v>
      </c>
      <c r="U58" s="34">
        <f t="shared" si="164"/>
        <v>-543063164.17172801</v>
      </c>
      <c r="V58" s="34">
        <f t="shared" si="165"/>
        <v>-154777644.3802771</v>
      </c>
      <c r="W58" s="34">
        <v>0</v>
      </c>
      <c r="X58" s="34">
        <v>0</v>
      </c>
      <c r="Y58" s="34">
        <v>0</v>
      </c>
      <c r="Z58" s="34">
        <v>0</v>
      </c>
      <c r="AA58" s="34">
        <v>0</v>
      </c>
      <c r="AB58" s="34">
        <f t="shared" si="166"/>
        <v>-160797524.51198506</v>
      </c>
      <c r="AC58" s="34">
        <f t="shared" si="158"/>
        <v>-969762535.42425203</v>
      </c>
      <c r="AD58" s="34">
        <f t="shared" si="159"/>
        <v>-513757105.06138349</v>
      </c>
      <c r="AE58" s="34">
        <f t="shared" si="160"/>
        <v>-543063164.17172801</v>
      </c>
      <c r="AF58" s="34">
        <f t="shared" si="161"/>
        <v>-154777644.3802771</v>
      </c>
      <c r="AG58" s="34">
        <f t="shared" si="167"/>
        <v>357711212721.51477</v>
      </c>
      <c r="AH58" s="34">
        <f t="shared" si="127"/>
        <v>-357711212722.51477</v>
      </c>
      <c r="AI58" s="34">
        <f t="shared" si="168"/>
        <v>1.2795731170741221E+23</v>
      </c>
      <c r="AJ58" s="163"/>
    </row>
    <row r="59" spans="4:36" ht="15.75" thickBot="1" x14ac:dyDescent="0.3">
      <c r="D59" s="161"/>
      <c r="E59" s="35">
        <v>1</v>
      </c>
      <c r="F59" s="35">
        <v>6.9</v>
      </c>
      <c r="G59" s="35">
        <v>3.1</v>
      </c>
      <c r="H59" s="35">
        <v>4.9000000000000004</v>
      </c>
      <c r="I59" s="35">
        <v>1.5</v>
      </c>
      <c r="J59" s="35">
        <v>-1</v>
      </c>
      <c r="K59" s="35">
        <f t="shared" si="120"/>
        <v>-11337982015.641495</v>
      </c>
      <c r="L59" s="35">
        <f t="shared" si="157"/>
        <v>11337982014.641495</v>
      </c>
      <c r="M59" s="35">
        <f t="shared" si="121"/>
        <v>11337982014.641495</v>
      </c>
      <c r="N59" s="35">
        <f t="shared" si="122"/>
        <v>78232075901.026321</v>
      </c>
      <c r="O59" s="35">
        <f t="shared" si="123"/>
        <v>35147744245.388634</v>
      </c>
      <c r="P59" s="35">
        <f t="shared" si="124"/>
        <v>55556111871.743332</v>
      </c>
      <c r="Q59" s="35">
        <f t="shared" si="125"/>
        <v>17006973021.962242</v>
      </c>
      <c r="R59" s="35">
        <f t="shared" si="169"/>
        <v>-160797524.51198506</v>
      </c>
      <c r="S59" s="35">
        <f t="shared" si="162"/>
        <v>-969762535.42425203</v>
      </c>
      <c r="T59" s="35">
        <f t="shared" si="163"/>
        <v>-513757105.06138349</v>
      </c>
      <c r="U59" s="35">
        <f t="shared" si="164"/>
        <v>-543063164.17172801</v>
      </c>
      <c r="V59" s="35">
        <f t="shared" si="165"/>
        <v>-154777644.3802771</v>
      </c>
      <c r="W59" s="35">
        <f>SUM(M54:M59)*$B$12</f>
        <v>5542824811.3926134</v>
      </c>
      <c r="X59" s="35">
        <f t="shared" ref="X59" si="170">SUM(N54:N59)*$B$12</f>
        <v>33428523578.856949</v>
      </c>
      <c r="Y59" s="35">
        <f t="shared" ref="Y59" si="171">SUM(O54:O59)*$B$12</f>
        <v>17709636000.328327</v>
      </c>
      <c r="Z59" s="35">
        <f t="shared" ref="Z59" si="172">SUM(P54:P59)*$B$12</f>
        <v>18719840274.184719</v>
      </c>
      <c r="AA59" s="35">
        <f t="shared" ref="AA59" si="173">SUM(Q54:Q59)*$B$12</f>
        <v>5335314508.8817253</v>
      </c>
      <c r="AB59" s="35">
        <f>R59+W59</f>
        <v>5382027286.8806286</v>
      </c>
      <c r="AC59" s="35">
        <f t="shared" ref="AC59" si="174">S59+X59</f>
        <v>32458761043.432697</v>
      </c>
      <c r="AD59" s="35">
        <f t="shared" ref="AD59" si="175">T59+Y59</f>
        <v>17195878895.266945</v>
      </c>
      <c r="AE59" s="35">
        <f t="shared" ref="AE59" si="176">U59+Z59</f>
        <v>18176777110.012993</v>
      </c>
      <c r="AF59" s="35">
        <f t="shared" ref="AF59" si="177">V59+AA59</f>
        <v>5180536864.5014486</v>
      </c>
      <c r="AG59" s="35">
        <f t="shared" si="167"/>
        <v>379491716197.70959</v>
      </c>
      <c r="AH59" s="35">
        <f t="shared" si="127"/>
        <v>-379491716198.70959</v>
      </c>
      <c r="AI59" s="35">
        <f t="shared" si="168"/>
        <v>1.4401396266344195E+23</v>
      </c>
      <c r="AJ59" s="164"/>
    </row>
    <row r="60" spans="4:36" ht="15.75" thickTop="1" x14ac:dyDescent="0.25">
      <c r="D60" s="153">
        <v>9</v>
      </c>
      <c r="E60" s="36">
        <v>1</v>
      </c>
      <c r="F60" s="36">
        <v>5.0999999999999996</v>
      </c>
      <c r="G60" s="36">
        <v>3.5</v>
      </c>
      <c r="H60" s="36">
        <v>1.4</v>
      </c>
      <c r="I60" s="36">
        <v>0.2</v>
      </c>
      <c r="J60" s="36">
        <v>1</v>
      </c>
      <c r="K60" s="36">
        <f t="shared" si="120"/>
        <v>257590880068.74014</v>
      </c>
      <c r="L60" s="36">
        <f t="shared" ref="L60:L65" si="178">J60-K60</f>
        <v>-257590880067.74014</v>
      </c>
      <c r="M60" s="36">
        <f t="shared" si="121"/>
        <v>-257590880067.74014</v>
      </c>
      <c r="N60" s="36">
        <f t="shared" si="122"/>
        <v>-1313713488345.4746</v>
      </c>
      <c r="O60" s="36">
        <f t="shared" si="123"/>
        <v>-901568080237.09045</v>
      </c>
      <c r="P60" s="36">
        <f t="shared" si="124"/>
        <v>-360627232094.83618</v>
      </c>
      <c r="Q60" s="36">
        <f t="shared" si="125"/>
        <v>-51518176013.548035</v>
      </c>
      <c r="R60" s="36">
        <f>AB59</f>
        <v>5382027286.8806286</v>
      </c>
      <c r="S60" s="36">
        <f t="shared" si="162"/>
        <v>32458761043.432697</v>
      </c>
      <c r="T60" s="36">
        <f t="shared" si="163"/>
        <v>17195878895.266945</v>
      </c>
      <c r="U60" s="36">
        <f t="shared" si="164"/>
        <v>18176777110.012993</v>
      </c>
      <c r="V60" s="36">
        <f t="shared" si="165"/>
        <v>5180536864.5014486</v>
      </c>
      <c r="W60" s="36">
        <v>0</v>
      </c>
      <c r="X60" s="36">
        <v>0</v>
      </c>
      <c r="Y60" s="36">
        <v>0</v>
      </c>
      <c r="Z60" s="36">
        <v>0</v>
      </c>
      <c r="AA60" s="36">
        <v>0</v>
      </c>
      <c r="AB60" s="36">
        <f>R60</f>
        <v>5382027286.8806286</v>
      </c>
      <c r="AC60" s="36">
        <f t="shared" ref="AC60:AC64" si="179">S60</f>
        <v>32458761043.432697</v>
      </c>
      <c r="AD60" s="36">
        <f t="shared" ref="AD60:AD64" si="180">T60</f>
        <v>17195878895.266945</v>
      </c>
      <c r="AE60" s="36">
        <f t="shared" ref="AE60:AE64" si="181">U60</f>
        <v>18176777110.012993</v>
      </c>
      <c r="AF60" s="36">
        <f t="shared" ref="AF60:AF64" si="182">V60</f>
        <v>5180536864.5014486</v>
      </c>
      <c r="AG60" s="36">
        <f>$AB$65*E60+$AC$65*F60+$AD$65*G60+$AE$65*H60+$AF$65*I60</f>
        <v>-8621781638816.4111</v>
      </c>
      <c r="AH60" s="36">
        <f t="shared" si="127"/>
        <v>8621781638817.4111</v>
      </c>
      <c r="AI60" s="36">
        <f>POWER(AH60,2)</f>
        <v>7.4335118627449041E+25</v>
      </c>
      <c r="AJ60" s="156">
        <f>SUM(AI60:AI65)/2</f>
        <v>3.3509788575524704E+26</v>
      </c>
    </row>
    <row r="61" spans="4:36" x14ac:dyDescent="0.25">
      <c r="D61" s="154"/>
      <c r="E61" s="37">
        <v>1</v>
      </c>
      <c r="F61" s="37">
        <v>4.9000000000000004</v>
      </c>
      <c r="G61" s="37">
        <v>3</v>
      </c>
      <c r="H61" s="37">
        <v>1.4</v>
      </c>
      <c r="I61" s="37">
        <v>0.2</v>
      </c>
      <c r="J61" s="37">
        <v>1</v>
      </c>
      <c r="K61" s="37">
        <f t="shared" si="120"/>
        <v>242501188412.42017</v>
      </c>
      <c r="L61" s="37">
        <f t="shared" si="178"/>
        <v>-242501188411.42017</v>
      </c>
      <c r="M61" s="37">
        <f t="shared" si="121"/>
        <v>-242501188411.42017</v>
      </c>
      <c r="N61" s="37">
        <f t="shared" si="122"/>
        <v>-1188255823215.959</v>
      </c>
      <c r="O61" s="37">
        <f t="shared" si="123"/>
        <v>-727503565234.2605</v>
      </c>
      <c r="P61" s="37">
        <f t="shared" si="124"/>
        <v>-339501663775.98822</v>
      </c>
      <c r="Q61" s="37">
        <f t="shared" si="125"/>
        <v>-48500237682.284035</v>
      </c>
      <c r="R61" s="37">
        <f>AB60</f>
        <v>5382027286.8806286</v>
      </c>
      <c r="S61" s="37">
        <f t="shared" ref="S61:S66" si="183">AC60</f>
        <v>32458761043.432697</v>
      </c>
      <c r="T61" s="37">
        <f t="shared" ref="T61:T66" si="184">AD60</f>
        <v>17195878895.266945</v>
      </c>
      <c r="U61" s="37">
        <f t="shared" ref="U61:U66" si="185">AE60</f>
        <v>18176777110.012993</v>
      </c>
      <c r="V61" s="37">
        <f t="shared" ref="V61:V66" si="186">AF60</f>
        <v>5180536864.5014486</v>
      </c>
      <c r="W61" s="37">
        <v>0</v>
      </c>
      <c r="X61" s="37">
        <v>0</v>
      </c>
      <c r="Y61" s="37">
        <v>0</v>
      </c>
      <c r="Z61" s="37">
        <v>0</v>
      </c>
      <c r="AA61" s="37">
        <v>0</v>
      </c>
      <c r="AB61" s="37">
        <f t="shared" ref="AB61:AB64" si="187">R61</f>
        <v>5382027286.8806286</v>
      </c>
      <c r="AC61" s="37">
        <f t="shared" si="179"/>
        <v>32458761043.432697</v>
      </c>
      <c r="AD61" s="37">
        <f t="shared" si="180"/>
        <v>17195878895.266945</v>
      </c>
      <c r="AE61" s="37">
        <f t="shared" si="181"/>
        <v>18176777110.012993</v>
      </c>
      <c r="AF61" s="37">
        <f t="shared" si="182"/>
        <v>5180536864.5014486</v>
      </c>
      <c r="AG61" s="37">
        <f t="shared" ref="AG61:AG65" si="188">$AB$65*E61+$AC$65*F61+$AD$65*G61+$AE$65*H61+$AF$65*I61</f>
        <v>-8116717071227.6113</v>
      </c>
      <c r="AH61" s="37">
        <f t="shared" si="127"/>
        <v>8116717071228.6113</v>
      </c>
      <c r="AI61" s="37">
        <f t="shared" ref="AI61:AI65" si="189">POWER(AH61,2)</f>
        <v>6.5881096014373968E+25</v>
      </c>
      <c r="AJ61" s="157"/>
    </row>
    <row r="62" spans="4:36" x14ac:dyDescent="0.25">
      <c r="D62" s="154"/>
      <c r="E62" s="37">
        <v>1</v>
      </c>
      <c r="F62" s="37">
        <v>4.7</v>
      </c>
      <c r="G62" s="37">
        <v>3.2</v>
      </c>
      <c r="H62" s="37">
        <v>1.3</v>
      </c>
      <c r="I62" s="37">
        <v>0.2</v>
      </c>
      <c r="J62" s="37">
        <v>1</v>
      </c>
      <c r="K62" s="37">
        <f t="shared" si="120"/>
        <v>237630934271.78574</v>
      </c>
      <c r="L62" s="37">
        <f t="shared" si="178"/>
        <v>-237630934270.78574</v>
      </c>
      <c r="M62" s="37">
        <f t="shared" si="121"/>
        <v>-237630934270.78574</v>
      </c>
      <c r="N62" s="37">
        <f t="shared" si="122"/>
        <v>-1116865391072.6931</v>
      </c>
      <c r="O62" s="37">
        <f t="shared" si="123"/>
        <v>-760418989666.5144</v>
      </c>
      <c r="P62" s="37">
        <f t="shared" si="124"/>
        <v>-308920214552.02148</v>
      </c>
      <c r="Q62" s="37">
        <f t="shared" si="125"/>
        <v>-47526186854.15715</v>
      </c>
      <c r="R62" s="37">
        <f t="shared" ref="R62:R65" si="190">AB61</f>
        <v>5382027286.8806286</v>
      </c>
      <c r="S62" s="37">
        <f t="shared" si="183"/>
        <v>32458761043.432697</v>
      </c>
      <c r="T62" s="37">
        <f t="shared" si="184"/>
        <v>17195878895.266945</v>
      </c>
      <c r="U62" s="37">
        <f t="shared" si="185"/>
        <v>18176777110.012993</v>
      </c>
      <c r="V62" s="37">
        <f t="shared" si="186"/>
        <v>5180536864.5014486</v>
      </c>
      <c r="W62" s="37">
        <v>0</v>
      </c>
      <c r="X62" s="37">
        <v>0</v>
      </c>
      <c r="Y62" s="37">
        <v>0</v>
      </c>
      <c r="Z62" s="37">
        <v>0</v>
      </c>
      <c r="AA62" s="37">
        <v>0</v>
      </c>
      <c r="AB62" s="37">
        <f t="shared" si="187"/>
        <v>5382027286.8806286</v>
      </c>
      <c r="AC62" s="37">
        <f t="shared" si="179"/>
        <v>32458761043.432697</v>
      </c>
      <c r="AD62" s="37">
        <f t="shared" si="180"/>
        <v>17195878895.266945</v>
      </c>
      <c r="AE62" s="37">
        <f t="shared" si="181"/>
        <v>18176777110.012993</v>
      </c>
      <c r="AF62" s="37">
        <f t="shared" si="182"/>
        <v>5180536864.5014486</v>
      </c>
      <c r="AG62" s="37">
        <f t="shared" si="188"/>
        <v>-7953705602359.1514</v>
      </c>
      <c r="AH62" s="37">
        <f t="shared" si="127"/>
        <v>7953705602360.1514</v>
      </c>
      <c r="AI62" s="37">
        <f t="shared" si="189"/>
        <v>6.3261432809015257E+25</v>
      </c>
      <c r="AJ62" s="157"/>
    </row>
    <row r="63" spans="4:36" x14ac:dyDescent="0.25">
      <c r="D63" s="154"/>
      <c r="E63" s="37">
        <v>1</v>
      </c>
      <c r="F63" s="37">
        <v>7</v>
      </c>
      <c r="G63" s="37">
        <v>3.2</v>
      </c>
      <c r="H63" s="37">
        <v>4.7</v>
      </c>
      <c r="I63" s="37">
        <v>1.4</v>
      </c>
      <c r="J63" s="37">
        <v>-1</v>
      </c>
      <c r="K63" s="37">
        <f t="shared" si="120"/>
        <v>380303771083.12683</v>
      </c>
      <c r="L63" s="37">
        <f t="shared" si="178"/>
        <v>-380303771084.12683</v>
      </c>
      <c r="M63" s="37">
        <f t="shared" si="121"/>
        <v>-380303771084.12683</v>
      </c>
      <c r="N63" s="37">
        <f t="shared" si="122"/>
        <v>-2662126397588.8877</v>
      </c>
      <c r="O63" s="37">
        <f t="shared" si="123"/>
        <v>-1216972067469.2058</v>
      </c>
      <c r="P63" s="37">
        <f t="shared" si="124"/>
        <v>-1787427724095.3962</v>
      </c>
      <c r="Q63" s="37">
        <f t="shared" si="125"/>
        <v>-532425279517.77753</v>
      </c>
      <c r="R63" s="37">
        <f t="shared" si="190"/>
        <v>5382027286.8806286</v>
      </c>
      <c r="S63" s="37">
        <f t="shared" si="183"/>
        <v>32458761043.432697</v>
      </c>
      <c r="T63" s="37">
        <f t="shared" si="184"/>
        <v>17195878895.266945</v>
      </c>
      <c r="U63" s="37">
        <f t="shared" si="185"/>
        <v>18176777110.012993</v>
      </c>
      <c r="V63" s="37">
        <f t="shared" si="186"/>
        <v>5180536864.5014486</v>
      </c>
      <c r="W63" s="37">
        <v>0</v>
      </c>
      <c r="X63" s="37">
        <v>0</v>
      </c>
      <c r="Y63" s="37">
        <v>0</v>
      </c>
      <c r="Z63" s="37">
        <v>0</v>
      </c>
      <c r="AA63" s="37">
        <v>0</v>
      </c>
      <c r="AB63" s="37">
        <f t="shared" si="187"/>
        <v>5382027286.8806286</v>
      </c>
      <c r="AC63" s="37">
        <f t="shared" si="179"/>
        <v>32458761043.432697</v>
      </c>
      <c r="AD63" s="37">
        <f t="shared" si="180"/>
        <v>17195878895.266945</v>
      </c>
      <c r="AE63" s="37">
        <f t="shared" si="181"/>
        <v>18176777110.012993</v>
      </c>
      <c r="AF63" s="37">
        <f t="shared" si="182"/>
        <v>5180536864.5014486</v>
      </c>
      <c r="AG63" s="37">
        <f t="shared" si="188"/>
        <v>-12729084468536.65</v>
      </c>
      <c r="AH63" s="37">
        <f t="shared" si="127"/>
        <v>12729084468535.65</v>
      </c>
      <c r="AI63" s="37">
        <f t="shared" si="189"/>
        <v>1.6202959140711551E+26</v>
      </c>
      <c r="AJ63" s="157"/>
    </row>
    <row r="64" spans="4:36" x14ac:dyDescent="0.25">
      <c r="D64" s="154"/>
      <c r="E64" s="37">
        <v>1</v>
      </c>
      <c r="F64" s="37">
        <v>6.4</v>
      </c>
      <c r="G64" s="37">
        <v>3.2</v>
      </c>
      <c r="H64" s="37">
        <v>4.5</v>
      </c>
      <c r="I64" s="37">
        <v>1.5</v>
      </c>
      <c r="J64" s="37">
        <v>-1</v>
      </c>
      <c r="K64" s="37">
        <f t="shared" si="120"/>
        <v>357711212721.51477</v>
      </c>
      <c r="L64" s="37">
        <f t="shared" si="178"/>
        <v>-357711212722.51477</v>
      </c>
      <c r="M64" s="37">
        <f t="shared" si="121"/>
        <v>-357711212722.51477</v>
      </c>
      <c r="N64" s="37">
        <f t="shared" si="122"/>
        <v>-2289351761424.0947</v>
      </c>
      <c r="O64" s="37">
        <f t="shared" si="123"/>
        <v>-1144675880712.0474</v>
      </c>
      <c r="P64" s="37">
        <f t="shared" si="124"/>
        <v>-1609700457251.3164</v>
      </c>
      <c r="Q64" s="37">
        <f t="shared" si="125"/>
        <v>-536566819083.77216</v>
      </c>
      <c r="R64" s="37">
        <f t="shared" si="190"/>
        <v>5382027286.8806286</v>
      </c>
      <c r="S64" s="37">
        <f t="shared" si="183"/>
        <v>32458761043.432697</v>
      </c>
      <c r="T64" s="37">
        <f t="shared" si="184"/>
        <v>17195878895.266945</v>
      </c>
      <c r="U64" s="37">
        <f t="shared" si="185"/>
        <v>18176777110.012993</v>
      </c>
      <c r="V64" s="37">
        <f t="shared" si="186"/>
        <v>5180536864.5014486</v>
      </c>
      <c r="W64" s="37">
        <v>0</v>
      </c>
      <c r="X64" s="37">
        <v>0</v>
      </c>
      <c r="Y64" s="37">
        <v>0</v>
      </c>
      <c r="Z64" s="37">
        <v>0</v>
      </c>
      <c r="AA64" s="37">
        <v>0</v>
      </c>
      <c r="AB64" s="37">
        <f t="shared" si="187"/>
        <v>5382027286.8806286</v>
      </c>
      <c r="AC64" s="37">
        <f t="shared" si="179"/>
        <v>32458761043.432697</v>
      </c>
      <c r="AD64" s="37">
        <f t="shared" si="180"/>
        <v>17195878895.266945</v>
      </c>
      <c r="AE64" s="37">
        <f t="shared" si="181"/>
        <v>18176777110.012993</v>
      </c>
      <c r="AF64" s="37">
        <f t="shared" si="182"/>
        <v>5180536864.5014486</v>
      </c>
      <c r="AG64" s="37">
        <f t="shared" si="188"/>
        <v>-11972892693404.803</v>
      </c>
      <c r="AH64" s="37">
        <f t="shared" si="127"/>
        <v>11972892693403.803</v>
      </c>
      <c r="AI64" s="37">
        <f t="shared" si="189"/>
        <v>1.4335015944776216E+26</v>
      </c>
      <c r="AJ64" s="157"/>
    </row>
    <row r="65" spans="4:36" ht="15.75" thickBot="1" x14ac:dyDescent="0.3">
      <c r="D65" s="155"/>
      <c r="E65" s="38">
        <v>1</v>
      </c>
      <c r="F65" s="38">
        <v>6.9</v>
      </c>
      <c r="G65" s="38">
        <v>3.1</v>
      </c>
      <c r="H65" s="38">
        <v>4.9000000000000004</v>
      </c>
      <c r="I65" s="38">
        <v>1.5</v>
      </c>
      <c r="J65" s="38">
        <v>-1</v>
      </c>
      <c r="K65" s="38">
        <f t="shared" si="120"/>
        <v>379491716197.70959</v>
      </c>
      <c r="L65" s="38">
        <f t="shared" si="178"/>
        <v>-379491716198.70959</v>
      </c>
      <c r="M65" s="38">
        <f t="shared" si="121"/>
        <v>-379491716198.70959</v>
      </c>
      <c r="N65" s="38">
        <f t="shared" si="122"/>
        <v>-2618492841771.0962</v>
      </c>
      <c r="O65" s="38">
        <f t="shared" si="123"/>
        <v>-1176424320215.9998</v>
      </c>
      <c r="P65" s="38">
        <f t="shared" si="124"/>
        <v>-1859509409373.6772</v>
      </c>
      <c r="Q65" s="38">
        <f t="shared" si="125"/>
        <v>-569237574298.06445</v>
      </c>
      <c r="R65" s="38">
        <f t="shared" si="190"/>
        <v>5382027286.8806286</v>
      </c>
      <c r="S65" s="38">
        <f t="shared" si="183"/>
        <v>32458761043.432697</v>
      </c>
      <c r="T65" s="38">
        <f t="shared" si="184"/>
        <v>17195878895.266945</v>
      </c>
      <c r="U65" s="38">
        <f t="shared" si="185"/>
        <v>18176777110.012993</v>
      </c>
      <c r="V65" s="38">
        <f t="shared" si="186"/>
        <v>5180536864.5014486</v>
      </c>
      <c r="W65" s="38">
        <f>SUM(M60:M65)*$B$12</f>
        <v>-185522970275.52969</v>
      </c>
      <c r="X65" s="38">
        <f t="shared" ref="X65" si="191">SUM(N60:N65)*$B$12</f>
        <v>-1118880570341.8206</v>
      </c>
      <c r="Y65" s="38">
        <f t="shared" ref="Y65" si="192">SUM(O60:O65)*$B$12</f>
        <v>-592756290353.51196</v>
      </c>
      <c r="Z65" s="38">
        <f t="shared" ref="Z65" si="193">SUM(P60:P65)*$B$12</f>
        <v>-626568670114.32361</v>
      </c>
      <c r="AA65" s="38">
        <f t="shared" ref="AA65" si="194">SUM(Q60:Q65)*$B$12</f>
        <v>-178577427344.96033</v>
      </c>
      <c r="AB65" s="38">
        <f>R65+W65</f>
        <v>-180140942988.64908</v>
      </c>
      <c r="AC65" s="38">
        <f t="shared" ref="AC65" si="195">S65+X65</f>
        <v>-1086421809298.3878</v>
      </c>
      <c r="AD65" s="38">
        <f t="shared" ref="AD65" si="196">T65+Y65</f>
        <v>-575560411458.245</v>
      </c>
      <c r="AE65" s="38">
        <f t="shared" ref="AE65" si="197">U65+Z65</f>
        <v>-608391893004.31067</v>
      </c>
      <c r="AF65" s="38">
        <f t="shared" ref="AF65" si="198">V65+AA65</f>
        <v>-173396890480.45889</v>
      </c>
      <c r="AG65" s="38">
        <f t="shared" si="188"/>
        <v>-12701904314109.896</v>
      </c>
      <c r="AH65" s="38">
        <f t="shared" si="127"/>
        <v>12701904314108.896</v>
      </c>
      <c r="AI65" s="38">
        <f t="shared" si="189"/>
        <v>1.6133837320477821E+26</v>
      </c>
      <c r="AJ65" s="158"/>
    </row>
    <row r="66" spans="4:36" ht="15.75" thickTop="1" x14ac:dyDescent="0.25">
      <c r="D66" s="159">
        <v>10</v>
      </c>
      <c r="E66" s="33">
        <v>1</v>
      </c>
      <c r="F66" s="33">
        <v>5.0999999999999996</v>
      </c>
      <c r="G66" s="33">
        <v>3.5</v>
      </c>
      <c r="H66" s="33">
        <v>1.4</v>
      </c>
      <c r="I66" s="33">
        <v>0.2</v>
      </c>
      <c r="J66" s="33">
        <v>1</v>
      </c>
      <c r="K66" s="33">
        <f t="shared" si="120"/>
        <v>-8621781638816.4111</v>
      </c>
      <c r="L66" s="33">
        <f t="shared" ref="L66:L71" si="199">J66-K66</f>
        <v>8621781638817.4111</v>
      </c>
      <c r="M66" s="33">
        <f t="shared" si="121"/>
        <v>8621781638817.4111</v>
      </c>
      <c r="N66" s="33">
        <f t="shared" si="122"/>
        <v>43971086357968.797</v>
      </c>
      <c r="O66" s="33">
        <f t="shared" si="123"/>
        <v>30176235735860.937</v>
      </c>
      <c r="P66" s="33">
        <f t="shared" si="124"/>
        <v>12070494294344.375</v>
      </c>
      <c r="Q66" s="33">
        <f t="shared" si="125"/>
        <v>1724356327763.4824</v>
      </c>
      <c r="R66" s="33">
        <f>AB65</f>
        <v>-180140942988.64908</v>
      </c>
      <c r="S66" s="33">
        <f t="shared" si="183"/>
        <v>-1086421809298.3878</v>
      </c>
      <c r="T66" s="33">
        <f t="shared" si="184"/>
        <v>-575560411458.245</v>
      </c>
      <c r="U66" s="33">
        <f t="shared" si="185"/>
        <v>-608391893004.31067</v>
      </c>
      <c r="V66" s="33">
        <f t="shared" si="186"/>
        <v>-173396890480.45889</v>
      </c>
      <c r="W66" s="33">
        <v>0</v>
      </c>
      <c r="X66" s="33">
        <v>0</v>
      </c>
      <c r="Y66" s="33">
        <v>0</v>
      </c>
      <c r="Z66" s="33">
        <v>0</v>
      </c>
      <c r="AA66" s="33">
        <v>0</v>
      </c>
      <c r="AB66" s="33">
        <f>R66</f>
        <v>-180140942988.64908</v>
      </c>
      <c r="AC66" s="33">
        <f t="shared" ref="AC66:AC70" si="200">S66</f>
        <v>-1086421809298.3878</v>
      </c>
      <c r="AD66" s="33">
        <f t="shared" ref="AD66:AD70" si="201">T66</f>
        <v>-575560411458.245</v>
      </c>
      <c r="AE66" s="33">
        <f t="shared" ref="AE66:AE70" si="202">U66</f>
        <v>-608391893004.31067</v>
      </c>
      <c r="AF66" s="33">
        <f t="shared" ref="AF66:AF70" si="203">V66</f>
        <v>-173396890480.45889</v>
      </c>
      <c r="AG66" s="33">
        <f t="shared" ref="AG66:AG71" si="204">$AB$71*E66+$AC$71*F66+$AD$71*G66+$AE$71*H66+$AF$71*I66</f>
        <v>288578223762919.44</v>
      </c>
      <c r="AH66" s="33">
        <f t="shared" si="127"/>
        <v>-288578223762918.44</v>
      </c>
      <c r="AI66" s="33">
        <f>POWER(AH66,2)</f>
        <v>8.3277391230161022E+28</v>
      </c>
      <c r="AJ66" s="162">
        <f>SUM(AI66:AI71)/2</f>
        <v>3.7540906973321646E+29</v>
      </c>
    </row>
    <row r="67" spans="4:36" x14ac:dyDescent="0.25">
      <c r="D67" s="160"/>
      <c r="E67" s="34">
        <v>1</v>
      </c>
      <c r="F67" s="34">
        <v>4.9000000000000004</v>
      </c>
      <c r="G67" s="34">
        <v>3</v>
      </c>
      <c r="H67" s="34">
        <v>1.4</v>
      </c>
      <c r="I67" s="34">
        <v>0.2</v>
      </c>
      <c r="J67" s="34">
        <v>1</v>
      </c>
      <c r="K67" s="34">
        <f t="shared" si="120"/>
        <v>-8116717071227.6113</v>
      </c>
      <c r="L67" s="34">
        <f t="shared" si="199"/>
        <v>8116717071228.6113</v>
      </c>
      <c r="M67" s="34">
        <f t="shared" si="121"/>
        <v>8116717071228.6113</v>
      </c>
      <c r="N67" s="34">
        <f t="shared" si="122"/>
        <v>39771913649020.195</v>
      </c>
      <c r="O67" s="34">
        <f t="shared" si="123"/>
        <v>24350151213685.836</v>
      </c>
      <c r="P67" s="34">
        <f t="shared" si="124"/>
        <v>11363403899720.055</v>
      </c>
      <c r="Q67" s="34">
        <f t="shared" si="125"/>
        <v>1623343414245.7224</v>
      </c>
      <c r="R67" s="34">
        <f>AB66</f>
        <v>-180140942988.64908</v>
      </c>
      <c r="S67" s="34">
        <f t="shared" ref="S67:S71" si="205">AC66</f>
        <v>-1086421809298.3878</v>
      </c>
      <c r="T67" s="34">
        <f t="shared" ref="T67:T71" si="206">AD66</f>
        <v>-575560411458.245</v>
      </c>
      <c r="U67" s="34">
        <f t="shared" ref="U67:U71" si="207">AE66</f>
        <v>-608391893004.31067</v>
      </c>
      <c r="V67" s="34">
        <f t="shared" ref="V67:V71" si="208">AF66</f>
        <v>-173396890480.45889</v>
      </c>
      <c r="W67" s="34">
        <v>0</v>
      </c>
      <c r="X67" s="34">
        <v>0</v>
      </c>
      <c r="Y67" s="34">
        <v>0</v>
      </c>
      <c r="Z67" s="34">
        <v>0</v>
      </c>
      <c r="AA67" s="34">
        <v>0</v>
      </c>
      <c r="AB67" s="34">
        <f t="shared" ref="AB67:AB70" si="209">R67</f>
        <v>-180140942988.64908</v>
      </c>
      <c r="AC67" s="34">
        <f t="shared" si="200"/>
        <v>-1086421809298.3878</v>
      </c>
      <c r="AD67" s="34">
        <f t="shared" si="201"/>
        <v>-575560411458.245</v>
      </c>
      <c r="AE67" s="34">
        <f t="shared" si="202"/>
        <v>-608391893004.31067</v>
      </c>
      <c r="AF67" s="34">
        <f t="shared" si="203"/>
        <v>-173396890480.45889</v>
      </c>
      <c r="AG67" s="34">
        <f t="shared" si="204"/>
        <v>271673291359596.75</v>
      </c>
      <c r="AH67" s="34">
        <f t="shared" si="127"/>
        <v>-271673291359595.75</v>
      </c>
      <c r="AI67" s="34">
        <f t="shared" ref="AI67:AI71" si="210">POWER(AH67,2)</f>
        <v>7.3806377238155804E+28</v>
      </c>
      <c r="AJ67" s="163"/>
    </row>
    <row r="68" spans="4:36" x14ac:dyDescent="0.25">
      <c r="D68" s="160"/>
      <c r="E68" s="34">
        <v>1</v>
      </c>
      <c r="F68" s="34">
        <v>4.7</v>
      </c>
      <c r="G68" s="34">
        <v>3.2</v>
      </c>
      <c r="H68" s="34">
        <v>1.3</v>
      </c>
      <c r="I68" s="34">
        <v>0.2</v>
      </c>
      <c r="J68" s="34">
        <v>1</v>
      </c>
      <c r="K68" s="34">
        <f t="shared" si="120"/>
        <v>-7953705602359.1514</v>
      </c>
      <c r="L68" s="34">
        <f t="shared" si="199"/>
        <v>7953705602360.1514</v>
      </c>
      <c r="M68" s="34">
        <f t="shared" si="121"/>
        <v>7953705602360.1514</v>
      </c>
      <c r="N68" s="34">
        <f t="shared" si="122"/>
        <v>37382416331092.711</v>
      </c>
      <c r="O68" s="34">
        <f t="shared" si="123"/>
        <v>25451857927552.484</v>
      </c>
      <c r="P68" s="34">
        <f t="shared" si="124"/>
        <v>10339817283068.197</v>
      </c>
      <c r="Q68" s="34">
        <f t="shared" si="125"/>
        <v>1590741120472.0303</v>
      </c>
      <c r="R68" s="34">
        <f t="shared" ref="R68:R71" si="211">AB67</f>
        <v>-180140942988.64908</v>
      </c>
      <c r="S68" s="34">
        <f t="shared" si="205"/>
        <v>-1086421809298.3878</v>
      </c>
      <c r="T68" s="34">
        <f t="shared" si="206"/>
        <v>-575560411458.245</v>
      </c>
      <c r="U68" s="34">
        <f t="shared" si="207"/>
        <v>-608391893004.31067</v>
      </c>
      <c r="V68" s="34">
        <f t="shared" si="208"/>
        <v>-173396890480.45889</v>
      </c>
      <c r="W68" s="34">
        <v>0</v>
      </c>
      <c r="X68" s="34">
        <v>0</v>
      </c>
      <c r="Y68" s="34">
        <v>0</v>
      </c>
      <c r="Z68" s="34">
        <v>0</v>
      </c>
      <c r="AA68" s="34">
        <v>0</v>
      </c>
      <c r="AB68" s="34">
        <f t="shared" si="209"/>
        <v>-180140942988.64908</v>
      </c>
      <c r="AC68" s="34">
        <f t="shared" si="200"/>
        <v>-1086421809298.3878</v>
      </c>
      <c r="AD68" s="34">
        <f t="shared" si="201"/>
        <v>-575560411458.245</v>
      </c>
      <c r="AE68" s="34">
        <f t="shared" si="202"/>
        <v>-608391893004.31067</v>
      </c>
      <c r="AF68" s="34">
        <f t="shared" si="203"/>
        <v>-173396890480.45889</v>
      </c>
      <c r="AG68" s="34">
        <f t="shared" si="204"/>
        <v>266217161511999.69</v>
      </c>
      <c r="AH68" s="34">
        <f t="shared" si="127"/>
        <v>-266217161511998.69</v>
      </c>
      <c r="AI68" s="34">
        <f t="shared" si="210"/>
        <v>7.0871577083505595E+28</v>
      </c>
      <c r="AJ68" s="163"/>
    </row>
    <row r="69" spans="4:36" x14ac:dyDescent="0.25">
      <c r="D69" s="160"/>
      <c r="E69" s="34">
        <v>1</v>
      </c>
      <c r="F69" s="34">
        <v>7</v>
      </c>
      <c r="G69" s="34">
        <v>3.2</v>
      </c>
      <c r="H69" s="34">
        <v>4.7</v>
      </c>
      <c r="I69" s="34">
        <v>1.4</v>
      </c>
      <c r="J69" s="34">
        <v>-1</v>
      </c>
      <c r="K69" s="34">
        <f t="shared" si="120"/>
        <v>-12729084468536.65</v>
      </c>
      <c r="L69" s="34">
        <f t="shared" si="199"/>
        <v>12729084468535.65</v>
      </c>
      <c r="M69" s="34">
        <f t="shared" si="121"/>
        <v>12729084468535.65</v>
      </c>
      <c r="N69" s="34">
        <f t="shared" si="122"/>
        <v>89103591279749.547</v>
      </c>
      <c r="O69" s="34">
        <f t="shared" si="123"/>
        <v>40733070299314.086</v>
      </c>
      <c r="P69" s="34">
        <f t="shared" si="124"/>
        <v>59826697002117.562</v>
      </c>
      <c r="Q69" s="34">
        <f t="shared" si="125"/>
        <v>17820718255949.91</v>
      </c>
      <c r="R69" s="34">
        <f t="shared" si="211"/>
        <v>-180140942988.64908</v>
      </c>
      <c r="S69" s="34">
        <f t="shared" si="205"/>
        <v>-1086421809298.3878</v>
      </c>
      <c r="T69" s="34">
        <f t="shared" si="206"/>
        <v>-575560411458.245</v>
      </c>
      <c r="U69" s="34">
        <f t="shared" si="207"/>
        <v>-608391893004.31067</v>
      </c>
      <c r="V69" s="34">
        <f t="shared" si="208"/>
        <v>-173396890480.45889</v>
      </c>
      <c r="W69" s="34">
        <v>0</v>
      </c>
      <c r="X69" s="34">
        <v>0</v>
      </c>
      <c r="Y69" s="34">
        <v>0</v>
      </c>
      <c r="Z69" s="34">
        <v>0</v>
      </c>
      <c r="AA69" s="34">
        <v>0</v>
      </c>
      <c r="AB69" s="34">
        <f t="shared" si="209"/>
        <v>-180140942988.64908</v>
      </c>
      <c r="AC69" s="34">
        <f t="shared" si="200"/>
        <v>-1086421809298.3878</v>
      </c>
      <c r="AD69" s="34">
        <f t="shared" si="201"/>
        <v>-575560411458.245</v>
      </c>
      <c r="AE69" s="34">
        <f t="shared" si="202"/>
        <v>-608391893004.31067</v>
      </c>
      <c r="AF69" s="34">
        <f t="shared" si="203"/>
        <v>-173396890480.45889</v>
      </c>
      <c r="AG69" s="34">
        <f t="shared" si="204"/>
        <v>426053075795826.87</v>
      </c>
      <c r="AH69" s="34">
        <f t="shared" si="127"/>
        <v>-426053075795827.87</v>
      </c>
      <c r="AI69" s="34">
        <f t="shared" si="210"/>
        <v>1.8152122339508546E+29</v>
      </c>
      <c r="AJ69" s="163"/>
    </row>
    <row r="70" spans="4:36" x14ac:dyDescent="0.25">
      <c r="D70" s="160"/>
      <c r="E70" s="34">
        <v>1</v>
      </c>
      <c r="F70" s="34">
        <v>6.4</v>
      </c>
      <c r="G70" s="34">
        <v>3.2</v>
      </c>
      <c r="H70" s="34">
        <v>4.5</v>
      </c>
      <c r="I70" s="34">
        <v>1.5</v>
      </c>
      <c r="J70" s="34">
        <v>-1</v>
      </c>
      <c r="K70" s="34">
        <f t="shared" si="120"/>
        <v>-11972892693404.803</v>
      </c>
      <c r="L70" s="34">
        <f t="shared" si="199"/>
        <v>11972892693403.803</v>
      </c>
      <c r="M70" s="34">
        <f t="shared" si="121"/>
        <v>11972892693403.803</v>
      </c>
      <c r="N70" s="34">
        <f t="shared" si="122"/>
        <v>76626513237784.344</v>
      </c>
      <c r="O70" s="34">
        <f t="shared" si="123"/>
        <v>38313256618892.172</v>
      </c>
      <c r="P70" s="34">
        <f t="shared" si="124"/>
        <v>53878017120317.109</v>
      </c>
      <c r="Q70" s="34">
        <f t="shared" si="125"/>
        <v>17959339040105.703</v>
      </c>
      <c r="R70" s="34">
        <f t="shared" si="211"/>
        <v>-180140942988.64908</v>
      </c>
      <c r="S70" s="34">
        <f t="shared" si="205"/>
        <v>-1086421809298.3878</v>
      </c>
      <c r="T70" s="34">
        <f t="shared" si="206"/>
        <v>-575560411458.245</v>
      </c>
      <c r="U70" s="34">
        <f t="shared" si="207"/>
        <v>-608391893004.31067</v>
      </c>
      <c r="V70" s="34">
        <f t="shared" si="208"/>
        <v>-173396890480.45889</v>
      </c>
      <c r="W70" s="34">
        <v>0</v>
      </c>
      <c r="X70" s="34">
        <v>0</v>
      </c>
      <c r="Y70" s="34">
        <v>0</v>
      </c>
      <c r="Z70" s="34">
        <v>0</v>
      </c>
      <c r="AA70" s="34">
        <v>0</v>
      </c>
      <c r="AB70" s="34">
        <f t="shared" si="209"/>
        <v>-180140942988.64908</v>
      </c>
      <c r="AC70" s="34">
        <f t="shared" si="200"/>
        <v>-1086421809298.3878</v>
      </c>
      <c r="AD70" s="34">
        <f t="shared" si="201"/>
        <v>-575560411458.245</v>
      </c>
      <c r="AE70" s="34">
        <f t="shared" si="202"/>
        <v>-608391893004.31067</v>
      </c>
      <c r="AF70" s="34">
        <f t="shared" si="203"/>
        <v>-173396890480.45889</v>
      </c>
      <c r="AG70" s="34">
        <f t="shared" si="204"/>
        <v>400742706265103.75</v>
      </c>
      <c r="AH70" s="34">
        <f t="shared" si="127"/>
        <v>-400742706265104.75</v>
      </c>
      <c r="AI70" s="34">
        <f t="shared" si="210"/>
        <v>1.6059471662468004E+29</v>
      </c>
      <c r="AJ70" s="163"/>
    </row>
    <row r="71" spans="4:36" ht="15.75" thickBot="1" x14ac:dyDescent="0.3">
      <c r="D71" s="161"/>
      <c r="E71" s="35">
        <v>1</v>
      </c>
      <c r="F71" s="35">
        <v>6.9</v>
      </c>
      <c r="G71" s="35">
        <v>3.1</v>
      </c>
      <c r="H71" s="35">
        <v>4.9000000000000004</v>
      </c>
      <c r="I71" s="35">
        <v>1.5</v>
      </c>
      <c r="J71" s="35">
        <v>-1</v>
      </c>
      <c r="K71" s="35">
        <f t="shared" si="120"/>
        <v>-12701904314109.896</v>
      </c>
      <c r="L71" s="35">
        <f t="shared" si="199"/>
        <v>12701904314108.896</v>
      </c>
      <c r="M71" s="35">
        <f t="shared" si="121"/>
        <v>12701904314108.896</v>
      </c>
      <c r="N71" s="35">
        <f t="shared" si="122"/>
        <v>87643139767351.391</v>
      </c>
      <c r="O71" s="35">
        <f t="shared" si="123"/>
        <v>39375903373737.578</v>
      </c>
      <c r="P71" s="35">
        <f t="shared" si="124"/>
        <v>62239331139133.594</v>
      </c>
      <c r="Q71" s="35">
        <f t="shared" si="125"/>
        <v>19052856471163.344</v>
      </c>
      <c r="R71" s="35">
        <f t="shared" si="211"/>
        <v>-180140942988.64908</v>
      </c>
      <c r="S71" s="35">
        <f t="shared" si="205"/>
        <v>-1086421809298.3878</v>
      </c>
      <c r="T71" s="35">
        <f t="shared" si="206"/>
        <v>-575560411458.245</v>
      </c>
      <c r="U71" s="35">
        <f t="shared" si="207"/>
        <v>-608391893004.31067</v>
      </c>
      <c r="V71" s="35">
        <f t="shared" si="208"/>
        <v>-173396890480.45889</v>
      </c>
      <c r="W71" s="35">
        <f>SUM(M66:M71)*$B$12</f>
        <v>6209608578845.4531</v>
      </c>
      <c r="X71" s="35">
        <f t="shared" ref="X71" si="212">SUM(N66:N71)*$B$12</f>
        <v>37449866062296.703</v>
      </c>
      <c r="Y71" s="35">
        <f t="shared" ref="Y71" si="213">SUM(O66:O71)*$B$12</f>
        <v>19840047516904.309</v>
      </c>
      <c r="Z71" s="35">
        <f t="shared" ref="Z71" si="214">SUM(P66:P71)*$B$12</f>
        <v>20971776073870.09</v>
      </c>
      <c r="AA71" s="35">
        <f t="shared" ref="AA71" si="215">SUM(Q66:Q71)*$B$12</f>
        <v>5977135462970.0195</v>
      </c>
      <c r="AB71" s="35">
        <f>R71+W71</f>
        <v>6029467635856.8037</v>
      </c>
      <c r="AC71" s="35">
        <f t="shared" ref="AC71" si="216">S71+X71</f>
        <v>36363444252998.312</v>
      </c>
      <c r="AD71" s="35">
        <f t="shared" ref="AD71" si="217">T71+Y71</f>
        <v>19264487105446.062</v>
      </c>
      <c r="AE71" s="35">
        <f t="shared" ref="AE71" si="218">U71+Z71</f>
        <v>20363384180865.777</v>
      </c>
      <c r="AF71" s="35">
        <f t="shared" ref="AF71" si="219">V71+AA71</f>
        <v>5803738572489.5605</v>
      </c>
      <c r="AG71" s="35">
        <f t="shared" si="204"/>
        <v>425143333353404.62</v>
      </c>
      <c r="AH71" s="35">
        <f t="shared" si="127"/>
        <v>-425143333353405.62</v>
      </c>
      <c r="AI71" s="35">
        <f t="shared" si="210"/>
        <v>1.8074685389484498E+29</v>
      </c>
      <c r="AJ71" s="164"/>
    </row>
    <row r="72" spans="4:36" ht="15.75" thickTop="1" x14ac:dyDescent="0.25"/>
  </sheetData>
  <mergeCells count="44">
    <mergeCell ref="R10:V10"/>
    <mergeCell ref="W10:AA10"/>
    <mergeCell ref="AB10:AF10"/>
    <mergeCell ref="L10:L11"/>
    <mergeCell ref="M10:M11"/>
    <mergeCell ref="B10:B11"/>
    <mergeCell ref="D10:D11"/>
    <mergeCell ref="I10:I11"/>
    <mergeCell ref="H10:H11"/>
    <mergeCell ref="G10:G11"/>
    <mergeCell ref="F10:F11"/>
    <mergeCell ref="E10:E11"/>
    <mergeCell ref="D36:D41"/>
    <mergeCell ref="AJ36:AJ41"/>
    <mergeCell ref="N10:N11"/>
    <mergeCell ref="O10:O11"/>
    <mergeCell ref="D18:D23"/>
    <mergeCell ref="AJ18:AJ23"/>
    <mergeCell ref="AG10:AG11"/>
    <mergeCell ref="AJ10:AJ11"/>
    <mergeCell ref="AI10:AI11"/>
    <mergeCell ref="AH10:AH11"/>
    <mergeCell ref="D12:D17"/>
    <mergeCell ref="AJ12:AJ17"/>
    <mergeCell ref="Q10:Q11"/>
    <mergeCell ref="P10:P11"/>
    <mergeCell ref="K10:K11"/>
    <mergeCell ref="J10:J11"/>
    <mergeCell ref="D60:D65"/>
    <mergeCell ref="AJ60:AJ65"/>
    <mergeCell ref="D66:D71"/>
    <mergeCell ref="AJ66:AJ71"/>
    <mergeCell ref="B2:C2"/>
    <mergeCell ref="B3:C3"/>
    <mergeCell ref="D42:D47"/>
    <mergeCell ref="AJ42:AJ47"/>
    <mergeCell ref="D48:D53"/>
    <mergeCell ref="AJ48:AJ53"/>
    <mergeCell ref="D54:D59"/>
    <mergeCell ref="AJ54:AJ59"/>
    <mergeCell ref="D24:D29"/>
    <mergeCell ref="AJ24:AJ29"/>
    <mergeCell ref="D30:D35"/>
    <mergeCell ref="AJ30:AJ35"/>
  </mergeCells>
  <hyperlinks>
    <hyperlink ref="D8" location="'Daftar Isi'!A1" display="Daftar Isi"/>
  </hyperlink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42"/>
  <sheetViews>
    <sheetView tabSelected="1" topLeftCell="M4" zoomScaleNormal="100" workbookViewId="0">
      <selection activeCell="AA18" sqref="AA18:AA20"/>
    </sheetView>
  </sheetViews>
  <sheetFormatPr defaultRowHeight="15" x14ac:dyDescent="0.25"/>
  <cols>
    <col min="1" max="3" width="9.140625" style="1"/>
    <col min="4" max="4" width="9.140625" style="1" customWidth="1"/>
    <col min="5" max="7" width="9.140625" style="1"/>
    <col min="8" max="8" width="14.42578125" style="1" customWidth="1"/>
    <col min="9" max="9" width="13.42578125" style="1" customWidth="1"/>
    <col min="10" max="16384" width="9.140625" style="1"/>
  </cols>
  <sheetData>
    <row r="2" spans="2:27" x14ac:dyDescent="0.25">
      <c r="B2" s="96" t="s">
        <v>23</v>
      </c>
      <c r="C2" s="96"/>
      <c r="D2" s="3">
        <v>13512032</v>
      </c>
    </row>
    <row r="3" spans="2:27" x14ac:dyDescent="0.25">
      <c r="B3" s="96" t="s">
        <v>24</v>
      </c>
      <c r="C3" s="96"/>
      <c r="D3" s="3">
        <v>13512044</v>
      </c>
    </row>
    <row r="4" spans="2:27" x14ac:dyDescent="0.25">
      <c r="B4"/>
      <c r="C4"/>
    </row>
    <row r="5" spans="2:27" x14ac:dyDescent="0.25">
      <c r="B5" s="2" t="s">
        <v>67</v>
      </c>
      <c r="C5" s="2"/>
    </row>
    <row r="6" spans="2:27" x14ac:dyDescent="0.25">
      <c r="B6" s="2" t="s">
        <v>26</v>
      </c>
      <c r="C6" s="2"/>
    </row>
    <row r="7" spans="2:27" x14ac:dyDescent="0.25">
      <c r="B7" s="2"/>
      <c r="C7" s="2"/>
    </row>
    <row r="8" spans="2:27" x14ac:dyDescent="0.25">
      <c r="B8" s="2" t="s">
        <v>108</v>
      </c>
      <c r="C8" s="2"/>
      <c r="D8" s="79" t="s">
        <v>106</v>
      </c>
    </row>
    <row r="9" spans="2:27" ht="15.75" thickBot="1" x14ac:dyDescent="0.3"/>
    <row r="10" spans="2:27" ht="16.5" customHeight="1" thickTop="1" thickBot="1" x14ac:dyDescent="0.3">
      <c r="B10" s="165" t="s">
        <v>27</v>
      </c>
      <c r="C10" s="14"/>
      <c r="D10" s="117" t="s">
        <v>28</v>
      </c>
      <c r="E10" s="117" t="s">
        <v>29</v>
      </c>
      <c r="F10" s="117" t="s">
        <v>30</v>
      </c>
      <c r="G10" s="117" t="s">
        <v>31</v>
      </c>
      <c r="H10" s="117" t="s">
        <v>32</v>
      </c>
      <c r="I10" s="117" t="s">
        <v>33</v>
      </c>
      <c r="J10" s="117" t="s">
        <v>51</v>
      </c>
      <c r="K10" s="117" t="s">
        <v>59</v>
      </c>
      <c r="L10" s="87" t="s">
        <v>36</v>
      </c>
      <c r="M10" s="87"/>
      <c r="N10" s="87"/>
      <c r="O10" s="87"/>
      <c r="P10" s="87" t="s">
        <v>37</v>
      </c>
      <c r="Q10" s="87"/>
      <c r="R10" s="87"/>
      <c r="S10" s="87"/>
      <c r="T10" s="87" t="s">
        <v>38</v>
      </c>
      <c r="U10" s="87"/>
      <c r="V10" s="87"/>
      <c r="W10" s="87"/>
      <c r="X10" s="117" t="s">
        <v>68</v>
      </c>
      <c r="Y10" s="117" t="s">
        <v>64</v>
      </c>
      <c r="Z10" s="117" t="s">
        <v>65</v>
      </c>
      <c r="AA10" s="117" t="s">
        <v>41</v>
      </c>
    </row>
    <row r="11" spans="2:27" ht="16.5" thickTop="1" thickBot="1" x14ac:dyDescent="0.3">
      <c r="B11" s="165"/>
      <c r="C11" s="14"/>
      <c r="D11" s="118"/>
      <c r="E11" s="118"/>
      <c r="F11" s="118"/>
      <c r="G11" s="118"/>
      <c r="H11" s="118"/>
      <c r="I11" s="118"/>
      <c r="J11" s="118"/>
      <c r="K11" s="118"/>
      <c r="L11" s="31" t="s">
        <v>44</v>
      </c>
      <c r="M11" s="31" t="s">
        <v>45</v>
      </c>
      <c r="N11" s="31" t="s">
        <v>46</v>
      </c>
      <c r="O11" s="31" t="s">
        <v>47</v>
      </c>
      <c r="P11" s="31" t="s">
        <v>44</v>
      </c>
      <c r="Q11" s="31" t="s">
        <v>45</v>
      </c>
      <c r="R11" s="31" t="s">
        <v>46</v>
      </c>
      <c r="S11" s="31" t="s">
        <v>47</v>
      </c>
      <c r="T11" s="31" t="s">
        <v>44</v>
      </c>
      <c r="U11" s="31" t="s">
        <v>45</v>
      </c>
      <c r="V11" s="31" t="s">
        <v>46</v>
      </c>
      <c r="W11" s="31" t="s">
        <v>47</v>
      </c>
      <c r="X11" s="118"/>
      <c r="Y11" s="118"/>
      <c r="Z11" s="118"/>
      <c r="AA11" s="118"/>
    </row>
    <row r="12" spans="2:27" ht="16.5" thickTop="1" thickBot="1" x14ac:dyDescent="0.3">
      <c r="B12" s="5">
        <v>0.1</v>
      </c>
      <c r="D12" s="169">
        <v>1</v>
      </c>
      <c r="E12" s="15">
        <v>1</v>
      </c>
      <c r="F12" s="15">
        <v>1</v>
      </c>
      <c r="G12" s="15">
        <v>0</v>
      </c>
      <c r="H12" s="15">
        <v>1</v>
      </c>
      <c r="I12" s="16">
        <v>0</v>
      </c>
      <c r="J12" s="27">
        <f t="shared" ref="J12:J41" si="0">L12*E12+M12*F12+N12*G12+O12*H12</f>
        <v>0.1</v>
      </c>
      <c r="K12" s="27">
        <f>I12-J12</f>
        <v>-0.1</v>
      </c>
      <c r="L12" s="27">
        <v>0.1</v>
      </c>
      <c r="M12" s="27">
        <v>0</v>
      </c>
      <c r="N12" s="27">
        <v>0</v>
      </c>
      <c r="O12" s="27">
        <v>0</v>
      </c>
      <c r="P12" s="27">
        <f t="shared" ref="P12:P41" si="1">$K12*E12*$B$12</f>
        <v>-1.0000000000000002E-2</v>
      </c>
      <c r="Q12" s="27">
        <f t="shared" ref="Q12:Q41" si="2">$K12*F12*$B$12</f>
        <v>-1.0000000000000002E-2</v>
      </c>
      <c r="R12" s="27">
        <f t="shared" ref="R12:R41" si="3">$K12*G12*$B$12</f>
        <v>0</v>
      </c>
      <c r="S12" s="27">
        <f t="shared" ref="S12:S41" si="4">$K12*H12*$B$12</f>
        <v>-1.0000000000000002E-2</v>
      </c>
      <c r="T12" s="27">
        <f>L12+P12</f>
        <v>0.09</v>
      </c>
      <c r="U12" s="27">
        <f t="shared" ref="U12:W12" si="5">M12+Q12</f>
        <v>-1.0000000000000002E-2</v>
      </c>
      <c r="V12" s="27">
        <f t="shared" si="5"/>
        <v>0</v>
      </c>
      <c r="W12" s="27">
        <f t="shared" si="5"/>
        <v>-1.0000000000000002E-2</v>
      </c>
      <c r="X12" s="27">
        <f>$T$14*E12+$U$14*F12+$V$14*G12+$W$14*H12</f>
        <v>3.4999999999999754E-3</v>
      </c>
      <c r="Y12" s="27">
        <f t="shared" ref="Y12:Y41" si="6">I12-X12</f>
        <v>-3.4999999999999754E-3</v>
      </c>
      <c r="Z12" s="27">
        <f>POWER(Y12,2)</f>
        <v>1.2249999999999827E-5</v>
      </c>
      <c r="AA12" s="169">
        <f>SUM(Z12:Z14)/2</f>
        <v>0.20828253906249999</v>
      </c>
    </row>
    <row r="13" spans="2:27" ht="16.5" thickTop="1" thickBot="1" x14ac:dyDescent="0.3">
      <c r="D13" s="170"/>
      <c r="E13" s="15">
        <v>1</v>
      </c>
      <c r="F13" s="17">
        <v>0</v>
      </c>
      <c r="G13" s="17">
        <v>-1</v>
      </c>
      <c r="H13" s="17">
        <v>-1</v>
      </c>
      <c r="I13" s="18">
        <v>1</v>
      </c>
      <c r="J13" s="28">
        <f t="shared" si="0"/>
        <v>0.1</v>
      </c>
      <c r="K13" s="28">
        <f t="shared" ref="K13:K14" si="7">I13-J13</f>
        <v>0.9</v>
      </c>
      <c r="L13" s="28">
        <f t="shared" ref="L13:L41" si="8">T12</f>
        <v>0.09</v>
      </c>
      <c r="M13" s="28">
        <f t="shared" ref="M13:O13" si="9">U12</f>
        <v>-1.0000000000000002E-2</v>
      </c>
      <c r="N13" s="28">
        <f t="shared" si="9"/>
        <v>0</v>
      </c>
      <c r="O13" s="28">
        <f t="shared" si="9"/>
        <v>-1.0000000000000002E-2</v>
      </c>
      <c r="P13" s="28">
        <f t="shared" si="1"/>
        <v>9.0000000000000011E-2</v>
      </c>
      <c r="Q13" s="28">
        <f t="shared" si="2"/>
        <v>0</v>
      </c>
      <c r="R13" s="28">
        <f t="shared" si="3"/>
        <v>-9.0000000000000011E-2</v>
      </c>
      <c r="S13" s="28">
        <f t="shared" si="4"/>
        <v>-9.0000000000000011E-2</v>
      </c>
      <c r="T13" s="28">
        <f t="shared" ref="T13:T14" si="10">L13+P13</f>
        <v>0.18</v>
      </c>
      <c r="U13" s="28">
        <f t="shared" ref="U13:U15" si="11">M13+Q13</f>
        <v>-1.0000000000000002E-2</v>
      </c>
      <c r="V13" s="28">
        <f t="shared" ref="V13:V15" si="12">N13+R13</f>
        <v>-9.0000000000000011E-2</v>
      </c>
      <c r="W13" s="28">
        <f t="shared" ref="W13:W15" si="13">O13+S13</f>
        <v>-0.1</v>
      </c>
      <c r="X13" s="28">
        <f>$T$14*E13+$U$14*F13+$V$14*G13+$W$14*H13</f>
        <v>0.53625</v>
      </c>
      <c r="Y13" s="28">
        <f t="shared" si="6"/>
        <v>0.46375</v>
      </c>
      <c r="Z13" s="28">
        <f t="shared" ref="Z13:Z41" si="14">POWER(Y13,2)</f>
        <v>0.21506406249999999</v>
      </c>
      <c r="AA13" s="170"/>
    </row>
    <row r="14" spans="2:27" ht="16.5" thickTop="1" thickBot="1" x14ac:dyDescent="0.3">
      <c r="D14" s="171"/>
      <c r="E14" s="15">
        <v>1</v>
      </c>
      <c r="F14" s="17">
        <v>-1</v>
      </c>
      <c r="G14" s="17">
        <v>-0.5</v>
      </c>
      <c r="H14" s="17">
        <v>-1</v>
      </c>
      <c r="I14" s="18">
        <v>1</v>
      </c>
      <c r="J14" s="29">
        <f t="shared" si="0"/>
        <v>0.33500000000000002</v>
      </c>
      <c r="K14" s="29">
        <f t="shared" si="7"/>
        <v>0.66500000000000004</v>
      </c>
      <c r="L14" s="29">
        <f t="shared" si="8"/>
        <v>0.18</v>
      </c>
      <c r="M14" s="29">
        <f t="shared" ref="M14:M15" si="15">U13</f>
        <v>-1.0000000000000002E-2</v>
      </c>
      <c r="N14" s="29">
        <f t="shared" ref="N14:N15" si="16">V13</f>
        <v>-9.0000000000000011E-2</v>
      </c>
      <c r="O14" s="29">
        <f t="shared" ref="O14:O15" si="17">W13</f>
        <v>-0.1</v>
      </c>
      <c r="P14" s="29">
        <f t="shared" si="1"/>
        <v>6.6500000000000004E-2</v>
      </c>
      <c r="Q14" s="29">
        <f t="shared" si="2"/>
        <v>-6.6500000000000004E-2</v>
      </c>
      <c r="R14" s="29">
        <f t="shared" si="3"/>
        <v>-3.3250000000000002E-2</v>
      </c>
      <c r="S14" s="29">
        <f t="shared" si="4"/>
        <v>-6.6500000000000004E-2</v>
      </c>
      <c r="T14" s="29">
        <f t="shared" si="10"/>
        <v>0.2465</v>
      </c>
      <c r="U14" s="29">
        <f t="shared" si="11"/>
        <v>-7.6500000000000012E-2</v>
      </c>
      <c r="V14" s="29">
        <f t="shared" si="12"/>
        <v>-0.12325000000000001</v>
      </c>
      <c r="W14" s="29">
        <f t="shared" si="13"/>
        <v>-0.16650000000000001</v>
      </c>
      <c r="X14" s="29">
        <f>$T$14*E14+$U$14*F14+$V$14*G14+$W$14*H14</f>
        <v>0.55112499999999998</v>
      </c>
      <c r="Y14" s="29">
        <f t="shared" si="6"/>
        <v>0.44887500000000002</v>
      </c>
      <c r="Z14" s="29">
        <f t="shared" si="14"/>
        <v>0.20148876562500001</v>
      </c>
      <c r="AA14" s="171"/>
    </row>
    <row r="15" spans="2:27" ht="16.5" thickTop="1" thickBot="1" x14ac:dyDescent="0.3">
      <c r="D15" s="166">
        <v>2</v>
      </c>
      <c r="E15" s="15">
        <v>1</v>
      </c>
      <c r="F15" s="15">
        <v>1</v>
      </c>
      <c r="G15" s="15">
        <v>0</v>
      </c>
      <c r="H15" s="15">
        <v>1</v>
      </c>
      <c r="I15" s="16">
        <v>0</v>
      </c>
      <c r="J15" s="24">
        <f t="shared" si="0"/>
        <v>3.4999999999999754E-3</v>
      </c>
      <c r="K15" s="24">
        <f>I15-J15</f>
        <v>-3.4999999999999754E-3</v>
      </c>
      <c r="L15" s="24">
        <f t="shared" si="8"/>
        <v>0.2465</v>
      </c>
      <c r="M15" s="24">
        <f t="shared" si="15"/>
        <v>-7.6500000000000012E-2</v>
      </c>
      <c r="N15" s="24">
        <f t="shared" si="16"/>
        <v>-0.12325000000000001</v>
      </c>
      <c r="O15" s="24">
        <f t="shared" si="17"/>
        <v>-0.16650000000000001</v>
      </c>
      <c r="P15" s="24">
        <f t="shared" si="1"/>
        <v>-3.4999999999999756E-4</v>
      </c>
      <c r="Q15" s="24">
        <f t="shared" si="2"/>
        <v>-3.4999999999999756E-4</v>
      </c>
      <c r="R15" s="24">
        <f t="shared" si="3"/>
        <v>0</v>
      </c>
      <c r="S15" s="24">
        <f t="shared" si="4"/>
        <v>-3.4999999999999756E-4</v>
      </c>
      <c r="T15" s="24">
        <f>L15+P15</f>
        <v>0.24615000000000001</v>
      </c>
      <c r="U15" s="24">
        <f t="shared" si="11"/>
        <v>-7.6850000000000016E-2</v>
      </c>
      <c r="V15" s="24">
        <f t="shared" si="12"/>
        <v>-0.12325000000000001</v>
      </c>
      <c r="W15" s="24">
        <f t="shared" si="13"/>
        <v>-0.16685</v>
      </c>
      <c r="X15" s="24">
        <f>$T$17*E15+$U$17*F15+$V$17*G15+$W$17*H15</f>
        <v>-3.0808749999999968E-2</v>
      </c>
      <c r="Y15" s="24">
        <f t="shared" si="6"/>
        <v>3.0808749999999968E-2</v>
      </c>
      <c r="Z15" s="24">
        <f>POWER(Y15,2)</f>
        <v>9.4917907656249807E-4</v>
      </c>
      <c r="AA15" s="166">
        <f>SUM(Z15:Z17)/2</f>
        <v>5.4829785252197227E-2</v>
      </c>
    </row>
    <row r="16" spans="2:27" ht="16.5" thickTop="1" thickBot="1" x14ac:dyDescent="0.3">
      <c r="D16" s="167"/>
      <c r="E16" s="15">
        <v>1</v>
      </c>
      <c r="F16" s="17">
        <v>0</v>
      </c>
      <c r="G16" s="17">
        <v>-1</v>
      </c>
      <c r="H16" s="17">
        <v>-1</v>
      </c>
      <c r="I16" s="18">
        <v>1</v>
      </c>
      <c r="J16" s="25">
        <f t="shared" si="0"/>
        <v>0.53625</v>
      </c>
      <c r="K16" s="25">
        <f t="shared" ref="K16:K17" si="18">I16-J16</f>
        <v>0.46375</v>
      </c>
      <c r="L16" s="25">
        <f t="shared" si="8"/>
        <v>0.24615000000000001</v>
      </c>
      <c r="M16" s="25">
        <f t="shared" ref="M16:M18" si="19">U15</f>
        <v>-7.6850000000000016E-2</v>
      </c>
      <c r="N16" s="25">
        <f t="shared" ref="N16:N18" si="20">V15</f>
        <v>-0.12325000000000001</v>
      </c>
      <c r="O16" s="25">
        <f t="shared" ref="O16:O18" si="21">W15</f>
        <v>-0.16685</v>
      </c>
      <c r="P16" s="25">
        <f t="shared" si="1"/>
        <v>4.6375E-2</v>
      </c>
      <c r="Q16" s="25">
        <f t="shared" si="2"/>
        <v>0</v>
      </c>
      <c r="R16" s="25">
        <f t="shared" si="3"/>
        <v>-4.6375E-2</v>
      </c>
      <c r="S16" s="25">
        <f t="shared" si="4"/>
        <v>-4.6375E-2</v>
      </c>
      <c r="T16" s="25">
        <f t="shared" ref="T16:T17" si="22">L16+P16</f>
        <v>0.29252500000000003</v>
      </c>
      <c r="U16" s="25">
        <f t="shared" ref="U16:U18" si="23">M16+Q16</f>
        <v>-7.6850000000000016E-2</v>
      </c>
      <c r="V16" s="25">
        <f t="shared" ref="V16:V18" si="24">N16+R16</f>
        <v>-0.16962500000000003</v>
      </c>
      <c r="W16" s="25">
        <f t="shared" ref="W16:W18" si="25">O16+S16</f>
        <v>-0.213225</v>
      </c>
      <c r="X16" s="25">
        <f>$T$17*E16+$U$17*F16+$V$17*G16+$W$17*H16</f>
        <v>0.75852187500000012</v>
      </c>
      <c r="Y16" s="25">
        <f t="shared" si="6"/>
        <v>0.24147812499999988</v>
      </c>
      <c r="Z16" s="25">
        <f t="shared" si="14"/>
        <v>5.8311684853515566E-2</v>
      </c>
      <c r="AA16" s="167"/>
    </row>
    <row r="17" spans="4:27" ht="16.5" thickTop="1" thickBot="1" x14ac:dyDescent="0.3">
      <c r="D17" s="168"/>
      <c r="E17" s="15">
        <v>1</v>
      </c>
      <c r="F17" s="17">
        <v>-1</v>
      </c>
      <c r="G17" s="17">
        <v>-0.5</v>
      </c>
      <c r="H17" s="17">
        <v>-1</v>
      </c>
      <c r="I17" s="18">
        <v>1</v>
      </c>
      <c r="J17" s="26">
        <f t="shared" si="0"/>
        <v>0.66741250000000008</v>
      </c>
      <c r="K17" s="26">
        <f t="shared" si="18"/>
        <v>0.33258749999999992</v>
      </c>
      <c r="L17" s="26">
        <f t="shared" si="8"/>
        <v>0.29252500000000003</v>
      </c>
      <c r="M17" s="26">
        <f t="shared" si="19"/>
        <v>-7.6850000000000016E-2</v>
      </c>
      <c r="N17" s="26">
        <f t="shared" si="20"/>
        <v>-0.16962500000000003</v>
      </c>
      <c r="O17" s="26">
        <f t="shared" si="21"/>
        <v>-0.213225</v>
      </c>
      <c r="P17" s="26">
        <f t="shared" si="1"/>
        <v>3.3258749999999997E-2</v>
      </c>
      <c r="Q17" s="26">
        <f t="shared" si="2"/>
        <v>-3.3258749999999997E-2</v>
      </c>
      <c r="R17" s="26">
        <f t="shared" si="3"/>
        <v>-1.6629374999999998E-2</v>
      </c>
      <c r="S17" s="26">
        <f t="shared" si="4"/>
        <v>-3.3258749999999997E-2</v>
      </c>
      <c r="T17" s="26">
        <f t="shared" si="22"/>
        <v>0.32578375000000004</v>
      </c>
      <c r="U17" s="26">
        <f t="shared" si="23"/>
        <v>-0.11010875000000001</v>
      </c>
      <c r="V17" s="26">
        <f t="shared" si="24"/>
        <v>-0.18625437500000003</v>
      </c>
      <c r="W17" s="26">
        <f t="shared" si="25"/>
        <v>-0.24648375</v>
      </c>
      <c r="X17" s="26">
        <f>$T$17*E17+$U$17*F17+$V$17*G17+$W$17*H17</f>
        <v>0.77550343750000006</v>
      </c>
      <c r="Y17" s="26">
        <f t="shared" si="6"/>
        <v>0.22449656249999994</v>
      </c>
      <c r="Z17" s="26">
        <f t="shared" si="14"/>
        <v>5.0398706574316381E-2</v>
      </c>
      <c r="AA17" s="168"/>
    </row>
    <row r="18" spans="4:27" ht="16.5" thickTop="1" thickBot="1" x14ac:dyDescent="0.3">
      <c r="D18" s="169">
        <v>3</v>
      </c>
      <c r="E18" s="15">
        <v>1</v>
      </c>
      <c r="F18" s="15">
        <v>1</v>
      </c>
      <c r="G18" s="15">
        <v>0</v>
      </c>
      <c r="H18" s="15">
        <v>1</v>
      </c>
      <c r="I18" s="16">
        <v>0</v>
      </c>
      <c r="J18" s="27">
        <f t="shared" si="0"/>
        <v>-3.0808749999999968E-2</v>
      </c>
      <c r="K18" s="27">
        <f>I18-J18</f>
        <v>3.0808749999999968E-2</v>
      </c>
      <c r="L18" s="27">
        <f t="shared" si="8"/>
        <v>0.32578375000000004</v>
      </c>
      <c r="M18" s="27">
        <f t="shared" si="19"/>
        <v>-0.11010875000000001</v>
      </c>
      <c r="N18" s="27">
        <f t="shared" si="20"/>
        <v>-0.18625437500000003</v>
      </c>
      <c r="O18" s="27">
        <f t="shared" si="21"/>
        <v>-0.24648375</v>
      </c>
      <c r="P18" s="27">
        <f t="shared" si="1"/>
        <v>3.0808749999999968E-3</v>
      </c>
      <c r="Q18" s="27">
        <f t="shared" si="2"/>
        <v>3.0808749999999968E-3</v>
      </c>
      <c r="R18" s="27">
        <f t="shared" si="3"/>
        <v>0</v>
      </c>
      <c r="S18" s="27">
        <f t="shared" si="4"/>
        <v>3.0808749999999968E-3</v>
      </c>
      <c r="T18" s="27">
        <f>L18+P18</f>
        <v>0.32886462500000002</v>
      </c>
      <c r="U18" s="27">
        <f t="shared" si="23"/>
        <v>-0.10702787500000001</v>
      </c>
      <c r="V18" s="27">
        <f t="shared" si="24"/>
        <v>-0.18625437500000003</v>
      </c>
      <c r="W18" s="27">
        <f t="shared" si="25"/>
        <v>-0.24340287500000002</v>
      </c>
      <c r="X18" s="27">
        <f>$T$20*E18+$U$20*F18+$V$20*G18+$W$20*H18</f>
        <v>-3.8286915625000029E-2</v>
      </c>
      <c r="Y18" s="27">
        <f t="shared" si="6"/>
        <v>3.8286915625000029E-2</v>
      </c>
      <c r="Z18" s="27">
        <f>POWER(Y18,2)</f>
        <v>1.4658879080758714E-3</v>
      </c>
      <c r="AA18" s="169">
        <f>SUM(Z18:Z20)/2</f>
        <v>1.5196317436609057E-2</v>
      </c>
    </row>
    <row r="19" spans="4:27" ht="16.5" thickTop="1" thickBot="1" x14ac:dyDescent="0.3">
      <c r="D19" s="170"/>
      <c r="E19" s="15">
        <v>1</v>
      </c>
      <c r="F19" s="17">
        <v>0</v>
      </c>
      <c r="G19" s="17">
        <v>-1</v>
      </c>
      <c r="H19" s="17">
        <v>-1</v>
      </c>
      <c r="I19" s="18">
        <v>1</v>
      </c>
      <c r="J19" s="28">
        <f t="shared" si="0"/>
        <v>0.75852187500000012</v>
      </c>
      <c r="K19" s="28">
        <f t="shared" ref="K19:K20" si="26">I19-J19</f>
        <v>0.24147812499999988</v>
      </c>
      <c r="L19" s="28">
        <f t="shared" si="8"/>
        <v>0.32886462500000002</v>
      </c>
      <c r="M19" s="28">
        <f t="shared" ref="M19:M21" si="27">U18</f>
        <v>-0.10702787500000001</v>
      </c>
      <c r="N19" s="28">
        <f t="shared" ref="N19:N21" si="28">V18</f>
        <v>-0.18625437500000003</v>
      </c>
      <c r="O19" s="28">
        <f t="shared" ref="O19:O21" si="29">W18</f>
        <v>-0.24340287500000002</v>
      </c>
      <c r="P19" s="28">
        <f t="shared" si="1"/>
        <v>2.414781249999999E-2</v>
      </c>
      <c r="Q19" s="28">
        <f t="shared" si="2"/>
        <v>0</v>
      </c>
      <c r="R19" s="28">
        <f t="shared" si="3"/>
        <v>-2.414781249999999E-2</v>
      </c>
      <c r="S19" s="28">
        <f t="shared" si="4"/>
        <v>-2.414781249999999E-2</v>
      </c>
      <c r="T19" s="28">
        <f t="shared" ref="T19:T20" si="30">L19+P19</f>
        <v>0.3530124375</v>
      </c>
      <c r="U19" s="28">
        <f t="shared" ref="U19:U21" si="31">M19+Q19</f>
        <v>-0.10702787500000001</v>
      </c>
      <c r="V19" s="28">
        <f t="shared" ref="V19:V21" si="32">N19+R19</f>
        <v>-0.2104021875</v>
      </c>
      <c r="W19" s="28">
        <f t="shared" ref="W19:W21" si="33">O19+S19</f>
        <v>-0.2675506875</v>
      </c>
      <c r="X19" s="28">
        <f>$T$20*E19+$U$20*F19+$V$20*G19+$W$20*H19</f>
        <v>0.87276728906250001</v>
      </c>
      <c r="Y19" s="28">
        <f t="shared" si="6"/>
        <v>0.12723271093749999</v>
      </c>
      <c r="Z19" s="28">
        <f t="shared" si="14"/>
        <v>1.618816273250543E-2</v>
      </c>
      <c r="AA19" s="170"/>
    </row>
    <row r="20" spans="4:27" ht="16.5" thickTop="1" thickBot="1" x14ac:dyDescent="0.3">
      <c r="D20" s="171"/>
      <c r="E20" s="15">
        <v>1</v>
      </c>
      <c r="F20" s="17">
        <v>-1</v>
      </c>
      <c r="G20" s="17">
        <v>-0.5</v>
      </c>
      <c r="H20" s="17">
        <v>-1</v>
      </c>
      <c r="I20" s="18">
        <v>1</v>
      </c>
      <c r="J20" s="29">
        <f t="shared" si="0"/>
        <v>0.83279209374999996</v>
      </c>
      <c r="K20" s="29">
        <f t="shared" si="26"/>
        <v>0.16720790625000004</v>
      </c>
      <c r="L20" s="29">
        <f t="shared" si="8"/>
        <v>0.3530124375</v>
      </c>
      <c r="M20" s="29">
        <f t="shared" si="27"/>
        <v>-0.10702787500000001</v>
      </c>
      <c r="N20" s="29">
        <f t="shared" si="28"/>
        <v>-0.2104021875</v>
      </c>
      <c r="O20" s="29">
        <f t="shared" si="29"/>
        <v>-0.2675506875</v>
      </c>
      <c r="P20" s="29">
        <f t="shared" si="1"/>
        <v>1.6720790625000006E-2</v>
      </c>
      <c r="Q20" s="29">
        <f t="shared" si="2"/>
        <v>-1.6720790625000006E-2</v>
      </c>
      <c r="R20" s="29">
        <f t="shared" si="3"/>
        <v>-8.3603953125000029E-3</v>
      </c>
      <c r="S20" s="29">
        <f t="shared" si="4"/>
        <v>-1.6720790625000006E-2</v>
      </c>
      <c r="T20" s="29">
        <f t="shared" si="30"/>
        <v>0.36973322812499998</v>
      </c>
      <c r="U20" s="29">
        <f t="shared" si="31"/>
        <v>-0.12374866562500002</v>
      </c>
      <c r="V20" s="29">
        <f t="shared" si="32"/>
        <v>-0.21876258281249999</v>
      </c>
      <c r="W20" s="29">
        <f t="shared" si="33"/>
        <v>-0.28427147812499998</v>
      </c>
      <c r="X20" s="29">
        <f>$T$20*E20+$U$20*F20+$V$20*G20+$W$20*H20</f>
        <v>0.88713466328125001</v>
      </c>
      <c r="Y20" s="29">
        <f t="shared" si="6"/>
        <v>0.11286533671874999</v>
      </c>
      <c r="Z20" s="29">
        <f t="shared" si="14"/>
        <v>1.2738584232636813E-2</v>
      </c>
      <c r="AA20" s="171"/>
    </row>
    <row r="21" spans="4:27" ht="16.5" thickTop="1" thickBot="1" x14ac:dyDescent="0.3">
      <c r="D21" s="166">
        <v>4</v>
      </c>
      <c r="E21" s="15">
        <v>1</v>
      </c>
      <c r="F21" s="15">
        <v>1</v>
      </c>
      <c r="G21" s="15">
        <v>0</v>
      </c>
      <c r="H21" s="15">
        <v>1</v>
      </c>
      <c r="I21" s="16">
        <v>0</v>
      </c>
      <c r="J21" s="24">
        <f t="shared" si="0"/>
        <v>-3.8286915625000029E-2</v>
      </c>
      <c r="K21" s="24">
        <f>I21-J21</f>
        <v>3.8286915625000029E-2</v>
      </c>
      <c r="L21" s="24">
        <f t="shared" si="8"/>
        <v>0.36973322812499998</v>
      </c>
      <c r="M21" s="24">
        <f t="shared" si="27"/>
        <v>-0.12374866562500002</v>
      </c>
      <c r="N21" s="24">
        <f t="shared" si="28"/>
        <v>-0.21876258281249999</v>
      </c>
      <c r="O21" s="24">
        <f t="shared" si="29"/>
        <v>-0.28427147812499998</v>
      </c>
      <c r="P21" s="24">
        <f t="shared" si="1"/>
        <v>3.8286915625000031E-3</v>
      </c>
      <c r="Q21" s="24">
        <f t="shared" si="2"/>
        <v>3.8286915625000031E-3</v>
      </c>
      <c r="R21" s="24">
        <f t="shared" si="3"/>
        <v>0</v>
      </c>
      <c r="S21" s="24">
        <f t="shared" si="4"/>
        <v>3.8286915625000031E-3</v>
      </c>
      <c r="T21" s="24">
        <f>L21+P21</f>
        <v>0.37356191968749997</v>
      </c>
      <c r="U21" s="24">
        <f t="shared" si="31"/>
        <v>-0.11991997406250002</v>
      </c>
      <c r="V21" s="24">
        <f t="shared" si="32"/>
        <v>-0.21876258281249999</v>
      </c>
      <c r="W21" s="24">
        <f t="shared" si="33"/>
        <v>-0.28044278656249999</v>
      </c>
      <c r="X21" s="24">
        <f>$T$23*E21+$U$23*F21+$V$23*G21+$W$23*H21</f>
        <v>-3.528942599218754E-2</v>
      </c>
      <c r="Y21" s="24">
        <f t="shared" si="6"/>
        <v>3.528942599218754E-2</v>
      </c>
      <c r="Z21" s="24">
        <f>POWER(Y21,2)</f>
        <v>1.2453435868580815E-3</v>
      </c>
      <c r="AA21" s="166">
        <f>SUM(Z21:Z23)/2</f>
        <v>4.5654294328134962E-3</v>
      </c>
    </row>
    <row r="22" spans="4:27" ht="16.5" thickTop="1" thickBot="1" x14ac:dyDescent="0.3">
      <c r="D22" s="167"/>
      <c r="E22" s="15">
        <v>1</v>
      </c>
      <c r="F22" s="17">
        <v>0</v>
      </c>
      <c r="G22" s="17">
        <v>-1</v>
      </c>
      <c r="H22" s="17">
        <v>-1</v>
      </c>
      <c r="I22" s="18">
        <v>1</v>
      </c>
      <c r="J22" s="25">
        <f t="shared" si="0"/>
        <v>0.8727672890624999</v>
      </c>
      <c r="K22" s="25">
        <f t="shared" ref="K22:K23" si="34">I22-J22</f>
        <v>0.1272327109375001</v>
      </c>
      <c r="L22" s="25">
        <f t="shared" si="8"/>
        <v>0.37356191968749997</v>
      </c>
      <c r="M22" s="25">
        <f t="shared" ref="M22:M24" si="35">U21</f>
        <v>-0.11991997406250002</v>
      </c>
      <c r="N22" s="25">
        <f t="shared" ref="N22:N24" si="36">V21</f>
        <v>-0.21876258281249999</v>
      </c>
      <c r="O22" s="25">
        <f t="shared" ref="O22:O24" si="37">W21</f>
        <v>-0.28044278656249999</v>
      </c>
      <c r="P22" s="25">
        <f t="shared" si="1"/>
        <v>1.2723271093750011E-2</v>
      </c>
      <c r="Q22" s="25">
        <f t="shared" si="2"/>
        <v>0</v>
      </c>
      <c r="R22" s="25">
        <f t="shared" si="3"/>
        <v>-1.2723271093750011E-2</v>
      </c>
      <c r="S22" s="25">
        <f t="shared" si="4"/>
        <v>-1.2723271093750011E-2</v>
      </c>
      <c r="T22" s="25">
        <f t="shared" ref="T22:T23" si="38">L22+P22</f>
        <v>0.38628519078124995</v>
      </c>
      <c r="U22" s="25">
        <f t="shared" ref="U22:U24" si="39">M22+Q22</f>
        <v>-0.11991997406250002</v>
      </c>
      <c r="V22" s="25">
        <f t="shared" ref="V22:V24" si="40">N22+R22</f>
        <v>-0.23148585390625001</v>
      </c>
      <c r="W22" s="25">
        <f t="shared" ref="W22:W24" si="41">O22+S22</f>
        <v>-0.29316605765624998</v>
      </c>
      <c r="X22" s="25">
        <f>$T$23*E22+$U$23*F22+$V$23*G22+$W$23*H22</f>
        <v>0.93215856498046867</v>
      </c>
      <c r="Y22" s="25">
        <f t="shared" si="6"/>
        <v>6.7841435019531326E-2</v>
      </c>
      <c r="Z22" s="25">
        <f t="shared" si="14"/>
        <v>4.6024603055092915E-3</v>
      </c>
      <c r="AA22" s="167"/>
    </row>
    <row r="23" spans="4:27" ht="16.5" thickTop="1" thickBot="1" x14ac:dyDescent="0.3">
      <c r="D23" s="168"/>
      <c r="E23" s="15">
        <v>1</v>
      </c>
      <c r="F23" s="17">
        <v>-1</v>
      </c>
      <c r="G23" s="17">
        <v>-0.5</v>
      </c>
      <c r="H23" s="17">
        <v>-1</v>
      </c>
      <c r="I23" s="18">
        <v>1</v>
      </c>
      <c r="J23" s="26">
        <f t="shared" si="0"/>
        <v>0.91511414945312497</v>
      </c>
      <c r="K23" s="26">
        <f t="shared" si="34"/>
        <v>8.488585054687503E-2</v>
      </c>
      <c r="L23" s="26">
        <f t="shared" si="8"/>
        <v>0.38628519078124995</v>
      </c>
      <c r="M23" s="26">
        <f t="shared" si="35"/>
        <v>-0.11991997406250002</v>
      </c>
      <c r="N23" s="26">
        <f t="shared" si="36"/>
        <v>-0.23148585390625001</v>
      </c>
      <c r="O23" s="26">
        <f t="shared" si="37"/>
        <v>-0.29316605765624998</v>
      </c>
      <c r="P23" s="26">
        <f t="shared" si="1"/>
        <v>8.4885850546875027E-3</v>
      </c>
      <c r="Q23" s="26">
        <f t="shared" si="2"/>
        <v>-8.4885850546875027E-3</v>
      </c>
      <c r="R23" s="26">
        <f t="shared" si="3"/>
        <v>-4.2442925273437513E-3</v>
      </c>
      <c r="S23" s="26">
        <f t="shared" si="4"/>
        <v>-8.4885850546875027E-3</v>
      </c>
      <c r="T23" s="26">
        <f t="shared" si="38"/>
        <v>0.39477377583593748</v>
      </c>
      <c r="U23" s="26">
        <f t="shared" si="39"/>
        <v>-0.12840855911718752</v>
      </c>
      <c r="V23" s="26">
        <f t="shared" si="40"/>
        <v>-0.23573014643359377</v>
      </c>
      <c r="W23" s="26">
        <f t="shared" si="41"/>
        <v>-0.3016546427109375</v>
      </c>
      <c r="X23" s="26">
        <f>$T$23*E23+$U$23*F23+$V$23*G23+$W$23*H23</f>
        <v>0.94270205088085945</v>
      </c>
      <c r="Y23" s="26">
        <f t="shared" si="6"/>
        <v>5.7297949119140545E-2</v>
      </c>
      <c r="Z23" s="26">
        <f t="shared" si="14"/>
        <v>3.2830549732596188E-3</v>
      </c>
      <c r="AA23" s="168"/>
    </row>
    <row r="24" spans="4:27" ht="16.5" thickTop="1" thickBot="1" x14ac:dyDescent="0.3">
      <c r="D24" s="169">
        <v>5</v>
      </c>
      <c r="E24" s="15">
        <v>1</v>
      </c>
      <c r="F24" s="15">
        <v>1</v>
      </c>
      <c r="G24" s="15">
        <v>0</v>
      </c>
      <c r="H24" s="15">
        <v>1</v>
      </c>
      <c r="I24" s="16">
        <v>0</v>
      </c>
      <c r="J24" s="27">
        <f t="shared" si="0"/>
        <v>-3.528942599218754E-2</v>
      </c>
      <c r="K24" s="27">
        <f>I24-J24</f>
        <v>3.528942599218754E-2</v>
      </c>
      <c r="L24" s="27">
        <f t="shared" si="8"/>
        <v>0.39477377583593748</v>
      </c>
      <c r="M24" s="27">
        <f t="shared" si="35"/>
        <v>-0.12840855911718752</v>
      </c>
      <c r="N24" s="27">
        <f t="shared" si="36"/>
        <v>-0.23573014643359377</v>
      </c>
      <c r="O24" s="27">
        <f t="shared" si="37"/>
        <v>-0.3016546427109375</v>
      </c>
      <c r="P24" s="27">
        <f t="shared" si="1"/>
        <v>3.5289425992187542E-3</v>
      </c>
      <c r="Q24" s="27">
        <f t="shared" si="2"/>
        <v>3.5289425992187542E-3</v>
      </c>
      <c r="R24" s="27">
        <f t="shared" si="3"/>
        <v>0</v>
      </c>
      <c r="S24" s="27">
        <f t="shared" si="4"/>
        <v>3.5289425992187542E-3</v>
      </c>
      <c r="T24" s="27">
        <f>L24+P24</f>
        <v>0.39830271843515624</v>
      </c>
      <c r="U24" s="27">
        <f t="shared" si="39"/>
        <v>-0.12487961651796876</v>
      </c>
      <c r="V24" s="27">
        <f t="shared" si="40"/>
        <v>-0.23573014643359377</v>
      </c>
      <c r="W24" s="27">
        <f t="shared" si="41"/>
        <v>-0.29812570011171874</v>
      </c>
      <c r="X24" s="27">
        <f>$T$26*E24+$U$26*F24+$V$26*G24+$W$26*H24</f>
        <v>-2.9089251490878931E-2</v>
      </c>
      <c r="Y24" s="27">
        <f t="shared" si="6"/>
        <v>2.9089251490878931E-2</v>
      </c>
      <c r="Z24" s="27">
        <f>POWER(Y24,2)</f>
        <v>8.4618455229960214E-4</v>
      </c>
      <c r="AA24" s="169">
        <f>SUM(Z24:Z26)/2</f>
        <v>1.5284074555558646E-3</v>
      </c>
    </row>
    <row r="25" spans="4:27" ht="16.5" thickTop="1" thickBot="1" x14ac:dyDescent="0.3">
      <c r="D25" s="170"/>
      <c r="E25" s="15">
        <v>1</v>
      </c>
      <c r="F25" s="17">
        <v>0</v>
      </c>
      <c r="G25" s="17">
        <v>-1</v>
      </c>
      <c r="H25" s="17">
        <v>-1</v>
      </c>
      <c r="I25" s="18">
        <v>1</v>
      </c>
      <c r="J25" s="28">
        <f t="shared" si="0"/>
        <v>0.93215856498046867</v>
      </c>
      <c r="K25" s="28">
        <f t="shared" ref="K25:K26" si="42">I25-J25</f>
        <v>6.7841435019531326E-2</v>
      </c>
      <c r="L25" s="28">
        <f t="shared" si="8"/>
        <v>0.39830271843515624</v>
      </c>
      <c r="M25" s="28">
        <f t="shared" ref="M25:M27" si="43">U24</f>
        <v>-0.12487961651796876</v>
      </c>
      <c r="N25" s="28">
        <f t="shared" ref="N25:N27" si="44">V24</f>
        <v>-0.23573014643359377</v>
      </c>
      <c r="O25" s="28">
        <f t="shared" ref="O25:O27" si="45">W24</f>
        <v>-0.29812570011171874</v>
      </c>
      <c r="P25" s="28">
        <f t="shared" si="1"/>
        <v>6.784143501953133E-3</v>
      </c>
      <c r="Q25" s="28">
        <f t="shared" si="2"/>
        <v>0</v>
      </c>
      <c r="R25" s="28">
        <f t="shared" si="3"/>
        <v>-6.784143501953133E-3</v>
      </c>
      <c r="S25" s="28">
        <f t="shared" si="4"/>
        <v>-6.784143501953133E-3</v>
      </c>
      <c r="T25" s="28">
        <f t="shared" ref="T25:T26" si="46">L25+P25</f>
        <v>0.40508686193710935</v>
      </c>
      <c r="U25" s="28">
        <f t="shared" ref="U25:U27" si="47">M25+Q25</f>
        <v>-0.12487961651796876</v>
      </c>
      <c r="V25" s="28">
        <f t="shared" ref="V25:V27" si="48">N25+R25</f>
        <v>-0.24251428993554691</v>
      </c>
      <c r="W25" s="28">
        <f t="shared" ref="W25:W27" si="49">O25+S25</f>
        <v>-0.30490984361367185</v>
      </c>
      <c r="X25" s="28">
        <f>$T$26*E25+$U$26*F25+$V$26*G25+$W$26*H25</f>
        <v>0.96347762872719722</v>
      </c>
      <c r="Y25" s="28">
        <f t="shared" si="6"/>
        <v>3.6522371272802778E-2</v>
      </c>
      <c r="Z25" s="28">
        <f t="shared" si="14"/>
        <v>1.3338836033884496E-3</v>
      </c>
      <c r="AA25" s="170"/>
    </row>
    <row r="26" spans="4:27" ht="16.5" thickTop="1" thickBot="1" x14ac:dyDescent="0.3">
      <c r="D26" s="171"/>
      <c r="E26" s="15">
        <v>1</v>
      </c>
      <c r="F26" s="17">
        <v>-1</v>
      </c>
      <c r="G26" s="17">
        <v>-0.5</v>
      </c>
      <c r="H26" s="17">
        <v>-1</v>
      </c>
      <c r="I26" s="18">
        <v>1</v>
      </c>
      <c r="J26" s="29">
        <f t="shared" si="0"/>
        <v>0.95613346703652358</v>
      </c>
      <c r="K26" s="29">
        <f t="shared" si="42"/>
        <v>4.3866532963476423E-2</v>
      </c>
      <c r="L26" s="29">
        <f t="shared" si="8"/>
        <v>0.40508686193710935</v>
      </c>
      <c r="M26" s="29">
        <f t="shared" si="43"/>
        <v>-0.12487961651796876</v>
      </c>
      <c r="N26" s="29">
        <f t="shared" si="44"/>
        <v>-0.24251428993554691</v>
      </c>
      <c r="O26" s="29">
        <f t="shared" si="45"/>
        <v>-0.30490984361367185</v>
      </c>
      <c r="P26" s="29">
        <f t="shared" si="1"/>
        <v>4.3866532963476425E-3</v>
      </c>
      <c r="Q26" s="29">
        <f t="shared" si="2"/>
        <v>-4.3866532963476425E-3</v>
      </c>
      <c r="R26" s="29">
        <f t="shared" si="3"/>
        <v>-2.1933266481738213E-3</v>
      </c>
      <c r="S26" s="29">
        <f t="shared" si="4"/>
        <v>-4.3866532963476425E-3</v>
      </c>
      <c r="T26" s="29">
        <f t="shared" si="46"/>
        <v>0.40947351523345699</v>
      </c>
      <c r="U26" s="29">
        <f t="shared" si="47"/>
        <v>-0.12926626981431641</v>
      </c>
      <c r="V26" s="29">
        <f t="shared" si="48"/>
        <v>-0.24470761658372073</v>
      </c>
      <c r="W26" s="29">
        <f t="shared" si="49"/>
        <v>-0.30929649691001948</v>
      </c>
      <c r="X26" s="29">
        <f>$T$26*E26+$U$26*F26+$V$26*G26+$W$26*H26</f>
        <v>0.97039009024965328</v>
      </c>
      <c r="Y26" s="29">
        <f t="shared" si="6"/>
        <v>2.9609909750346719E-2</v>
      </c>
      <c r="Z26" s="29">
        <f t="shared" si="14"/>
        <v>8.7674675542367768E-4</v>
      </c>
      <c r="AA26" s="171"/>
    </row>
    <row r="27" spans="4:27" ht="16.5" thickTop="1" thickBot="1" x14ac:dyDescent="0.3">
      <c r="D27" s="166">
        <v>6</v>
      </c>
      <c r="E27" s="15">
        <v>1</v>
      </c>
      <c r="F27" s="15">
        <v>1</v>
      </c>
      <c r="G27" s="15">
        <v>0</v>
      </c>
      <c r="H27" s="15">
        <v>1</v>
      </c>
      <c r="I27" s="16">
        <v>0</v>
      </c>
      <c r="J27" s="24">
        <f t="shared" si="0"/>
        <v>-2.9089251490878931E-2</v>
      </c>
      <c r="K27" s="24">
        <f>I27-J27</f>
        <v>2.9089251490878931E-2</v>
      </c>
      <c r="L27" s="24">
        <f t="shared" si="8"/>
        <v>0.40947351523345699</v>
      </c>
      <c r="M27" s="24">
        <f t="shared" si="43"/>
        <v>-0.12926626981431641</v>
      </c>
      <c r="N27" s="24">
        <f t="shared" si="44"/>
        <v>-0.24470761658372073</v>
      </c>
      <c r="O27" s="24">
        <f t="shared" si="45"/>
        <v>-0.30929649691001948</v>
      </c>
      <c r="P27" s="24">
        <f t="shared" si="1"/>
        <v>2.9089251490878932E-3</v>
      </c>
      <c r="Q27" s="24">
        <f t="shared" si="2"/>
        <v>2.9089251490878932E-3</v>
      </c>
      <c r="R27" s="24">
        <f t="shared" si="3"/>
        <v>0</v>
      </c>
      <c r="S27" s="24">
        <f t="shared" si="4"/>
        <v>2.9089251490878932E-3</v>
      </c>
      <c r="T27" s="24">
        <f>L27+P27</f>
        <v>0.4123824403825449</v>
      </c>
      <c r="U27" s="24">
        <f t="shared" si="47"/>
        <v>-0.12635734466522852</v>
      </c>
      <c r="V27" s="24">
        <f t="shared" si="48"/>
        <v>-0.24470761658372073</v>
      </c>
      <c r="W27" s="24">
        <f t="shared" si="49"/>
        <v>-0.30638757176093157</v>
      </c>
      <c r="X27" s="24">
        <f>$T$29*E27+$U$29*F27+$V$29*G27+$W$29*H27</f>
        <v>-2.270130025173861E-2</v>
      </c>
      <c r="Y27" s="24">
        <f t="shared" si="6"/>
        <v>2.270130025173861E-2</v>
      </c>
      <c r="Z27" s="24">
        <f>POWER(Y27,2)</f>
        <v>5.1534903311958749E-4</v>
      </c>
      <c r="AA27" s="166">
        <f>SUM(Z27:Z29)/2</f>
        <v>5.7670178260406878E-4</v>
      </c>
    </row>
    <row r="28" spans="4:27" ht="16.5" thickTop="1" thickBot="1" x14ac:dyDescent="0.3">
      <c r="D28" s="167"/>
      <c r="E28" s="15">
        <v>1</v>
      </c>
      <c r="F28" s="17">
        <v>0</v>
      </c>
      <c r="G28" s="17">
        <v>-1</v>
      </c>
      <c r="H28" s="17">
        <v>-1</v>
      </c>
      <c r="I28" s="18">
        <v>1</v>
      </c>
      <c r="J28" s="25">
        <f t="shared" si="0"/>
        <v>0.96347762872719722</v>
      </c>
      <c r="K28" s="25">
        <f t="shared" ref="K28:K29" si="50">I28-J28</f>
        <v>3.6522371272802778E-2</v>
      </c>
      <c r="L28" s="25">
        <f t="shared" si="8"/>
        <v>0.4123824403825449</v>
      </c>
      <c r="M28" s="25">
        <f t="shared" ref="M28:M30" si="51">U27</f>
        <v>-0.12635734466522852</v>
      </c>
      <c r="N28" s="25">
        <f t="shared" ref="N28:N30" si="52">V27</f>
        <v>-0.24470761658372073</v>
      </c>
      <c r="O28" s="25">
        <f t="shared" ref="O28:O30" si="53">W27</f>
        <v>-0.30638757176093157</v>
      </c>
      <c r="P28" s="25">
        <f t="shared" si="1"/>
        <v>3.6522371272802779E-3</v>
      </c>
      <c r="Q28" s="25">
        <f t="shared" si="2"/>
        <v>0</v>
      </c>
      <c r="R28" s="25">
        <f t="shared" si="3"/>
        <v>-3.6522371272802779E-3</v>
      </c>
      <c r="S28" s="25">
        <f t="shared" si="4"/>
        <v>-3.6522371272802779E-3</v>
      </c>
      <c r="T28" s="25">
        <f t="shared" ref="T28:T29" si="54">L28+P28</f>
        <v>0.4160346775098252</v>
      </c>
      <c r="U28" s="25">
        <f t="shared" ref="U28:U30" si="55">M28+Q28</f>
        <v>-0.12635734466522852</v>
      </c>
      <c r="V28" s="25">
        <f t="shared" ref="V28:V30" si="56">N28+R28</f>
        <v>-0.248359853711001</v>
      </c>
      <c r="W28" s="25">
        <f t="shared" ref="W28:W30" si="57">O28+S28</f>
        <v>-0.31003980888821187</v>
      </c>
      <c r="X28" s="25">
        <f>$T$29*E28+$U$29*F28+$V$29*G28+$W$29*H28</f>
        <v>0.98028140062934654</v>
      </c>
      <c r="Y28" s="25">
        <f t="shared" si="6"/>
        <v>1.9718599370653456E-2</v>
      </c>
      <c r="Z28" s="25">
        <f t="shared" si="14"/>
        <v>3.8882316114033485E-4</v>
      </c>
      <c r="AA28" s="167"/>
    </row>
    <row r="29" spans="4:27" ht="16.5" thickTop="1" thickBot="1" x14ac:dyDescent="0.3">
      <c r="D29" s="168"/>
      <c r="E29" s="15">
        <v>1</v>
      </c>
      <c r="F29" s="17">
        <v>-1</v>
      </c>
      <c r="G29" s="17">
        <v>-0.5</v>
      </c>
      <c r="H29" s="17">
        <v>-1</v>
      </c>
      <c r="I29" s="18">
        <v>1</v>
      </c>
      <c r="J29" s="26">
        <f t="shared" si="0"/>
        <v>0.97661175791876609</v>
      </c>
      <c r="K29" s="26">
        <f t="shared" si="50"/>
        <v>2.3388242081233912E-2</v>
      </c>
      <c r="L29" s="26">
        <f t="shared" si="8"/>
        <v>0.4160346775098252</v>
      </c>
      <c r="M29" s="26">
        <f t="shared" si="51"/>
        <v>-0.12635734466522852</v>
      </c>
      <c r="N29" s="26">
        <f t="shared" si="52"/>
        <v>-0.248359853711001</v>
      </c>
      <c r="O29" s="26">
        <f t="shared" si="53"/>
        <v>-0.31003980888821187</v>
      </c>
      <c r="P29" s="26">
        <f t="shared" si="1"/>
        <v>2.3388242081233911E-3</v>
      </c>
      <c r="Q29" s="26">
        <f t="shared" si="2"/>
        <v>-2.3388242081233911E-3</v>
      </c>
      <c r="R29" s="26">
        <f t="shared" si="3"/>
        <v>-1.1694121040616956E-3</v>
      </c>
      <c r="S29" s="26">
        <f t="shared" si="4"/>
        <v>-2.3388242081233911E-3</v>
      </c>
      <c r="T29" s="26">
        <f t="shared" si="54"/>
        <v>0.41837350171794857</v>
      </c>
      <c r="U29" s="26">
        <f t="shared" si="55"/>
        <v>-0.12869616887335192</v>
      </c>
      <c r="V29" s="26">
        <f t="shared" si="56"/>
        <v>-0.24952926581506268</v>
      </c>
      <c r="W29" s="26">
        <f t="shared" si="57"/>
        <v>-0.31237863309633523</v>
      </c>
      <c r="X29" s="26">
        <f>$T$29*E29+$U$29*F29+$V$29*G29+$W$29*H29</f>
        <v>0.98421293659516706</v>
      </c>
      <c r="Y29" s="26">
        <f t="shared" si="6"/>
        <v>1.5787063404832935E-2</v>
      </c>
      <c r="Z29" s="26">
        <f t="shared" si="14"/>
        <v>2.4923137094821527E-4</v>
      </c>
      <c r="AA29" s="168"/>
    </row>
    <row r="30" spans="4:27" ht="16.5" thickTop="1" thickBot="1" x14ac:dyDescent="0.3">
      <c r="D30" s="169">
        <v>7</v>
      </c>
      <c r="E30" s="15">
        <v>1</v>
      </c>
      <c r="F30" s="15">
        <v>1</v>
      </c>
      <c r="G30" s="15">
        <v>0</v>
      </c>
      <c r="H30" s="15">
        <v>1</v>
      </c>
      <c r="I30" s="16">
        <v>0</v>
      </c>
      <c r="J30" s="27">
        <f t="shared" si="0"/>
        <v>-2.270130025173861E-2</v>
      </c>
      <c r="K30" s="27">
        <f>I30-J30</f>
        <v>2.270130025173861E-2</v>
      </c>
      <c r="L30" s="27">
        <f t="shared" si="8"/>
        <v>0.41837350171794857</v>
      </c>
      <c r="M30" s="27">
        <f t="shared" si="51"/>
        <v>-0.12869616887335192</v>
      </c>
      <c r="N30" s="27">
        <f t="shared" si="52"/>
        <v>-0.24952926581506268</v>
      </c>
      <c r="O30" s="27">
        <f t="shared" si="53"/>
        <v>-0.31237863309633523</v>
      </c>
      <c r="P30" s="27">
        <f t="shared" si="1"/>
        <v>2.2701300251738612E-3</v>
      </c>
      <c r="Q30" s="27">
        <f t="shared" si="2"/>
        <v>2.2701300251738612E-3</v>
      </c>
      <c r="R30" s="27">
        <f t="shared" si="3"/>
        <v>0</v>
      </c>
      <c r="S30" s="27">
        <f t="shared" si="4"/>
        <v>2.2701300251738612E-3</v>
      </c>
      <c r="T30" s="27">
        <f>L30+P30</f>
        <v>0.42064363174312241</v>
      </c>
      <c r="U30" s="27">
        <f t="shared" si="55"/>
        <v>-0.12642603884817805</v>
      </c>
      <c r="V30" s="27">
        <f t="shared" si="56"/>
        <v>-0.24952926581506268</v>
      </c>
      <c r="W30" s="27">
        <f t="shared" si="57"/>
        <v>-0.31010850307116139</v>
      </c>
      <c r="X30" s="27">
        <f>$T$32*E30+$U$32*F30+$V$32*G30+$W$32*H30</f>
        <v>-1.7203664534951368E-2</v>
      </c>
      <c r="Y30" s="27">
        <f t="shared" si="6"/>
        <v>1.7203664534951368E-2</v>
      </c>
      <c r="Z30" s="27">
        <f>POWER(Y30,2)</f>
        <v>2.9596607343114348E-4</v>
      </c>
      <c r="AA30" s="169">
        <f>SUM(Z30:Z32)/2</f>
        <v>2.4258963850920122E-4</v>
      </c>
    </row>
    <row r="31" spans="4:27" ht="16.5" thickTop="1" thickBot="1" x14ac:dyDescent="0.3">
      <c r="D31" s="170"/>
      <c r="E31" s="15">
        <v>1</v>
      </c>
      <c r="F31" s="17">
        <v>0</v>
      </c>
      <c r="G31" s="17">
        <v>-1</v>
      </c>
      <c r="H31" s="17">
        <v>-1</v>
      </c>
      <c r="I31" s="18">
        <v>1</v>
      </c>
      <c r="J31" s="28">
        <f t="shared" si="0"/>
        <v>0.98028140062934654</v>
      </c>
      <c r="K31" s="28">
        <f t="shared" ref="K31:K32" si="58">I31-J31</f>
        <v>1.9718599370653456E-2</v>
      </c>
      <c r="L31" s="28">
        <f t="shared" si="8"/>
        <v>0.42064363174312241</v>
      </c>
      <c r="M31" s="28">
        <f t="shared" ref="M31:M33" si="59">U30</f>
        <v>-0.12642603884817805</v>
      </c>
      <c r="N31" s="28">
        <f t="shared" ref="N31:N33" si="60">V30</f>
        <v>-0.24952926581506268</v>
      </c>
      <c r="O31" s="28">
        <f t="shared" ref="O31:O33" si="61">W30</f>
        <v>-0.31010850307116139</v>
      </c>
      <c r="P31" s="28">
        <f t="shared" si="1"/>
        <v>1.9718599370653457E-3</v>
      </c>
      <c r="Q31" s="28">
        <f t="shared" si="2"/>
        <v>0</v>
      </c>
      <c r="R31" s="28">
        <f t="shared" si="3"/>
        <v>-1.9718599370653457E-3</v>
      </c>
      <c r="S31" s="28">
        <f t="shared" si="4"/>
        <v>-1.9718599370653457E-3</v>
      </c>
      <c r="T31" s="28">
        <f t="shared" ref="T31:T32" si="62">L31+P31</f>
        <v>0.42261549168018775</v>
      </c>
      <c r="U31" s="28">
        <f t="shared" ref="U31:U33" si="63">M31+Q31</f>
        <v>-0.12642603884817805</v>
      </c>
      <c r="V31" s="28">
        <f t="shared" ref="V31:V33" si="64">N31+R31</f>
        <v>-0.25150112575212802</v>
      </c>
      <c r="W31" s="28">
        <f t="shared" ref="W31:W33" si="65">O31+S31</f>
        <v>-0.31208036300822672</v>
      </c>
      <c r="X31" s="28">
        <f>$T$32*E31+$U$32*F31+$V$32*G31+$W$32*H31</f>
        <v>0.98947886633737836</v>
      </c>
      <c r="Y31" s="28">
        <f t="shared" si="6"/>
        <v>1.052113366262164E-2</v>
      </c>
      <c r="Z31" s="28">
        <f t="shared" si="14"/>
        <v>1.1069425354675025E-4</v>
      </c>
      <c r="AA31" s="170"/>
    </row>
    <row r="32" spans="4:27" ht="16.5" thickTop="1" thickBot="1" x14ac:dyDescent="0.3">
      <c r="D32" s="171"/>
      <c r="E32" s="15">
        <v>1</v>
      </c>
      <c r="F32" s="17">
        <v>-1</v>
      </c>
      <c r="G32" s="17">
        <v>-0.5</v>
      </c>
      <c r="H32" s="17">
        <v>-1</v>
      </c>
      <c r="I32" s="18">
        <v>1</v>
      </c>
      <c r="J32" s="29">
        <f t="shared" si="0"/>
        <v>0.98687245641265653</v>
      </c>
      <c r="K32" s="29">
        <f t="shared" si="58"/>
        <v>1.3127543587343471E-2</v>
      </c>
      <c r="L32" s="29">
        <f t="shared" si="8"/>
        <v>0.42261549168018775</v>
      </c>
      <c r="M32" s="29">
        <f t="shared" si="59"/>
        <v>-0.12642603884817805</v>
      </c>
      <c r="N32" s="29">
        <f t="shared" si="60"/>
        <v>-0.25150112575212802</v>
      </c>
      <c r="O32" s="29">
        <f t="shared" si="61"/>
        <v>-0.31208036300822672</v>
      </c>
      <c r="P32" s="29">
        <f t="shared" si="1"/>
        <v>1.3127543587343471E-3</v>
      </c>
      <c r="Q32" s="29">
        <f t="shared" si="2"/>
        <v>-1.3127543587343471E-3</v>
      </c>
      <c r="R32" s="29">
        <f t="shared" si="3"/>
        <v>-6.5637717936717355E-4</v>
      </c>
      <c r="S32" s="29">
        <f t="shared" si="4"/>
        <v>-1.3127543587343471E-3</v>
      </c>
      <c r="T32" s="29">
        <f t="shared" si="62"/>
        <v>0.4239282460389221</v>
      </c>
      <c r="U32" s="29">
        <f t="shared" si="63"/>
        <v>-0.12773879320691239</v>
      </c>
      <c r="V32" s="29">
        <f t="shared" si="64"/>
        <v>-0.25215750293149519</v>
      </c>
      <c r="W32" s="29">
        <f t="shared" si="65"/>
        <v>-0.31339311736696107</v>
      </c>
      <c r="X32" s="29">
        <f>$T$32*E32+$U$32*F32+$V$32*G32+$W$32*H32</f>
        <v>0.9911389080785431</v>
      </c>
      <c r="Y32" s="29">
        <f t="shared" si="6"/>
        <v>8.8610919214568984E-3</v>
      </c>
      <c r="Z32" s="29">
        <f t="shared" si="14"/>
        <v>7.8518950040508702E-5</v>
      </c>
      <c r="AA32" s="171"/>
    </row>
    <row r="33" spans="4:27" ht="16.5" thickTop="1" thickBot="1" x14ac:dyDescent="0.3">
      <c r="D33" s="166">
        <v>8</v>
      </c>
      <c r="E33" s="15">
        <v>1</v>
      </c>
      <c r="F33" s="15">
        <v>1</v>
      </c>
      <c r="G33" s="15">
        <v>0</v>
      </c>
      <c r="H33" s="15">
        <v>1</v>
      </c>
      <c r="I33" s="16">
        <v>0</v>
      </c>
      <c r="J33" s="24">
        <f t="shared" si="0"/>
        <v>-1.7203664534951368E-2</v>
      </c>
      <c r="K33" s="24">
        <f>I33-J33</f>
        <v>1.7203664534951368E-2</v>
      </c>
      <c r="L33" s="24">
        <f t="shared" si="8"/>
        <v>0.4239282460389221</v>
      </c>
      <c r="M33" s="24">
        <f t="shared" si="59"/>
        <v>-0.12773879320691239</v>
      </c>
      <c r="N33" s="24">
        <f t="shared" si="60"/>
        <v>-0.25215750293149519</v>
      </c>
      <c r="O33" s="24">
        <f t="shared" si="61"/>
        <v>-0.31339311736696107</v>
      </c>
      <c r="P33" s="24">
        <f t="shared" si="1"/>
        <v>1.7203664534951369E-3</v>
      </c>
      <c r="Q33" s="24">
        <f t="shared" si="2"/>
        <v>1.7203664534951369E-3</v>
      </c>
      <c r="R33" s="24">
        <f t="shared" si="3"/>
        <v>0</v>
      </c>
      <c r="S33" s="24">
        <f t="shared" si="4"/>
        <v>1.7203664534951369E-3</v>
      </c>
      <c r="T33" s="24">
        <f>L33+P33</f>
        <v>0.42564861249241726</v>
      </c>
      <c r="U33" s="24">
        <f t="shared" si="63"/>
        <v>-0.12601842675341726</v>
      </c>
      <c r="V33" s="24">
        <f t="shared" si="64"/>
        <v>-0.25215750293149519</v>
      </c>
      <c r="W33" s="24">
        <f t="shared" si="65"/>
        <v>-0.31167275091346591</v>
      </c>
      <c r="X33" s="24">
        <f>$T$35*E33+$U$35*F33+$V$35*G33+$W$35*H33</f>
        <v>-1.2837682670395589E-2</v>
      </c>
      <c r="Y33" s="24">
        <f t="shared" si="6"/>
        <v>1.2837682670395589E-2</v>
      </c>
      <c r="Z33" s="24">
        <f>POWER(Y33,2)</f>
        <v>1.6480609634577522E-4</v>
      </c>
      <c r="AA33" s="166">
        <f>SUM(Z33:Z35)/2</f>
        <v>1.1126168753194117E-4</v>
      </c>
    </row>
    <row r="34" spans="4:27" ht="16.5" thickTop="1" thickBot="1" x14ac:dyDescent="0.3">
      <c r="D34" s="167"/>
      <c r="E34" s="15">
        <v>1</v>
      </c>
      <c r="F34" s="17">
        <v>0</v>
      </c>
      <c r="G34" s="17">
        <v>-1</v>
      </c>
      <c r="H34" s="17">
        <v>-1</v>
      </c>
      <c r="I34" s="18">
        <v>1</v>
      </c>
      <c r="J34" s="25">
        <f t="shared" si="0"/>
        <v>0.98947886633737836</v>
      </c>
      <c r="K34" s="25">
        <f t="shared" ref="K34:K35" si="66">I34-J34</f>
        <v>1.052113366262164E-2</v>
      </c>
      <c r="L34" s="25">
        <f t="shared" si="8"/>
        <v>0.42564861249241726</v>
      </c>
      <c r="M34" s="25">
        <f t="shared" ref="M34:M36" si="67">U33</f>
        <v>-0.12601842675341726</v>
      </c>
      <c r="N34" s="25">
        <f t="shared" ref="N34:N36" si="68">V33</f>
        <v>-0.25215750293149519</v>
      </c>
      <c r="O34" s="25">
        <f t="shared" ref="O34:O36" si="69">W33</f>
        <v>-0.31167275091346591</v>
      </c>
      <c r="P34" s="25">
        <f t="shared" si="1"/>
        <v>1.052113366262164E-3</v>
      </c>
      <c r="Q34" s="25">
        <f t="shared" si="2"/>
        <v>0</v>
      </c>
      <c r="R34" s="25">
        <f t="shared" si="3"/>
        <v>-1.052113366262164E-3</v>
      </c>
      <c r="S34" s="25">
        <f t="shared" si="4"/>
        <v>-1.052113366262164E-3</v>
      </c>
      <c r="T34" s="25">
        <f t="shared" ref="T34:T35" si="70">L34+P34</f>
        <v>0.42670072585867941</v>
      </c>
      <c r="U34" s="25">
        <f t="shared" ref="U34:U36" si="71">M34+Q34</f>
        <v>-0.12601842675341726</v>
      </c>
      <c r="V34" s="25">
        <f t="shared" ref="V34:V36" si="72">N34+R34</f>
        <v>-0.25320961629775735</v>
      </c>
      <c r="W34" s="25">
        <f t="shared" ref="W34:W36" si="73">O34+S34</f>
        <v>-0.31272486427972807</v>
      </c>
      <c r="X34" s="25">
        <f t="shared" ref="X34:X35" si="74">$T$35*E34+$U$35*F34+$V$35*G34+$W$35*H34</f>
        <v>0.99462300017598904</v>
      </c>
      <c r="Y34" s="25">
        <f t="shared" si="6"/>
        <v>5.376999824010964E-3</v>
      </c>
      <c r="Z34" s="25">
        <f t="shared" si="14"/>
        <v>2.8912127107413936E-5</v>
      </c>
      <c r="AA34" s="167"/>
    </row>
    <row r="35" spans="4:27" ht="16.5" thickTop="1" thickBot="1" x14ac:dyDescent="0.3">
      <c r="D35" s="168"/>
      <c r="E35" s="15">
        <v>1</v>
      </c>
      <c r="F35" s="17">
        <v>-1</v>
      </c>
      <c r="G35" s="17">
        <v>-0.5</v>
      </c>
      <c r="H35" s="17">
        <v>-1</v>
      </c>
      <c r="I35" s="18">
        <v>1</v>
      </c>
      <c r="J35" s="26">
        <f t="shared" si="0"/>
        <v>0.99204882504070335</v>
      </c>
      <c r="K35" s="26">
        <f t="shared" si="66"/>
        <v>7.9511749592966474E-3</v>
      </c>
      <c r="L35" s="26">
        <f t="shared" si="8"/>
        <v>0.42670072585867941</v>
      </c>
      <c r="M35" s="26">
        <f t="shared" si="67"/>
        <v>-0.12601842675341726</v>
      </c>
      <c r="N35" s="26">
        <f t="shared" si="68"/>
        <v>-0.25320961629775735</v>
      </c>
      <c r="O35" s="26">
        <f t="shared" si="69"/>
        <v>-0.31272486427972807</v>
      </c>
      <c r="P35" s="26">
        <f t="shared" si="1"/>
        <v>7.9511749592966476E-4</v>
      </c>
      <c r="Q35" s="26">
        <f t="shared" si="2"/>
        <v>-7.9511749592966476E-4</v>
      </c>
      <c r="R35" s="26">
        <f t="shared" si="3"/>
        <v>-3.9755874796483238E-4</v>
      </c>
      <c r="S35" s="26">
        <f t="shared" si="4"/>
        <v>-7.9511749592966476E-4</v>
      </c>
      <c r="T35" s="26">
        <f t="shared" si="70"/>
        <v>0.42749584335460905</v>
      </c>
      <c r="U35" s="26">
        <f t="shared" si="71"/>
        <v>-0.12681354424934693</v>
      </c>
      <c r="V35" s="26">
        <f t="shared" si="72"/>
        <v>-0.25360717504572217</v>
      </c>
      <c r="W35" s="26">
        <f t="shared" si="73"/>
        <v>-0.31351998177565771</v>
      </c>
      <c r="X35" s="26">
        <f t="shared" si="74"/>
        <v>0.99463295690247477</v>
      </c>
      <c r="Y35" s="26">
        <f t="shared" si="6"/>
        <v>5.3670430975252259E-3</v>
      </c>
      <c r="Z35" s="26">
        <f t="shared" si="14"/>
        <v>2.8805151610693173E-5</v>
      </c>
      <c r="AA35" s="168"/>
    </row>
    <row r="36" spans="4:27" ht="16.5" thickTop="1" thickBot="1" x14ac:dyDescent="0.3">
      <c r="D36" s="169">
        <v>9</v>
      </c>
      <c r="E36" s="15">
        <v>1</v>
      </c>
      <c r="F36" s="15">
        <v>1</v>
      </c>
      <c r="G36" s="15">
        <v>0</v>
      </c>
      <c r="H36" s="15">
        <v>1</v>
      </c>
      <c r="I36" s="16">
        <v>0</v>
      </c>
      <c r="J36" s="27">
        <f t="shared" si="0"/>
        <v>-1.2837682670395589E-2</v>
      </c>
      <c r="K36" s="27">
        <f>I36-J36</f>
        <v>1.2837682670395589E-2</v>
      </c>
      <c r="L36" s="27">
        <f t="shared" si="8"/>
        <v>0.42749584335460905</v>
      </c>
      <c r="M36" s="27">
        <f t="shared" si="67"/>
        <v>-0.12681354424934693</v>
      </c>
      <c r="N36" s="27">
        <f t="shared" si="68"/>
        <v>-0.25360717504572217</v>
      </c>
      <c r="O36" s="27">
        <f t="shared" si="69"/>
        <v>-0.31351998177565771</v>
      </c>
      <c r="P36" s="27">
        <f t="shared" si="1"/>
        <v>1.2837682670395591E-3</v>
      </c>
      <c r="Q36" s="27">
        <f t="shared" si="2"/>
        <v>1.2837682670395591E-3</v>
      </c>
      <c r="R36" s="27">
        <f t="shared" si="3"/>
        <v>0</v>
      </c>
      <c r="S36" s="27">
        <f t="shared" si="4"/>
        <v>1.2837682670395591E-3</v>
      </c>
      <c r="T36" s="27">
        <f>L36+P36</f>
        <v>0.42877961162164863</v>
      </c>
      <c r="U36" s="27">
        <f t="shared" si="71"/>
        <v>-0.12552977598230738</v>
      </c>
      <c r="V36" s="27">
        <f t="shared" si="72"/>
        <v>-0.25360717504572217</v>
      </c>
      <c r="W36" s="27">
        <f t="shared" si="73"/>
        <v>-0.31223621350861813</v>
      </c>
      <c r="X36" s="27">
        <f>$T$38*E36+$U$38*F36+$V$38*G36+$W$38*H36</f>
        <v>-9.5170340101330964E-3</v>
      </c>
      <c r="Y36" s="27">
        <f t="shared" si="6"/>
        <v>9.5170340101330964E-3</v>
      </c>
      <c r="Z36" s="27">
        <f>POWER(Y36,2)</f>
        <v>9.0573936350030039E-5</v>
      </c>
      <c r="AA36" s="169">
        <f>SUM(Z36:Z38)/2</f>
        <v>5.4672192674521887E-5</v>
      </c>
    </row>
    <row r="37" spans="4:27" ht="16.5" thickTop="1" thickBot="1" x14ac:dyDescent="0.3">
      <c r="D37" s="170"/>
      <c r="E37" s="15">
        <v>1</v>
      </c>
      <c r="F37" s="17">
        <v>0</v>
      </c>
      <c r="G37" s="17">
        <v>-1</v>
      </c>
      <c r="H37" s="17">
        <v>-1</v>
      </c>
      <c r="I37" s="18">
        <v>1</v>
      </c>
      <c r="J37" s="28">
        <f t="shared" si="0"/>
        <v>0.99462300017598881</v>
      </c>
      <c r="K37" s="28">
        <f t="shared" ref="K37:K38" si="75">I37-J37</f>
        <v>5.376999824011186E-3</v>
      </c>
      <c r="L37" s="28">
        <f t="shared" si="8"/>
        <v>0.42877961162164863</v>
      </c>
      <c r="M37" s="28">
        <f t="shared" ref="M37:M39" si="76">U36</f>
        <v>-0.12552977598230738</v>
      </c>
      <c r="N37" s="28">
        <f t="shared" ref="N37:N39" si="77">V36</f>
        <v>-0.25360717504572217</v>
      </c>
      <c r="O37" s="28">
        <f t="shared" ref="O37:O39" si="78">W36</f>
        <v>-0.31223621350861813</v>
      </c>
      <c r="P37" s="28">
        <f t="shared" si="1"/>
        <v>5.3769998240111867E-4</v>
      </c>
      <c r="Q37" s="28">
        <f t="shared" si="2"/>
        <v>0</v>
      </c>
      <c r="R37" s="28">
        <f t="shared" si="3"/>
        <v>-5.3769998240111867E-4</v>
      </c>
      <c r="S37" s="28">
        <f t="shared" si="4"/>
        <v>-5.3769998240111867E-4</v>
      </c>
      <c r="T37" s="28">
        <f t="shared" ref="T37:T38" si="79">L37+P37</f>
        <v>0.42931731160404973</v>
      </c>
      <c r="U37" s="28">
        <f t="shared" ref="U37:U39" si="80">M37+Q37</f>
        <v>-0.12552977598230738</v>
      </c>
      <c r="V37" s="28">
        <f t="shared" ref="V37:V39" si="81">N37+R37</f>
        <v>-0.25414487502812327</v>
      </c>
      <c r="W37" s="28">
        <f t="shared" ref="W37:W39" si="82">O37+S37</f>
        <v>-0.31277391349101924</v>
      </c>
      <c r="X37" s="28">
        <f t="shared" ref="X37:X38" si="83">$T$38*E37+$U$38*F37+$V$38*G37+$W$38*H37</f>
        <v>0.99756274047533267</v>
      </c>
      <c r="Y37" s="28">
        <f t="shared" si="6"/>
        <v>2.4372595246673345E-3</v>
      </c>
      <c r="Z37" s="28">
        <f t="shared" si="14"/>
        <v>5.9402339905816416E-6</v>
      </c>
      <c r="AA37" s="170"/>
    </row>
    <row r="38" spans="4:27" ht="16.5" thickTop="1" thickBot="1" x14ac:dyDescent="0.3">
      <c r="D38" s="171"/>
      <c r="E38" s="15">
        <v>1</v>
      </c>
      <c r="F38" s="17">
        <v>-1</v>
      </c>
      <c r="G38" s="17">
        <v>-0.5</v>
      </c>
      <c r="H38" s="17">
        <v>-1</v>
      </c>
      <c r="I38" s="18">
        <v>1</v>
      </c>
      <c r="J38" s="29">
        <f t="shared" si="0"/>
        <v>0.994693438591438</v>
      </c>
      <c r="K38" s="29">
        <f t="shared" si="75"/>
        <v>5.306561408562005E-3</v>
      </c>
      <c r="L38" s="29">
        <f t="shared" si="8"/>
        <v>0.42931731160404973</v>
      </c>
      <c r="M38" s="29">
        <f t="shared" si="76"/>
        <v>-0.12552977598230738</v>
      </c>
      <c r="N38" s="29">
        <f t="shared" si="77"/>
        <v>-0.25414487502812327</v>
      </c>
      <c r="O38" s="29">
        <f t="shared" si="78"/>
        <v>-0.31277391349101924</v>
      </c>
      <c r="P38" s="29">
        <f t="shared" si="1"/>
        <v>5.3065614085620052E-4</v>
      </c>
      <c r="Q38" s="29">
        <f t="shared" si="2"/>
        <v>-5.3065614085620052E-4</v>
      </c>
      <c r="R38" s="29">
        <f t="shared" si="3"/>
        <v>-2.6532807042810026E-4</v>
      </c>
      <c r="S38" s="29">
        <f t="shared" si="4"/>
        <v>-5.3065614085620052E-4</v>
      </c>
      <c r="T38" s="29">
        <f t="shared" si="79"/>
        <v>0.42984796774490591</v>
      </c>
      <c r="U38" s="29">
        <f t="shared" si="80"/>
        <v>-0.12606043212316359</v>
      </c>
      <c r="V38" s="29">
        <f t="shared" si="81"/>
        <v>-0.25441020309855139</v>
      </c>
      <c r="W38" s="29">
        <f t="shared" si="82"/>
        <v>-0.31330456963187542</v>
      </c>
      <c r="X38" s="29">
        <f t="shared" si="83"/>
        <v>0.99641807104922053</v>
      </c>
      <c r="Y38" s="29">
        <f t="shared" si="6"/>
        <v>3.5819289507794672E-3</v>
      </c>
      <c r="Z38" s="29">
        <f t="shared" si="14"/>
        <v>1.2830215008432095E-5</v>
      </c>
      <c r="AA38" s="171"/>
    </row>
    <row r="39" spans="4:27" ht="16.5" thickTop="1" thickBot="1" x14ac:dyDescent="0.3">
      <c r="D39" s="166">
        <v>10</v>
      </c>
      <c r="E39" s="15">
        <v>1</v>
      </c>
      <c r="F39" s="15">
        <v>1</v>
      </c>
      <c r="G39" s="15">
        <v>0</v>
      </c>
      <c r="H39" s="15">
        <v>1</v>
      </c>
      <c r="I39" s="16">
        <v>0</v>
      </c>
      <c r="J39" s="24">
        <f t="shared" si="0"/>
        <v>-9.5170340101330964E-3</v>
      </c>
      <c r="K39" s="24">
        <f>I39-J39</f>
        <v>9.5170340101330964E-3</v>
      </c>
      <c r="L39" s="24">
        <f t="shared" si="8"/>
        <v>0.42984796774490591</v>
      </c>
      <c r="M39" s="24">
        <f t="shared" si="76"/>
        <v>-0.12606043212316359</v>
      </c>
      <c r="N39" s="24">
        <f t="shared" si="77"/>
        <v>-0.25441020309855139</v>
      </c>
      <c r="O39" s="24">
        <f t="shared" si="78"/>
        <v>-0.31330456963187542</v>
      </c>
      <c r="P39" s="24">
        <f t="shared" si="1"/>
        <v>9.5170340101330972E-4</v>
      </c>
      <c r="Q39" s="24">
        <f t="shared" si="2"/>
        <v>9.5170340101330972E-4</v>
      </c>
      <c r="R39" s="24">
        <f t="shared" si="3"/>
        <v>0</v>
      </c>
      <c r="S39" s="24">
        <f t="shared" si="4"/>
        <v>9.5170340101330972E-4</v>
      </c>
      <c r="T39" s="24">
        <f>L39+P39</f>
        <v>0.43079967114591922</v>
      </c>
      <c r="U39" s="24">
        <f t="shared" si="80"/>
        <v>-0.12510872872215029</v>
      </c>
      <c r="V39" s="24">
        <f t="shared" si="81"/>
        <v>-0.25441020309855139</v>
      </c>
      <c r="W39" s="24">
        <f t="shared" si="82"/>
        <v>-0.31235286623086211</v>
      </c>
      <c r="X39" s="24">
        <f>$T$41*E39+$U$41*F39+$V$41*G39+$W$41*H39</f>
        <v>-7.0543555541557335E-3</v>
      </c>
      <c r="Y39" s="24">
        <f t="shared" si="6"/>
        <v>7.0543555541557335E-3</v>
      </c>
      <c r="Z39" s="24">
        <f>POWER(Y39,2)</f>
        <v>4.9763932284447847E-5</v>
      </c>
      <c r="AA39" s="166">
        <f>SUM(Z39:Z41)/2</f>
        <v>2.8653153774406421E-5</v>
      </c>
    </row>
    <row r="40" spans="4:27" ht="16.5" thickTop="1" thickBot="1" x14ac:dyDescent="0.3">
      <c r="D40" s="167"/>
      <c r="E40" s="15">
        <v>1</v>
      </c>
      <c r="F40" s="17">
        <v>0</v>
      </c>
      <c r="G40" s="17">
        <v>-1</v>
      </c>
      <c r="H40" s="17">
        <v>-1</v>
      </c>
      <c r="I40" s="18">
        <v>1</v>
      </c>
      <c r="J40" s="25">
        <f t="shared" si="0"/>
        <v>0.99756274047533267</v>
      </c>
      <c r="K40" s="25">
        <f t="shared" ref="K40:K41" si="84">I40-J40</f>
        <v>2.4372595246673345E-3</v>
      </c>
      <c r="L40" s="25">
        <f t="shared" si="8"/>
        <v>0.43079967114591922</v>
      </c>
      <c r="M40" s="25">
        <f t="shared" ref="M40:M41" si="85">U39</f>
        <v>-0.12510872872215029</v>
      </c>
      <c r="N40" s="25">
        <f t="shared" ref="N40:N41" si="86">V39</f>
        <v>-0.25441020309855139</v>
      </c>
      <c r="O40" s="25">
        <f t="shared" ref="O40:O41" si="87">W39</f>
        <v>-0.31235286623086211</v>
      </c>
      <c r="P40" s="25">
        <f t="shared" si="1"/>
        <v>2.4372595246673347E-4</v>
      </c>
      <c r="Q40" s="25">
        <f t="shared" si="2"/>
        <v>0</v>
      </c>
      <c r="R40" s="25">
        <f t="shared" si="3"/>
        <v>-2.4372595246673347E-4</v>
      </c>
      <c r="S40" s="25">
        <f t="shared" si="4"/>
        <v>-2.4372595246673347E-4</v>
      </c>
      <c r="T40" s="25">
        <f t="shared" ref="T40:T41" si="88">L40+P40</f>
        <v>0.43104339709838596</v>
      </c>
      <c r="U40" s="25">
        <f t="shared" ref="U40:U41" si="89">M40+Q40</f>
        <v>-0.12510872872215029</v>
      </c>
      <c r="V40" s="25">
        <f t="shared" ref="V40:V41" si="90">N40+R40</f>
        <v>-0.25465392905101814</v>
      </c>
      <c r="W40" s="25">
        <f t="shared" ref="W40:W41" si="91">O40+S40</f>
        <v>-0.31259659218332886</v>
      </c>
      <c r="X40" s="25">
        <f t="shared" ref="X40:X41" si="92">$T$41*E40+$U$41*F40+$V$41*G40+$W$41*H40</f>
        <v>0.99927499770038941</v>
      </c>
      <c r="Y40" s="25">
        <f t="shared" si="6"/>
        <v>7.2500229961058871E-4</v>
      </c>
      <c r="Z40" s="25">
        <f t="shared" si="14"/>
        <v>5.2562833444064186E-7</v>
      </c>
      <c r="AA40" s="167"/>
    </row>
    <row r="41" spans="4:27" ht="16.5" thickTop="1" thickBot="1" x14ac:dyDescent="0.3">
      <c r="D41" s="168"/>
      <c r="E41" s="15">
        <v>1</v>
      </c>
      <c r="F41" s="17">
        <v>-1</v>
      </c>
      <c r="G41" s="17">
        <v>-0.5</v>
      </c>
      <c r="H41" s="17">
        <v>-1</v>
      </c>
      <c r="I41" s="18">
        <v>1</v>
      </c>
      <c r="J41" s="26">
        <f t="shared" si="0"/>
        <v>0.99607568252937417</v>
      </c>
      <c r="K41" s="26">
        <f t="shared" si="84"/>
        <v>3.9243174706258266E-3</v>
      </c>
      <c r="L41" s="26">
        <f t="shared" si="8"/>
        <v>0.43104339709838596</v>
      </c>
      <c r="M41" s="26">
        <f t="shared" si="85"/>
        <v>-0.12510872872215029</v>
      </c>
      <c r="N41" s="26">
        <f t="shared" si="86"/>
        <v>-0.25465392905101814</v>
      </c>
      <c r="O41" s="26">
        <f t="shared" si="87"/>
        <v>-0.31259659218332886</v>
      </c>
      <c r="P41" s="26">
        <f t="shared" si="1"/>
        <v>3.9243174706258269E-4</v>
      </c>
      <c r="Q41" s="26">
        <f t="shared" si="2"/>
        <v>-3.9243174706258269E-4</v>
      </c>
      <c r="R41" s="26">
        <f t="shared" si="3"/>
        <v>-1.9621587353129135E-4</v>
      </c>
      <c r="S41" s="26">
        <f t="shared" si="4"/>
        <v>-3.9243174706258269E-4</v>
      </c>
      <c r="T41" s="26">
        <f t="shared" si="88"/>
        <v>0.43143582884544857</v>
      </c>
      <c r="U41" s="26">
        <f t="shared" si="89"/>
        <v>-0.12550116046921286</v>
      </c>
      <c r="V41" s="26">
        <f t="shared" si="90"/>
        <v>-0.25485014492454944</v>
      </c>
      <c r="W41" s="26">
        <f t="shared" si="91"/>
        <v>-0.31298902393039146</v>
      </c>
      <c r="X41" s="26">
        <f t="shared" si="92"/>
        <v>0.99735108570732756</v>
      </c>
      <c r="Y41" s="26">
        <f t="shared" si="6"/>
        <v>2.648914292672444E-3</v>
      </c>
      <c r="Z41" s="26">
        <f t="shared" si="14"/>
        <v>7.0167469299243547E-6</v>
      </c>
      <c r="AA41" s="168"/>
    </row>
    <row r="42" spans="4:27" ht="15.75" thickTop="1" x14ac:dyDescent="0.25"/>
  </sheetData>
  <mergeCells count="38">
    <mergeCell ref="B10:B11"/>
    <mergeCell ref="K10:K11"/>
    <mergeCell ref="J10:J11"/>
    <mergeCell ref="I10:I11"/>
    <mergeCell ref="H10:H11"/>
    <mergeCell ref="G10:G11"/>
    <mergeCell ref="F10:F11"/>
    <mergeCell ref="E10:E11"/>
    <mergeCell ref="D10:D11"/>
    <mergeCell ref="L10:O10"/>
    <mergeCell ref="P10:S10"/>
    <mergeCell ref="T10:W10"/>
    <mergeCell ref="AA10:AA11"/>
    <mergeCell ref="Z10:Z11"/>
    <mergeCell ref="Y10:Y11"/>
    <mergeCell ref="X10:X11"/>
    <mergeCell ref="D12:D14"/>
    <mergeCell ref="AA12:AA14"/>
    <mergeCell ref="D15:D17"/>
    <mergeCell ref="AA15:AA17"/>
    <mergeCell ref="D18:D20"/>
    <mergeCell ref="AA18:AA20"/>
    <mergeCell ref="D39:D41"/>
    <mergeCell ref="AA39:AA41"/>
    <mergeCell ref="B2:C2"/>
    <mergeCell ref="B3:C3"/>
    <mergeCell ref="D30:D32"/>
    <mergeCell ref="AA30:AA32"/>
    <mergeCell ref="D33:D35"/>
    <mergeCell ref="AA33:AA35"/>
    <mergeCell ref="D36:D38"/>
    <mergeCell ref="AA36:AA38"/>
    <mergeCell ref="D21:D23"/>
    <mergeCell ref="AA21:AA23"/>
    <mergeCell ref="D24:D26"/>
    <mergeCell ref="AA24:AA26"/>
    <mergeCell ref="D27:D29"/>
    <mergeCell ref="AA27:AA29"/>
  </mergeCells>
  <hyperlinks>
    <hyperlink ref="D8" location="'Daftar Isi'!A1" display="Daftar Isi"/>
  </hyperlinks>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72"/>
  <sheetViews>
    <sheetView zoomScaleNormal="100" workbookViewId="0"/>
  </sheetViews>
  <sheetFormatPr defaultRowHeight="15" x14ac:dyDescent="0.25"/>
  <cols>
    <col min="1" max="7" width="9.140625" style="1"/>
    <col min="8" max="8" width="14.42578125" style="1" customWidth="1"/>
    <col min="9" max="9" width="13.42578125" style="1" customWidth="1"/>
    <col min="10" max="27" width="9.140625" style="1"/>
    <col min="28" max="28" width="12.85546875" style="1" bestFit="1" customWidth="1"/>
    <col min="29" max="30" width="9.140625" style="1"/>
    <col min="31" max="31" width="12" style="1" bestFit="1" customWidth="1"/>
    <col min="32" max="16384" width="9.140625" style="1"/>
  </cols>
  <sheetData>
    <row r="2" spans="2:31" x14ac:dyDescent="0.25">
      <c r="B2" s="96" t="s">
        <v>23</v>
      </c>
      <c r="C2" s="96"/>
      <c r="D2" s="3">
        <v>13512032</v>
      </c>
    </row>
    <row r="3" spans="2:31" x14ac:dyDescent="0.25">
      <c r="B3" s="96" t="s">
        <v>24</v>
      </c>
      <c r="C3" s="96"/>
      <c r="D3" s="3">
        <v>13512044</v>
      </c>
    </row>
    <row r="4" spans="2:31" x14ac:dyDescent="0.25">
      <c r="B4"/>
      <c r="C4"/>
    </row>
    <row r="5" spans="2:31" x14ac:dyDescent="0.25">
      <c r="B5" s="2" t="s">
        <v>67</v>
      </c>
      <c r="C5" s="2"/>
    </row>
    <row r="6" spans="2:31" x14ac:dyDescent="0.25">
      <c r="B6" s="2" t="s">
        <v>49</v>
      </c>
      <c r="C6" s="2"/>
    </row>
    <row r="7" spans="2:31" x14ac:dyDescent="0.25">
      <c r="B7" s="2"/>
      <c r="C7" s="2"/>
    </row>
    <row r="8" spans="2:31" x14ac:dyDescent="0.25">
      <c r="B8" s="2" t="s">
        <v>108</v>
      </c>
      <c r="C8" s="2"/>
      <c r="D8" s="79" t="s">
        <v>106</v>
      </c>
    </row>
    <row r="9" spans="2:31" ht="15.75" thickBot="1" x14ac:dyDescent="0.3"/>
    <row r="10" spans="2:31" ht="16.5" customHeight="1" thickTop="1" thickBot="1" x14ac:dyDescent="0.3">
      <c r="B10" s="165" t="s">
        <v>27</v>
      </c>
      <c r="C10" s="14"/>
      <c r="D10" s="165" t="s">
        <v>28</v>
      </c>
      <c r="E10" s="165" t="s">
        <v>29</v>
      </c>
      <c r="F10" s="165" t="s">
        <v>30</v>
      </c>
      <c r="G10" s="165" t="s">
        <v>31</v>
      </c>
      <c r="H10" s="165" t="s">
        <v>32</v>
      </c>
      <c r="I10" s="165" t="s">
        <v>50</v>
      </c>
      <c r="J10" s="165" t="s">
        <v>33</v>
      </c>
      <c r="K10" s="165" t="s">
        <v>51</v>
      </c>
      <c r="L10" s="165" t="s">
        <v>59</v>
      </c>
      <c r="M10" s="114" t="s">
        <v>36</v>
      </c>
      <c r="N10" s="114"/>
      <c r="O10" s="114"/>
      <c r="P10" s="114"/>
      <c r="Q10" s="114"/>
      <c r="R10" s="114" t="s">
        <v>37</v>
      </c>
      <c r="S10" s="114"/>
      <c r="T10" s="114"/>
      <c r="U10" s="114"/>
      <c r="V10" s="114"/>
      <c r="W10" s="114" t="s">
        <v>38</v>
      </c>
      <c r="X10" s="114"/>
      <c r="Y10" s="114"/>
      <c r="Z10" s="114"/>
      <c r="AA10" s="114"/>
      <c r="AB10" s="165" t="s">
        <v>68</v>
      </c>
      <c r="AC10" s="165" t="s">
        <v>64</v>
      </c>
      <c r="AD10" s="165" t="s">
        <v>65</v>
      </c>
      <c r="AE10" s="165" t="s">
        <v>41</v>
      </c>
    </row>
    <row r="11" spans="2:31" ht="16.5" thickTop="1" thickBot="1" x14ac:dyDescent="0.3">
      <c r="B11" s="165"/>
      <c r="C11" s="14"/>
      <c r="D11" s="117"/>
      <c r="E11" s="117"/>
      <c r="F11" s="117"/>
      <c r="G11" s="117"/>
      <c r="H11" s="117"/>
      <c r="I11" s="117"/>
      <c r="J11" s="117"/>
      <c r="K11" s="117"/>
      <c r="L11" s="117"/>
      <c r="M11" s="32" t="s">
        <v>44</v>
      </c>
      <c r="N11" s="32" t="s">
        <v>45</v>
      </c>
      <c r="O11" s="32" t="s">
        <v>46</v>
      </c>
      <c r="P11" s="32" t="s">
        <v>47</v>
      </c>
      <c r="Q11" s="32" t="s">
        <v>56</v>
      </c>
      <c r="R11" s="32" t="s">
        <v>44</v>
      </c>
      <c r="S11" s="32" t="s">
        <v>45</v>
      </c>
      <c r="T11" s="32" t="s">
        <v>46</v>
      </c>
      <c r="U11" s="32" t="s">
        <v>47</v>
      </c>
      <c r="V11" s="32" t="s">
        <v>56</v>
      </c>
      <c r="W11" s="32" t="s">
        <v>44</v>
      </c>
      <c r="X11" s="32" t="s">
        <v>45</v>
      </c>
      <c r="Y11" s="32" t="s">
        <v>46</v>
      </c>
      <c r="Z11" s="32" t="s">
        <v>47</v>
      </c>
      <c r="AA11" s="32" t="s">
        <v>56</v>
      </c>
      <c r="AB11" s="117"/>
      <c r="AC11" s="117"/>
      <c r="AD11" s="117"/>
      <c r="AE11" s="117"/>
    </row>
    <row r="12" spans="2:31" ht="16.5" thickTop="1" thickBot="1" x14ac:dyDescent="0.3">
      <c r="B12" s="5">
        <v>0.1</v>
      </c>
      <c r="D12" s="169">
        <v>1</v>
      </c>
      <c r="E12" s="27">
        <v>1</v>
      </c>
      <c r="F12" s="27">
        <v>5.0999999999999996</v>
      </c>
      <c r="G12" s="27">
        <v>3.5</v>
      </c>
      <c r="H12" s="27">
        <v>1.4</v>
      </c>
      <c r="I12" s="27">
        <v>0.2</v>
      </c>
      <c r="J12" s="27">
        <v>1</v>
      </c>
      <c r="K12" s="27">
        <f t="shared" ref="K12:K43" si="0">M12*E12+N12*F12+O12*G12+P12*H12+Q12*I12</f>
        <v>0</v>
      </c>
      <c r="L12" s="27">
        <f>J12-K12</f>
        <v>1</v>
      </c>
      <c r="M12" s="27">
        <v>0</v>
      </c>
      <c r="N12" s="27">
        <v>0</v>
      </c>
      <c r="O12" s="27">
        <v>0</v>
      </c>
      <c r="P12" s="27">
        <v>0</v>
      </c>
      <c r="Q12" s="27">
        <v>0</v>
      </c>
      <c r="R12" s="27">
        <f t="shared" ref="R12:R43" si="1">$L12*E12*$B$12</f>
        <v>0.1</v>
      </c>
      <c r="S12" s="27">
        <f t="shared" ref="S12:S43" si="2">$L12*F12*$B$12</f>
        <v>0.51</v>
      </c>
      <c r="T12" s="27">
        <f t="shared" ref="T12:T43" si="3">$L12*G12*$B$12</f>
        <v>0.35000000000000003</v>
      </c>
      <c r="U12" s="27">
        <f t="shared" ref="U12:U43" si="4">$L12*H12*$B$12</f>
        <v>0.13999999999999999</v>
      </c>
      <c r="V12" s="27">
        <f t="shared" ref="V12:V43" si="5">$L12*I12*$B$12</f>
        <v>2.0000000000000004E-2</v>
      </c>
      <c r="W12" s="27">
        <f>R12+M12</f>
        <v>0.1</v>
      </c>
      <c r="X12" s="27">
        <f t="shared" ref="X12:AA12" si="6">S12+N12</f>
        <v>0.51</v>
      </c>
      <c r="Y12" s="27">
        <f t="shared" si="6"/>
        <v>0.35000000000000003</v>
      </c>
      <c r="Z12" s="27">
        <f t="shared" si="6"/>
        <v>0.13999999999999999</v>
      </c>
      <c r="AA12" s="27">
        <f t="shared" si="6"/>
        <v>2.0000000000000004E-2</v>
      </c>
      <c r="AB12" s="27">
        <f t="shared" ref="AB12:AB17" si="7">$W$17*E12+$X$17*F12+$Y$17*G12+$Z$17*H12+$AA$17*I12</f>
        <v>-6564.0497137622879</v>
      </c>
      <c r="AC12" s="27">
        <f t="shared" ref="AC12:AC43" si="8">J12-AB12</f>
        <v>6565.0497137622879</v>
      </c>
      <c r="AD12" s="27">
        <f>POWER(AC12,2)</f>
        <v>43099877.744170301</v>
      </c>
      <c r="AE12" s="169">
        <f>SUM(AD12:AD17)/2</f>
        <v>210409302.92212975</v>
      </c>
    </row>
    <row r="13" spans="2:31" ht="15.75" thickTop="1" x14ac:dyDescent="0.25">
      <c r="D13" s="170"/>
      <c r="E13" s="28">
        <v>1</v>
      </c>
      <c r="F13" s="28">
        <v>4.9000000000000004</v>
      </c>
      <c r="G13" s="28">
        <v>3</v>
      </c>
      <c r="H13" s="28">
        <v>1.4</v>
      </c>
      <c r="I13" s="28">
        <v>0.2</v>
      </c>
      <c r="J13" s="28">
        <v>1</v>
      </c>
      <c r="K13" s="28">
        <f t="shared" si="0"/>
        <v>3.8490000000000002</v>
      </c>
      <c r="L13" s="28">
        <f t="shared" ref="L13:L17" si="9">J13-K13</f>
        <v>-2.8490000000000002</v>
      </c>
      <c r="M13" s="28">
        <f>W12</f>
        <v>0.1</v>
      </c>
      <c r="N13" s="28">
        <f t="shared" ref="N13:Q13" si="10">X12</f>
        <v>0.51</v>
      </c>
      <c r="O13" s="28">
        <f t="shared" si="10"/>
        <v>0.35000000000000003</v>
      </c>
      <c r="P13" s="28">
        <f t="shared" si="10"/>
        <v>0.13999999999999999</v>
      </c>
      <c r="Q13" s="28">
        <f t="shared" si="10"/>
        <v>2.0000000000000004E-2</v>
      </c>
      <c r="R13" s="28">
        <f t="shared" si="1"/>
        <v>-0.28490000000000004</v>
      </c>
      <c r="S13" s="28">
        <f t="shared" si="2"/>
        <v>-1.3960100000000004</v>
      </c>
      <c r="T13" s="28">
        <f t="shared" si="3"/>
        <v>-0.85470000000000013</v>
      </c>
      <c r="U13" s="28">
        <f t="shared" si="4"/>
        <v>-0.39885999999999999</v>
      </c>
      <c r="V13" s="28">
        <f t="shared" si="5"/>
        <v>-5.698000000000001E-2</v>
      </c>
      <c r="W13" s="28">
        <f t="shared" ref="W13:W17" si="11">R13+M13</f>
        <v>-0.18490000000000004</v>
      </c>
      <c r="X13" s="28">
        <f t="shared" ref="X13:X18" si="12">S13+N13</f>
        <v>-0.88601000000000041</v>
      </c>
      <c r="Y13" s="28">
        <f t="shared" ref="Y13:Y18" si="13">T13+O13</f>
        <v>-0.50470000000000015</v>
      </c>
      <c r="Z13" s="28">
        <f t="shared" ref="Z13:Z18" si="14">U13+P13</f>
        <v>-0.25885999999999998</v>
      </c>
      <c r="AA13" s="28">
        <f t="shared" ref="AA13:AA18" si="15">V13+Q13</f>
        <v>-3.6980000000000006E-2</v>
      </c>
      <c r="AB13" s="28">
        <f t="shared" si="7"/>
        <v>-6211.3699274881183</v>
      </c>
      <c r="AC13" s="28">
        <f t="shared" si="8"/>
        <v>6212.3699274881183</v>
      </c>
      <c r="AD13" s="28">
        <f t="shared" ref="AD13:AD71" si="16">POWER(AC13,2)</f>
        <v>38593540.115958728</v>
      </c>
      <c r="AE13" s="170"/>
    </row>
    <row r="14" spans="2:31" x14ac:dyDescent="0.25">
      <c r="D14" s="170"/>
      <c r="E14" s="28">
        <v>1</v>
      </c>
      <c r="F14" s="28">
        <v>4.7</v>
      </c>
      <c r="G14" s="28">
        <v>3.2</v>
      </c>
      <c r="H14" s="28">
        <v>1.3</v>
      </c>
      <c r="I14" s="28">
        <v>0.2</v>
      </c>
      <c r="J14" s="28">
        <v>1</v>
      </c>
      <c r="K14" s="28">
        <f t="shared" si="0"/>
        <v>-6.3081010000000024</v>
      </c>
      <c r="L14" s="28">
        <f t="shared" si="9"/>
        <v>7.3081010000000024</v>
      </c>
      <c r="M14" s="28">
        <f t="shared" ref="M14:M17" si="17">W13</f>
        <v>-0.18490000000000004</v>
      </c>
      <c r="N14" s="28">
        <f t="shared" ref="N14:N18" si="18">X13</f>
        <v>-0.88601000000000041</v>
      </c>
      <c r="O14" s="28">
        <f t="shared" ref="O14:O18" si="19">Y13</f>
        <v>-0.50470000000000015</v>
      </c>
      <c r="P14" s="28">
        <f t="shared" ref="P14:P18" si="20">Z13</f>
        <v>-0.25885999999999998</v>
      </c>
      <c r="Q14" s="28">
        <f t="shared" ref="Q14:Q18" si="21">AA13</f>
        <v>-3.6980000000000006E-2</v>
      </c>
      <c r="R14" s="28">
        <f t="shared" si="1"/>
        <v>0.73081010000000024</v>
      </c>
      <c r="S14" s="28">
        <f t="shared" si="2"/>
        <v>3.4348074700000013</v>
      </c>
      <c r="T14" s="28">
        <f t="shared" si="3"/>
        <v>2.3385923200000009</v>
      </c>
      <c r="U14" s="28">
        <f t="shared" si="4"/>
        <v>0.95005313000000047</v>
      </c>
      <c r="V14" s="28">
        <f t="shared" si="5"/>
        <v>0.14616202000000006</v>
      </c>
      <c r="W14" s="28">
        <f t="shared" si="11"/>
        <v>0.54591010000000018</v>
      </c>
      <c r="X14" s="28">
        <f t="shared" si="12"/>
        <v>2.5487974700000011</v>
      </c>
      <c r="Y14" s="28">
        <f t="shared" si="13"/>
        <v>1.8338923200000008</v>
      </c>
      <c r="Z14" s="28">
        <f t="shared" si="14"/>
        <v>0.69119313000000049</v>
      </c>
      <c r="AA14" s="28">
        <f t="shared" si="15"/>
        <v>0.10918202000000005</v>
      </c>
      <c r="AB14" s="28">
        <f t="shared" si="7"/>
        <v>-6057.8791189759531</v>
      </c>
      <c r="AC14" s="28">
        <f t="shared" si="8"/>
        <v>6058.8791189759531</v>
      </c>
      <c r="AD14" s="28">
        <f t="shared" si="16"/>
        <v>36710016.178362824</v>
      </c>
      <c r="AE14" s="170"/>
    </row>
    <row r="15" spans="2:31" x14ac:dyDescent="0.25">
      <c r="D15" s="170"/>
      <c r="E15" s="28">
        <v>1</v>
      </c>
      <c r="F15" s="28">
        <v>7</v>
      </c>
      <c r="G15" s="28">
        <v>3.2</v>
      </c>
      <c r="H15" s="28">
        <v>4.7</v>
      </c>
      <c r="I15" s="28">
        <v>1.4</v>
      </c>
      <c r="J15" s="28">
        <v>-1</v>
      </c>
      <c r="K15" s="28">
        <f t="shared" si="0"/>
        <v>27.657410353000014</v>
      </c>
      <c r="L15" s="28">
        <f t="shared" si="9"/>
        <v>-28.657410353000014</v>
      </c>
      <c r="M15" s="28">
        <f t="shared" si="17"/>
        <v>0.54591010000000018</v>
      </c>
      <c r="N15" s="28">
        <f t="shared" si="18"/>
        <v>2.5487974700000011</v>
      </c>
      <c r="O15" s="28">
        <f t="shared" si="19"/>
        <v>1.8338923200000008</v>
      </c>
      <c r="P15" s="28">
        <f t="shared" si="20"/>
        <v>0.69119313000000049</v>
      </c>
      <c r="Q15" s="28">
        <f t="shared" si="21"/>
        <v>0.10918202000000005</v>
      </c>
      <c r="R15" s="28">
        <f t="shared" si="1"/>
        <v>-2.8657410353000015</v>
      </c>
      <c r="S15" s="28">
        <f t="shared" si="2"/>
        <v>-20.060187247100011</v>
      </c>
      <c r="T15" s="28">
        <f t="shared" si="3"/>
        <v>-9.1703713129600057</v>
      </c>
      <c r="U15" s="28">
        <f t="shared" si="4"/>
        <v>-13.468982865910007</v>
      </c>
      <c r="V15" s="28">
        <f t="shared" si="5"/>
        <v>-4.012037449420002</v>
      </c>
      <c r="W15" s="28">
        <f t="shared" si="11"/>
        <v>-2.3198309353000015</v>
      </c>
      <c r="X15" s="28">
        <f t="shared" si="12"/>
        <v>-17.51138977710001</v>
      </c>
      <c r="Y15" s="28">
        <f t="shared" si="13"/>
        <v>-7.3364789929600054</v>
      </c>
      <c r="Z15" s="28">
        <f t="shared" si="14"/>
        <v>-12.777789735910007</v>
      </c>
      <c r="AA15" s="28">
        <f t="shared" si="15"/>
        <v>-3.902855429420002</v>
      </c>
      <c r="AB15" s="28">
        <f t="shared" si="7"/>
        <v>-10233.046151978302</v>
      </c>
      <c r="AC15" s="28">
        <f t="shared" si="8"/>
        <v>10232.046151978302</v>
      </c>
      <c r="AD15" s="28">
        <f t="shared" si="16"/>
        <v>104694768.45621398</v>
      </c>
      <c r="AE15" s="170"/>
    </row>
    <row r="16" spans="2:31" x14ac:dyDescent="0.25">
      <c r="D16" s="170"/>
      <c r="E16" s="28">
        <v>1</v>
      </c>
      <c r="F16" s="28">
        <v>6.4</v>
      </c>
      <c r="G16" s="28">
        <v>3.2</v>
      </c>
      <c r="H16" s="28">
        <v>4.5</v>
      </c>
      <c r="I16" s="28">
        <v>1.5</v>
      </c>
      <c r="J16" s="28">
        <v>-1</v>
      </c>
      <c r="K16" s="28">
        <f t="shared" si="0"/>
        <v>-201.2237952419371</v>
      </c>
      <c r="L16" s="28">
        <f t="shared" si="9"/>
        <v>200.2237952419371</v>
      </c>
      <c r="M16" s="28">
        <f t="shared" si="17"/>
        <v>-2.3198309353000015</v>
      </c>
      <c r="N16" s="28">
        <f t="shared" si="18"/>
        <v>-17.51138977710001</v>
      </c>
      <c r="O16" s="28">
        <f t="shared" si="19"/>
        <v>-7.3364789929600054</v>
      </c>
      <c r="P16" s="28">
        <f t="shared" si="20"/>
        <v>-12.777789735910007</v>
      </c>
      <c r="Q16" s="28">
        <f t="shared" si="21"/>
        <v>-3.902855429420002</v>
      </c>
      <c r="R16" s="28">
        <f t="shared" si="1"/>
        <v>20.02237952419371</v>
      </c>
      <c r="S16" s="28">
        <f t="shared" si="2"/>
        <v>128.14322895483974</v>
      </c>
      <c r="T16" s="28">
        <f t="shared" si="3"/>
        <v>64.071614477419871</v>
      </c>
      <c r="U16" s="28">
        <f t="shared" si="4"/>
        <v>90.100707858871701</v>
      </c>
      <c r="V16" s="28">
        <f t="shared" si="5"/>
        <v>30.033569286290568</v>
      </c>
      <c r="W16" s="28">
        <f t="shared" si="11"/>
        <v>17.702548588893709</v>
      </c>
      <c r="X16" s="28">
        <f t="shared" si="12"/>
        <v>110.63183917773974</v>
      </c>
      <c r="Y16" s="28">
        <f t="shared" si="13"/>
        <v>56.735135484459867</v>
      </c>
      <c r="Z16" s="28">
        <f t="shared" si="14"/>
        <v>77.322918122961696</v>
      </c>
      <c r="AA16" s="28">
        <f t="shared" si="15"/>
        <v>26.130713856870567</v>
      </c>
      <c r="AB16" s="28">
        <f t="shared" si="7"/>
        <v>-9628.3950620568958</v>
      </c>
      <c r="AC16" s="28">
        <f t="shared" si="8"/>
        <v>9627.3950620568958</v>
      </c>
      <c r="AD16" s="28">
        <f t="shared" si="16"/>
        <v>92686735.680917501</v>
      </c>
      <c r="AE16" s="170"/>
    </row>
    <row r="17" spans="4:31" ht="15.75" thickBot="1" x14ac:dyDescent="0.3">
      <c r="D17" s="171"/>
      <c r="E17" s="29">
        <v>1</v>
      </c>
      <c r="F17" s="29">
        <v>6.9</v>
      </c>
      <c r="G17" s="29">
        <v>3.1</v>
      </c>
      <c r="H17" s="29">
        <v>4.9000000000000004</v>
      </c>
      <c r="I17" s="29">
        <v>1.5</v>
      </c>
      <c r="J17" s="29">
        <v>-1</v>
      </c>
      <c r="K17" s="29">
        <f t="shared" si="0"/>
        <v>1375.0195285049417</v>
      </c>
      <c r="L17" s="29">
        <f t="shared" si="9"/>
        <v>-1376.0195285049417</v>
      </c>
      <c r="M17" s="29">
        <f t="shared" si="17"/>
        <v>17.702548588893709</v>
      </c>
      <c r="N17" s="29">
        <f t="shared" si="18"/>
        <v>110.63183917773974</v>
      </c>
      <c r="O17" s="29">
        <f t="shared" si="19"/>
        <v>56.735135484459867</v>
      </c>
      <c r="P17" s="29">
        <f t="shared" si="20"/>
        <v>77.322918122961696</v>
      </c>
      <c r="Q17" s="29">
        <f t="shared" si="21"/>
        <v>26.130713856870567</v>
      </c>
      <c r="R17" s="29">
        <f t="shared" si="1"/>
        <v>-137.60195285049417</v>
      </c>
      <c r="S17" s="29">
        <f t="shared" si="2"/>
        <v>-949.45347466840985</v>
      </c>
      <c r="T17" s="29">
        <f t="shared" si="3"/>
        <v>-426.56605383653198</v>
      </c>
      <c r="U17" s="29">
        <f t="shared" si="4"/>
        <v>-674.24956896742151</v>
      </c>
      <c r="V17" s="29">
        <f t="shared" si="5"/>
        <v>-206.40292927574129</v>
      </c>
      <c r="W17" s="29">
        <f t="shared" si="11"/>
        <v>-119.89940426160047</v>
      </c>
      <c r="X17" s="29">
        <f t="shared" si="12"/>
        <v>-838.82163549067013</v>
      </c>
      <c r="Y17" s="29">
        <f t="shared" si="13"/>
        <v>-369.8309183520721</v>
      </c>
      <c r="Z17" s="29">
        <f t="shared" si="14"/>
        <v>-596.9266508444598</v>
      </c>
      <c r="AA17" s="29">
        <f t="shared" si="15"/>
        <v>-180.27221541887073</v>
      </c>
      <c r="AB17" s="29">
        <f t="shared" si="7"/>
        <v>-10249.593448304808</v>
      </c>
      <c r="AC17" s="29">
        <f t="shared" si="8"/>
        <v>10248.593448304808</v>
      </c>
      <c r="AD17" s="29">
        <f t="shared" si="16"/>
        <v>105033667.66863623</v>
      </c>
      <c r="AE17" s="171"/>
    </row>
    <row r="18" spans="4:31" ht="15.75" thickTop="1" x14ac:dyDescent="0.25">
      <c r="D18" s="166">
        <v>2</v>
      </c>
      <c r="E18" s="24">
        <v>1</v>
      </c>
      <c r="F18" s="24">
        <v>5.0999999999999996</v>
      </c>
      <c r="G18" s="24">
        <v>3.5</v>
      </c>
      <c r="H18" s="24">
        <v>1.4</v>
      </c>
      <c r="I18" s="24">
        <v>0.2</v>
      </c>
      <c r="J18" s="24">
        <v>1</v>
      </c>
      <c r="K18" s="24">
        <f t="shared" si="0"/>
        <v>-6564.0497137622879</v>
      </c>
      <c r="L18" s="24">
        <f>J18-K18</f>
        <v>6565.0497137622879</v>
      </c>
      <c r="M18" s="24">
        <f>W17</f>
        <v>-119.89940426160047</v>
      </c>
      <c r="N18" s="24">
        <f t="shared" si="18"/>
        <v>-838.82163549067013</v>
      </c>
      <c r="O18" s="24">
        <f t="shared" si="19"/>
        <v>-369.8309183520721</v>
      </c>
      <c r="P18" s="24">
        <f t="shared" si="20"/>
        <v>-596.9266508444598</v>
      </c>
      <c r="Q18" s="24">
        <f t="shared" si="21"/>
        <v>-180.27221541887073</v>
      </c>
      <c r="R18" s="24">
        <f t="shared" si="1"/>
        <v>656.50497137622881</v>
      </c>
      <c r="S18" s="24">
        <f t="shared" si="2"/>
        <v>3348.1753540187669</v>
      </c>
      <c r="T18" s="24">
        <f t="shared" si="3"/>
        <v>2297.7673998168007</v>
      </c>
      <c r="U18" s="24">
        <f t="shared" si="4"/>
        <v>919.10695992672026</v>
      </c>
      <c r="V18" s="24">
        <f t="shared" si="5"/>
        <v>131.30099427524576</v>
      </c>
      <c r="W18" s="24">
        <f>R18+M18</f>
        <v>536.60556711462834</v>
      </c>
      <c r="X18" s="24">
        <f t="shared" si="12"/>
        <v>2509.3537185280966</v>
      </c>
      <c r="Y18" s="24">
        <f t="shared" si="13"/>
        <v>1927.9364814647286</v>
      </c>
      <c r="Z18" s="24">
        <f t="shared" si="14"/>
        <v>322.18030908226046</v>
      </c>
      <c r="AA18" s="24">
        <f t="shared" si="15"/>
        <v>-48.971221143624973</v>
      </c>
      <c r="AB18" s="24">
        <f t="shared" ref="AB18:AB23" si="22">$W$23*E18+$X$23*F18+$Y$23*G18+$Z$23*H18+$AA$23*I18</f>
        <v>-39697802.019831426</v>
      </c>
      <c r="AC18" s="24">
        <f t="shared" si="8"/>
        <v>39697803.019831426</v>
      </c>
      <c r="AD18" s="24">
        <f>POWER(AC18,2)</f>
        <v>1575915564601337</v>
      </c>
      <c r="AE18" s="166">
        <f>SUM(AD18:AD23)/2</f>
        <v>7696766447503126</v>
      </c>
    </row>
    <row r="19" spans="4:31" x14ac:dyDescent="0.25">
      <c r="D19" s="167"/>
      <c r="E19" s="25">
        <v>1</v>
      </c>
      <c r="F19" s="25">
        <v>4.9000000000000004</v>
      </c>
      <c r="G19" s="25">
        <v>3</v>
      </c>
      <c r="H19" s="25">
        <v>1.4</v>
      </c>
      <c r="I19" s="25">
        <v>0.2</v>
      </c>
      <c r="J19" s="25">
        <v>1</v>
      </c>
      <c r="K19" s="25">
        <f t="shared" si="0"/>
        <v>19057.506420782927</v>
      </c>
      <c r="L19" s="25">
        <f t="shared" ref="L19:L23" si="23">J19-K19</f>
        <v>-19056.506420782927</v>
      </c>
      <c r="M19" s="25">
        <f>W18</f>
        <v>536.60556711462834</v>
      </c>
      <c r="N19" s="25">
        <f t="shared" ref="N19:N24" si="24">X18</f>
        <v>2509.3537185280966</v>
      </c>
      <c r="O19" s="25">
        <f t="shared" ref="O19:O24" si="25">Y18</f>
        <v>1927.9364814647286</v>
      </c>
      <c r="P19" s="25">
        <f t="shared" ref="P19:P24" si="26">Z18</f>
        <v>322.18030908226046</v>
      </c>
      <c r="Q19" s="25">
        <f t="shared" ref="Q19:Q24" si="27">AA18</f>
        <v>-48.971221143624973</v>
      </c>
      <c r="R19" s="25">
        <f t="shared" si="1"/>
        <v>-1905.6506420782928</v>
      </c>
      <c r="S19" s="25">
        <f t="shared" si="2"/>
        <v>-9337.6881461836365</v>
      </c>
      <c r="T19" s="25">
        <f t="shared" si="3"/>
        <v>-5716.9519262348786</v>
      </c>
      <c r="U19" s="25">
        <f t="shared" si="4"/>
        <v>-2667.9108989096098</v>
      </c>
      <c r="V19" s="25">
        <f t="shared" si="5"/>
        <v>-381.13012841565859</v>
      </c>
      <c r="W19" s="25">
        <f t="shared" ref="W19:W23" si="28">R19+M19</f>
        <v>-1369.0450749636643</v>
      </c>
      <c r="X19" s="25">
        <f t="shared" ref="X19:X24" si="29">S19+N19</f>
        <v>-6828.3344276555399</v>
      </c>
      <c r="Y19" s="25">
        <f t="shared" ref="Y19:Y24" si="30">T19+O19</f>
        <v>-3789.0154447701498</v>
      </c>
      <c r="Z19" s="25">
        <f t="shared" ref="Z19:Z24" si="31">U19+P19</f>
        <v>-2345.7305898273494</v>
      </c>
      <c r="AA19" s="25">
        <f t="shared" ref="AA19:AA24" si="32">V19+Q19</f>
        <v>-430.10134955928356</v>
      </c>
      <c r="AB19" s="25">
        <f t="shared" si="22"/>
        <v>-37565056.937476434</v>
      </c>
      <c r="AC19" s="25">
        <f t="shared" si="8"/>
        <v>37565057.937476434</v>
      </c>
      <c r="AD19" s="25">
        <f t="shared" si="16"/>
        <v>1411133577845961.2</v>
      </c>
      <c r="AE19" s="167"/>
    </row>
    <row r="20" spans="4:31" x14ac:dyDescent="0.25">
      <c r="D20" s="167"/>
      <c r="E20" s="25">
        <v>1</v>
      </c>
      <c r="F20" s="25">
        <v>4.7</v>
      </c>
      <c r="G20" s="25">
        <v>3.2</v>
      </c>
      <c r="H20" s="25">
        <v>1.3</v>
      </c>
      <c r="I20" s="25">
        <v>0.2</v>
      </c>
      <c r="J20" s="25">
        <v>1</v>
      </c>
      <c r="K20" s="25">
        <f t="shared" si="0"/>
        <v>-48722.536344896602</v>
      </c>
      <c r="L20" s="25">
        <f t="shared" si="23"/>
        <v>48723.536344896602</v>
      </c>
      <c r="M20" s="25">
        <f t="shared" ref="M20:M23" si="33">W19</f>
        <v>-1369.0450749636643</v>
      </c>
      <c r="N20" s="25">
        <f t="shared" si="24"/>
        <v>-6828.3344276555399</v>
      </c>
      <c r="O20" s="25">
        <f t="shared" si="25"/>
        <v>-3789.0154447701498</v>
      </c>
      <c r="P20" s="25">
        <f t="shared" si="26"/>
        <v>-2345.7305898273494</v>
      </c>
      <c r="Q20" s="25">
        <f t="shared" si="27"/>
        <v>-430.10134955928356</v>
      </c>
      <c r="R20" s="25">
        <f t="shared" si="1"/>
        <v>4872.3536344896602</v>
      </c>
      <c r="S20" s="25">
        <f t="shared" si="2"/>
        <v>22900.062082101405</v>
      </c>
      <c r="T20" s="25">
        <f t="shared" si="3"/>
        <v>15591.531630366913</v>
      </c>
      <c r="U20" s="25">
        <f t="shared" si="4"/>
        <v>6334.0597248365593</v>
      </c>
      <c r="V20" s="25">
        <f t="shared" si="5"/>
        <v>974.47072689793208</v>
      </c>
      <c r="W20" s="25">
        <f t="shared" si="28"/>
        <v>3503.3085595259959</v>
      </c>
      <c r="X20" s="25">
        <f t="shared" si="29"/>
        <v>16071.727654445865</v>
      </c>
      <c r="Y20" s="25">
        <f t="shared" si="30"/>
        <v>11802.516185596764</v>
      </c>
      <c r="Z20" s="25">
        <f t="shared" si="31"/>
        <v>3988.3291350092099</v>
      </c>
      <c r="AA20" s="25">
        <f t="shared" si="32"/>
        <v>544.36937733864852</v>
      </c>
      <c r="AB20" s="25">
        <f t="shared" si="22"/>
        <v>-36636616.988797963</v>
      </c>
      <c r="AC20" s="25">
        <f t="shared" si="8"/>
        <v>36636617.988797963</v>
      </c>
      <c r="AD20" s="25">
        <f t="shared" si="16"/>
        <v>1342241777657114.5</v>
      </c>
      <c r="AE20" s="167"/>
    </row>
    <row r="21" spans="4:31" x14ac:dyDescent="0.25">
      <c r="D21" s="167"/>
      <c r="E21" s="25">
        <v>1</v>
      </c>
      <c r="F21" s="25">
        <v>7</v>
      </c>
      <c r="G21" s="25">
        <v>3.2</v>
      </c>
      <c r="H21" s="25">
        <v>4.7</v>
      </c>
      <c r="I21" s="25">
        <v>1.4</v>
      </c>
      <c r="J21" s="25">
        <v>-1</v>
      </c>
      <c r="K21" s="25">
        <f t="shared" si="0"/>
        <v>173280.7179973741</v>
      </c>
      <c r="L21" s="25">
        <f t="shared" si="23"/>
        <v>-173281.7179973741</v>
      </c>
      <c r="M21" s="25">
        <f t="shared" si="33"/>
        <v>3503.3085595259959</v>
      </c>
      <c r="N21" s="25">
        <f t="shared" si="24"/>
        <v>16071.727654445865</v>
      </c>
      <c r="O21" s="25">
        <f t="shared" si="25"/>
        <v>11802.516185596764</v>
      </c>
      <c r="P21" s="25">
        <f t="shared" si="26"/>
        <v>3988.3291350092099</v>
      </c>
      <c r="Q21" s="25">
        <f t="shared" si="27"/>
        <v>544.36937733864852</v>
      </c>
      <c r="R21" s="25">
        <f t="shared" si="1"/>
        <v>-17328.171799737411</v>
      </c>
      <c r="S21" s="25">
        <f t="shared" si="2"/>
        <v>-121297.20259816188</v>
      </c>
      <c r="T21" s="25">
        <f t="shared" si="3"/>
        <v>-55450.149759159714</v>
      </c>
      <c r="U21" s="25">
        <f t="shared" si="4"/>
        <v>-81442.40745876584</v>
      </c>
      <c r="V21" s="25">
        <f t="shared" si="5"/>
        <v>-24259.440519632375</v>
      </c>
      <c r="W21" s="25">
        <f t="shared" si="28"/>
        <v>-13824.863240211414</v>
      </c>
      <c r="X21" s="25">
        <f t="shared" si="29"/>
        <v>-105225.47494371602</v>
      </c>
      <c r="Y21" s="25">
        <f t="shared" si="30"/>
        <v>-43647.633573562955</v>
      </c>
      <c r="Z21" s="25">
        <f t="shared" si="31"/>
        <v>-77454.078323756636</v>
      </c>
      <c r="AA21" s="25">
        <f t="shared" si="32"/>
        <v>-23715.071142293727</v>
      </c>
      <c r="AB21" s="25">
        <f t="shared" si="22"/>
        <v>-61889965.753693096</v>
      </c>
      <c r="AC21" s="25">
        <f t="shared" si="8"/>
        <v>61889964.753693096</v>
      </c>
      <c r="AD21" s="25">
        <f t="shared" si="16"/>
        <v>3830367737213374</v>
      </c>
      <c r="AE21" s="167"/>
    </row>
    <row r="22" spans="4:31" x14ac:dyDescent="0.25">
      <c r="D22" s="167"/>
      <c r="E22" s="25">
        <v>1</v>
      </c>
      <c r="F22" s="25">
        <v>6.4</v>
      </c>
      <c r="G22" s="25">
        <v>3.2</v>
      </c>
      <c r="H22" s="25">
        <v>4.5</v>
      </c>
      <c r="I22" s="25">
        <v>1.5</v>
      </c>
      <c r="J22" s="25">
        <v>-1</v>
      </c>
      <c r="K22" s="25">
        <f t="shared" si="0"/>
        <v>-1211056.2894857407</v>
      </c>
      <c r="L22" s="25">
        <f t="shared" si="23"/>
        <v>1211055.2894857407</v>
      </c>
      <c r="M22" s="25">
        <f t="shared" si="33"/>
        <v>-13824.863240211414</v>
      </c>
      <c r="N22" s="25">
        <f t="shared" si="24"/>
        <v>-105225.47494371602</v>
      </c>
      <c r="O22" s="25">
        <f t="shared" si="25"/>
        <v>-43647.633573562955</v>
      </c>
      <c r="P22" s="25">
        <f t="shared" si="26"/>
        <v>-77454.078323756636</v>
      </c>
      <c r="Q22" s="25">
        <f t="shared" si="27"/>
        <v>-23715.071142293727</v>
      </c>
      <c r="R22" s="25">
        <f t="shared" si="1"/>
        <v>121105.52894857408</v>
      </c>
      <c r="S22" s="25">
        <f t="shared" si="2"/>
        <v>775075.38527087413</v>
      </c>
      <c r="T22" s="25">
        <f t="shared" si="3"/>
        <v>387537.69263543707</v>
      </c>
      <c r="U22" s="25">
        <f t="shared" si="4"/>
        <v>544974.88026858342</v>
      </c>
      <c r="V22" s="25">
        <f t="shared" si="5"/>
        <v>181658.29342286114</v>
      </c>
      <c r="W22" s="25">
        <f t="shared" si="28"/>
        <v>107280.66570836266</v>
      </c>
      <c r="X22" s="25">
        <f t="shared" si="29"/>
        <v>669849.91032715817</v>
      </c>
      <c r="Y22" s="25">
        <f t="shared" si="30"/>
        <v>343890.05906187411</v>
      </c>
      <c r="Z22" s="25">
        <f t="shared" si="31"/>
        <v>467520.80194482679</v>
      </c>
      <c r="AA22" s="25">
        <f t="shared" si="32"/>
        <v>157943.22228056742</v>
      </c>
      <c r="AB22" s="25">
        <f t="shared" si="22"/>
        <v>-58233018.757525302</v>
      </c>
      <c r="AC22" s="25">
        <f t="shared" si="8"/>
        <v>58233017.757525302</v>
      </c>
      <c r="AD22" s="25">
        <f t="shared" si="16"/>
        <v>3391084357148257</v>
      </c>
      <c r="AE22" s="167"/>
    </row>
    <row r="23" spans="4:31" ht="15.75" thickBot="1" x14ac:dyDescent="0.3">
      <c r="D23" s="168"/>
      <c r="E23" s="26">
        <v>1</v>
      </c>
      <c r="F23" s="26">
        <v>6.9</v>
      </c>
      <c r="G23" s="26">
        <v>3.1</v>
      </c>
      <c r="H23" s="26">
        <v>4.9000000000000004</v>
      </c>
      <c r="I23" s="26">
        <v>1.5</v>
      </c>
      <c r="J23" s="26">
        <v>-1</v>
      </c>
      <c r="K23" s="26">
        <f t="shared" si="0"/>
        <v>8323070.9930080669</v>
      </c>
      <c r="L23" s="26">
        <f t="shared" si="23"/>
        <v>-8323071.9930080669</v>
      </c>
      <c r="M23" s="26">
        <f t="shared" si="33"/>
        <v>107280.66570836266</v>
      </c>
      <c r="N23" s="26">
        <f t="shared" si="24"/>
        <v>669849.91032715817</v>
      </c>
      <c r="O23" s="26">
        <f t="shared" si="25"/>
        <v>343890.05906187411</v>
      </c>
      <c r="P23" s="26">
        <f t="shared" si="26"/>
        <v>467520.80194482679</v>
      </c>
      <c r="Q23" s="26">
        <f t="shared" si="27"/>
        <v>157943.22228056742</v>
      </c>
      <c r="R23" s="26">
        <f t="shared" si="1"/>
        <v>-832307.19930080674</v>
      </c>
      <c r="S23" s="26">
        <f t="shared" si="2"/>
        <v>-5742919.6751755662</v>
      </c>
      <c r="T23" s="26">
        <f t="shared" si="3"/>
        <v>-2580152.3178325011</v>
      </c>
      <c r="U23" s="26">
        <f t="shared" si="4"/>
        <v>-4078305.2765739532</v>
      </c>
      <c r="V23" s="26">
        <f t="shared" si="5"/>
        <v>-1248460.7989512102</v>
      </c>
      <c r="W23" s="26">
        <f t="shared" si="28"/>
        <v>-725026.53359244403</v>
      </c>
      <c r="X23" s="26">
        <f t="shared" si="29"/>
        <v>-5073069.7648484083</v>
      </c>
      <c r="Y23" s="26">
        <f t="shared" si="30"/>
        <v>-2236262.258770627</v>
      </c>
      <c r="Z23" s="26">
        <f t="shared" si="31"/>
        <v>-3610784.4746291265</v>
      </c>
      <c r="AA23" s="26">
        <f t="shared" si="32"/>
        <v>-1090517.5766706427</v>
      </c>
      <c r="AB23" s="26">
        <f t="shared" si="22"/>
        <v>-61990241.203924097</v>
      </c>
      <c r="AC23" s="26">
        <f t="shared" si="8"/>
        <v>61990240.203924097</v>
      </c>
      <c r="AD23" s="26">
        <f t="shared" si="16"/>
        <v>3842789880540207.5</v>
      </c>
      <c r="AE23" s="168"/>
    </row>
    <row r="24" spans="4:31" ht="15.75" thickTop="1" x14ac:dyDescent="0.25">
      <c r="D24" s="169">
        <v>3</v>
      </c>
      <c r="E24" s="27">
        <v>1</v>
      </c>
      <c r="F24" s="27">
        <v>5.0999999999999996</v>
      </c>
      <c r="G24" s="27">
        <v>3.5</v>
      </c>
      <c r="H24" s="27">
        <v>1.4</v>
      </c>
      <c r="I24" s="27">
        <v>0.2</v>
      </c>
      <c r="J24" s="27">
        <v>1</v>
      </c>
      <c r="K24" s="27">
        <f t="shared" si="0"/>
        <v>-39697802.019831426</v>
      </c>
      <c r="L24" s="27">
        <f>J24-K24</f>
        <v>39697803.019831426</v>
      </c>
      <c r="M24" s="27">
        <f>W23</f>
        <v>-725026.53359244403</v>
      </c>
      <c r="N24" s="27">
        <f t="shared" si="24"/>
        <v>-5073069.7648484083</v>
      </c>
      <c r="O24" s="27">
        <f t="shared" si="25"/>
        <v>-2236262.258770627</v>
      </c>
      <c r="P24" s="27">
        <f t="shared" si="26"/>
        <v>-3610784.4746291265</v>
      </c>
      <c r="Q24" s="27">
        <f t="shared" si="27"/>
        <v>-1090517.5766706427</v>
      </c>
      <c r="R24" s="27">
        <f t="shared" si="1"/>
        <v>3969780.3019831427</v>
      </c>
      <c r="S24" s="27">
        <f t="shared" si="2"/>
        <v>20245879.54011403</v>
      </c>
      <c r="T24" s="27">
        <f t="shared" si="3"/>
        <v>13894231.056941001</v>
      </c>
      <c r="U24" s="27">
        <f t="shared" si="4"/>
        <v>5557692.4227764001</v>
      </c>
      <c r="V24" s="27">
        <f t="shared" si="5"/>
        <v>793956.06039662857</v>
      </c>
      <c r="W24" s="27">
        <f>R24+M24</f>
        <v>3244753.7683906988</v>
      </c>
      <c r="X24" s="27">
        <f t="shared" si="29"/>
        <v>15172809.775265623</v>
      </c>
      <c r="Y24" s="27">
        <f t="shared" si="30"/>
        <v>11657968.798170373</v>
      </c>
      <c r="Z24" s="27">
        <f t="shared" si="31"/>
        <v>1946907.9481472736</v>
      </c>
      <c r="AA24" s="27">
        <f t="shared" si="32"/>
        <v>-296561.51627401414</v>
      </c>
      <c r="AB24" s="27">
        <f>$W$29*E24+$X$29*F24+$Y$29*G24+$Z$29*H24+$AA$29*I24</f>
        <v>-240041933274.55048</v>
      </c>
      <c r="AC24" s="27">
        <f t="shared" si="8"/>
        <v>240041933275.55048</v>
      </c>
      <c r="AD24" s="27">
        <f>POWER(AC24,2)</f>
        <v>5.7620129730663824E+22</v>
      </c>
      <c r="AE24" s="169">
        <f>SUM(AD24:AD29)/2</f>
        <v>2.8141654853581541E+23</v>
      </c>
    </row>
    <row r="25" spans="4:31" x14ac:dyDescent="0.25">
      <c r="D25" s="170"/>
      <c r="E25" s="28">
        <v>1</v>
      </c>
      <c r="F25" s="28">
        <v>4.9000000000000004</v>
      </c>
      <c r="G25" s="28">
        <v>3</v>
      </c>
      <c r="H25" s="28">
        <v>1.4</v>
      </c>
      <c r="I25" s="28">
        <v>0.2</v>
      </c>
      <c r="J25" s="28">
        <v>1</v>
      </c>
      <c r="K25" s="28">
        <f t="shared" si="0"/>
        <v>115231786.88585475</v>
      </c>
      <c r="L25" s="28">
        <f t="shared" ref="L25:L29" si="34">J25-K25</f>
        <v>-115231785.88585475</v>
      </c>
      <c r="M25" s="28">
        <f>W24</f>
        <v>3244753.7683906988</v>
      </c>
      <c r="N25" s="28">
        <f t="shared" ref="N25:N30" si="35">X24</f>
        <v>15172809.775265623</v>
      </c>
      <c r="O25" s="28">
        <f t="shared" ref="O25:O30" si="36">Y24</f>
        <v>11657968.798170373</v>
      </c>
      <c r="P25" s="28">
        <f t="shared" ref="P25:P30" si="37">Z24</f>
        <v>1946907.9481472736</v>
      </c>
      <c r="Q25" s="28">
        <f t="shared" ref="Q25:Q30" si="38">AA24</f>
        <v>-296561.51627401414</v>
      </c>
      <c r="R25" s="28">
        <f t="shared" si="1"/>
        <v>-11523178.588585475</v>
      </c>
      <c r="S25" s="28">
        <f t="shared" si="2"/>
        <v>-56463575.084068835</v>
      </c>
      <c r="T25" s="28">
        <f t="shared" si="3"/>
        <v>-34569535.765756428</v>
      </c>
      <c r="U25" s="28">
        <f t="shared" si="4"/>
        <v>-16132450.024019666</v>
      </c>
      <c r="V25" s="28">
        <f t="shared" si="5"/>
        <v>-2304635.7177170953</v>
      </c>
      <c r="W25" s="28">
        <f t="shared" ref="W25:W29" si="39">R25+M25</f>
        <v>-8278424.8201947771</v>
      </c>
      <c r="X25" s="28">
        <f t="shared" ref="X25:X30" si="40">S25+N25</f>
        <v>-41290765.308803216</v>
      </c>
      <c r="Y25" s="28">
        <f t="shared" ref="Y25:Y30" si="41">T25+O25</f>
        <v>-22911566.967586055</v>
      </c>
      <c r="Z25" s="28">
        <f t="shared" ref="Z25:Z30" si="42">U25+P25</f>
        <v>-14185542.075872391</v>
      </c>
      <c r="AA25" s="28">
        <f t="shared" ref="AA25:AA30" si="43">V25+Q25</f>
        <v>-2601197.2339911093</v>
      </c>
      <c r="AB25" s="28">
        <f t="shared" ref="AB25:AB29" si="44">$W$29*E25+$X$29*F25+$Y$29*G25+$Z$29*H25+$AA$29*I25</f>
        <v>-227145797691.87521</v>
      </c>
      <c r="AC25" s="28">
        <f t="shared" si="8"/>
        <v>227145797692.87521</v>
      </c>
      <c r="AD25" s="28">
        <f t="shared" si="16"/>
        <v>5.1595213409532598E+22</v>
      </c>
      <c r="AE25" s="170"/>
    </row>
    <row r="26" spans="4:31" x14ac:dyDescent="0.25">
      <c r="D26" s="170"/>
      <c r="E26" s="28">
        <v>1</v>
      </c>
      <c r="F26" s="28">
        <v>4.7</v>
      </c>
      <c r="G26" s="28">
        <v>3.2</v>
      </c>
      <c r="H26" s="28">
        <v>1.3</v>
      </c>
      <c r="I26" s="28">
        <v>0.2</v>
      </c>
      <c r="J26" s="28">
        <v>1</v>
      </c>
      <c r="K26" s="28">
        <f t="shared" si="0"/>
        <v>-294623480.21327758</v>
      </c>
      <c r="L26" s="28">
        <f t="shared" si="34"/>
        <v>294623481.21327758</v>
      </c>
      <c r="M26" s="28">
        <f t="shared" ref="M26:M29" si="45">W25</f>
        <v>-8278424.8201947771</v>
      </c>
      <c r="N26" s="28">
        <f t="shared" si="35"/>
        <v>-41290765.308803216</v>
      </c>
      <c r="O26" s="28">
        <f t="shared" si="36"/>
        <v>-22911566.967586055</v>
      </c>
      <c r="P26" s="28">
        <f t="shared" si="37"/>
        <v>-14185542.075872391</v>
      </c>
      <c r="Q26" s="28">
        <f t="shared" si="38"/>
        <v>-2601197.2339911093</v>
      </c>
      <c r="R26" s="28">
        <f t="shared" si="1"/>
        <v>29462348.121327758</v>
      </c>
      <c r="S26" s="28">
        <f t="shared" si="2"/>
        <v>138473036.17024049</v>
      </c>
      <c r="T26" s="28">
        <f t="shared" si="3"/>
        <v>94279513.988248825</v>
      </c>
      <c r="U26" s="28">
        <f t="shared" si="4"/>
        <v>38301052.557726085</v>
      </c>
      <c r="V26" s="28">
        <f t="shared" si="5"/>
        <v>5892469.6242655516</v>
      </c>
      <c r="W26" s="28">
        <f t="shared" si="39"/>
        <v>21183923.301132981</v>
      </c>
      <c r="X26" s="28">
        <f t="shared" si="40"/>
        <v>97182270.861437276</v>
      </c>
      <c r="Y26" s="28">
        <f t="shared" si="41"/>
        <v>71367947.02066277</v>
      </c>
      <c r="Z26" s="28">
        <f t="shared" si="42"/>
        <v>24115510.481853694</v>
      </c>
      <c r="AA26" s="28">
        <f t="shared" si="43"/>
        <v>3291272.3902744423</v>
      </c>
      <c r="AB26" s="28">
        <f t="shared" si="44"/>
        <v>-221531770636.30606</v>
      </c>
      <c r="AC26" s="28">
        <f t="shared" si="8"/>
        <v>221531770637.30606</v>
      </c>
      <c r="AD26" s="28">
        <f t="shared" si="16"/>
        <v>4.9076325401699981E+22</v>
      </c>
      <c r="AE26" s="170"/>
    </row>
    <row r="27" spans="4:31" x14ac:dyDescent="0.25">
      <c r="D27" s="170"/>
      <c r="E27" s="28">
        <v>1</v>
      </c>
      <c r="F27" s="28">
        <v>7</v>
      </c>
      <c r="G27" s="28">
        <v>3.2</v>
      </c>
      <c r="H27" s="28">
        <v>4.7</v>
      </c>
      <c r="I27" s="28">
        <v>1.4</v>
      </c>
      <c r="J27" s="28">
        <v>-1</v>
      </c>
      <c r="K27" s="28">
        <f t="shared" si="0"/>
        <v>1047787930.4084113</v>
      </c>
      <c r="L27" s="28">
        <f t="shared" si="34"/>
        <v>-1047787931.4084113</v>
      </c>
      <c r="M27" s="28">
        <f t="shared" si="45"/>
        <v>21183923.301132981</v>
      </c>
      <c r="N27" s="28">
        <f t="shared" si="35"/>
        <v>97182270.861437276</v>
      </c>
      <c r="O27" s="28">
        <f t="shared" si="36"/>
        <v>71367947.02066277</v>
      </c>
      <c r="P27" s="28">
        <f t="shared" si="37"/>
        <v>24115510.481853694</v>
      </c>
      <c r="Q27" s="28">
        <f t="shared" si="38"/>
        <v>3291272.3902744423</v>
      </c>
      <c r="R27" s="28">
        <f t="shared" si="1"/>
        <v>-104778793.14084113</v>
      </c>
      <c r="S27" s="28">
        <f t="shared" si="2"/>
        <v>-733451551.985888</v>
      </c>
      <c r="T27" s="28">
        <f t="shared" si="3"/>
        <v>-335292138.0506916</v>
      </c>
      <c r="U27" s="28">
        <f t="shared" si="4"/>
        <v>-492460327.76195335</v>
      </c>
      <c r="V27" s="28">
        <f t="shared" si="5"/>
        <v>-146690310.39717758</v>
      </c>
      <c r="W27" s="28">
        <f t="shared" si="39"/>
        <v>-83594869.839708149</v>
      </c>
      <c r="X27" s="28">
        <f t="shared" si="40"/>
        <v>-636269281.12445068</v>
      </c>
      <c r="Y27" s="28">
        <f t="shared" si="41"/>
        <v>-263924191.03002882</v>
      </c>
      <c r="Z27" s="28">
        <f t="shared" si="42"/>
        <v>-468344817.28009963</v>
      </c>
      <c r="AA27" s="28">
        <f t="shared" si="43"/>
        <v>-143399038.00690314</v>
      </c>
      <c r="AB27" s="28">
        <f t="shared" si="44"/>
        <v>-374231985951.91656</v>
      </c>
      <c r="AC27" s="28">
        <f t="shared" si="8"/>
        <v>374231985950.91656</v>
      </c>
      <c r="AD27" s="28">
        <f t="shared" si="16"/>
        <v>1.4004957930876702E+23</v>
      </c>
      <c r="AE27" s="170"/>
    </row>
    <row r="28" spans="4:31" x14ac:dyDescent="0.25">
      <c r="D28" s="170"/>
      <c r="E28" s="28">
        <v>1</v>
      </c>
      <c r="F28" s="28">
        <v>6.4</v>
      </c>
      <c r="G28" s="28">
        <v>3.2</v>
      </c>
      <c r="H28" s="28">
        <v>4.5</v>
      </c>
      <c r="I28" s="28">
        <v>1.5</v>
      </c>
      <c r="J28" s="28">
        <v>-1</v>
      </c>
      <c r="K28" s="28">
        <f t="shared" si="0"/>
        <v>-7322925915.1030884</v>
      </c>
      <c r="L28" s="28">
        <f t="shared" si="34"/>
        <v>7322925914.1030884</v>
      </c>
      <c r="M28" s="28">
        <f t="shared" si="45"/>
        <v>-83594869.839708149</v>
      </c>
      <c r="N28" s="28">
        <f t="shared" si="35"/>
        <v>-636269281.12445068</v>
      </c>
      <c r="O28" s="28">
        <f t="shared" si="36"/>
        <v>-263924191.03002882</v>
      </c>
      <c r="P28" s="28">
        <f t="shared" si="37"/>
        <v>-468344817.28009963</v>
      </c>
      <c r="Q28" s="28">
        <f t="shared" si="38"/>
        <v>-143399038.00690314</v>
      </c>
      <c r="R28" s="28">
        <f t="shared" si="1"/>
        <v>732292591.41030884</v>
      </c>
      <c r="S28" s="28">
        <f t="shared" si="2"/>
        <v>4686672585.0259771</v>
      </c>
      <c r="T28" s="28">
        <f t="shared" si="3"/>
        <v>2343336292.5129886</v>
      </c>
      <c r="U28" s="28">
        <f t="shared" si="4"/>
        <v>3295316661.3463898</v>
      </c>
      <c r="V28" s="28">
        <f t="shared" si="5"/>
        <v>1098438887.1154633</v>
      </c>
      <c r="W28" s="28">
        <f t="shared" si="39"/>
        <v>648697721.57060075</v>
      </c>
      <c r="X28" s="28">
        <f t="shared" si="40"/>
        <v>4050403303.9015265</v>
      </c>
      <c r="Y28" s="28">
        <f t="shared" si="41"/>
        <v>2079412101.4829597</v>
      </c>
      <c r="Z28" s="28">
        <f t="shared" si="42"/>
        <v>2826971844.0662899</v>
      </c>
      <c r="AA28" s="28">
        <f t="shared" si="43"/>
        <v>955039849.10856009</v>
      </c>
      <c r="AB28" s="28">
        <f t="shared" si="44"/>
        <v>-352119410535.85291</v>
      </c>
      <c r="AC28" s="28">
        <f t="shared" si="8"/>
        <v>352119410534.85291</v>
      </c>
      <c r="AD28" s="28">
        <f t="shared" si="16"/>
        <v>1.2398807927541228E+23</v>
      </c>
      <c r="AE28" s="170"/>
    </row>
    <row r="29" spans="4:31" ht="15.75" thickBot="1" x14ac:dyDescent="0.3">
      <c r="D29" s="171"/>
      <c r="E29" s="29">
        <v>1</v>
      </c>
      <c r="F29" s="29">
        <v>6.9</v>
      </c>
      <c r="G29" s="29">
        <v>3.1</v>
      </c>
      <c r="H29" s="29">
        <v>4.9000000000000004</v>
      </c>
      <c r="I29" s="29">
        <v>1.5</v>
      </c>
      <c r="J29" s="29">
        <v>-1</v>
      </c>
      <c r="K29" s="29">
        <f t="shared" si="0"/>
        <v>50327379842.675972</v>
      </c>
      <c r="L29" s="29">
        <f t="shared" si="34"/>
        <v>-50327379843.675972</v>
      </c>
      <c r="M29" s="29">
        <f t="shared" si="45"/>
        <v>648697721.57060075</v>
      </c>
      <c r="N29" s="29">
        <f t="shared" si="35"/>
        <v>4050403303.9015265</v>
      </c>
      <c r="O29" s="29">
        <f t="shared" si="36"/>
        <v>2079412101.4829597</v>
      </c>
      <c r="P29" s="29">
        <f t="shared" si="37"/>
        <v>2826971844.0662899</v>
      </c>
      <c r="Q29" s="29">
        <f t="shared" si="38"/>
        <v>955039849.10856009</v>
      </c>
      <c r="R29" s="29">
        <f t="shared" si="1"/>
        <v>-5032737984.3675976</v>
      </c>
      <c r="S29" s="29">
        <f t="shared" si="2"/>
        <v>-34725892092.136421</v>
      </c>
      <c r="T29" s="29">
        <f t="shared" si="3"/>
        <v>-15601487751.539551</v>
      </c>
      <c r="U29" s="29">
        <f t="shared" si="4"/>
        <v>-24660416123.40123</v>
      </c>
      <c r="V29" s="29">
        <f t="shared" si="5"/>
        <v>-7549106976.5513964</v>
      </c>
      <c r="W29" s="29">
        <f t="shared" si="39"/>
        <v>-4384040262.7969971</v>
      </c>
      <c r="X29" s="29">
        <f t="shared" si="40"/>
        <v>-30675488788.234894</v>
      </c>
      <c r="Y29" s="29">
        <f t="shared" si="41"/>
        <v>-13522075650.056591</v>
      </c>
      <c r="Z29" s="29">
        <f t="shared" si="42"/>
        <v>-21833444279.334938</v>
      </c>
      <c r="AA29" s="29">
        <f t="shared" si="43"/>
        <v>-6594067127.4428368</v>
      </c>
      <c r="AB29" s="29">
        <f t="shared" si="44"/>
        <v>-374838325076.69867</v>
      </c>
      <c r="AC29" s="29">
        <f t="shared" si="8"/>
        <v>374838325075.69867</v>
      </c>
      <c r="AD29" s="29">
        <f t="shared" si="16"/>
        <v>1.4050376994555515E+23</v>
      </c>
      <c r="AE29" s="171"/>
    </row>
    <row r="30" spans="4:31" ht="15.75" thickTop="1" x14ac:dyDescent="0.25">
      <c r="D30" s="166">
        <v>4</v>
      </c>
      <c r="E30" s="24">
        <v>1</v>
      </c>
      <c r="F30" s="24">
        <v>5.0999999999999996</v>
      </c>
      <c r="G30" s="24">
        <v>3.5</v>
      </c>
      <c r="H30" s="24">
        <v>1.4</v>
      </c>
      <c r="I30" s="24">
        <v>0.2</v>
      </c>
      <c r="J30" s="24">
        <v>1</v>
      </c>
      <c r="K30" s="24">
        <f t="shared" si="0"/>
        <v>-240041933274.55048</v>
      </c>
      <c r="L30" s="24">
        <f>J30-K30</f>
        <v>240041933275.55048</v>
      </c>
      <c r="M30" s="24">
        <f>W29</f>
        <v>-4384040262.7969971</v>
      </c>
      <c r="N30" s="24">
        <f t="shared" si="35"/>
        <v>-30675488788.234894</v>
      </c>
      <c r="O30" s="24">
        <f t="shared" si="36"/>
        <v>-13522075650.056591</v>
      </c>
      <c r="P30" s="24">
        <f t="shared" si="37"/>
        <v>-21833444279.334938</v>
      </c>
      <c r="Q30" s="24">
        <f t="shared" si="38"/>
        <v>-6594067127.4428368</v>
      </c>
      <c r="R30" s="24">
        <f t="shared" si="1"/>
        <v>24004193327.55505</v>
      </c>
      <c r="S30" s="24">
        <f t="shared" si="2"/>
        <v>122421385970.53075</v>
      </c>
      <c r="T30" s="24">
        <f t="shared" si="3"/>
        <v>84014676646.442673</v>
      </c>
      <c r="U30" s="24">
        <f t="shared" si="4"/>
        <v>33605870658.577065</v>
      </c>
      <c r="V30" s="24">
        <f t="shared" si="5"/>
        <v>4800838665.5110102</v>
      </c>
      <c r="W30" s="24">
        <f>R30+M30</f>
        <v>19620153064.758053</v>
      </c>
      <c r="X30" s="24">
        <f t="shared" si="40"/>
        <v>91745897182.295853</v>
      </c>
      <c r="Y30" s="24">
        <f t="shared" si="41"/>
        <v>70492600996.386078</v>
      </c>
      <c r="Z30" s="24">
        <f t="shared" si="42"/>
        <v>11772426379.242126</v>
      </c>
      <c r="AA30" s="24">
        <f t="shared" si="43"/>
        <v>-1793228461.9318266</v>
      </c>
      <c r="AB30" s="24">
        <f t="shared" ref="AB30:AB35" si="46">$W$35*E30+$X$35*F30+$Y$35*G30+$Z$35*H30+$AA$35*I30</f>
        <v>-1451468976104161</v>
      </c>
      <c r="AC30" s="24">
        <f t="shared" si="8"/>
        <v>1451468976104162</v>
      </c>
      <c r="AD30" s="24">
        <f>POWER(AC30,2)</f>
        <v>2.1067621885928644E+30</v>
      </c>
      <c r="AE30" s="166">
        <f>SUM(AD30:AD35)/2</f>
        <v>1.0289420493860292E+31</v>
      </c>
    </row>
    <row r="31" spans="4:31" x14ac:dyDescent="0.25">
      <c r="D31" s="167"/>
      <c r="E31" s="25">
        <v>1</v>
      </c>
      <c r="F31" s="25">
        <v>4.9000000000000004</v>
      </c>
      <c r="G31" s="25">
        <v>3</v>
      </c>
      <c r="H31" s="25">
        <v>1.4</v>
      </c>
      <c r="I31" s="25">
        <v>0.2</v>
      </c>
      <c r="J31" s="25">
        <v>1</v>
      </c>
      <c r="K31" s="25">
        <f t="shared" si="0"/>
        <v>696775603485.71863</v>
      </c>
      <c r="L31" s="25">
        <f t="shared" ref="L31:L35" si="47">J31-K31</f>
        <v>-696775603484.71863</v>
      </c>
      <c r="M31" s="25">
        <f>W30</f>
        <v>19620153064.758053</v>
      </c>
      <c r="N31" s="25">
        <f t="shared" ref="N31:N36" si="48">X30</f>
        <v>91745897182.295853</v>
      </c>
      <c r="O31" s="25">
        <f t="shared" ref="O31:O36" si="49">Y30</f>
        <v>70492600996.386078</v>
      </c>
      <c r="P31" s="25">
        <f t="shared" ref="P31:P36" si="50">Z30</f>
        <v>11772426379.242126</v>
      </c>
      <c r="Q31" s="25">
        <f t="shared" ref="Q31:Q36" si="51">AA30</f>
        <v>-1793228461.9318266</v>
      </c>
      <c r="R31" s="25">
        <f t="shared" si="1"/>
        <v>-69677560348.471863</v>
      </c>
      <c r="S31" s="25">
        <f t="shared" si="2"/>
        <v>-341420045707.51221</v>
      </c>
      <c r="T31" s="25">
        <f t="shared" si="3"/>
        <v>-209032681045.41559</v>
      </c>
      <c r="U31" s="25">
        <f t="shared" si="4"/>
        <v>-97548584487.860596</v>
      </c>
      <c r="V31" s="25">
        <f t="shared" si="5"/>
        <v>-13935512069.694374</v>
      </c>
      <c r="W31" s="25">
        <f t="shared" ref="W31:W35" si="52">R31+M31</f>
        <v>-50057407283.713806</v>
      </c>
      <c r="X31" s="25">
        <f t="shared" ref="X31:X36" si="53">S31+N31</f>
        <v>-249674148525.21637</v>
      </c>
      <c r="Y31" s="25">
        <f t="shared" ref="Y31:Y36" si="54">T31+O31</f>
        <v>-138540080049.02951</v>
      </c>
      <c r="Z31" s="25">
        <f t="shared" ref="Z31:Z36" si="55">U31+P31</f>
        <v>-85776158108.618469</v>
      </c>
      <c r="AA31" s="25">
        <f t="shared" ref="AA31:AA36" si="56">V31+Q31</f>
        <v>-15728740531.626202</v>
      </c>
      <c r="AB31" s="25">
        <f t="shared" si="46"/>
        <v>-1373489514539332.2</v>
      </c>
      <c r="AC31" s="25">
        <f t="shared" si="8"/>
        <v>1373489514539333.2</v>
      </c>
      <c r="AD31" s="25">
        <f t="shared" si="16"/>
        <v>1.8864734465494934E+30</v>
      </c>
      <c r="AE31" s="167"/>
    </row>
    <row r="32" spans="4:31" x14ac:dyDescent="0.25">
      <c r="D32" s="167"/>
      <c r="E32" s="25">
        <v>1</v>
      </c>
      <c r="F32" s="25">
        <v>4.7</v>
      </c>
      <c r="G32" s="25">
        <v>3.2</v>
      </c>
      <c r="H32" s="25">
        <v>1.3</v>
      </c>
      <c r="I32" s="25">
        <v>0.2</v>
      </c>
      <c r="J32" s="25">
        <v>1</v>
      </c>
      <c r="K32" s="25">
        <f t="shared" si="0"/>
        <v>-1781508915156.6548</v>
      </c>
      <c r="L32" s="25">
        <f t="shared" si="47"/>
        <v>1781508915157.6548</v>
      </c>
      <c r="M32" s="25">
        <f t="shared" ref="M32:M35" si="57">W31</f>
        <v>-50057407283.713806</v>
      </c>
      <c r="N32" s="25">
        <f t="shared" si="48"/>
        <v>-249674148525.21637</v>
      </c>
      <c r="O32" s="25">
        <f t="shared" si="49"/>
        <v>-138540080049.02951</v>
      </c>
      <c r="P32" s="25">
        <f t="shared" si="50"/>
        <v>-85776158108.618469</v>
      </c>
      <c r="Q32" s="25">
        <f t="shared" si="51"/>
        <v>-15728740531.626202</v>
      </c>
      <c r="R32" s="25">
        <f t="shared" si="1"/>
        <v>178150891515.7655</v>
      </c>
      <c r="S32" s="25">
        <f t="shared" si="2"/>
        <v>837309190124.09778</v>
      </c>
      <c r="T32" s="25">
        <f t="shared" si="3"/>
        <v>570082852850.44958</v>
      </c>
      <c r="U32" s="25">
        <f t="shared" si="4"/>
        <v>231596158970.49512</v>
      </c>
      <c r="V32" s="25">
        <f t="shared" si="5"/>
        <v>35630178303.153099</v>
      </c>
      <c r="W32" s="25">
        <f t="shared" si="52"/>
        <v>128093484232.0517</v>
      </c>
      <c r="X32" s="25">
        <f t="shared" si="53"/>
        <v>587635041598.88135</v>
      </c>
      <c r="Y32" s="25">
        <f t="shared" si="54"/>
        <v>431542772801.42004</v>
      </c>
      <c r="Z32" s="25">
        <f t="shared" si="55"/>
        <v>145820000861.87665</v>
      </c>
      <c r="AA32" s="25">
        <f t="shared" si="56"/>
        <v>19901437771.526897</v>
      </c>
      <c r="AB32" s="25">
        <f t="shared" si="46"/>
        <v>-1339543003647870.2</v>
      </c>
      <c r="AC32" s="25">
        <f t="shared" si="8"/>
        <v>1339543003647871.2</v>
      </c>
      <c r="AD32" s="25">
        <f t="shared" si="16"/>
        <v>1.7943754586219607E+30</v>
      </c>
      <c r="AE32" s="167"/>
    </row>
    <row r="33" spans="4:31" x14ac:dyDescent="0.25">
      <c r="D33" s="167"/>
      <c r="E33" s="25">
        <v>1</v>
      </c>
      <c r="F33" s="25">
        <v>7</v>
      </c>
      <c r="G33" s="25">
        <v>3.2</v>
      </c>
      <c r="H33" s="25">
        <v>4.7</v>
      </c>
      <c r="I33" s="25">
        <v>1.4</v>
      </c>
      <c r="J33" s="25">
        <v>-1</v>
      </c>
      <c r="K33" s="25">
        <f t="shared" si="0"/>
        <v>6335691665319.7236</v>
      </c>
      <c r="L33" s="25">
        <f t="shared" si="47"/>
        <v>-6335691665320.7236</v>
      </c>
      <c r="M33" s="25">
        <f t="shared" si="57"/>
        <v>128093484232.0517</v>
      </c>
      <c r="N33" s="25">
        <f t="shared" si="48"/>
        <v>587635041598.88135</v>
      </c>
      <c r="O33" s="25">
        <f t="shared" si="49"/>
        <v>431542772801.42004</v>
      </c>
      <c r="P33" s="25">
        <f t="shared" si="50"/>
        <v>145820000861.87665</v>
      </c>
      <c r="Q33" s="25">
        <f t="shared" si="51"/>
        <v>19901437771.526897</v>
      </c>
      <c r="R33" s="25">
        <f t="shared" si="1"/>
        <v>-633569166532.07239</v>
      </c>
      <c r="S33" s="25">
        <f t="shared" si="2"/>
        <v>-4434984165724.5068</v>
      </c>
      <c r="T33" s="25">
        <f t="shared" si="3"/>
        <v>-2027421332902.6318</v>
      </c>
      <c r="U33" s="25">
        <f t="shared" si="4"/>
        <v>-2977775082700.7402</v>
      </c>
      <c r="V33" s="25">
        <f t="shared" si="5"/>
        <v>-886996833144.90125</v>
      </c>
      <c r="W33" s="25">
        <f t="shared" si="52"/>
        <v>-505475682300.02069</v>
      </c>
      <c r="X33" s="25">
        <f t="shared" si="53"/>
        <v>-3847349124125.6255</v>
      </c>
      <c r="Y33" s="25">
        <f t="shared" si="54"/>
        <v>-1595878560101.2119</v>
      </c>
      <c r="Z33" s="25">
        <f t="shared" si="55"/>
        <v>-2831955081838.8638</v>
      </c>
      <c r="AA33" s="25">
        <f t="shared" si="56"/>
        <v>-867095395373.37439</v>
      </c>
      <c r="AB33" s="25">
        <f t="shared" si="46"/>
        <v>-2262880114602161</v>
      </c>
      <c r="AC33" s="25">
        <f t="shared" si="8"/>
        <v>2262880114602160</v>
      </c>
      <c r="AD33" s="25">
        <f t="shared" si="16"/>
        <v>5.1206264130618853E+30</v>
      </c>
      <c r="AE33" s="167"/>
    </row>
    <row r="34" spans="4:31" x14ac:dyDescent="0.25">
      <c r="D34" s="167"/>
      <c r="E34" s="25">
        <v>1</v>
      </c>
      <c r="F34" s="25">
        <v>6.4</v>
      </c>
      <c r="G34" s="25">
        <v>3.2</v>
      </c>
      <c r="H34" s="25">
        <v>4.5</v>
      </c>
      <c r="I34" s="25">
        <v>1.5</v>
      </c>
      <c r="J34" s="25">
        <v>-1</v>
      </c>
      <c r="K34" s="25">
        <f t="shared" si="0"/>
        <v>-44279762430362.852</v>
      </c>
      <c r="L34" s="25">
        <f t="shared" si="47"/>
        <v>44279762430361.852</v>
      </c>
      <c r="M34" s="25">
        <f t="shared" si="57"/>
        <v>-505475682300.02069</v>
      </c>
      <c r="N34" s="25">
        <f t="shared" si="48"/>
        <v>-3847349124125.6255</v>
      </c>
      <c r="O34" s="25">
        <f t="shared" si="49"/>
        <v>-1595878560101.2119</v>
      </c>
      <c r="P34" s="25">
        <f t="shared" si="50"/>
        <v>-2831955081838.8638</v>
      </c>
      <c r="Q34" s="25">
        <f t="shared" si="51"/>
        <v>-867095395373.37439</v>
      </c>
      <c r="R34" s="25">
        <f t="shared" si="1"/>
        <v>4427976243036.1855</v>
      </c>
      <c r="S34" s="25">
        <f t="shared" si="2"/>
        <v>28339047955431.59</v>
      </c>
      <c r="T34" s="25">
        <f t="shared" si="3"/>
        <v>14169523977715.795</v>
      </c>
      <c r="U34" s="25">
        <f t="shared" si="4"/>
        <v>19925893093662.836</v>
      </c>
      <c r="V34" s="25">
        <f t="shared" si="5"/>
        <v>6641964364554.2783</v>
      </c>
      <c r="W34" s="25">
        <f t="shared" si="52"/>
        <v>3922500560736.165</v>
      </c>
      <c r="X34" s="25">
        <f t="shared" si="53"/>
        <v>24491698831305.965</v>
      </c>
      <c r="Y34" s="25">
        <f t="shared" si="54"/>
        <v>12573645417614.582</v>
      </c>
      <c r="Z34" s="25">
        <f t="shared" si="55"/>
        <v>17093938011823.973</v>
      </c>
      <c r="AA34" s="25">
        <f t="shared" si="56"/>
        <v>5774868969180.9043</v>
      </c>
      <c r="AB34" s="25">
        <f t="shared" si="46"/>
        <v>-2129171321473869.2</v>
      </c>
      <c r="AC34" s="25">
        <f t="shared" si="8"/>
        <v>2129171321473868.2</v>
      </c>
      <c r="AD34" s="25">
        <f t="shared" si="16"/>
        <v>4.5333705161867786E+30</v>
      </c>
      <c r="AE34" s="167"/>
    </row>
    <row r="35" spans="4:31" ht="15.75" thickBot="1" x14ac:dyDescent="0.3">
      <c r="D35" s="168"/>
      <c r="E35" s="26">
        <v>1</v>
      </c>
      <c r="F35" s="26">
        <v>6.9</v>
      </c>
      <c r="G35" s="26">
        <v>3.1</v>
      </c>
      <c r="H35" s="26">
        <v>4.9000000000000004</v>
      </c>
      <c r="I35" s="26">
        <v>1.5</v>
      </c>
      <c r="J35" s="26">
        <v>-1</v>
      </c>
      <c r="K35" s="26">
        <f t="shared" si="0"/>
        <v>304316123003061.37</v>
      </c>
      <c r="L35" s="26">
        <f t="shared" si="47"/>
        <v>-304316123003062.37</v>
      </c>
      <c r="M35" s="26">
        <f t="shared" si="57"/>
        <v>3922500560736.165</v>
      </c>
      <c r="N35" s="26">
        <f t="shared" si="48"/>
        <v>24491698831305.965</v>
      </c>
      <c r="O35" s="26">
        <f t="shared" si="49"/>
        <v>12573645417614.582</v>
      </c>
      <c r="P35" s="26">
        <f t="shared" si="50"/>
        <v>17093938011823.973</v>
      </c>
      <c r="Q35" s="26">
        <f t="shared" si="51"/>
        <v>5774868969180.9043</v>
      </c>
      <c r="R35" s="26">
        <f t="shared" si="1"/>
        <v>-30431612300306.238</v>
      </c>
      <c r="S35" s="26">
        <f t="shared" si="2"/>
        <v>-209978124872113.06</v>
      </c>
      <c r="T35" s="26">
        <f t="shared" si="3"/>
        <v>-94337998130949.344</v>
      </c>
      <c r="U35" s="26">
        <f t="shared" si="4"/>
        <v>-149114900271500.59</v>
      </c>
      <c r="V35" s="26">
        <f t="shared" si="5"/>
        <v>-45647418450459.359</v>
      </c>
      <c r="W35" s="26">
        <f t="shared" si="52"/>
        <v>-26509111739570.074</v>
      </c>
      <c r="X35" s="26">
        <f t="shared" si="53"/>
        <v>-185486426040807.09</v>
      </c>
      <c r="Y35" s="26">
        <f t="shared" si="54"/>
        <v>-81764352713334.766</v>
      </c>
      <c r="Z35" s="26">
        <f t="shared" si="55"/>
        <v>-132020962259676.62</v>
      </c>
      <c r="AA35" s="26">
        <f t="shared" si="56"/>
        <v>-39872549481278.453</v>
      </c>
      <c r="AB35" s="26">
        <f t="shared" si="46"/>
        <v>-2266546484126810</v>
      </c>
      <c r="AC35" s="26">
        <f t="shared" si="8"/>
        <v>2266546484126809</v>
      </c>
      <c r="AD35" s="26">
        <f t="shared" si="16"/>
        <v>5.1372329647075996E+30</v>
      </c>
      <c r="AE35" s="168"/>
    </row>
    <row r="36" spans="4:31" ht="15.75" thickTop="1" x14ac:dyDescent="0.25">
      <c r="D36" s="169">
        <v>5</v>
      </c>
      <c r="E36" s="27">
        <v>1</v>
      </c>
      <c r="F36" s="27">
        <v>5.0999999999999996</v>
      </c>
      <c r="G36" s="27">
        <v>3.5</v>
      </c>
      <c r="H36" s="27">
        <v>1.4</v>
      </c>
      <c r="I36" s="27">
        <v>0.2</v>
      </c>
      <c r="J36" s="27">
        <v>1</v>
      </c>
      <c r="K36" s="27">
        <f t="shared" si="0"/>
        <v>-1451468976104161</v>
      </c>
      <c r="L36" s="27">
        <f>J36-K36</f>
        <v>1451468976104162</v>
      </c>
      <c r="M36" s="27">
        <f>W35</f>
        <v>-26509111739570.074</v>
      </c>
      <c r="N36" s="27">
        <f t="shared" si="48"/>
        <v>-185486426040807.09</v>
      </c>
      <c r="O36" s="27">
        <f t="shared" si="49"/>
        <v>-81764352713334.766</v>
      </c>
      <c r="P36" s="27">
        <f t="shared" si="50"/>
        <v>-132020962259676.62</v>
      </c>
      <c r="Q36" s="27">
        <f t="shared" si="51"/>
        <v>-39872549481278.453</v>
      </c>
      <c r="R36" s="27">
        <f t="shared" si="1"/>
        <v>145146897610416.22</v>
      </c>
      <c r="S36" s="27">
        <f t="shared" si="2"/>
        <v>740249177813122.62</v>
      </c>
      <c r="T36" s="27">
        <f t="shared" si="3"/>
        <v>508014141636456.75</v>
      </c>
      <c r="U36" s="27">
        <f t="shared" si="4"/>
        <v>203205656654582.69</v>
      </c>
      <c r="V36" s="27">
        <f t="shared" si="5"/>
        <v>29029379522083.246</v>
      </c>
      <c r="W36" s="27">
        <f>R36+M36</f>
        <v>118637785870846.14</v>
      </c>
      <c r="X36" s="27">
        <f t="shared" si="53"/>
        <v>554762751772315.5</v>
      </c>
      <c r="Y36" s="27">
        <f t="shared" si="54"/>
        <v>426249788923122</v>
      </c>
      <c r="Z36" s="27">
        <f t="shared" si="55"/>
        <v>71184694394906.062</v>
      </c>
      <c r="AA36" s="27">
        <f t="shared" si="56"/>
        <v>-10843169959195.207</v>
      </c>
      <c r="AB36" s="27">
        <f t="shared" ref="AB36:AB41" si="58">$W$41*E36+$X$41*F36+$Y$41*G36+$Z$41*H36+$AA$41*I36</f>
        <v>-8.7766423134605681E+18</v>
      </c>
      <c r="AC36" s="27">
        <f t="shared" si="8"/>
        <v>8.7766423134605681E+18</v>
      </c>
      <c r="AD36" s="27">
        <f>POWER(AC36,2)</f>
        <v>7.7029450298426468E+37</v>
      </c>
      <c r="AE36" s="169">
        <f>SUM(AD36:AD41)/2</f>
        <v>3.7621161459177582E+38</v>
      </c>
    </row>
    <row r="37" spans="4:31" x14ac:dyDescent="0.25">
      <c r="D37" s="170"/>
      <c r="E37" s="28">
        <v>1</v>
      </c>
      <c r="F37" s="28">
        <v>4.9000000000000004</v>
      </c>
      <c r="G37" s="28">
        <v>3</v>
      </c>
      <c r="H37" s="28">
        <v>1.4</v>
      </c>
      <c r="I37" s="28">
        <v>0.2</v>
      </c>
      <c r="J37" s="28">
        <v>1</v>
      </c>
      <c r="K37" s="28">
        <f t="shared" si="0"/>
        <v>4213214574485587.5</v>
      </c>
      <c r="L37" s="28">
        <f t="shared" ref="L37:L41" si="59">J37-K37</f>
        <v>-4213214574485586.5</v>
      </c>
      <c r="M37" s="28">
        <f>W36</f>
        <v>118637785870846.14</v>
      </c>
      <c r="N37" s="28">
        <f t="shared" ref="N37:N42" si="60">X36</f>
        <v>554762751772315.5</v>
      </c>
      <c r="O37" s="28">
        <f t="shared" ref="O37:O42" si="61">Y36</f>
        <v>426249788923122</v>
      </c>
      <c r="P37" s="28">
        <f t="shared" ref="P37:P42" si="62">Z36</f>
        <v>71184694394906.062</v>
      </c>
      <c r="Q37" s="28">
        <f t="shared" ref="Q37:Q42" si="63">AA36</f>
        <v>-10843169959195.207</v>
      </c>
      <c r="R37" s="28">
        <f t="shared" si="1"/>
        <v>-421321457448558.69</v>
      </c>
      <c r="S37" s="28">
        <f t="shared" si="2"/>
        <v>-2064475141497937.7</v>
      </c>
      <c r="T37" s="28">
        <f t="shared" si="3"/>
        <v>-1263964372345676</v>
      </c>
      <c r="U37" s="28">
        <f t="shared" si="4"/>
        <v>-589850040427982.12</v>
      </c>
      <c r="V37" s="28">
        <f t="shared" si="5"/>
        <v>-84264291489711.734</v>
      </c>
      <c r="W37" s="28">
        <f t="shared" ref="W37:W41" si="64">R37+M37</f>
        <v>-302683671577712.56</v>
      </c>
      <c r="X37" s="28">
        <f t="shared" ref="X37:X42" si="65">S37+N37</f>
        <v>-1509712389725622.2</v>
      </c>
      <c r="Y37" s="28">
        <f t="shared" ref="Y37:Y42" si="66">T37+O37</f>
        <v>-837714583422554</v>
      </c>
      <c r="Z37" s="28">
        <f t="shared" ref="Z37:Z42" si="67">U37+P37</f>
        <v>-518665346033076.06</v>
      </c>
      <c r="AA37" s="28">
        <f t="shared" ref="AA37:AA42" si="68">V37+Q37</f>
        <v>-95107461448906.937</v>
      </c>
      <c r="AB37" s="28">
        <f t="shared" si="58"/>
        <v>-8.3051214933685576E+18</v>
      </c>
      <c r="AC37" s="28">
        <f t="shared" si="8"/>
        <v>8.3051214933685576E+18</v>
      </c>
      <c r="AD37" s="28">
        <f t="shared" si="16"/>
        <v>6.8975043019612383E+37</v>
      </c>
      <c r="AE37" s="170"/>
    </row>
    <row r="38" spans="4:31" x14ac:dyDescent="0.25">
      <c r="D38" s="170"/>
      <c r="E38" s="28">
        <v>1</v>
      </c>
      <c r="F38" s="28">
        <v>4.7</v>
      </c>
      <c r="G38" s="28">
        <v>3.2</v>
      </c>
      <c r="H38" s="28">
        <v>1.3</v>
      </c>
      <c r="I38" s="28">
        <v>0.2</v>
      </c>
      <c r="J38" s="28">
        <v>1</v>
      </c>
      <c r="K38" s="28">
        <f t="shared" si="0"/>
        <v>-1.0772305012373092E+16</v>
      </c>
      <c r="L38" s="28">
        <f t="shared" si="59"/>
        <v>1.0772305012373092E+16</v>
      </c>
      <c r="M38" s="28">
        <f t="shared" ref="M38:M41" si="69">W37</f>
        <v>-302683671577712.56</v>
      </c>
      <c r="N38" s="28">
        <f t="shared" si="60"/>
        <v>-1509712389725622.2</v>
      </c>
      <c r="O38" s="28">
        <f t="shared" si="61"/>
        <v>-837714583422554</v>
      </c>
      <c r="P38" s="28">
        <f t="shared" si="62"/>
        <v>-518665346033076.06</v>
      </c>
      <c r="Q38" s="28">
        <f t="shared" si="63"/>
        <v>-95107461448906.937</v>
      </c>
      <c r="R38" s="28">
        <f t="shared" si="1"/>
        <v>1077230501237309.2</v>
      </c>
      <c r="S38" s="28">
        <f t="shared" si="2"/>
        <v>5062983355815354</v>
      </c>
      <c r="T38" s="28">
        <f t="shared" si="3"/>
        <v>3447137603959390</v>
      </c>
      <c r="U38" s="28">
        <f t="shared" si="4"/>
        <v>1400399651608502</v>
      </c>
      <c r="V38" s="28">
        <f t="shared" si="5"/>
        <v>215446100247461.87</v>
      </c>
      <c r="W38" s="28">
        <f t="shared" si="64"/>
        <v>774546829659596.75</v>
      </c>
      <c r="X38" s="28">
        <f t="shared" si="65"/>
        <v>3553270966089732</v>
      </c>
      <c r="Y38" s="28">
        <f t="shared" si="66"/>
        <v>2609423020536836</v>
      </c>
      <c r="Z38" s="28">
        <f t="shared" si="67"/>
        <v>881734305575426</v>
      </c>
      <c r="AA38" s="28">
        <f t="shared" si="68"/>
        <v>120338638798554.94</v>
      </c>
      <c r="AB38" s="28">
        <f t="shared" si="58"/>
        <v>-8.0998560768909425E+18</v>
      </c>
      <c r="AC38" s="28">
        <f t="shared" si="8"/>
        <v>8.0998560768909425E+18</v>
      </c>
      <c r="AD38" s="28">
        <f t="shared" si="16"/>
        <v>6.560766846634713E+37</v>
      </c>
      <c r="AE38" s="170"/>
    </row>
    <row r="39" spans="4:31" x14ac:dyDescent="0.25">
      <c r="D39" s="170"/>
      <c r="E39" s="28">
        <v>1</v>
      </c>
      <c r="F39" s="28">
        <v>7</v>
      </c>
      <c r="G39" s="28">
        <v>3.2</v>
      </c>
      <c r="H39" s="28">
        <v>4.7</v>
      </c>
      <c r="I39" s="28">
        <v>1.4</v>
      </c>
      <c r="J39" s="28">
        <v>-1</v>
      </c>
      <c r="K39" s="28">
        <f t="shared" si="0"/>
        <v>3.8310222588528072E+16</v>
      </c>
      <c r="L39" s="28">
        <f t="shared" si="59"/>
        <v>-3.8310222588528072E+16</v>
      </c>
      <c r="M39" s="28">
        <f t="shared" si="69"/>
        <v>774546829659596.75</v>
      </c>
      <c r="N39" s="28">
        <f t="shared" si="60"/>
        <v>3553270966089732</v>
      </c>
      <c r="O39" s="28">
        <f t="shared" si="61"/>
        <v>2609423020536836</v>
      </c>
      <c r="P39" s="28">
        <f t="shared" si="62"/>
        <v>881734305575426</v>
      </c>
      <c r="Q39" s="28">
        <f t="shared" si="63"/>
        <v>120338638798554.94</v>
      </c>
      <c r="R39" s="28">
        <f t="shared" si="1"/>
        <v>-3831022258852807.5</v>
      </c>
      <c r="S39" s="28">
        <f t="shared" si="2"/>
        <v>-2.6817155811969652E+16</v>
      </c>
      <c r="T39" s="28">
        <f t="shared" si="3"/>
        <v>-1.2259271228328984E+16</v>
      </c>
      <c r="U39" s="28">
        <f t="shared" si="4"/>
        <v>-1.8005804616608196E+16</v>
      </c>
      <c r="V39" s="28">
        <f t="shared" si="5"/>
        <v>-5363431162393930</v>
      </c>
      <c r="W39" s="28">
        <f t="shared" si="64"/>
        <v>-3056475429193211</v>
      </c>
      <c r="X39" s="28">
        <f t="shared" si="65"/>
        <v>-2.326388484587992E+16</v>
      </c>
      <c r="Y39" s="28">
        <f t="shared" si="66"/>
        <v>-9649848207792148</v>
      </c>
      <c r="Z39" s="28">
        <f t="shared" si="67"/>
        <v>-1.712407031103277E+16</v>
      </c>
      <c r="AA39" s="28">
        <f t="shared" si="68"/>
        <v>-5243092523595375</v>
      </c>
      <c r="AB39" s="28">
        <f t="shared" si="58"/>
        <v>-1.3683027120161204E+19</v>
      </c>
      <c r="AC39" s="28">
        <f t="shared" si="8"/>
        <v>1.3683027120161204E+19</v>
      </c>
      <c r="AD39" s="28">
        <f t="shared" si="16"/>
        <v>1.8722523117106703E+38</v>
      </c>
      <c r="AE39" s="170"/>
    </row>
    <row r="40" spans="4:31" x14ac:dyDescent="0.25">
      <c r="D40" s="170"/>
      <c r="E40" s="28">
        <v>1</v>
      </c>
      <c r="F40" s="28">
        <v>6.4</v>
      </c>
      <c r="G40" s="28">
        <v>3.2</v>
      </c>
      <c r="H40" s="28">
        <v>4.5</v>
      </c>
      <c r="I40" s="28">
        <v>1.5</v>
      </c>
      <c r="J40" s="28">
        <v>-1</v>
      </c>
      <c r="K40" s="28">
        <f t="shared" si="0"/>
        <v>-2.677478078928001E+17</v>
      </c>
      <c r="L40" s="28">
        <f t="shared" si="59"/>
        <v>2.677478078928001E+17</v>
      </c>
      <c r="M40" s="28">
        <f t="shared" si="69"/>
        <v>-3056475429193211</v>
      </c>
      <c r="N40" s="28">
        <f t="shared" si="60"/>
        <v>-2.326388484587992E+16</v>
      </c>
      <c r="O40" s="28">
        <f t="shared" si="61"/>
        <v>-9649848207792148</v>
      </c>
      <c r="P40" s="28">
        <f t="shared" si="62"/>
        <v>-1.712407031103277E+16</v>
      </c>
      <c r="Q40" s="28">
        <f t="shared" si="63"/>
        <v>-5243092523595375</v>
      </c>
      <c r="R40" s="28">
        <f t="shared" si="1"/>
        <v>2.6774780789280012E+16</v>
      </c>
      <c r="S40" s="28">
        <f t="shared" si="2"/>
        <v>1.713585970513921E+17</v>
      </c>
      <c r="T40" s="28">
        <f t="shared" si="3"/>
        <v>8.5679298525696048E+16</v>
      </c>
      <c r="U40" s="28">
        <f t="shared" si="4"/>
        <v>1.2048651355176006E+17</v>
      </c>
      <c r="V40" s="28">
        <f t="shared" si="5"/>
        <v>4.0162171183920016E+16</v>
      </c>
      <c r="W40" s="28">
        <f t="shared" si="64"/>
        <v>2.37183053600868E+16</v>
      </c>
      <c r="X40" s="28">
        <f t="shared" si="65"/>
        <v>1.4809471220551219E+17</v>
      </c>
      <c r="Y40" s="28">
        <f t="shared" si="66"/>
        <v>7.6029450317903904E+16</v>
      </c>
      <c r="Z40" s="28">
        <f t="shared" si="67"/>
        <v>1.033624432407273E+17</v>
      </c>
      <c r="AA40" s="28">
        <f t="shared" si="68"/>
        <v>3.491907866032464E+16</v>
      </c>
      <c r="AB40" s="28">
        <f t="shared" si="58"/>
        <v>-1.2874526028666087E+19</v>
      </c>
      <c r="AC40" s="28">
        <f t="shared" si="8"/>
        <v>1.2874526028666087E+19</v>
      </c>
      <c r="AD40" s="28">
        <f t="shared" si="16"/>
        <v>1.6575342046280058E+38</v>
      </c>
      <c r="AE40" s="170"/>
    </row>
    <row r="41" spans="4:31" ht="15.75" thickBot="1" x14ac:dyDescent="0.3">
      <c r="D41" s="171"/>
      <c r="E41" s="29">
        <v>1</v>
      </c>
      <c r="F41" s="29">
        <v>6.9</v>
      </c>
      <c r="G41" s="29">
        <v>3.1</v>
      </c>
      <c r="H41" s="29">
        <v>4.9000000000000004</v>
      </c>
      <c r="I41" s="29">
        <v>1.5</v>
      </c>
      <c r="J41" s="29">
        <v>-1</v>
      </c>
      <c r="K41" s="29">
        <f t="shared" si="0"/>
        <v>1.840117705433674E+18</v>
      </c>
      <c r="L41" s="29">
        <f t="shared" si="59"/>
        <v>-1.840117705433674E+18</v>
      </c>
      <c r="M41" s="29">
        <f t="shared" si="69"/>
        <v>2.37183053600868E+16</v>
      </c>
      <c r="N41" s="29">
        <f t="shared" si="60"/>
        <v>1.4809471220551219E+17</v>
      </c>
      <c r="O41" s="29">
        <f t="shared" si="61"/>
        <v>7.6029450317903904E+16</v>
      </c>
      <c r="P41" s="29">
        <f t="shared" si="62"/>
        <v>1.033624432407273E+17</v>
      </c>
      <c r="Q41" s="29">
        <f t="shared" si="63"/>
        <v>3.491907866032464E+16</v>
      </c>
      <c r="R41" s="29">
        <f t="shared" si="1"/>
        <v>-1.8401177054336742E+17</v>
      </c>
      <c r="S41" s="29">
        <f t="shared" si="2"/>
        <v>-1.2696812167492352E+18</v>
      </c>
      <c r="T41" s="29">
        <f t="shared" si="3"/>
        <v>-5.7043648868443898E+17</v>
      </c>
      <c r="U41" s="29">
        <f t="shared" si="4"/>
        <v>-9.0165767566250035E+17</v>
      </c>
      <c r="V41" s="29">
        <f t="shared" si="5"/>
        <v>-2.7601765581505114E+17</v>
      </c>
      <c r="W41" s="29">
        <f t="shared" si="64"/>
        <v>-1.6029346518328064E+17</v>
      </c>
      <c r="X41" s="29">
        <f t="shared" si="65"/>
        <v>-1.121586504543723E+18</v>
      </c>
      <c r="Y41" s="29">
        <f t="shared" si="66"/>
        <v>-4.9440703836653504E+17</v>
      </c>
      <c r="Z41" s="29">
        <f t="shared" si="67"/>
        <v>-7.9829523242177306E+17</v>
      </c>
      <c r="AA41" s="29">
        <f t="shared" si="68"/>
        <v>-2.410985771547265E+17</v>
      </c>
      <c r="AB41" s="29">
        <f t="shared" si="58"/>
        <v>-1.3705196670070006E+19</v>
      </c>
      <c r="AC41" s="29">
        <f t="shared" si="8"/>
        <v>1.3705196670070006E+19</v>
      </c>
      <c r="AD41" s="29">
        <f t="shared" si="16"/>
        <v>1.8783241576529798E+38</v>
      </c>
      <c r="AE41" s="171"/>
    </row>
    <row r="42" spans="4:31" ht="15.75" thickTop="1" x14ac:dyDescent="0.25">
      <c r="D42" s="166">
        <v>6</v>
      </c>
      <c r="E42" s="24">
        <v>1</v>
      </c>
      <c r="F42" s="24">
        <v>5.0999999999999996</v>
      </c>
      <c r="G42" s="24">
        <v>3.5</v>
      </c>
      <c r="H42" s="24">
        <v>1.4</v>
      </c>
      <c r="I42" s="24">
        <v>0.2</v>
      </c>
      <c r="J42" s="24">
        <v>1</v>
      </c>
      <c r="K42" s="24">
        <f t="shared" si="0"/>
        <v>-8.7766423134605681E+18</v>
      </c>
      <c r="L42" s="24">
        <f>J42-K42</f>
        <v>8.7766423134605681E+18</v>
      </c>
      <c r="M42" s="24">
        <f>W41</f>
        <v>-1.6029346518328064E+17</v>
      </c>
      <c r="N42" s="24">
        <f t="shared" si="60"/>
        <v>-1.121586504543723E+18</v>
      </c>
      <c r="O42" s="24">
        <f t="shared" si="61"/>
        <v>-4.9440703836653504E+17</v>
      </c>
      <c r="P42" s="24">
        <f t="shared" si="62"/>
        <v>-7.9829523242177306E+17</v>
      </c>
      <c r="Q42" s="24">
        <f t="shared" si="63"/>
        <v>-2.410985771547265E+17</v>
      </c>
      <c r="R42" s="24">
        <f t="shared" si="1"/>
        <v>8.7766423134605683E+17</v>
      </c>
      <c r="S42" s="24">
        <f t="shared" si="2"/>
        <v>4.4760875798648899E+18</v>
      </c>
      <c r="T42" s="24">
        <f t="shared" si="3"/>
        <v>3.0718248097111992E+18</v>
      </c>
      <c r="U42" s="24">
        <f t="shared" si="4"/>
        <v>1.2287299238844795E+18</v>
      </c>
      <c r="V42" s="24">
        <f t="shared" si="5"/>
        <v>1.7553284626921139E+17</v>
      </c>
      <c r="W42" s="24">
        <f>R42+M42</f>
        <v>7.1737076616277619E+17</v>
      </c>
      <c r="X42" s="24">
        <f t="shared" si="65"/>
        <v>3.3545010753211668E+18</v>
      </c>
      <c r="Y42" s="24">
        <f t="shared" si="66"/>
        <v>2.5774177713446641E+18</v>
      </c>
      <c r="Z42" s="24">
        <f t="shared" si="67"/>
        <v>4.3043469146270643E+17</v>
      </c>
      <c r="AA42" s="24">
        <f t="shared" si="68"/>
        <v>-6.5565730885515104E+16</v>
      </c>
      <c r="AB42" s="24">
        <f t="shared" ref="AB42:AB47" si="70">$W$47*E42+$X$47*F42+$Y$47*G42+$Z$47*H42+$AA$47*I42</f>
        <v>-5.306999430685629E+22</v>
      </c>
      <c r="AC42" s="24">
        <f t="shared" si="8"/>
        <v>5.306999430685629E+22</v>
      </c>
      <c r="AD42" s="24">
        <f>POWER(AC42,2)</f>
        <v>2.8164242957297592E+45</v>
      </c>
      <c r="AE42" s="166">
        <f>SUM(AD42:AD47)/2</f>
        <v>1.375540819215274E+46</v>
      </c>
    </row>
    <row r="43" spans="4:31" x14ac:dyDescent="0.25">
      <c r="D43" s="167"/>
      <c r="E43" s="25">
        <v>1</v>
      </c>
      <c r="F43" s="25">
        <v>4.9000000000000004</v>
      </c>
      <c r="G43" s="25">
        <v>3</v>
      </c>
      <c r="H43" s="25">
        <v>1.4</v>
      </c>
      <c r="I43" s="25">
        <v>0.2</v>
      </c>
      <c r="J43" s="25">
        <v>1</v>
      </c>
      <c r="K43" s="25">
        <f t="shared" si="0"/>
        <v>2.5476174771141173E+19</v>
      </c>
      <c r="L43" s="25">
        <f t="shared" ref="L43:L47" si="71">J43-K43</f>
        <v>-2.5476174771141173E+19</v>
      </c>
      <c r="M43" s="25">
        <f>W42</f>
        <v>7.1737076616277619E+17</v>
      </c>
      <c r="N43" s="25">
        <f t="shared" ref="N43:N48" si="72">X42</f>
        <v>3.3545010753211668E+18</v>
      </c>
      <c r="O43" s="25">
        <f t="shared" ref="O43:O48" si="73">Y42</f>
        <v>2.5774177713446641E+18</v>
      </c>
      <c r="P43" s="25">
        <f t="shared" ref="P43:P48" si="74">Z42</f>
        <v>4.3043469146270643E+17</v>
      </c>
      <c r="Q43" s="25">
        <f t="shared" ref="Q43:Q48" si="75">AA42</f>
        <v>-6.5565730885515104E+16</v>
      </c>
      <c r="R43" s="25">
        <f t="shared" si="1"/>
        <v>-2.5476174771141176E+18</v>
      </c>
      <c r="S43" s="25">
        <f t="shared" si="2"/>
        <v>-1.2483325637859176E+19</v>
      </c>
      <c r="T43" s="25">
        <f t="shared" si="3"/>
        <v>-7.6428524313423514E+18</v>
      </c>
      <c r="U43" s="25">
        <f t="shared" si="4"/>
        <v>-3.5666644679597645E+18</v>
      </c>
      <c r="V43" s="25">
        <f t="shared" si="5"/>
        <v>-5.0952349542282355E+17</v>
      </c>
      <c r="W43" s="25">
        <f t="shared" ref="W43:W47" si="76">R43+M43</f>
        <v>-1.8302467109513416E+18</v>
      </c>
      <c r="X43" s="25">
        <f t="shared" ref="X43:X48" si="77">S43+N43</f>
        <v>-9.1288245625380096E+18</v>
      </c>
      <c r="Y43" s="25">
        <f t="shared" ref="Y43:Y48" si="78">T43+O43</f>
        <v>-5.0654346599976878E+18</v>
      </c>
      <c r="Z43" s="25">
        <f t="shared" ref="Z43:Z48" si="79">U43+P43</f>
        <v>-3.1362297764970578E+18</v>
      </c>
      <c r="AA43" s="25">
        <f t="shared" ref="AA43:AA48" si="80">V43+Q43</f>
        <v>-5.7508922630833869E+17</v>
      </c>
      <c r="AB43" s="25">
        <f t="shared" si="70"/>
        <v>-5.0218834792303781E+22</v>
      </c>
      <c r="AC43" s="25">
        <f t="shared" si="8"/>
        <v>5.0218834792303781E+22</v>
      </c>
      <c r="AD43" s="25">
        <f t="shared" si="16"/>
        <v>2.5219313678967009E+45</v>
      </c>
      <c r="AE43" s="167"/>
    </row>
    <row r="44" spans="4:31" x14ac:dyDescent="0.25">
      <c r="D44" s="167"/>
      <c r="E44" s="25">
        <v>1</v>
      </c>
      <c r="F44" s="25">
        <v>4.7</v>
      </c>
      <c r="G44" s="25">
        <v>3.2</v>
      </c>
      <c r="H44" s="25">
        <v>1.3</v>
      </c>
      <c r="I44" s="25">
        <v>0.2</v>
      </c>
      <c r="J44" s="25">
        <v>1</v>
      </c>
      <c r="K44" s="25">
        <f t="shared" ref="K44:K71" si="81">M44*E44+N44*F44+O44*G44+P44*H44+Q44*I44</f>
        <v>-6.5137229621580423E+19</v>
      </c>
      <c r="L44" s="25">
        <f t="shared" si="71"/>
        <v>6.5137229621580423E+19</v>
      </c>
      <c r="M44" s="25">
        <f t="shared" ref="M44:M47" si="82">W43</f>
        <v>-1.8302467109513416E+18</v>
      </c>
      <c r="N44" s="25">
        <f t="shared" si="72"/>
        <v>-9.1288245625380096E+18</v>
      </c>
      <c r="O44" s="25">
        <f t="shared" si="73"/>
        <v>-5.0654346599976878E+18</v>
      </c>
      <c r="P44" s="25">
        <f t="shared" si="74"/>
        <v>-3.1362297764970578E+18</v>
      </c>
      <c r="Q44" s="25">
        <f t="shared" si="75"/>
        <v>-5.7508922630833869E+17</v>
      </c>
      <c r="R44" s="25">
        <f t="shared" ref="R44:R71" si="83">$L44*E44*$B$12</f>
        <v>6.5137229621580431E+18</v>
      </c>
      <c r="S44" s="25">
        <f t="shared" ref="S44:S71" si="84">$L44*F44*$B$12</f>
        <v>3.0614497922142798E+19</v>
      </c>
      <c r="T44" s="25">
        <f t="shared" ref="T44:T71" si="85">$L44*G44*$B$12</f>
        <v>2.0843913478905737E+19</v>
      </c>
      <c r="U44" s="25">
        <f t="shared" ref="U44:U71" si="86">$L44*H44*$B$12</f>
        <v>8.4678398508054569E+18</v>
      </c>
      <c r="V44" s="25">
        <f t="shared" ref="V44:V71" si="87">$L44*I44*$B$12</f>
        <v>1.3027445924316086E+18</v>
      </c>
      <c r="W44" s="25">
        <f t="shared" si="76"/>
        <v>4.6834762512067011E+18</v>
      </c>
      <c r="X44" s="25">
        <f t="shared" si="77"/>
        <v>2.1485673359604789E+19</v>
      </c>
      <c r="Y44" s="25">
        <f t="shared" si="78"/>
        <v>1.5778478818908049E+19</v>
      </c>
      <c r="Z44" s="25">
        <f t="shared" si="79"/>
        <v>5.3316100743083991E+18</v>
      </c>
      <c r="AA44" s="25">
        <f t="shared" si="80"/>
        <v>7.2765536612326989E+17</v>
      </c>
      <c r="AB44" s="25">
        <f t="shared" si="70"/>
        <v>-4.8977650055043334E+22</v>
      </c>
      <c r="AC44" s="25">
        <f t="shared" ref="AC44:AC71" si="88">J44-AB44</f>
        <v>4.8977650055043334E+22</v>
      </c>
      <c r="AD44" s="25">
        <f t="shared" si="16"/>
        <v>2.3988102049142863E+45</v>
      </c>
      <c r="AE44" s="167"/>
    </row>
    <row r="45" spans="4:31" x14ac:dyDescent="0.25">
      <c r="D45" s="167"/>
      <c r="E45" s="25">
        <v>1</v>
      </c>
      <c r="F45" s="25">
        <v>7</v>
      </c>
      <c r="G45" s="25">
        <v>3.2</v>
      </c>
      <c r="H45" s="25">
        <v>4.7</v>
      </c>
      <c r="I45" s="25">
        <v>1.4</v>
      </c>
      <c r="J45" s="25">
        <v>-1</v>
      </c>
      <c r="K45" s="25">
        <f t="shared" si="81"/>
        <v>2.3165160685076804E+20</v>
      </c>
      <c r="L45" s="25">
        <f t="shared" si="71"/>
        <v>-2.3165160685076804E+20</v>
      </c>
      <c r="M45" s="25">
        <f t="shared" si="82"/>
        <v>4.6834762512067011E+18</v>
      </c>
      <c r="N45" s="25">
        <f t="shared" si="72"/>
        <v>2.1485673359604789E+19</v>
      </c>
      <c r="O45" s="25">
        <f t="shared" si="73"/>
        <v>1.5778478818908049E+19</v>
      </c>
      <c r="P45" s="25">
        <f t="shared" si="74"/>
        <v>5.3316100743083991E+18</v>
      </c>
      <c r="Q45" s="25">
        <f t="shared" si="75"/>
        <v>7.2765536612326989E+17</v>
      </c>
      <c r="R45" s="25">
        <f t="shared" si="83"/>
        <v>-2.3165160685076808E+19</v>
      </c>
      <c r="S45" s="25">
        <f t="shared" si="84"/>
        <v>-1.6215612479553765E+20</v>
      </c>
      <c r="T45" s="25">
        <f t="shared" si="85"/>
        <v>-7.4128514192245785E+19</v>
      </c>
      <c r="U45" s="25">
        <f t="shared" si="86"/>
        <v>-1.08876255219861E+20</v>
      </c>
      <c r="V45" s="25">
        <f t="shared" si="87"/>
        <v>-3.2431224959107527E+19</v>
      </c>
      <c r="W45" s="25">
        <f t="shared" si="76"/>
        <v>-1.8481684433870107E+19</v>
      </c>
      <c r="X45" s="25">
        <f t="shared" si="77"/>
        <v>-1.4067045143593286E+20</v>
      </c>
      <c r="Y45" s="25">
        <f t="shared" si="78"/>
        <v>-5.8350035373337739E+19</v>
      </c>
      <c r="Z45" s="25">
        <f t="shared" si="79"/>
        <v>-1.035446451455526E+20</v>
      </c>
      <c r="AA45" s="25">
        <f t="shared" si="80"/>
        <v>-3.1703569592984257E+19</v>
      </c>
      <c r="AB45" s="25">
        <f t="shared" si="70"/>
        <v>-8.2737582942604436E+22</v>
      </c>
      <c r="AC45" s="25">
        <f t="shared" si="88"/>
        <v>8.2737582942604436E+22</v>
      </c>
      <c r="AD45" s="25">
        <f t="shared" si="16"/>
        <v>6.845507631184348E+45</v>
      </c>
      <c r="AE45" s="167"/>
    </row>
    <row r="46" spans="4:31" x14ac:dyDescent="0.25">
      <c r="D46" s="167"/>
      <c r="E46" s="25">
        <v>1</v>
      </c>
      <c r="F46" s="25">
        <v>6.4</v>
      </c>
      <c r="G46" s="25">
        <v>3.2</v>
      </c>
      <c r="H46" s="25">
        <v>4.5</v>
      </c>
      <c r="I46" s="25">
        <v>1.5</v>
      </c>
      <c r="J46" s="25">
        <v>-1</v>
      </c>
      <c r="K46" s="25">
        <f t="shared" si="81"/>
        <v>-1.6189989443629844E+21</v>
      </c>
      <c r="L46" s="25">
        <f t="shared" si="71"/>
        <v>1.6189989443629844E+21</v>
      </c>
      <c r="M46" s="25">
        <f t="shared" si="82"/>
        <v>-1.8481684433870107E+19</v>
      </c>
      <c r="N46" s="25">
        <f t="shared" si="72"/>
        <v>-1.4067045143593286E+20</v>
      </c>
      <c r="O46" s="25">
        <f t="shared" si="73"/>
        <v>-5.8350035373337739E+19</v>
      </c>
      <c r="P46" s="25">
        <f t="shared" si="74"/>
        <v>-1.035446451455526E+20</v>
      </c>
      <c r="Q46" s="25">
        <f t="shared" si="75"/>
        <v>-3.1703569592984257E+19</v>
      </c>
      <c r="R46" s="25">
        <f t="shared" si="83"/>
        <v>1.6189989443629846E+20</v>
      </c>
      <c r="S46" s="25">
        <f t="shared" si="84"/>
        <v>1.0361593243923102E+21</v>
      </c>
      <c r="T46" s="25">
        <f t="shared" si="85"/>
        <v>5.1807966219615509E+20</v>
      </c>
      <c r="U46" s="25">
        <f t="shared" si="86"/>
        <v>7.2854952496334307E+20</v>
      </c>
      <c r="V46" s="25">
        <f t="shared" si="87"/>
        <v>2.4284984165444764E+20</v>
      </c>
      <c r="W46" s="25">
        <f t="shared" si="76"/>
        <v>1.4341821000242835E+20</v>
      </c>
      <c r="X46" s="25">
        <f t="shared" si="77"/>
        <v>8.954888729563773E+20</v>
      </c>
      <c r="Y46" s="25">
        <f t="shared" si="78"/>
        <v>4.5972962682281735E+20</v>
      </c>
      <c r="Z46" s="25">
        <f t="shared" si="79"/>
        <v>6.2500487981779046E+20</v>
      </c>
      <c r="AA46" s="25">
        <f t="shared" si="80"/>
        <v>2.111462720614634E+20</v>
      </c>
      <c r="AB46" s="25">
        <f t="shared" si="70"/>
        <v>-7.7848794407047153E+22</v>
      </c>
      <c r="AC46" s="25">
        <f t="shared" si="88"/>
        <v>7.7848794407047153E+22</v>
      </c>
      <c r="AD46" s="25">
        <f t="shared" si="16"/>
        <v>6.060434790630696E+45</v>
      </c>
      <c r="AE46" s="167"/>
    </row>
    <row r="47" spans="4:31" ht="15.75" thickBot="1" x14ac:dyDescent="0.3">
      <c r="D47" s="168"/>
      <c r="E47" s="26">
        <v>1</v>
      </c>
      <c r="F47" s="26">
        <v>6.9</v>
      </c>
      <c r="G47" s="26">
        <v>3.1</v>
      </c>
      <c r="H47" s="26">
        <v>4.9000000000000004</v>
      </c>
      <c r="I47" s="26">
        <v>1.5</v>
      </c>
      <c r="J47" s="26">
        <v>-1</v>
      </c>
      <c r="K47" s="26">
        <f t="shared" si="81"/>
        <v>1.1126696595751533E+22</v>
      </c>
      <c r="L47" s="26">
        <f t="shared" si="71"/>
        <v>-1.1126696595751533E+22</v>
      </c>
      <c r="M47" s="26">
        <f t="shared" si="82"/>
        <v>1.4341821000242835E+20</v>
      </c>
      <c r="N47" s="26">
        <f t="shared" si="72"/>
        <v>8.954888729563773E+20</v>
      </c>
      <c r="O47" s="26">
        <f t="shared" si="73"/>
        <v>4.5972962682281735E+20</v>
      </c>
      <c r="P47" s="26">
        <f t="shared" si="74"/>
        <v>6.2500487981779046E+20</v>
      </c>
      <c r="Q47" s="26">
        <f t="shared" si="75"/>
        <v>2.111462720614634E+20</v>
      </c>
      <c r="R47" s="26">
        <f t="shared" si="83"/>
        <v>-1.1126696595751533E+21</v>
      </c>
      <c r="S47" s="26">
        <f t="shared" si="84"/>
        <v>-7.6774206510685581E+21</v>
      </c>
      <c r="T47" s="26">
        <f t="shared" si="85"/>
        <v>-3.4492759446829757E+21</v>
      </c>
      <c r="U47" s="26">
        <f t="shared" si="86"/>
        <v>-5.452081331918251E+21</v>
      </c>
      <c r="V47" s="26">
        <f t="shared" si="87"/>
        <v>-1.6690044893627301E+21</v>
      </c>
      <c r="W47" s="26">
        <f t="shared" si="76"/>
        <v>-9.6925144957272497E+20</v>
      </c>
      <c r="X47" s="26">
        <f t="shared" si="77"/>
        <v>-6.7819317781121812E+21</v>
      </c>
      <c r="Y47" s="26">
        <f t="shared" si="78"/>
        <v>-2.989546317860158E+21</v>
      </c>
      <c r="Z47" s="26">
        <f t="shared" si="79"/>
        <v>-4.8270764521004602E+21</v>
      </c>
      <c r="AA47" s="26">
        <f t="shared" si="80"/>
        <v>-1.4578582173012667E+21</v>
      </c>
      <c r="AB47" s="26">
        <f t="shared" si="70"/>
        <v>-8.2871636245157427E+22</v>
      </c>
      <c r="AC47" s="26">
        <f t="shared" si="88"/>
        <v>8.2871636245157427E+22</v>
      </c>
      <c r="AD47" s="26">
        <f t="shared" si="16"/>
        <v>6.8677080939496899E+45</v>
      </c>
      <c r="AE47" s="168"/>
    </row>
    <row r="48" spans="4:31" ht="15.75" thickTop="1" x14ac:dyDescent="0.25">
      <c r="D48" s="169">
        <v>7</v>
      </c>
      <c r="E48" s="27">
        <v>1</v>
      </c>
      <c r="F48" s="27">
        <v>5.0999999999999996</v>
      </c>
      <c r="G48" s="27">
        <v>3.5</v>
      </c>
      <c r="H48" s="27">
        <v>1.4</v>
      </c>
      <c r="I48" s="27">
        <v>0.2</v>
      </c>
      <c r="J48" s="27">
        <v>1</v>
      </c>
      <c r="K48" s="27">
        <f t="shared" si="81"/>
        <v>-5.306999430685629E+22</v>
      </c>
      <c r="L48" s="27">
        <f>J48-K48</f>
        <v>5.306999430685629E+22</v>
      </c>
      <c r="M48" s="27">
        <f>W47</f>
        <v>-9.6925144957272497E+20</v>
      </c>
      <c r="N48" s="27">
        <f t="shared" si="72"/>
        <v>-6.7819317781121812E+21</v>
      </c>
      <c r="O48" s="27">
        <f t="shared" si="73"/>
        <v>-2.989546317860158E+21</v>
      </c>
      <c r="P48" s="27">
        <f t="shared" si="74"/>
        <v>-4.8270764521004602E+21</v>
      </c>
      <c r="Q48" s="27">
        <f t="shared" si="75"/>
        <v>-1.4578582173012667E+21</v>
      </c>
      <c r="R48" s="27">
        <f t="shared" si="83"/>
        <v>5.3069994306856288E+21</v>
      </c>
      <c r="S48" s="27">
        <f t="shared" si="84"/>
        <v>2.7065697096496709E+22</v>
      </c>
      <c r="T48" s="27">
        <f t="shared" si="85"/>
        <v>1.8574498007399702E+22</v>
      </c>
      <c r="U48" s="27">
        <f t="shared" si="86"/>
        <v>7.4297992029598804E+21</v>
      </c>
      <c r="V48" s="27">
        <f t="shared" si="87"/>
        <v>1.0613998861371258E+21</v>
      </c>
      <c r="W48" s="27">
        <f>R48+M48</f>
        <v>4.3377479811129037E+21</v>
      </c>
      <c r="X48" s="27">
        <f t="shared" si="77"/>
        <v>2.0283765318384529E+22</v>
      </c>
      <c r="Y48" s="27">
        <f t="shared" si="78"/>
        <v>1.5584951689539544E+22</v>
      </c>
      <c r="Z48" s="27">
        <f t="shared" si="79"/>
        <v>2.6027227508594201E+21</v>
      </c>
      <c r="AA48" s="27">
        <f t="shared" si="80"/>
        <v>-3.964583311641409E+20</v>
      </c>
      <c r="AB48" s="27">
        <f t="shared" ref="AB48:AB53" si="89">$W$53*E48+$X$53*F48+$Y$53*G48+$Z$53*H48+$AA$53*I48</f>
        <v>-3.208999746304193E+26</v>
      </c>
      <c r="AC48" s="27">
        <f t="shared" si="88"/>
        <v>3.208999746304193E+26</v>
      </c>
      <c r="AD48" s="27">
        <f>POWER(AC48,2)</f>
        <v>1.0297679371780374E+53</v>
      </c>
      <c r="AE48" s="169">
        <f>SUM(AD48:AD53)/2</f>
        <v>5.0293836552083739E+53</v>
      </c>
    </row>
    <row r="49" spans="4:31" x14ac:dyDescent="0.25">
      <c r="D49" s="170"/>
      <c r="E49" s="28">
        <v>1</v>
      </c>
      <c r="F49" s="28">
        <v>4.9000000000000004</v>
      </c>
      <c r="G49" s="28">
        <v>3</v>
      </c>
      <c r="H49" s="28">
        <v>1.4</v>
      </c>
      <c r="I49" s="28">
        <v>0.2</v>
      </c>
      <c r="J49" s="28">
        <v>1</v>
      </c>
      <c r="K49" s="28">
        <f t="shared" si="81"/>
        <v>1.5404757329478609E+23</v>
      </c>
      <c r="L49" s="28">
        <f t="shared" ref="L49:L53" si="90">J49-K49</f>
        <v>-1.5404757329478609E+23</v>
      </c>
      <c r="M49" s="28">
        <f>W48</f>
        <v>4.3377479811129037E+21</v>
      </c>
      <c r="N49" s="28">
        <f t="shared" ref="N49:N54" si="91">X48</f>
        <v>2.0283765318384529E+22</v>
      </c>
      <c r="O49" s="28">
        <f t="shared" ref="O49:O54" si="92">Y48</f>
        <v>1.5584951689539544E+22</v>
      </c>
      <c r="P49" s="28">
        <f t="shared" ref="P49:P54" si="93">Z48</f>
        <v>2.6027227508594201E+21</v>
      </c>
      <c r="Q49" s="28">
        <f t="shared" ref="Q49:Q54" si="94">AA48</f>
        <v>-3.964583311641409E+20</v>
      </c>
      <c r="R49" s="28">
        <f t="shared" si="83"/>
        <v>-1.5404757329478609E+22</v>
      </c>
      <c r="S49" s="28">
        <f t="shared" si="84"/>
        <v>-7.5483310914445188E+22</v>
      </c>
      <c r="T49" s="28">
        <f t="shared" si="85"/>
        <v>-4.621427198843583E+22</v>
      </c>
      <c r="U49" s="28">
        <f t="shared" si="86"/>
        <v>-2.1566660261270054E+22</v>
      </c>
      <c r="V49" s="28">
        <f t="shared" si="87"/>
        <v>-3.080951465895722E+21</v>
      </c>
      <c r="W49" s="28">
        <f t="shared" ref="W49:W53" si="95">R49+M49</f>
        <v>-1.1067009348365705E+22</v>
      </c>
      <c r="X49" s="28">
        <f t="shared" ref="X49:X54" si="96">S49+N49</f>
        <v>-5.5199545596060658E+22</v>
      </c>
      <c r="Y49" s="28">
        <f t="shared" ref="Y49:Y54" si="97">T49+O49</f>
        <v>-3.0629320298896285E+22</v>
      </c>
      <c r="Z49" s="28">
        <f t="shared" ref="Z49:Z54" si="98">U49+P49</f>
        <v>-1.8963937510410634E+22</v>
      </c>
      <c r="AA49" s="28">
        <f t="shared" ref="AA49:AA54" si="99">V49+Q49</f>
        <v>-3.4774097970598626E+21</v>
      </c>
      <c r="AB49" s="28">
        <f t="shared" si="89"/>
        <v>-3.0365978028261297E+26</v>
      </c>
      <c r="AC49" s="28">
        <f t="shared" si="88"/>
        <v>3.0365978028261297E+26</v>
      </c>
      <c r="AD49" s="28">
        <f t="shared" si="16"/>
        <v>9.2209262161284783E+52</v>
      </c>
      <c r="AE49" s="170"/>
    </row>
    <row r="50" spans="4:31" x14ac:dyDescent="0.25">
      <c r="D50" s="170"/>
      <c r="E50" s="28">
        <v>1</v>
      </c>
      <c r="F50" s="28">
        <v>4.7</v>
      </c>
      <c r="G50" s="28">
        <v>3.2</v>
      </c>
      <c r="H50" s="28">
        <v>1.3</v>
      </c>
      <c r="I50" s="28">
        <v>0.2</v>
      </c>
      <c r="J50" s="28">
        <v>1</v>
      </c>
      <c r="K50" s="28">
        <f t="shared" si="81"/>
        <v>-3.9386729932926476E+23</v>
      </c>
      <c r="L50" s="28">
        <f t="shared" si="90"/>
        <v>3.9386729932926476E+23</v>
      </c>
      <c r="M50" s="28">
        <f t="shared" ref="M50:M53" si="100">W49</f>
        <v>-1.1067009348365705E+22</v>
      </c>
      <c r="N50" s="28">
        <f t="shared" si="91"/>
        <v>-5.5199545596060658E+22</v>
      </c>
      <c r="O50" s="28">
        <f t="shared" si="92"/>
        <v>-3.0629320298896285E+22</v>
      </c>
      <c r="P50" s="28">
        <f t="shared" si="93"/>
        <v>-1.8963937510410634E+22</v>
      </c>
      <c r="Q50" s="28">
        <f t="shared" si="94"/>
        <v>-3.4774097970598626E+21</v>
      </c>
      <c r="R50" s="28">
        <f t="shared" si="83"/>
        <v>3.9386729932926474E+22</v>
      </c>
      <c r="S50" s="28">
        <f t="shared" si="84"/>
        <v>1.8511763068475447E+23</v>
      </c>
      <c r="T50" s="28">
        <f t="shared" si="85"/>
        <v>1.2603753578536472E+23</v>
      </c>
      <c r="U50" s="28">
        <f t="shared" si="86"/>
        <v>5.120274891280442E+22</v>
      </c>
      <c r="V50" s="28">
        <f t="shared" si="87"/>
        <v>7.8773459865852948E+21</v>
      </c>
      <c r="W50" s="28">
        <f t="shared" si="95"/>
        <v>2.8319720584560771E+22</v>
      </c>
      <c r="X50" s="28">
        <f t="shared" si="96"/>
        <v>1.2991808508869381E+23</v>
      </c>
      <c r="Y50" s="28">
        <f t="shared" si="97"/>
        <v>9.540821548646844E+22</v>
      </c>
      <c r="Z50" s="28">
        <f t="shared" si="98"/>
        <v>3.2238811402393786E+22</v>
      </c>
      <c r="AA50" s="28">
        <f t="shared" si="99"/>
        <v>4.3999361895254322E+21</v>
      </c>
      <c r="AB50" s="28">
        <f t="shared" si="89"/>
        <v>-2.9615467017471373E+26</v>
      </c>
      <c r="AC50" s="28">
        <f t="shared" si="88"/>
        <v>2.9615467017471373E+26</v>
      </c>
      <c r="AD50" s="28">
        <f t="shared" si="16"/>
        <v>8.7707588666293469E+52</v>
      </c>
      <c r="AE50" s="170"/>
    </row>
    <row r="51" spans="4:31" x14ac:dyDescent="0.25">
      <c r="D51" s="170"/>
      <c r="E51" s="28">
        <v>1</v>
      </c>
      <c r="F51" s="28">
        <v>7</v>
      </c>
      <c r="G51" s="28">
        <v>3.2</v>
      </c>
      <c r="H51" s="28">
        <v>4.7</v>
      </c>
      <c r="I51" s="28">
        <v>1.4</v>
      </c>
      <c r="J51" s="28">
        <v>-1</v>
      </c>
      <c r="K51" s="28">
        <f t="shared" si="81"/>
        <v>1.4007349300187029E+24</v>
      </c>
      <c r="L51" s="28">
        <f t="shared" si="90"/>
        <v>-1.4007349300187029E+24</v>
      </c>
      <c r="M51" s="28">
        <f t="shared" si="100"/>
        <v>2.8319720584560771E+22</v>
      </c>
      <c r="N51" s="28">
        <f t="shared" si="91"/>
        <v>1.2991808508869381E+23</v>
      </c>
      <c r="O51" s="28">
        <f t="shared" si="92"/>
        <v>9.540821548646844E+22</v>
      </c>
      <c r="P51" s="28">
        <f t="shared" si="93"/>
        <v>3.2238811402393786E+22</v>
      </c>
      <c r="Q51" s="28">
        <f t="shared" si="94"/>
        <v>4.3999361895254322E+21</v>
      </c>
      <c r="R51" s="28">
        <f t="shared" si="83"/>
        <v>-1.400734930018703E+23</v>
      </c>
      <c r="S51" s="28">
        <f t="shared" si="84"/>
        <v>-9.8051445101309218E+23</v>
      </c>
      <c r="T51" s="28">
        <f t="shared" si="85"/>
        <v>-4.4823517760598502E+23</v>
      </c>
      <c r="U51" s="28">
        <f t="shared" si="86"/>
        <v>-6.5834541710879051E+23</v>
      </c>
      <c r="V51" s="28">
        <f t="shared" si="87"/>
        <v>-1.961028902026184E+23</v>
      </c>
      <c r="W51" s="28">
        <f t="shared" si="95"/>
        <v>-1.1175377241730954E+23</v>
      </c>
      <c r="X51" s="28">
        <f t="shared" si="96"/>
        <v>-8.5059636592439838E+23</v>
      </c>
      <c r="Y51" s="28">
        <f t="shared" si="97"/>
        <v>-3.5282696211951662E+23</v>
      </c>
      <c r="Z51" s="28">
        <f t="shared" si="98"/>
        <v>-6.261066057063967E+23</v>
      </c>
      <c r="AA51" s="28">
        <f t="shared" si="99"/>
        <v>-1.9170295401309295E+23</v>
      </c>
      <c r="AB51" s="28">
        <f t="shared" si="89"/>
        <v>-5.0029189967020271E+26</v>
      </c>
      <c r="AC51" s="28">
        <f t="shared" si="88"/>
        <v>5.0029189967020271E+26</v>
      </c>
      <c r="AD51" s="28">
        <f t="shared" si="16"/>
        <v>2.5029198487562018E+53</v>
      </c>
      <c r="AE51" s="170"/>
    </row>
    <row r="52" spans="4:31" x14ac:dyDescent="0.25">
      <c r="D52" s="170"/>
      <c r="E52" s="28">
        <v>1</v>
      </c>
      <c r="F52" s="28">
        <v>6.4</v>
      </c>
      <c r="G52" s="28">
        <v>3.2</v>
      </c>
      <c r="H52" s="28">
        <v>4.5</v>
      </c>
      <c r="I52" s="28">
        <v>1.5</v>
      </c>
      <c r="J52" s="28">
        <v>-1</v>
      </c>
      <c r="K52" s="28">
        <f t="shared" si="81"/>
        <v>-9.7896509498143381E+24</v>
      </c>
      <c r="L52" s="28">
        <f t="shared" si="90"/>
        <v>9.7896509498143381E+24</v>
      </c>
      <c r="M52" s="28">
        <f t="shared" si="100"/>
        <v>-1.1175377241730954E+23</v>
      </c>
      <c r="N52" s="28">
        <f t="shared" si="91"/>
        <v>-8.5059636592439838E+23</v>
      </c>
      <c r="O52" s="28">
        <f t="shared" si="92"/>
        <v>-3.5282696211951662E+23</v>
      </c>
      <c r="P52" s="28">
        <f t="shared" si="93"/>
        <v>-6.261066057063967E+23</v>
      </c>
      <c r="Q52" s="28">
        <f t="shared" si="94"/>
        <v>-1.9170295401309295E+23</v>
      </c>
      <c r="R52" s="28">
        <f t="shared" si="83"/>
        <v>9.7896509498143392E+23</v>
      </c>
      <c r="S52" s="28">
        <f t="shared" si="84"/>
        <v>6.2653766078811779E+24</v>
      </c>
      <c r="T52" s="28">
        <f t="shared" si="85"/>
        <v>3.132688303940589E+24</v>
      </c>
      <c r="U52" s="28">
        <f t="shared" si="86"/>
        <v>4.4053429274164524E+24</v>
      </c>
      <c r="V52" s="28">
        <f t="shared" si="87"/>
        <v>1.4684476424721509E+24</v>
      </c>
      <c r="W52" s="28">
        <f t="shared" si="95"/>
        <v>8.6721132256412434E+23</v>
      </c>
      <c r="X52" s="28">
        <f t="shared" si="96"/>
        <v>5.4147802419567799E+24</v>
      </c>
      <c r="Y52" s="28">
        <f t="shared" si="97"/>
        <v>2.7798613418210725E+24</v>
      </c>
      <c r="Z52" s="28">
        <f t="shared" si="98"/>
        <v>3.7792363217100558E+24</v>
      </c>
      <c r="AA52" s="28">
        <f t="shared" si="99"/>
        <v>1.2767446884590578E+24</v>
      </c>
      <c r="AB52" s="28">
        <f t="shared" si="89"/>
        <v>-4.7073071095096573E+26</v>
      </c>
      <c r="AC52" s="28">
        <f t="shared" si="88"/>
        <v>4.7073071095096573E+26</v>
      </c>
      <c r="AD52" s="28">
        <f t="shared" si="16"/>
        <v>2.2158740223240167E+53</v>
      </c>
      <c r="AE52" s="170"/>
    </row>
    <row r="53" spans="4:31" ht="15.75" thickBot="1" x14ac:dyDescent="0.3">
      <c r="D53" s="171"/>
      <c r="E53" s="29">
        <v>1</v>
      </c>
      <c r="F53" s="29">
        <v>6.9</v>
      </c>
      <c r="G53" s="29">
        <v>3.1</v>
      </c>
      <c r="H53" s="29">
        <v>4.9000000000000004</v>
      </c>
      <c r="I53" s="29">
        <v>1.5</v>
      </c>
      <c r="J53" s="29">
        <v>-1</v>
      </c>
      <c r="K53" s="29">
        <f t="shared" si="81"/>
        <v>6.7280140160779093E+25</v>
      </c>
      <c r="L53" s="29">
        <f t="shared" si="90"/>
        <v>-6.7280140160779093E+25</v>
      </c>
      <c r="M53" s="29">
        <f t="shared" si="100"/>
        <v>8.6721132256412434E+23</v>
      </c>
      <c r="N53" s="29">
        <f t="shared" si="91"/>
        <v>5.4147802419567799E+24</v>
      </c>
      <c r="O53" s="29">
        <f t="shared" si="92"/>
        <v>2.7798613418210725E+24</v>
      </c>
      <c r="P53" s="29">
        <f t="shared" si="93"/>
        <v>3.7792363217100558E+24</v>
      </c>
      <c r="Q53" s="29">
        <f t="shared" si="94"/>
        <v>1.2767446884590578E+24</v>
      </c>
      <c r="R53" s="29">
        <f t="shared" si="83"/>
        <v>-6.7280140160779093E+24</v>
      </c>
      <c r="S53" s="29">
        <f t="shared" si="84"/>
        <v>-4.6423296710937581E+25</v>
      </c>
      <c r="T53" s="29">
        <f t="shared" si="85"/>
        <v>-2.0856843449841521E+25</v>
      </c>
      <c r="U53" s="29">
        <f t="shared" si="86"/>
        <v>-3.2967268678781758E+25</v>
      </c>
      <c r="V53" s="29">
        <f t="shared" si="87"/>
        <v>-1.0092021024116864E+25</v>
      </c>
      <c r="W53" s="29">
        <f t="shared" si="95"/>
        <v>-5.8608026935137855E+24</v>
      </c>
      <c r="X53" s="29">
        <f t="shared" si="96"/>
        <v>-4.1008516468980797E+25</v>
      </c>
      <c r="Y53" s="29">
        <f t="shared" si="97"/>
        <v>-1.8076982108020448E+25</v>
      </c>
      <c r="Z53" s="29">
        <f t="shared" si="98"/>
        <v>-2.9188032357071703E+25</v>
      </c>
      <c r="AA53" s="29">
        <f t="shared" si="99"/>
        <v>-8.8152763356578059E+24</v>
      </c>
      <c r="AB53" s="29">
        <f t="shared" si="89"/>
        <v>-5.011024839174827E+26</v>
      </c>
      <c r="AC53" s="29">
        <f t="shared" si="88"/>
        <v>5.011024839174827E+26</v>
      </c>
      <c r="AD53" s="29">
        <f t="shared" si="16"/>
        <v>2.51103699388271E+53</v>
      </c>
      <c r="AE53" s="171"/>
    </row>
    <row r="54" spans="4:31" ht="15.75" thickTop="1" x14ac:dyDescent="0.25">
      <c r="D54" s="166">
        <v>8</v>
      </c>
      <c r="E54" s="24">
        <v>1</v>
      </c>
      <c r="F54" s="24">
        <v>5.0999999999999996</v>
      </c>
      <c r="G54" s="24">
        <v>3.5</v>
      </c>
      <c r="H54" s="24">
        <v>1.4</v>
      </c>
      <c r="I54" s="24">
        <v>0.2</v>
      </c>
      <c r="J54" s="24">
        <v>1</v>
      </c>
      <c r="K54" s="24">
        <f t="shared" si="81"/>
        <v>-3.208999746304193E+26</v>
      </c>
      <c r="L54" s="24">
        <f>J54-K54</f>
        <v>3.208999746304193E+26</v>
      </c>
      <c r="M54" s="24">
        <f>W53</f>
        <v>-5.8608026935137855E+24</v>
      </c>
      <c r="N54" s="24">
        <f t="shared" si="91"/>
        <v>-4.1008516468980797E+25</v>
      </c>
      <c r="O54" s="24">
        <f t="shared" si="92"/>
        <v>-1.8076982108020448E+25</v>
      </c>
      <c r="P54" s="24">
        <f t="shared" si="93"/>
        <v>-2.9188032357071703E+25</v>
      </c>
      <c r="Q54" s="24">
        <f t="shared" si="94"/>
        <v>-8.8152763356578059E+24</v>
      </c>
      <c r="R54" s="24">
        <f t="shared" si="83"/>
        <v>3.208999746304193E+25</v>
      </c>
      <c r="S54" s="24">
        <f t="shared" si="84"/>
        <v>1.6365898706151385E+26</v>
      </c>
      <c r="T54" s="24">
        <f t="shared" si="85"/>
        <v>1.1231499112064675E+26</v>
      </c>
      <c r="U54" s="24">
        <f t="shared" si="86"/>
        <v>4.49259964482587E+25</v>
      </c>
      <c r="V54" s="24">
        <f t="shared" si="87"/>
        <v>6.4179994926083862E+24</v>
      </c>
      <c r="W54" s="24">
        <f>R54+M54</f>
        <v>2.6229194769528142E+25</v>
      </c>
      <c r="X54" s="24">
        <f t="shared" si="96"/>
        <v>1.2265047059253306E+26</v>
      </c>
      <c r="Y54" s="24">
        <f t="shared" si="97"/>
        <v>9.4238009012626315E+25</v>
      </c>
      <c r="Z54" s="24">
        <f t="shared" si="98"/>
        <v>1.5737964091186997E+25</v>
      </c>
      <c r="AA54" s="24">
        <f t="shared" si="99"/>
        <v>-2.3972768430494197E+24</v>
      </c>
      <c r="AB54" s="24">
        <f t="shared" ref="AB54:AB59" si="101">$W$59*E54+$X$59*F54+$Y$59*G54+$Z$59*H54+$AA$59*I54</f>
        <v>-1.940395793569924E+30</v>
      </c>
      <c r="AC54" s="24">
        <f t="shared" si="88"/>
        <v>1.940395793569924E+30</v>
      </c>
      <c r="AD54" s="24">
        <f>POWER(AC54,2)</f>
        <v>3.7651358357038552E+60</v>
      </c>
      <c r="AE54" s="166">
        <f>SUM(AD54:AD59)/2</f>
        <v>1.8388912635618768E+61</v>
      </c>
    </row>
    <row r="55" spans="4:31" x14ac:dyDescent="0.25">
      <c r="D55" s="167"/>
      <c r="E55" s="25">
        <v>1</v>
      </c>
      <c r="F55" s="25">
        <v>4.9000000000000004</v>
      </c>
      <c r="G55" s="25">
        <v>3</v>
      </c>
      <c r="H55" s="25">
        <v>1.4</v>
      </c>
      <c r="I55" s="25">
        <v>0.2</v>
      </c>
      <c r="J55" s="25">
        <v>1</v>
      </c>
      <c r="K55" s="25">
        <f t="shared" si="81"/>
        <v>9.3148422206987099E+26</v>
      </c>
      <c r="L55" s="25">
        <f t="shared" ref="L55:L59" si="102">J55-K55</f>
        <v>-9.3148422206987099E+26</v>
      </c>
      <c r="M55" s="25">
        <f>W54</f>
        <v>2.6229194769528142E+25</v>
      </c>
      <c r="N55" s="25">
        <f t="shared" ref="N55:N60" si="103">X54</f>
        <v>1.2265047059253306E+26</v>
      </c>
      <c r="O55" s="25">
        <f t="shared" ref="O55:O60" si="104">Y54</f>
        <v>9.4238009012626315E+25</v>
      </c>
      <c r="P55" s="25">
        <f t="shared" ref="P55:P60" si="105">Z54</f>
        <v>1.5737964091186997E+25</v>
      </c>
      <c r="Q55" s="25">
        <f t="shared" ref="Q55:Q60" si="106">AA54</f>
        <v>-2.3972768430494197E+24</v>
      </c>
      <c r="R55" s="25">
        <f t="shared" si="83"/>
        <v>-9.3148422206987109E+25</v>
      </c>
      <c r="S55" s="25">
        <f t="shared" si="84"/>
        <v>-4.5642726881423686E+26</v>
      </c>
      <c r="T55" s="25">
        <f t="shared" si="85"/>
        <v>-2.7944526662096131E+26</v>
      </c>
      <c r="U55" s="25">
        <f t="shared" si="86"/>
        <v>-1.3040779108978195E+26</v>
      </c>
      <c r="V55" s="25">
        <f t="shared" si="87"/>
        <v>-1.8629684441397422E+25</v>
      </c>
      <c r="W55" s="25">
        <f t="shared" ref="W55:W59" si="107">R55+M55</f>
        <v>-6.6919227437458967E+25</v>
      </c>
      <c r="X55" s="25">
        <f t="shared" ref="X55:X60" si="108">S55+N55</f>
        <v>-3.3377679822170384E+26</v>
      </c>
      <c r="Y55" s="25">
        <f t="shared" ref="Y55:Y60" si="109">T55+O55</f>
        <v>-1.85207257608335E+26</v>
      </c>
      <c r="Z55" s="25">
        <f t="shared" ref="Z55:Z60" si="110">U55+P55</f>
        <v>-1.1466982699859495E+26</v>
      </c>
      <c r="AA55" s="25">
        <f t="shared" ref="AA55:AA60" si="111">V55+Q55</f>
        <v>-2.1026961284446844E+25</v>
      </c>
      <c r="AB55" s="25">
        <f t="shared" si="101"/>
        <v>-1.8361489776225589E+30</v>
      </c>
      <c r="AC55" s="25">
        <f t="shared" si="88"/>
        <v>1.8361489776225589E+30</v>
      </c>
      <c r="AD55" s="25">
        <f t="shared" si="16"/>
        <v>3.3714430680243682E+60</v>
      </c>
      <c r="AE55" s="167"/>
    </row>
    <row r="56" spans="4:31" x14ac:dyDescent="0.25">
      <c r="D56" s="167"/>
      <c r="E56" s="25">
        <v>1</v>
      </c>
      <c r="F56" s="25">
        <v>4.7</v>
      </c>
      <c r="G56" s="25">
        <v>3.2</v>
      </c>
      <c r="H56" s="25">
        <v>1.3</v>
      </c>
      <c r="I56" s="25">
        <v>0.2</v>
      </c>
      <c r="J56" s="25">
        <v>1</v>
      </c>
      <c r="K56" s="25">
        <f t="shared" si="81"/>
        <v>-2.3816095707812018E+27</v>
      </c>
      <c r="L56" s="25">
        <f t="shared" si="102"/>
        <v>2.3816095707812018E+27</v>
      </c>
      <c r="M56" s="25">
        <f t="shared" ref="M56:M59" si="112">W55</f>
        <v>-6.6919227437458967E+25</v>
      </c>
      <c r="N56" s="25">
        <f t="shared" si="103"/>
        <v>-3.3377679822170384E+26</v>
      </c>
      <c r="O56" s="25">
        <f t="shared" si="104"/>
        <v>-1.85207257608335E+26</v>
      </c>
      <c r="P56" s="25">
        <f t="shared" si="105"/>
        <v>-1.1466982699859495E+26</v>
      </c>
      <c r="Q56" s="25">
        <f t="shared" si="106"/>
        <v>-2.1026961284446844E+25</v>
      </c>
      <c r="R56" s="25">
        <f t="shared" si="83"/>
        <v>2.381609570781202E+26</v>
      </c>
      <c r="S56" s="25">
        <f t="shared" si="84"/>
        <v>1.119356498267165E+27</v>
      </c>
      <c r="T56" s="25">
        <f t="shared" si="85"/>
        <v>7.6211506264998472E+26</v>
      </c>
      <c r="U56" s="25">
        <f t="shared" si="86"/>
        <v>3.0960924420155626E+26</v>
      </c>
      <c r="V56" s="25">
        <f t="shared" si="87"/>
        <v>4.7632191415624045E+25</v>
      </c>
      <c r="W56" s="25">
        <f t="shared" si="107"/>
        <v>1.7124172964066123E+26</v>
      </c>
      <c r="X56" s="25">
        <f t="shared" si="108"/>
        <v>7.8557970004546117E+26</v>
      </c>
      <c r="Y56" s="25">
        <f t="shared" si="109"/>
        <v>5.7690780504164976E+26</v>
      </c>
      <c r="Z56" s="25">
        <f t="shared" si="110"/>
        <v>1.9493941720296133E+26</v>
      </c>
      <c r="AA56" s="25">
        <f t="shared" si="111"/>
        <v>2.6605230131177201E+25</v>
      </c>
      <c r="AB56" s="25">
        <f t="shared" si="101"/>
        <v>-1.7907675963980236E+30</v>
      </c>
      <c r="AC56" s="25">
        <f t="shared" si="88"/>
        <v>1.7907675963980236E+30</v>
      </c>
      <c r="AD56" s="25">
        <f t="shared" si="16"/>
        <v>3.2068485843091546E+60</v>
      </c>
      <c r="AE56" s="167"/>
    </row>
    <row r="57" spans="4:31" x14ac:dyDescent="0.25">
      <c r="D57" s="167"/>
      <c r="E57" s="25">
        <v>1</v>
      </c>
      <c r="F57" s="25">
        <v>7</v>
      </c>
      <c r="G57" s="25">
        <v>3.2</v>
      </c>
      <c r="H57" s="25">
        <v>4.7</v>
      </c>
      <c r="I57" s="25">
        <v>1.4</v>
      </c>
      <c r="J57" s="25">
        <v>-1</v>
      </c>
      <c r="K57" s="25">
        <f t="shared" si="81"/>
        <v>8.4698671891297358E+27</v>
      </c>
      <c r="L57" s="25">
        <f t="shared" si="102"/>
        <v>-8.4698671891297358E+27</v>
      </c>
      <c r="M57" s="25">
        <f t="shared" si="112"/>
        <v>1.7124172964066123E+26</v>
      </c>
      <c r="N57" s="25">
        <f t="shared" si="103"/>
        <v>7.8557970004546117E+26</v>
      </c>
      <c r="O57" s="25">
        <f t="shared" si="104"/>
        <v>5.7690780504164976E+26</v>
      </c>
      <c r="P57" s="25">
        <f t="shared" si="105"/>
        <v>1.9493941720296133E+26</v>
      </c>
      <c r="Q57" s="25">
        <f t="shared" si="106"/>
        <v>2.6605230131177201E+25</v>
      </c>
      <c r="R57" s="25">
        <f t="shared" si="83"/>
        <v>-8.4698671891297369E+26</v>
      </c>
      <c r="S57" s="25">
        <f t="shared" si="84"/>
        <v>-5.9289070323908158E+27</v>
      </c>
      <c r="T57" s="25">
        <f t="shared" si="85"/>
        <v>-2.7103575005215161E+27</v>
      </c>
      <c r="U57" s="25">
        <f t="shared" si="86"/>
        <v>-3.9808375788909761E+27</v>
      </c>
      <c r="V57" s="25">
        <f t="shared" si="87"/>
        <v>-1.185781406478163E+27</v>
      </c>
      <c r="W57" s="25">
        <f t="shared" si="107"/>
        <v>-6.7574498927231242E+26</v>
      </c>
      <c r="X57" s="25">
        <f t="shared" si="108"/>
        <v>-5.1433273323453548E+27</v>
      </c>
      <c r="Y57" s="25">
        <f t="shared" si="109"/>
        <v>-2.1334496954798662E+27</v>
      </c>
      <c r="Z57" s="25">
        <f t="shared" si="110"/>
        <v>-3.7858981616880145E+27</v>
      </c>
      <c r="AA57" s="25">
        <f t="shared" si="111"/>
        <v>-1.1591761763469858E+27</v>
      </c>
      <c r="AB57" s="25">
        <f t="shared" si="101"/>
        <v>-3.0251304905685879E+30</v>
      </c>
      <c r="AC57" s="25">
        <f t="shared" si="88"/>
        <v>3.0251304905685879E+30</v>
      </c>
      <c r="AD57" s="25">
        <f t="shared" si="16"/>
        <v>9.1514144849677451E+60</v>
      </c>
      <c r="AE57" s="167"/>
    </row>
    <row r="58" spans="4:31" x14ac:dyDescent="0.25">
      <c r="D58" s="167"/>
      <c r="E58" s="25">
        <v>1</v>
      </c>
      <c r="F58" s="25">
        <v>6.4</v>
      </c>
      <c r="G58" s="25">
        <v>3.2</v>
      </c>
      <c r="H58" s="25">
        <v>4.5</v>
      </c>
      <c r="I58" s="25">
        <v>1.5</v>
      </c>
      <c r="J58" s="25">
        <v>-1</v>
      </c>
      <c r="K58" s="25">
        <f t="shared" si="81"/>
        <v>-5.9195384933934703E+28</v>
      </c>
      <c r="L58" s="25">
        <f t="shared" si="102"/>
        <v>5.9195384933934703E+28</v>
      </c>
      <c r="M58" s="25">
        <f t="shared" si="112"/>
        <v>-6.7574498927231242E+26</v>
      </c>
      <c r="N58" s="25">
        <f t="shared" si="103"/>
        <v>-5.1433273323453548E+27</v>
      </c>
      <c r="O58" s="25">
        <f t="shared" si="104"/>
        <v>-2.1334496954798662E+27</v>
      </c>
      <c r="P58" s="25">
        <f t="shared" si="105"/>
        <v>-3.7858981616880145E+27</v>
      </c>
      <c r="Q58" s="25">
        <f t="shared" si="106"/>
        <v>-1.1591761763469858E+27</v>
      </c>
      <c r="R58" s="25">
        <f t="shared" si="83"/>
        <v>5.9195384933934701E+27</v>
      </c>
      <c r="S58" s="25">
        <f t="shared" si="84"/>
        <v>3.7885046357718209E+28</v>
      </c>
      <c r="T58" s="25">
        <f t="shared" si="85"/>
        <v>1.8942523178859105E+28</v>
      </c>
      <c r="U58" s="25">
        <f t="shared" si="86"/>
        <v>2.663792322027062E+28</v>
      </c>
      <c r="V58" s="25">
        <f t="shared" si="87"/>
        <v>8.8793077400902068E+27</v>
      </c>
      <c r="W58" s="25">
        <f t="shared" si="107"/>
        <v>5.2437935041211581E+27</v>
      </c>
      <c r="X58" s="25">
        <f t="shared" si="108"/>
        <v>3.2741719025372856E+28</v>
      </c>
      <c r="Y58" s="25">
        <f t="shared" si="109"/>
        <v>1.6809073483379238E+28</v>
      </c>
      <c r="Z58" s="25">
        <f t="shared" si="110"/>
        <v>2.2852025058582608E+28</v>
      </c>
      <c r="AA58" s="25">
        <f t="shared" si="111"/>
        <v>7.7201315637432211E+27</v>
      </c>
      <c r="AB58" s="25">
        <f t="shared" si="101"/>
        <v>-2.8463819371921152E+30</v>
      </c>
      <c r="AC58" s="25">
        <f t="shared" si="88"/>
        <v>2.8463819371921152E+30</v>
      </c>
      <c r="AD58" s="25">
        <f t="shared" si="16"/>
        <v>8.1018901323735382E+60</v>
      </c>
      <c r="AE58" s="167"/>
    </row>
    <row r="59" spans="4:31" ht="15.75" thickBot="1" x14ac:dyDescent="0.3">
      <c r="D59" s="168"/>
      <c r="E59" s="26">
        <v>1</v>
      </c>
      <c r="F59" s="26">
        <v>6.9</v>
      </c>
      <c r="G59" s="26">
        <v>3.1</v>
      </c>
      <c r="H59" s="26">
        <v>4.9000000000000004</v>
      </c>
      <c r="I59" s="26">
        <v>1.5</v>
      </c>
      <c r="J59" s="26">
        <v>-1</v>
      </c>
      <c r="K59" s="26">
        <f t="shared" si="81"/>
        <v>4.0682490271033911E+29</v>
      </c>
      <c r="L59" s="26">
        <f t="shared" si="102"/>
        <v>-4.0682490271033911E+29</v>
      </c>
      <c r="M59" s="26">
        <f t="shared" si="112"/>
        <v>5.2437935041211581E+27</v>
      </c>
      <c r="N59" s="26">
        <f t="shared" si="103"/>
        <v>3.2741719025372856E+28</v>
      </c>
      <c r="O59" s="26">
        <f t="shared" si="104"/>
        <v>1.6809073483379238E+28</v>
      </c>
      <c r="P59" s="26">
        <f t="shared" si="105"/>
        <v>2.2852025058582608E+28</v>
      </c>
      <c r="Q59" s="26">
        <f t="shared" si="106"/>
        <v>7.7201315637432211E+27</v>
      </c>
      <c r="R59" s="26">
        <f t="shared" si="83"/>
        <v>-4.0682490271033909E+28</v>
      </c>
      <c r="S59" s="26">
        <f t="shared" si="84"/>
        <v>-2.8070918287013405E+29</v>
      </c>
      <c r="T59" s="26">
        <f t="shared" si="85"/>
        <v>-1.2611571984020513E+29</v>
      </c>
      <c r="U59" s="26">
        <f t="shared" si="86"/>
        <v>-1.9934420232806621E+29</v>
      </c>
      <c r="V59" s="26">
        <f t="shared" si="87"/>
        <v>-6.1023735406550869E+28</v>
      </c>
      <c r="W59" s="26">
        <f t="shared" si="107"/>
        <v>-3.543869676691275E+28</v>
      </c>
      <c r="X59" s="26">
        <f t="shared" si="108"/>
        <v>-2.4796746384476119E+29</v>
      </c>
      <c r="Y59" s="26">
        <f t="shared" si="109"/>
        <v>-1.093066463568259E+29</v>
      </c>
      <c r="Z59" s="26">
        <f t="shared" si="110"/>
        <v>-1.7649217726948361E+29</v>
      </c>
      <c r="AA59" s="26">
        <f t="shared" si="111"/>
        <v>-5.3303603842807651E+28</v>
      </c>
      <c r="AB59" s="26">
        <f t="shared" si="101"/>
        <v>-3.030031875386606E+30</v>
      </c>
      <c r="AC59" s="26">
        <f t="shared" si="88"/>
        <v>3.030031875386606E+30</v>
      </c>
      <c r="AD59" s="26">
        <f t="shared" si="16"/>
        <v>9.1810931658588732E+60</v>
      </c>
      <c r="AE59" s="168"/>
    </row>
    <row r="60" spans="4:31" ht="15.75" thickTop="1" x14ac:dyDescent="0.25">
      <c r="D60" s="169">
        <v>9</v>
      </c>
      <c r="E60" s="27">
        <v>1</v>
      </c>
      <c r="F60" s="27">
        <v>5.0999999999999996</v>
      </c>
      <c r="G60" s="27">
        <v>3.5</v>
      </c>
      <c r="H60" s="27">
        <v>1.4</v>
      </c>
      <c r="I60" s="27">
        <v>0.2</v>
      </c>
      <c r="J60" s="27">
        <v>1</v>
      </c>
      <c r="K60" s="27">
        <f t="shared" si="81"/>
        <v>-1.940395793569924E+30</v>
      </c>
      <c r="L60" s="27">
        <f>J60-K60</f>
        <v>1.940395793569924E+30</v>
      </c>
      <c r="M60" s="27">
        <f>W59</f>
        <v>-3.543869676691275E+28</v>
      </c>
      <c r="N60" s="27">
        <f t="shared" si="103"/>
        <v>-2.4796746384476119E+29</v>
      </c>
      <c r="O60" s="27">
        <f t="shared" si="104"/>
        <v>-1.093066463568259E+29</v>
      </c>
      <c r="P60" s="27">
        <f t="shared" si="105"/>
        <v>-1.7649217726948361E+29</v>
      </c>
      <c r="Q60" s="27">
        <f t="shared" si="106"/>
        <v>-5.3303603842807651E+28</v>
      </c>
      <c r="R60" s="27">
        <f t="shared" si="83"/>
        <v>1.9403957935699241E+29</v>
      </c>
      <c r="S60" s="27">
        <f t="shared" si="84"/>
        <v>9.8960185472066117E+29</v>
      </c>
      <c r="T60" s="27">
        <f t="shared" si="85"/>
        <v>6.7913852774947334E+29</v>
      </c>
      <c r="U60" s="27">
        <f t="shared" si="86"/>
        <v>2.7165541109978933E+29</v>
      </c>
      <c r="V60" s="27">
        <f t="shared" si="87"/>
        <v>3.8807915871398483E+28</v>
      </c>
      <c r="W60" s="27">
        <f>R60+M60</f>
        <v>1.5860088259007967E+29</v>
      </c>
      <c r="X60" s="27">
        <f t="shared" si="108"/>
        <v>7.416343908758999E+29</v>
      </c>
      <c r="Y60" s="27">
        <f t="shared" si="109"/>
        <v>5.6983188139264745E+29</v>
      </c>
      <c r="Z60" s="27">
        <f t="shared" si="110"/>
        <v>9.5163233830305729E+28</v>
      </c>
      <c r="AA60" s="27">
        <f t="shared" si="111"/>
        <v>-1.4495687971409168E+28</v>
      </c>
      <c r="AB60" s="27">
        <f t="shared" ref="AB60:AB65" si="113">$W$65*E60+$X$65*F60+$Y$65*G60+$Z$65*H60+$AA$65*I60</f>
        <v>-1.1733051210241342E+34</v>
      </c>
      <c r="AC60" s="27">
        <f t="shared" si="88"/>
        <v>1.1733051210241342E+34</v>
      </c>
      <c r="AD60" s="27">
        <f>POWER(AC60,2)</f>
        <v>1.3766449070214582E+68</v>
      </c>
      <c r="AE60" s="169">
        <f>SUM(AD60:AD65)/2</f>
        <v>6.7235297822275581E+68</v>
      </c>
    </row>
    <row r="61" spans="4:31" x14ac:dyDescent="0.25">
      <c r="D61" s="170"/>
      <c r="E61" s="28">
        <v>1</v>
      </c>
      <c r="F61" s="28">
        <v>4.9000000000000004</v>
      </c>
      <c r="G61" s="28">
        <v>3</v>
      </c>
      <c r="H61" s="28">
        <v>1.4</v>
      </c>
      <c r="I61" s="28">
        <v>0.2</v>
      </c>
      <c r="J61" s="28">
        <v>1</v>
      </c>
      <c r="K61" s="28">
        <f t="shared" si="81"/>
        <v>5.6324344318280791E+30</v>
      </c>
      <c r="L61" s="28">
        <f t="shared" ref="L61:L65" si="114">J61-K61</f>
        <v>-5.6324344318280791E+30</v>
      </c>
      <c r="M61" s="28">
        <f>W60</f>
        <v>1.5860088259007967E+29</v>
      </c>
      <c r="N61" s="28">
        <f t="shared" ref="N61:N66" si="115">X60</f>
        <v>7.416343908758999E+29</v>
      </c>
      <c r="O61" s="28">
        <f t="shared" ref="O61:O66" si="116">Y60</f>
        <v>5.6983188139264745E+29</v>
      </c>
      <c r="P61" s="28">
        <f t="shared" ref="P61:P66" si="117">Z60</f>
        <v>9.5163233830305729E+28</v>
      </c>
      <c r="Q61" s="28">
        <f t="shared" ref="Q61:Q66" si="118">AA60</f>
        <v>-1.4495687971409168E+28</v>
      </c>
      <c r="R61" s="28">
        <f t="shared" si="83"/>
        <v>-5.6324344318280793E+29</v>
      </c>
      <c r="S61" s="28">
        <f t="shared" si="84"/>
        <v>-2.7598928715957591E+30</v>
      </c>
      <c r="T61" s="28">
        <f t="shared" si="85"/>
        <v>-1.6897303295484239E+30</v>
      </c>
      <c r="U61" s="28">
        <f t="shared" si="86"/>
        <v>-7.8854082045593102E+29</v>
      </c>
      <c r="V61" s="28">
        <f t="shared" si="87"/>
        <v>-1.126486886365616E+29</v>
      </c>
      <c r="W61" s="28">
        <f t="shared" ref="W61:W65" si="119">R61+M61</f>
        <v>-4.0464256059272827E+29</v>
      </c>
      <c r="X61" s="28">
        <f t="shared" ref="X61:X66" si="120">S61+N61</f>
        <v>-2.0182584807198592E+30</v>
      </c>
      <c r="Y61" s="28">
        <f t="shared" ref="Y61:Y66" si="121">T61+O61</f>
        <v>-1.1198984481557766E+30</v>
      </c>
      <c r="Z61" s="28">
        <f t="shared" ref="Z61:Z66" si="122">U61+P61</f>
        <v>-6.9337758662562522E+29</v>
      </c>
      <c r="AA61" s="28">
        <f t="shared" ref="AA61:AA66" si="123">V61+Q61</f>
        <v>-1.2714437660797077E+29</v>
      </c>
      <c r="AB61" s="28">
        <f t="shared" si="113"/>
        <v>-1.1102698766648005E+34</v>
      </c>
      <c r="AC61" s="28">
        <f t="shared" si="88"/>
        <v>1.1102698766648005E+34</v>
      </c>
      <c r="AD61" s="28">
        <f t="shared" si="16"/>
        <v>1.2326991990292713E+68</v>
      </c>
      <c r="AE61" s="170"/>
    </row>
    <row r="62" spans="4:31" x14ac:dyDescent="0.25">
      <c r="D62" s="170"/>
      <c r="E62" s="28">
        <v>1</v>
      </c>
      <c r="F62" s="28">
        <v>4.7</v>
      </c>
      <c r="G62" s="28">
        <v>3.2</v>
      </c>
      <c r="H62" s="28">
        <v>1.3</v>
      </c>
      <c r="I62" s="28">
        <v>0.2</v>
      </c>
      <c r="J62" s="28">
        <v>1</v>
      </c>
      <c r="K62" s="28">
        <f t="shared" si="81"/>
        <v>-1.4400952192009459E+31</v>
      </c>
      <c r="L62" s="28">
        <f t="shared" si="114"/>
        <v>1.4400952192009459E+31</v>
      </c>
      <c r="M62" s="28">
        <f t="shared" ref="M62:M65" si="124">W61</f>
        <v>-4.0464256059272827E+29</v>
      </c>
      <c r="N62" s="28">
        <f t="shared" si="115"/>
        <v>-2.0182584807198592E+30</v>
      </c>
      <c r="O62" s="28">
        <f t="shared" si="116"/>
        <v>-1.1198984481557766E+30</v>
      </c>
      <c r="P62" s="28">
        <f t="shared" si="117"/>
        <v>-6.9337758662562522E+29</v>
      </c>
      <c r="Q62" s="28">
        <f t="shared" si="118"/>
        <v>-1.2714437660797077E+29</v>
      </c>
      <c r="R62" s="28">
        <f t="shared" si="83"/>
        <v>1.4400952192009461E+30</v>
      </c>
      <c r="S62" s="28">
        <f t="shared" si="84"/>
        <v>6.7684475302444464E+30</v>
      </c>
      <c r="T62" s="28">
        <f t="shared" si="85"/>
        <v>4.608304701443028E+30</v>
      </c>
      <c r="U62" s="28">
        <f t="shared" si="86"/>
        <v>1.8721237849612299E+30</v>
      </c>
      <c r="V62" s="28">
        <f t="shared" si="87"/>
        <v>2.8801904384018925E+29</v>
      </c>
      <c r="W62" s="28">
        <f t="shared" si="119"/>
        <v>1.0354526586082179E+30</v>
      </c>
      <c r="X62" s="28">
        <f t="shared" si="120"/>
        <v>4.7501890495245875E+30</v>
      </c>
      <c r="Y62" s="28">
        <f t="shared" si="121"/>
        <v>3.4884062532872517E+30</v>
      </c>
      <c r="Z62" s="28">
        <f t="shared" si="122"/>
        <v>1.1787461983356047E+30</v>
      </c>
      <c r="AA62" s="28">
        <f t="shared" si="123"/>
        <v>1.6087466723221846E+29</v>
      </c>
      <c r="AB62" s="28">
        <f t="shared" si="113"/>
        <v>-1.0828289766348462E+34</v>
      </c>
      <c r="AC62" s="28">
        <f t="shared" si="88"/>
        <v>1.0828289766348462E+34</v>
      </c>
      <c r="AD62" s="28">
        <f t="shared" si="16"/>
        <v>1.1725185926400683E+68</v>
      </c>
      <c r="AE62" s="170"/>
    </row>
    <row r="63" spans="4:31" x14ac:dyDescent="0.25">
      <c r="D63" s="170"/>
      <c r="E63" s="28">
        <v>1</v>
      </c>
      <c r="F63" s="28">
        <v>7</v>
      </c>
      <c r="G63" s="28">
        <v>3.2</v>
      </c>
      <c r="H63" s="28">
        <v>4.7</v>
      </c>
      <c r="I63" s="28">
        <v>1.4</v>
      </c>
      <c r="J63" s="28">
        <v>-1</v>
      </c>
      <c r="K63" s="28">
        <f t="shared" si="81"/>
        <v>5.1215007682101991E+31</v>
      </c>
      <c r="L63" s="28">
        <f t="shared" si="114"/>
        <v>-5.1215007682101991E+31</v>
      </c>
      <c r="M63" s="28">
        <f t="shared" si="124"/>
        <v>1.0354526586082179E+30</v>
      </c>
      <c r="N63" s="28">
        <f t="shared" si="115"/>
        <v>4.7501890495245875E+30</v>
      </c>
      <c r="O63" s="28">
        <f t="shared" si="116"/>
        <v>3.4884062532872517E+30</v>
      </c>
      <c r="P63" s="28">
        <f t="shared" si="117"/>
        <v>1.1787461983356047E+30</v>
      </c>
      <c r="Q63" s="28">
        <f t="shared" si="118"/>
        <v>1.6087466723221846E+29</v>
      </c>
      <c r="R63" s="28">
        <f t="shared" si="83"/>
        <v>-5.1215007682101991E+30</v>
      </c>
      <c r="S63" s="28">
        <f t="shared" si="84"/>
        <v>-3.5850505377471394E+31</v>
      </c>
      <c r="T63" s="28">
        <f t="shared" si="85"/>
        <v>-1.6388802458272639E+31</v>
      </c>
      <c r="U63" s="28">
        <f t="shared" si="86"/>
        <v>-2.4071053610587938E+31</v>
      </c>
      <c r="V63" s="28">
        <f t="shared" si="87"/>
        <v>-7.1701010754942778E+30</v>
      </c>
      <c r="W63" s="28">
        <f t="shared" si="119"/>
        <v>-4.0860481096019815E+30</v>
      </c>
      <c r="X63" s="28">
        <f t="shared" si="120"/>
        <v>-3.1100316327946806E+31</v>
      </c>
      <c r="Y63" s="28">
        <f t="shared" si="121"/>
        <v>-1.2900396204985387E+31</v>
      </c>
      <c r="Z63" s="28">
        <f t="shared" si="122"/>
        <v>-2.2892307412252333E+31</v>
      </c>
      <c r="AA63" s="28">
        <f t="shared" si="123"/>
        <v>-7.0092264082620597E+30</v>
      </c>
      <c r="AB63" s="28">
        <f t="shared" si="113"/>
        <v>-1.8292150024816412E+34</v>
      </c>
      <c r="AC63" s="28">
        <f t="shared" si="88"/>
        <v>1.8292150024816412E+34</v>
      </c>
      <c r="AD63" s="28">
        <f t="shared" si="16"/>
        <v>3.3460275253039105E+68</v>
      </c>
      <c r="AE63" s="170"/>
    </row>
    <row r="64" spans="4:31" x14ac:dyDescent="0.25">
      <c r="D64" s="170"/>
      <c r="E64" s="28">
        <v>1</v>
      </c>
      <c r="F64" s="28">
        <v>6.4</v>
      </c>
      <c r="G64" s="28">
        <v>3.2</v>
      </c>
      <c r="H64" s="28">
        <v>4.5</v>
      </c>
      <c r="I64" s="28">
        <v>1.5</v>
      </c>
      <c r="J64" s="28">
        <v>-1</v>
      </c>
      <c r="K64" s="28">
        <f t="shared" si="81"/>
        <v>-3.5793856343194342E+32</v>
      </c>
      <c r="L64" s="28">
        <f t="shared" si="114"/>
        <v>3.5793856343194342E+32</v>
      </c>
      <c r="M64" s="28">
        <f t="shared" si="124"/>
        <v>-4.0860481096019815E+30</v>
      </c>
      <c r="N64" s="28">
        <f t="shared" si="115"/>
        <v>-3.1100316327946806E+31</v>
      </c>
      <c r="O64" s="28">
        <f t="shared" si="116"/>
        <v>-1.2900396204985387E+31</v>
      </c>
      <c r="P64" s="28">
        <f t="shared" si="117"/>
        <v>-2.2892307412252333E+31</v>
      </c>
      <c r="Q64" s="28">
        <f t="shared" si="118"/>
        <v>-7.0092264082620597E+30</v>
      </c>
      <c r="R64" s="28">
        <f t="shared" si="83"/>
        <v>3.5793856343194344E+31</v>
      </c>
      <c r="S64" s="28">
        <f t="shared" si="84"/>
        <v>2.2908068059644383E+32</v>
      </c>
      <c r="T64" s="28">
        <f t="shared" si="85"/>
        <v>1.1454034029822192E+32</v>
      </c>
      <c r="U64" s="28">
        <f t="shared" si="86"/>
        <v>1.6107235354437456E+32</v>
      </c>
      <c r="V64" s="28">
        <f t="shared" si="87"/>
        <v>5.3690784514791521E+31</v>
      </c>
      <c r="W64" s="28">
        <f t="shared" si="119"/>
        <v>3.1707808233592363E+31</v>
      </c>
      <c r="X64" s="28">
        <f t="shared" si="120"/>
        <v>1.9798036426849703E+32</v>
      </c>
      <c r="Y64" s="28">
        <f t="shared" si="121"/>
        <v>1.0163994409323654E+32</v>
      </c>
      <c r="Z64" s="28">
        <f t="shared" si="122"/>
        <v>1.3818004613212223E+32</v>
      </c>
      <c r="AA64" s="28">
        <f t="shared" si="123"/>
        <v>4.6681558106529458E+31</v>
      </c>
      <c r="AB64" s="28">
        <f t="shared" si="113"/>
        <v>-1.7211305623136807E+34</v>
      </c>
      <c r="AC64" s="28">
        <f t="shared" si="88"/>
        <v>1.7211305623136807E+34</v>
      </c>
      <c r="AD64" s="28">
        <f t="shared" si="16"/>
        <v>2.9622904125302067E+68</v>
      </c>
      <c r="AE64" s="170"/>
    </row>
    <row r="65" spans="4:31" ht="15.75" thickBot="1" x14ac:dyDescent="0.3">
      <c r="D65" s="171"/>
      <c r="E65" s="29">
        <v>1</v>
      </c>
      <c r="F65" s="29">
        <v>6.9</v>
      </c>
      <c r="G65" s="29">
        <v>3.1</v>
      </c>
      <c r="H65" s="29">
        <v>4.9000000000000004</v>
      </c>
      <c r="I65" s="29">
        <v>1.5</v>
      </c>
      <c r="J65" s="29">
        <v>-1</v>
      </c>
      <c r="K65" s="29">
        <f t="shared" si="81"/>
        <v>2.4599607115824486E+33</v>
      </c>
      <c r="L65" s="29">
        <f t="shared" si="114"/>
        <v>-2.4599607115824486E+33</v>
      </c>
      <c r="M65" s="29">
        <f t="shared" si="124"/>
        <v>3.1707808233592363E+31</v>
      </c>
      <c r="N65" s="29">
        <f t="shared" si="115"/>
        <v>1.9798036426849703E+32</v>
      </c>
      <c r="O65" s="29">
        <f t="shared" si="116"/>
        <v>1.0163994409323654E+32</v>
      </c>
      <c r="P65" s="29">
        <f t="shared" si="117"/>
        <v>1.3818004613212223E+32</v>
      </c>
      <c r="Q65" s="29">
        <f t="shared" si="118"/>
        <v>4.6681558106529458E+31</v>
      </c>
      <c r="R65" s="29">
        <f t="shared" si="83"/>
        <v>-2.4599607115824486E+32</v>
      </c>
      <c r="S65" s="29">
        <f t="shared" si="84"/>
        <v>-1.6973728909918897E+33</v>
      </c>
      <c r="T65" s="29">
        <f t="shared" si="85"/>
        <v>-7.6258782059055914E+32</v>
      </c>
      <c r="U65" s="29">
        <f t="shared" si="86"/>
        <v>-1.2053807486754E+33</v>
      </c>
      <c r="V65" s="29">
        <f t="shared" si="87"/>
        <v>-3.6899410673736736E+32</v>
      </c>
      <c r="W65" s="29">
        <f t="shared" si="119"/>
        <v>-2.1428826292465249E+32</v>
      </c>
      <c r="X65" s="29">
        <f t="shared" si="120"/>
        <v>-1.4993925267233928E+33</v>
      </c>
      <c r="Y65" s="29">
        <f t="shared" si="121"/>
        <v>-6.6094787649732268E+32</v>
      </c>
      <c r="Z65" s="29">
        <f t="shared" si="122"/>
        <v>-1.0672007025432778E+33</v>
      </c>
      <c r="AA65" s="29">
        <f t="shared" si="123"/>
        <v>-3.2231254863083791E+32</v>
      </c>
      <c r="AB65" s="29">
        <f t="shared" si="113"/>
        <v>-1.8321787379866083E+34</v>
      </c>
      <c r="AC65" s="29">
        <f t="shared" si="88"/>
        <v>1.8321787379866083E+34</v>
      </c>
      <c r="AD65" s="29">
        <f t="shared" si="16"/>
        <v>3.3568789279302005E+68</v>
      </c>
      <c r="AE65" s="171"/>
    </row>
    <row r="66" spans="4:31" ht="15.75" thickTop="1" x14ac:dyDescent="0.25">
      <c r="D66" s="166">
        <v>10</v>
      </c>
      <c r="E66" s="24">
        <v>1</v>
      </c>
      <c r="F66" s="24">
        <v>5.0999999999999996</v>
      </c>
      <c r="G66" s="24">
        <v>3.5</v>
      </c>
      <c r="H66" s="24">
        <v>1.4</v>
      </c>
      <c r="I66" s="24">
        <v>0.2</v>
      </c>
      <c r="J66" s="24">
        <v>1</v>
      </c>
      <c r="K66" s="24">
        <f t="shared" si="81"/>
        <v>-1.1733051210241342E+34</v>
      </c>
      <c r="L66" s="24">
        <f>J66-K66</f>
        <v>1.1733051210241342E+34</v>
      </c>
      <c r="M66" s="24">
        <f>W65</f>
        <v>-2.1428826292465249E+32</v>
      </c>
      <c r="N66" s="24">
        <f t="shared" si="115"/>
        <v>-1.4993925267233928E+33</v>
      </c>
      <c r="O66" s="24">
        <f t="shared" si="116"/>
        <v>-6.6094787649732268E+32</v>
      </c>
      <c r="P66" s="24">
        <f t="shared" si="117"/>
        <v>-1.0672007025432778E+33</v>
      </c>
      <c r="Q66" s="24">
        <f t="shared" si="118"/>
        <v>-3.2231254863083791E+32</v>
      </c>
      <c r="R66" s="24">
        <f t="shared" si="83"/>
        <v>1.1733051210241343E+33</v>
      </c>
      <c r="S66" s="24">
        <f t="shared" si="84"/>
        <v>5.9838561172230847E+33</v>
      </c>
      <c r="T66" s="24">
        <f t="shared" si="85"/>
        <v>4.10656792358447E+33</v>
      </c>
      <c r="U66" s="24">
        <f t="shared" si="86"/>
        <v>1.6426271694337878E+33</v>
      </c>
      <c r="V66" s="24">
        <f t="shared" si="87"/>
        <v>2.3466102420482687E+32</v>
      </c>
      <c r="W66" s="24">
        <f>R66+M66</f>
        <v>9.5901685809948184E+32</v>
      </c>
      <c r="X66" s="24">
        <f t="shared" si="120"/>
        <v>4.4844635904996917E+33</v>
      </c>
      <c r="Y66" s="24">
        <f t="shared" si="121"/>
        <v>3.4456200470871474E+33</v>
      </c>
      <c r="Z66" s="24">
        <f t="shared" si="122"/>
        <v>5.7542646689050994E+32</v>
      </c>
      <c r="AA66" s="24">
        <f t="shared" si="123"/>
        <v>-8.7651524426011036E+31</v>
      </c>
      <c r="AB66" s="24">
        <f>$W$71*E66+$X$71*F66+$Y$71*G66+$Z$71*H66+$AA$71*I66</f>
        <v>-7.0946603346769621E+37</v>
      </c>
      <c r="AC66" s="24">
        <f t="shared" si="88"/>
        <v>7.0946603346769621E+37</v>
      </c>
      <c r="AD66" s="24">
        <f>POWER(AC66,2)</f>
        <v>5.0334205264438622E+75</v>
      </c>
      <c r="AE66" s="166">
        <f>SUM(AD66:AD71)/2</f>
        <v>2.458321143194649E+76</v>
      </c>
    </row>
    <row r="67" spans="4:31" x14ac:dyDescent="0.25">
      <c r="D67" s="167"/>
      <c r="E67" s="25">
        <v>1</v>
      </c>
      <c r="F67" s="25">
        <v>4.9000000000000004</v>
      </c>
      <c r="G67" s="25">
        <v>3</v>
      </c>
      <c r="H67" s="25">
        <v>1.4</v>
      </c>
      <c r="I67" s="25">
        <v>0.2</v>
      </c>
      <c r="J67" s="25">
        <v>1</v>
      </c>
      <c r="K67" s="25">
        <f t="shared" si="81"/>
        <v>3.4057815341570926E+34</v>
      </c>
      <c r="L67" s="25">
        <f t="shared" ref="L67:L71" si="125">J67-K67</f>
        <v>-3.4057815341570926E+34</v>
      </c>
      <c r="M67" s="25">
        <f>W66</f>
        <v>9.5901685809948184E+32</v>
      </c>
      <c r="N67" s="25">
        <f t="shared" ref="N67:N71" si="126">X66</f>
        <v>4.4844635904996917E+33</v>
      </c>
      <c r="O67" s="25">
        <f t="shared" ref="O67:O71" si="127">Y66</f>
        <v>3.4456200470871474E+33</v>
      </c>
      <c r="P67" s="25">
        <f t="shared" ref="P67:P71" si="128">Z66</f>
        <v>5.7542646689050994E+32</v>
      </c>
      <c r="Q67" s="25">
        <f t="shared" ref="Q67:Q71" si="129">AA66</f>
        <v>-8.7651524426011036E+31</v>
      </c>
      <c r="R67" s="25">
        <f t="shared" si="83"/>
        <v>-3.4057815341570929E+33</v>
      </c>
      <c r="S67" s="25">
        <f t="shared" si="84"/>
        <v>-1.6688329517369754E+34</v>
      </c>
      <c r="T67" s="25">
        <f t="shared" si="85"/>
        <v>-1.0217344602471278E+34</v>
      </c>
      <c r="U67" s="25">
        <f t="shared" si="86"/>
        <v>-4.7680941478199295E+33</v>
      </c>
      <c r="V67" s="25">
        <f t="shared" si="87"/>
        <v>-6.8115630683141859E+32</v>
      </c>
      <c r="W67" s="25">
        <f t="shared" ref="W67:W71" si="130">R67+M67</f>
        <v>-2.4467646760576111E+33</v>
      </c>
      <c r="X67" s="25">
        <f t="shared" ref="X67:X71" si="131">S67+N67</f>
        <v>-1.2203865926870062E+34</v>
      </c>
      <c r="Y67" s="25">
        <f t="shared" ref="Y67:Y71" si="132">T67+O67</f>
        <v>-6.7717245553841308E+33</v>
      </c>
      <c r="Z67" s="25">
        <f t="shared" ref="Z67:Z71" si="133">U67+P67</f>
        <v>-4.1926676809294199E+33</v>
      </c>
      <c r="AA67" s="25">
        <f t="shared" ref="AA67:AA71" si="134">V67+Q67</f>
        <v>-7.6880783125742969E+32</v>
      </c>
      <c r="AB67" s="25">
        <f t="shared" ref="AB67:AB71" si="135">$W$71*E67+$X$71*F67+$Y$71*G67+$Z$71*H67+$AA$71*I67</f>
        <v>-6.7135031745918845E+37</v>
      </c>
      <c r="AC67" s="25">
        <f t="shared" si="88"/>
        <v>6.7135031745918845E+37</v>
      </c>
      <c r="AD67" s="25">
        <f t="shared" si="16"/>
        <v>4.5071124875255312E+75</v>
      </c>
      <c r="AE67" s="167"/>
    </row>
    <row r="68" spans="4:31" x14ac:dyDescent="0.25">
      <c r="D68" s="167"/>
      <c r="E68" s="25">
        <v>1</v>
      </c>
      <c r="F68" s="25">
        <v>4.7</v>
      </c>
      <c r="G68" s="25">
        <v>3.2</v>
      </c>
      <c r="H68" s="25">
        <v>1.3</v>
      </c>
      <c r="I68" s="25">
        <v>0.2</v>
      </c>
      <c r="J68" s="25">
        <v>1</v>
      </c>
      <c r="K68" s="25">
        <f t="shared" si="81"/>
        <v>-8.7078682661035836E+34</v>
      </c>
      <c r="L68" s="25">
        <f t="shared" si="125"/>
        <v>8.7078682661035836E+34</v>
      </c>
      <c r="M68" s="25">
        <f t="shared" ref="M68:M71" si="136">W67</f>
        <v>-2.4467646760576111E+33</v>
      </c>
      <c r="N68" s="25">
        <f t="shared" si="126"/>
        <v>-1.2203865926870062E+34</v>
      </c>
      <c r="O68" s="25">
        <f t="shared" si="127"/>
        <v>-6.7717245553841308E+33</v>
      </c>
      <c r="P68" s="25">
        <f t="shared" si="128"/>
        <v>-4.1926676809294199E+33</v>
      </c>
      <c r="Q68" s="25">
        <f t="shared" si="129"/>
        <v>-7.6880783125742969E+32</v>
      </c>
      <c r="R68" s="25">
        <f t="shared" si="83"/>
        <v>8.7078682661035843E+33</v>
      </c>
      <c r="S68" s="25">
        <f t="shared" si="84"/>
        <v>4.0926980850686844E+34</v>
      </c>
      <c r="T68" s="25">
        <f t="shared" si="85"/>
        <v>2.7865178451531471E+34</v>
      </c>
      <c r="U68" s="25">
        <f t="shared" si="86"/>
        <v>1.1320228745934659E+34</v>
      </c>
      <c r="V68" s="25">
        <f t="shared" si="87"/>
        <v>1.7415736532207169E+33</v>
      </c>
      <c r="W68" s="25">
        <f t="shared" si="130"/>
        <v>6.2611035900459729E+33</v>
      </c>
      <c r="X68" s="25">
        <f t="shared" si="131"/>
        <v>2.8723114923816783E+34</v>
      </c>
      <c r="Y68" s="25">
        <f t="shared" si="132"/>
        <v>2.1093453896147341E+34</v>
      </c>
      <c r="Z68" s="25">
        <f t="shared" si="133"/>
        <v>7.1275610650052394E+33</v>
      </c>
      <c r="AA68" s="25">
        <f t="shared" si="134"/>
        <v>9.7276582196328723E+32</v>
      </c>
      <c r="AB68" s="25">
        <f t="shared" si="135"/>
        <v>-6.5475754363575042E+37</v>
      </c>
      <c r="AC68" s="25">
        <f t="shared" si="88"/>
        <v>6.5475754363575042E+37</v>
      </c>
      <c r="AD68" s="25">
        <f t="shared" si="16"/>
        <v>4.2870744094792163E+75</v>
      </c>
      <c r="AE68" s="167"/>
    </row>
    <row r="69" spans="4:31" x14ac:dyDescent="0.25">
      <c r="D69" s="167"/>
      <c r="E69" s="25">
        <v>1</v>
      </c>
      <c r="F69" s="25">
        <v>7</v>
      </c>
      <c r="G69" s="25">
        <v>3.2</v>
      </c>
      <c r="H69" s="25">
        <v>4.7</v>
      </c>
      <c r="I69" s="25">
        <v>1.4</v>
      </c>
      <c r="J69" s="25">
        <v>-1</v>
      </c>
      <c r="K69" s="25">
        <f t="shared" si="81"/>
        <v>3.0968336968070821E+35</v>
      </c>
      <c r="L69" s="25">
        <f t="shared" si="125"/>
        <v>-3.0968336968070821E+35</v>
      </c>
      <c r="M69" s="25">
        <f t="shared" si="136"/>
        <v>6.2611035900459729E+33</v>
      </c>
      <c r="N69" s="25">
        <f t="shared" si="126"/>
        <v>2.8723114923816783E+34</v>
      </c>
      <c r="O69" s="25">
        <f t="shared" si="127"/>
        <v>2.1093453896147341E+34</v>
      </c>
      <c r="P69" s="25">
        <f t="shared" si="128"/>
        <v>7.1275610650052394E+33</v>
      </c>
      <c r="Q69" s="25">
        <f t="shared" si="129"/>
        <v>9.7276582196328723E+32</v>
      </c>
      <c r="R69" s="25">
        <f t="shared" si="83"/>
        <v>-3.0968336968070822E+34</v>
      </c>
      <c r="S69" s="25">
        <f t="shared" si="84"/>
        <v>-2.1677835877649578E+35</v>
      </c>
      <c r="T69" s="25">
        <f t="shared" si="85"/>
        <v>-9.9098678297826627E+34</v>
      </c>
      <c r="U69" s="25">
        <f t="shared" si="86"/>
        <v>-1.4555118374993286E+35</v>
      </c>
      <c r="V69" s="25">
        <f t="shared" si="87"/>
        <v>-4.3355671755299148E+34</v>
      </c>
      <c r="W69" s="25">
        <f t="shared" si="130"/>
        <v>-2.4707233378024849E+34</v>
      </c>
      <c r="X69" s="25">
        <f t="shared" si="131"/>
        <v>-1.8805524385267901E+35</v>
      </c>
      <c r="Y69" s="25">
        <f t="shared" si="132"/>
        <v>-7.8005224401679282E+34</v>
      </c>
      <c r="Z69" s="25">
        <f t="shared" si="133"/>
        <v>-1.3842362268492762E+35</v>
      </c>
      <c r="AA69" s="25">
        <f t="shared" si="134"/>
        <v>-4.2382905933335864E+34</v>
      </c>
      <c r="AB69" s="25">
        <f t="shared" si="135"/>
        <v>-1.1060770884878444E+38</v>
      </c>
      <c r="AC69" s="25">
        <f t="shared" si="88"/>
        <v>1.1060770884878444E+38</v>
      </c>
      <c r="AD69" s="25">
        <f t="shared" si="16"/>
        <v>1.2234065256777467E+76</v>
      </c>
      <c r="AE69" s="167"/>
    </row>
    <row r="70" spans="4:31" x14ac:dyDescent="0.25">
      <c r="D70" s="167"/>
      <c r="E70" s="25">
        <v>1</v>
      </c>
      <c r="F70" s="25">
        <v>6.4</v>
      </c>
      <c r="G70" s="25">
        <v>3.2</v>
      </c>
      <c r="H70" s="25">
        <v>4.5</v>
      </c>
      <c r="I70" s="25">
        <v>1.5</v>
      </c>
      <c r="J70" s="25">
        <v>-1</v>
      </c>
      <c r="K70" s="25">
        <f t="shared" si="81"/>
        <v>-2.1643581731027229E+36</v>
      </c>
      <c r="L70" s="25">
        <f t="shared" si="125"/>
        <v>2.1643581731027229E+36</v>
      </c>
      <c r="M70" s="25">
        <f t="shared" si="136"/>
        <v>-2.4707233378024849E+34</v>
      </c>
      <c r="N70" s="25">
        <f t="shared" si="126"/>
        <v>-1.8805524385267901E+35</v>
      </c>
      <c r="O70" s="25">
        <f t="shared" si="127"/>
        <v>-7.8005224401679282E+34</v>
      </c>
      <c r="P70" s="25">
        <f t="shared" si="128"/>
        <v>-1.3842362268492762E+35</v>
      </c>
      <c r="Q70" s="25">
        <f t="shared" si="129"/>
        <v>-4.2382905933335864E+34</v>
      </c>
      <c r="R70" s="25">
        <f t="shared" si="83"/>
        <v>2.1643581731027229E+35</v>
      </c>
      <c r="S70" s="25">
        <f t="shared" si="84"/>
        <v>1.3851892307857426E+36</v>
      </c>
      <c r="T70" s="25">
        <f t="shared" si="85"/>
        <v>6.9259461539287129E+35</v>
      </c>
      <c r="U70" s="25">
        <f t="shared" si="86"/>
        <v>9.7396117789622529E+35</v>
      </c>
      <c r="V70" s="25">
        <f t="shared" si="87"/>
        <v>3.2465372596540847E+35</v>
      </c>
      <c r="W70" s="25">
        <f t="shared" si="130"/>
        <v>1.9172858393224743E+35</v>
      </c>
      <c r="X70" s="25">
        <f t="shared" si="131"/>
        <v>1.1971339869330635E+36</v>
      </c>
      <c r="Y70" s="25">
        <f t="shared" si="132"/>
        <v>6.1458939099119197E+35</v>
      </c>
      <c r="Z70" s="25">
        <f t="shared" si="133"/>
        <v>8.3553755521129763E+35</v>
      </c>
      <c r="AA70" s="25">
        <f t="shared" si="134"/>
        <v>2.822708200320726E+35</v>
      </c>
      <c r="AB70" s="25">
        <f t="shared" si="135"/>
        <v>-1.0407213360313933E+38</v>
      </c>
      <c r="AC70" s="25">
        <f t="shared" si="88"/>
        <v>1.0407213360313933E+38</v>
      </c>
      <c r="AD70" s="25">
        <f t="shared" si="16"/>
        <v>1.0831008992709683E+76</v>
      </c>
      <c r="AE70" s="167"/>
    </row>
    <row r="71" spans="4:31" ht="15.75" thickBot="1" x14ac:dyDescent="0.3">
      <c r="D71" s="168"/>
      <c r="E71" s="26">
        <v>1</v>
      </c>
      <c r="F71" s="26">
        <v>6.9</v>
      </c>
      <c r="G71" s="26">
        <v>3.1</v>
      </c>
      <c r="H71" s="26">
        <v>4.9000000000000004</v>
      </c>
      <c r="I71" s="26">
        <v>1.5</v>
      </c>
      <c r="J71" s="26">
        <v>-1</v>
      </c>
      <c r="K71" s="26">
        <f t="shared" si="81"/>
        <v>1.4874720456426547E+37</v>
      </c>
      <c r="L71" s="26">
        <f t="shared" si="125"/>
        <v>-1.4874720456426547E+37</v>
      </c>
      <c r="M71" s="26">
        <f t="shared" si="136"/>
        <v>1.9172858393224743E+35</v>
      </c>
      <c r="N71" s="26">
        <f t="shared" si="126"/>
        <v>1.1971339869330635E+36</v>
      </c>
      <c r="O71" s="26">
        <f t="shared" si="127"/>
        <v>6.1458939099119197E+35</v>
      </c>
      <c r="P71" s="26">
        <f t="shared" si="128"/>
        <v>8.3553755521129763E+35</v>
      </c>
      <c r="Q71" s="26">
        <f t="shared" si="129"/>
        <v>2.822708200320726E+35</v>
      </c>
      <c r="R71" s="26">
        <f t="shared" si="83"/>
        <v>-1.4874720456426547E+36</v>
      </c>
      <c r="S71" s="26">
        <f t="shared" si="84"/>
        <v>-1.0263557114934319E+37</v>
      </c>
      <c r="T71" s="26">
        <f t="shared" si="85"/>
        <v>-4.6111633414922302E+36</v>
      </c>
      <c r="U71" s="26">
        <f t="shared" si="86"/>
        <v>-7.2886130236490095E+36</v>
      </c>
      <c r="V71" s="26">
        <f t="shared" si="87"/>
        <v>-2.2312080684639824E+36</v>
      </c>
      <c r="W71" s="26">
        <f t="shared" si="130"/>
        <v>-1.2957434617104074E+36</v>
      </c>
      <c r="X71" s="26">
        <f t="shared" si="131"/>
        <v>-9.0664231280012553E+36</v>
      </c>
      <c r="Y71" s="26">
        <f t="shared" si="132"/>
        <v>-3.9965739505010381E+36</v>
      </c>
      <c r="Z71" s="26">
        <f t="shared" si="133"/>
        <v>-6.453075468437712E+36</v>
      </c>
      <c r="AA71" s="26">
        <f t="shared" si="134"/>
        <v>-1.9489372484319097E+36</v>
      </c>
      <c r="AB71" s="26">
        <f t="shared" si="135"/>
        <v>-1.1078691795946496E+38</v>
      </c>
      <c r="AC71" s="26">
        <f t="shared" si="88"/>
        <v>1.1078691795946496E+38</v>
      </c>
      <c r="AD71" s="26">
        <f t="shared" si="16"/>
        <v>1.2273741190957221E+76</v>
      </c>
      <c r="AE71" s="168"/>
    </row>
    <row r="72" spans="4:31" ht="15.75" thickTop="1" x14ac:dyDescent="0.25"/>
  </sheetData>
  <mergeCells count="39">
    <mergeCell ref="B10:B11"/>
    <mergeCell ref="L10:L11"/>
    <mergeCell ref="K10:K11"/>
    <mergeCell ref="J10:J11"/>
    <mergeCell ref="I10:I11"/>
    <mergeCell ref="H10:H11"/>
    <mergeCell ref="D12:D17"/>
    <mergeCell ref="AE12:AE17"/>
    <mergeCell ref="G10:G11"/>
    <mergeCell ref="F10:F11"/>
    <mergeCell ref="E10:E11"/>
    <mergeCell ref="D10:D11"/>
    <mergeCell ref="M10:Q10"/>
    <mergeCell ref="W10:AA10"/>
    <mergeCell ref="R10:V10"/>
    <mergeCell ref="B2:C2"/>
    <mergeCell ref="B3:C3"/>
    <mergeCell ref="D54:D59"/>
    <mergeCell ref="AE54:AE59"/>
    <mergeCell ref="D60:D65"/>
    <mergeCell ref="AE60:AE65"/>
    <mergeCell ref="D18:D23"/>
    <mergeCell ref="AE18:AE23"/>
    <mergeCell ref="D24:D29"/>
    <mergeCell ref="AE24:AE29"/>
    <mergeCell ref="D30:D35"/>
    <mergeCell ref="AE30:AE35"/>
    <mergeCell ref="AE10:AE11"/>
    <mergeCell ref="AD10:AD11"/>
    <mergeCell ref="AC10:AC11"/>
    <mergeCell ref="AB10:AB11"/>
    <mergeCell ref="D66:D71"/>
    <mergeCell ref="AE66:AE71"/>
    <mergeCell ref="D36:D41"/>
    <mergeCell ref="AE36:AE41"/>
    <mergeCell ref="D42:D47"/>
    <mergeCell ref="AE42:AE47"/>
    <mergeCell ref="D48:D53"/>
    <mergeCell ref="AE48:AE53"/>
  </mergeCells>
  <hyperlinks>
    <hyperlink ref="D8" location="'Daftar Isi'!A1" display="Daftar Isi"/>
  </hyperlinks>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P42"/>
  <sheetViews>
    <sheetView zoomScaleNormal="100" workbookViewId="0"/>
  </sheetViews>
  <sheetFormatPr defaultRowHeight="15" x14ac:dyDescent="0.25"/>
  <cols>
    <col min="1" max="7" width="9.140625" style="40"/>
    <col min="8" max="8" width="23.5703125" style="40" customWidth="1"/>
    <col min="9" max="37" width="9.140625" style="40"/>
    <col min="38" max="38" width="9.140625" style="40" customWidth="1"/>
    <col min="39" max="41" width="9.140625" style="40"/>
    <col min="42" max="42" width="9.140625" style="40" customWidth="1"/>
    <col min="43" max="45" width="9.140625" style="40"/>
    <col min="46" max="46" width="9.140625" style="40" customWidth="1"/>
    <col min="47" max="59" width="9.140625" style="40"/>
    <col min="60" max="60" width="12" style="40" bestFit="1" customWidth="1"/>
    <col min="61" max="61" width="9.140625" style="40"/>
    <col min="62" max="62" width="12" style="40" bestFit="1" customWidth="1"/>
    <col min="63" max="16384" width="9.140625" style="40"/>
  </cols>
  <sheetData>
    <row r="2" spans="2:68" x14ac:dyDescent="0.25">
      <c r="B2" s="172" t="s">
        <v>23</v>
      </c>
      <c r="C2" s="172"/>
      <c r="D2" s="70">
        <v>13512032</v>
      </c>
    </row>
    <row r="3" spans="2:68" x14ac:dyDescent="0.25">
      <c r="B3" s="172" t="s">
        <v>24</v>
      </c>
      <c r="C3" s="172"/>
      <c r="D3" s="70">
        <v>13512044</v>
      </c>
    </row>
    <row r="4" spans="2:68" x14ac:dyDescent="0.25">
      <c r="B4" s="47"/>
      <c r="C4" s="47"/>
      <c r="D4" s="47"/>
    </row>
    <row r="5" spans="2:68" x14ac:dyDescent="0.25">
      <c r="B5" s="70" t="s">
        <v>69</v>
      </c>
      <c r="C5" s="70"/>
      <c r="D5" s="47"/>
    </row>
    <row r="6" spans="2:68" x14ac:dyDescent="0.25">
      <c r="B6" s="70" t="s">
        <v>26</v>
      </c>
      <c r="C6" s="70"/>
      <c r="D6" s="47"/>
    </row>
    <row r="7" spans="2:68" x14ac:dyDescent="0.25">
      <c r="B7" s="72"/>
      <c r="C7" s="72"/>
      <c r="D7" s="47"/>
    </row>
    <row r="8" spans="2:68" x14ac:dyDescent="0.25">
      <c r="B8" s="2" t="s">
        <v>108</v>
      </c>
      <c r="C8" s="2"/>
      <c r="D8" s="79" t="s">
        <v>106</v>
      </c>
    </row>
    <row r="9" spans="2:68" ht="15.75" thickBot="1" x14ac:dyDescent="0.3">
      <c r="B9" s="39"/>
      <c r="C9" s="39"/>
    </row>
    <row r="10" spans="2:68" ht="16.5" customHeight="1" thickTop="1" thickBot="1" x14ac:dyDescent="0.3">
      <c r="B10" s="127" t="s">
        <v>70</v>
      </c>
      <c r="C10" s="173"/>
      <c r="D10" s="173"/>
      <c r="E10" s="173"/>
      <c r="F10" s="173"/>
      <c r="G10" s="173"/>
      <c r="H10" s="128"/>
      <c r="I10" s="165" t="s">
        <v>27</v>
      </c>
      <c r="K10" s="165" t="s">
        <v>28</v>
      </c>
      <c r="L10" s="165" t="s">
        <v>29</v>
      </c>
      <c r="M10" s="165" t="s">
        <v>30</v>
      </c>
      <c r="N10" s="165" t="s">
        <v>31</v>
      </c>
      <c r="O10" s="165" t="s">
        <v>32</v>
      </c>
      <c r="P10" s="165" t="s">
        <v>33</v>
      </c>
      <c r="Q10" s="114" t="s">
        <v>36</v>
      </c>
      <c r="R10" s="114"/>
      <c r="S10" s="114"/>
      <c r="T10" s="114"/>
      <c r="U10" s="114"/>
      <c r="V10" s="114"/>
      <c r="W10" s="114"/>
      <c r="X10" s="114"/>
      <c r="Y10" s="165" t="s">
        <v>71</v>
      </c>
      <c r="Z10" s="165"/>
      <c r="AA10" s="165" t="s">
        <v>72</v>
      </c>
      <c r="AB10" s="165"/>
      <c r="AC10" s="165" t="s">
        <v>73</v>
      </c>
      <c r="AD10" s="165" t="s">
        <v>36</v>
      </c>
      <c r="AE10" s="165"/>
      <c r="AF10" s="165"/>
      <c r="AG10" s="114" t="s">
        <v>74</v>
      </c>
      <c r="AH10" s="114"/>
      <c r="AI10" s="114" t="s">
        <v>35</v>
      </c>
      <c r="AJ10" s="114"/>
      <c r="AK10" s="114"/>
      <c r="AL10" s="114" t="s">
        <v>37</v>
      </c>
      <c r="AM10" s="114"/>
      <c r="AN10" s="114"/>
      <c r="AO10" s="114"/>
      <c r="AP10" s="114"/>
      <c r="AQ10" s="114"/>
      <c r="AR10" s="114"/>
      <c r="AS10" s="114"/>
      <c r="AT10" s="114"/>
      <c r="AU10" s="114"/>
      <c r="AV10" s="114"/>
      <c r="AW10" s="114" t="s">
        <v>38</v>
      </c>
      <c r="AX10" s="114"/>
      <c r="AY10" s="114"/>
      <c r="AZ10" s="114"/>
      <c r="BA10" s="114"/>
      <c r="BB10" s="114"/>
      <c r="BC10" s="114"/>
      <c r="BD10" s="114"/>
      <c r="BE10" s="114"/>
      <c r="BF10" s="114"/>
      <c r="BG10" s="114"/>
      <c r="BH10" s="114" t="s">
        <v>75</v>
      </c>
      <c r="BI10" s="114"/>
      <c r="BJ10" s="114" t="s">
        <v>76</v>
      </c>
      <c r="BK10" s="114"/>
      <c r="BL10" s="114" t="s">
        <v>74</v>
      </c>
      <c r="BM10" s="114"/>
      <c r="BN10" s="165" t="s">
        <v>64</v>
      </c>
      <c r="BO10" s="165" t="s">
        <v>65</v>
      </c>
      <c r="BP10" s="165" t="s">
        <v>41</v>
      </c>
    </row>
    <row r="11" spans="2:68" ht="16.5" customHeight="1" thickTop="1" thickBot="1" x14ac:dyDescent="0.3">
      <c r="B11" s="174"/>
      <c r="C11" s="175"/>
      <c r="D11" s="175"/>
      <c r="E11" s="175"/>
      <c r="F11" s="175"/>
      <c r="G11" s="175"/>
      <c r="H11" s="176"/>
      <c r="I11" s="165"/>
      <c r="K11" s="117"/>
      <c r="L11" s="117"/>
      <c r="M11" s="117"/>
      <c r="N11" s="117"/>
      <c r="O11" s="117"/>
      <c r="P11" s="117"/>
      <c r="Q11" s="65" t="s">
        <v>77</v>
      </c>
      <c r="R11" s="65" t="s">
        <v>78</v>
      </c>
      <c r="S11" s="65" t="s">
        <v>79</v>
      </c>
      <c r="T11" s="65" t="s">
        <v>80</v>
      </c>
      <c r="U11" s="65" t="s">
        <v>81</v>
      </c>
      <c r="V11" s="65" t="s">
        <v>82</v>
      </c>
      <c r="W11" s="65" t="s">
        <v>83</v>
      </c>
      <c r="X11" s="65" t="s">
        <v>84</v>
      </c>
      <c r="Y11" s="65" t="s">
        <v>54</v>
      </c>
      <c r="Z11" s="65" t="s">
        <v>85</v>
      </c>
      <c r="AA11" s="65" t="s">
        <v>54</v>
      </c>
      <c r="AB11" s="65" t="s">
        <v>85</v>
      </c>
      <c r="AC11" s="117"/>
      <c r="AD11" s="65" t="s">
        <v>86</v>
      </c>
      <c r="AE11" s="65" t="s">
        <v>87</v>
      </c>
      <c r="AF11" s="65" t="s">
        <v>88</v>
      </c>
      <c r="AG11" s="65" t="s">
        <v>54</v>
      </c>
      <c r="AH11" s="65" t="s">
        <v>85</v>
      </c>
      <c r="AI11" s="65" t="s">
        <v>89</v>
      </c>
      <c r="AJ11" s="65" t="s">
        <v>90</v>
      </c>
      <c r="AK11" s="65" t="s">
        <v>91</v>
      </c>
      <c r="AL11" s="65" t="s">
        <v>77</v>
      </c>
      <c r="AM11" s="65" t="s">
        <v>78</v>
      </c>
      <c r="AN11" s="65" t="s">
        <v>79</v>
      </c>
      <c r="AO11" s="65" t="s">
        <v>80</v>
      </c>
      <c r="AP11" s="65" t="s">
        <v>81</v>
      </c>
      <c r="AQ11" s="65" t="s">
        <v>82</v>
      </c>
      <c r="AR11" s="65" t="s">
        <v>83</v>
      </c>
      <c r="AS11" s="65" t="s">
        <v>84</v>
      </c>
      <c r="AT11" s="65" t="s">
        <v>86</v>
      </c>
      <c r="AU11" s="65" t="s">
        <v>87</v>
      </c>
      <c r="AV11" s="65" t="s">
        <v>88</v>
      </c>
      <c r="AW11" s="65" t="s">
        <v>77</v>
      </c>
      <c r="AX11" s="65" t="s">
        <v>78</v>
      </c>
      <c r="AY11" s="65" t="s">
        <v>79</v>
      </c>
      <c r="AZ11" s="65" t="s">
        <v>80</v>
      </c>
      <c r="BA11" s="65" t="s">
        <v>81</v>
      </c>
      <c r="BB11" s="65" t="s">
        <v>82</v>
      </c>
      <c r="BC11" s="65" t="s">
        <v>83</v>
      </c>
      <c r="BD11" s="65" t="s">
        <v>84</v>
      </c>
      <c r="BE11" s="65" t="s">
        <v>86</v>
      </c>
      <c r="BF11" s="65" t="s">
        <v>87</v>
      </c>
      <c r="BG11" s="65" t="s">
        <v>88</v>
      </c>
      <c r="BH11" s="65" t="s">
        <v>54</v>
      </c>
      <c r="BI11" s="65" t="s">
        <v>85</v>
      </c>
      <c r="BJ11" s="65" t="s">
        <v>54</v>
      </c>
      <c r="BK11" s="65" t="s">
        <v>85</v>
      </c>
      <c r="BL11" s="65" t="s">
        <v>54</v>
      </c>
      <c r="BM11" s="65" t="s">
        <v>85</v>
      </c>
      <c r="BN11" s="117"/>
      <c r="BO11" s="117"/>
      <c r="BP11" s="117"/>
    </row>
    <row r="12" spans="2:68" ht="16.5" thickTop="1" thickBot="1" x14ac:dyDescent="0.3">
      <c r="B12" s="57"/>
      <c r="C12" s="58"/>
      <c r="D12" s="58"/>
      <c r="E12" s="58"/>
      <c r="F12" s="58"/>
      <c r="G12" s="58"/>
      <c r="H12" s="59"/>
      <c r="I12" s="56">
        <v>0.1</v>
      </c>
      <c r="K12" s="177">
        <v>1</v>
      </c>
      <c r="L12" s="50">
        <v>1</v>
      </c>
      <c r="M12" s="50">
        <v>1</v>
      </c>
      <c r="N12" s="50">
        <v>0</v>
      </c>
      <c r="O12" s="50">
        <v>1</v>
      </c>
      <c r="P12" s="50">
        <v>-1</v>
      </c>
      <c r="Q12" s="50">
        <v>0</v>
      </c>
      <c r="R12" s="50">
        <v>0</v>
      </c>
      <c r="S12" s="50">
        <v>0</v>
      </c>
      <c r="T12" s="50">
        <v>0</v>
      </c>
      <c r="U12" s="50">
        <v>0</v>
      </c>
      <c r="V12" s="50">
        <v>0</v>
      </c>
      <c r="W12" s="50">
        <v>0</v>
      </c>
      <c r="X12" s="50">
        <v>0</v>
      </c>
      <c r="Y12" s="50">
        <f t="shared" ref="Y12:Y41" si="0">L12*Q12+M12*S12+N12*U12+O12*W12</f>
        <v>0</v>
      </c>
      <c r="Z12" s="50">
        <f t="shared" ref="Z12:Z41" si="1">1/(1+(EXP(-Y12)))</f>
        <v>0.5</v>
      </c>
      <c r="AA12" s="50">
        <f t="shared" ref="AA12:AA41" si="2">L12*R12+M12*T12+N12*V12+O12*X12</f>
        <v>0</v>
      </c>
      <c r="AB12" s="50">
        <f t="shared" ref="AB12:AB41" si="3">1/(1+(EXP(-AA12)))</f>
        <v>0.5</v>
      </c>
      <c r="AC12" s="50">
        <v>1</v>
      </c>
      <c r="AD12" s="50">
        <v>0</v>
      </c>
      <c r="AE12" s="50">
        <v>0</v>
      </c>
      <c r="AF12" s="50">
        <v>0</v>
      </c>
      <c r="AG12" s="50">
        <f t="shared" ref="AG12:AG41" si="4">AD12*Z12+AE12*AB12+AF12*AC12</f>
        <v>0</v>
      </c>
      <c r="AH12" s="50">
        <f t="shared" ref="AH12:AH41" si="5">1/(1+(EXP(-AG12)))</f>
        <v>0.5</v>
      </c>
      <c r="AI12" s="50">
        <f t="shared" ref="AI12:AI41" si="6">(P12-AH12)*(AH12)*(1-AH12)</f>
        <v>-0.375</v>
      </c>
      <c r="AJ12" s="50">
        <f t="shared" ref="AJ12:AJ41" si="7">Z12*(1-Z12)*(AD12*AI12)</f>
        <v>0</v>
      </c>
      <c r="AK12" s="50">
        <f t="shared" ref="AK12:AK41" si="8">AB12*(1-AB12)*(AE12*AI12)</f>
        <v>0</v>
      </c>
      <c r="AL12" s="50">
        <f t="shared" ref="AL12:AL41" si="9">$I$12*AJ12*L12</f>
        <v>0</v>
      </c>
      <c r="AM12" s="50">
        <f t="shared" ref="AM12:AM41" si="10">$I$12*AK12*L12</f>
        <v>0</v>
      </c>
      <c r="AN12" s="50">
        <f t="shared" ref="AN12:AN41" si="11">$I$12*AJ12*M12</f>
        <v>0</v>
      </c>
      <c r="AO12" s="50">
        <f t="shared" ref="AO12:AO41" si="12">$I$12*AK12*M12</f>
        <v>0</v>
      </c>
      <c r="AP12" s="50">
        <f t="shared" ref="AP12:AP41" si="13">$I$12*AJ12*N12</f>
        <v>0</v>
      </c>
      <c r="AQ12" s="50">
        <f t="shared" ref="AQ12:AQ41" si="14">$I$12*AK12*N12</f>
        <v>0</v>
      </c>
      <c r="AR12" s="50">
        <f t="shared" ref="AR12:AR41" si="15">$I$12*AJ12*O12</f>
        <v>0</v>
      </c>
      <c r="AS12" s="50">
        <f t="shared" ref="AS12:AS41" si="16">$I$12*AK12*O12</f>
        <v>0</v>
      </c>
      <c r="AT12" s="50">
        <f t="shared" ref="AT12:AT41" si="17">AI12*Z12*$I$12</f>
        <v>-1.8750000000000003E-2</v>
      </c>
      <c r="AU12" s="50">
        <f t="shared" ref="AU12:AU41" si="18">AI12*AB12*$I$12</f>
        <v>-1.8750000000000003E-2</v>
      </c>
      <c r="AV12" s="50">
        <f t="shared" ref="AV12:AV41" si="19">AI12*$I$12*AC12</f>
        <v>-3.7500000000000006E-2</v>
      </c>
      <c r="AW12" s="50">
        <f t="shared" ref="AW12:AW41" si="20">Q12+AL12</f>
        <v>0</v>
      </c>
      <c r="AX12" s="50">
        <f t="shared" ref="AX12:BD12" si="21">R12+AM12</f>
        <v>0</v>
      </c>
      <c r="AY12" s="50">
        <f t="shared" si="21"/>
        <v>0</v>
      </c>
      <c r="AZ12" s="50">
        <f t="shared" si="21"/>
        <v>0</v>
      </c>
      <c r="BA12" s="50">
        <f t="shared" si="21"/>
        <v>0</v>
      </c>
      <c r="BB12" s="50">
        <f t="shared" si="21"/>
        <v>0</v>
      </c>
      <c r="BC12" s="50">
        <f t="shared" si="21"/>
        <v>0</v>
      </c>
      <c r="BD12" s="50">
        <f t="shared" si="21"/>
        <v>0</v>
      </c>
      <c r="BE12" s="50">
        <f t="shared" ref="BE12:BE41" si="22">AD12+AT12</f>
        <v>-1.8750000000000003E-2</v>
      </c>
      <c r="BF12" s="50">
        <f t="shared" ref="BF12:BG12" si="23">AE12+AU12</f>
        <v>-1.8750000000000003E-2</v>
      </c>
      <c r="BG12" s="50">
        <f t="shared" si="23"/>
        <v>-3.7500000000000006E-2</v>
      </c>
      <c r="BH12" s="50">
        <f>$AW$14*L12+M12*$AY$14+$BA$14*N12+O12*$BC$14</f>
        <v>3.9228246371344337E-5</v>
      </c>
      <c r="BI12" s="50">
        <f>1/(1+(EXP(-BH12)))</f>
        <v>0.50000980706159159</v>
      </c>
      <c r="BJ12" s="50">
        <f>$AX$14*L12+M12*$AZ$14+N12*$BB$14+$BD$14*O12</f>
        <v>3.9228246371344337E-5</v>
      </c>
      <c r="BK12" s="50">
        <f>1/(1+(EXP(-BJ12)))</f>
        <v>0.50000980706159159</v>
      </c>
      <c r="BL12" s="50">
        <f>$BE$14*BI12+$BF$14*BK12+$BG$14*AC12</f>
        <v>-1.7898446800773869E-2</v>
      </c>
      <c r="BM12" s="50">
        <f t="shared" ref="BK12:BM14" si="24">1/(1+(EXP(-BL12)))</f>
        <v>0.49552550775110804</v>
      </c>
      <c r="BN12" s="50">
        <f>P12-BM12</f>
        <v>-1.495525507751108</v>
      </c>
      <c r="BO12" s="50">
        <f>POWER(BN12,2)</f>
        <v>2.2365965443342097</v>
      </c>
      <c r="BP12" s="183">
        <f>SUM(BO12:BO14)/2</f>
        <v>1.372792546572791</v>
      </c>
    </row>
    <row r="13" spans="2:68" ht="15.75" thickTop="1" x14ac:dyDescent="0.25">
      <c r="B13" s="41"/>
      <c r="C13" s="42"/>
      <c r="D13" s="42"/>
      <c r="E13" s="42"/>
      <c r="F13" s="42"/>
      <c r="G13" s="42"/>
      <c r="H13" s="43"/>
      <c r="K13" s="178"/>
      <c r="L13" s="51">
        <v>1</v>
      </c>
      <c r="M13" s="51">
        <v>0</v>
      </c>
      <c r="N13" s="51">
        <v>-1</v>
      </c>
      <c r="O13" s="51">
        <v>-1</v>
      </c>
      <c r="P13" s="51">
        <v>1</v>
      </c>
      <c r="Q13" s="51">
        <f>AW12</f>
        <v>0</v>
      </c>
      <c r="R13" s="51">
        <f t="shared" ref="R13:X13" si="25">AX12</f>
        <v>0</v>
      </c>
      <c r="S13" s="51">
        <f t="shared" si="25"/>
        <v>0</v>
      </c>
      <c r="T13" s="51">
        <f t="shared" si="25"/>
        <v>0</v>
      </c>
      <c r="U13" s="51">
        <f t="shared" si="25"/>
        <v>0</v>
      </c>
      <c r="V13" s="51">
        <f t="shared" si="25"/>
        <v>0</v>
      </c>
      <c r="W13" s="51">
        <f t="shared" si="25"/>
        <v>0</v>
      </c>
      <c r="X13" s="51">
        <f t="shared" si="25"/>
        <v>0</v>
      </c>
      <c r="Y13" s="51">
        <f t="shared" si="0"/>
        <v>0</v>
      </c>
      <c r="Z13" s="51">
        <f t="shared" si="1"/>
        <v>0.5</v>
      </c>
      <c r="AA13" s="51">
        <f t="shared" si="2"/>
        <v>0</v>
      </c>
      <c r="AB13" s="51">
        <f t="shared" si="3"/>
        <v>0.5</v>
      </c>
      <c r="AC13" s="51">
        <v>1</v>
      </c>
      <c r="AD13" s="51">
        <f>BE12</f>
        <v>-1.8750000000000003E-2</v>
      </c>
      <c r="AE13" s="51">
        <f t="shared" ref="AE13:AF13" si="26">BF12</f>
        <v>-1.8750000000000003E-2</v>
      </c>
      <c r="AF13" s="51">
        <f t="shared" si="26"/>
        <v>-3.7500000000000006E-2</v>
      </c>
      <c r="AG13" s="51">
        <f t="shared" si="4"/>
        <v>-5.6250000000000008E-2</v>
      </c>
      <c r="AH13" s="51">
        <f t="shared" si="5"/>
        <v>0.48594120671291946</v>
      </c>
      <c r="AI13" s="51">
        <f t="shared" si="6"/>
        <v>0.12841309477159038</v>
      </c>
      <c r="AJ13" s="51">
        <f t="shared" si="7"/>
        <v>-6.0193638174182995E-4</v>
      </c>
      <c r="AK13" s="51">
        <f t="shared" si="8"/>
        <v>-6.0193638174182995E-4</v>
      </c>
      <c r="AL13" s="51">
        <f t="shared" si="9"/>
        <v>-6.0193638174182998E-5</v>
      </c>
      <c r="AM13" s="51">
        <f t="shared" si="10"/>
        <v>-6.0193638174182998E-5</v>
      </c>
      <c r="AN13" s="51">
        <f t="shared" si="11"/>
        <v>0</v>
      </c>
      <c r="AO13" s="51">
        <f t="shared" si="12"/>
        <v>0</v>
      </c>
      <c r="AP13" s="51">
        <f t="shared" si="13"/>
        <v>6.0193638174182998E-5</v>
      </c>
      <c r="AQ13" s="51">
        <f t="shared" si="14"/>
        <v>6.0193638174182998E-5</v>
      </c>
      <c r="AR13" s="51">
        <f t="shared" si="15"/>
        <v>6.0193638174182998E-5</v>
      </c>
      <c r="AS13" s="51">
        <f t="shared" si="16"/>
        <v>6.0193638174182998E-5</v>
      </c>
      <c r="AT13" s="51">
        <f t="shared" si="17"/>
        <v>6.4206547385795192E-3</v>
      </c>
      <c r="AU13" s="51">
        <f t="shared" si="18"/>
        <v>6.4206547385795192E-3</v>
      </c>
      <c r="AV13" s="51">
        <f t="shared" si="19"/>
        <v>1.2841309477159038E-2</v>
      </c>
      <c r="AW13" s="51">
        <f t="shared" si="20"/>
        <v>-6.0193638174182998E-5</v>
      </c>
      <c r="AX13" s="51">
        <f t="shared" ref="AX13" si="27">R13+AM13</f>
        <v>-6.0193638174182998E-5</v>
      </c>
      <c r="AY13" s="51">
        <f t="shared" ref="AY13" si="28">S13+AN13</f>
        <v>0</v>
      </c>
      <c r="AZ13" s="51">
        <f t="shared" ref="AZ13" si="29">T13+AO13</f>
        <v>0</v>
      </c>
      <c r="BA13" s="51">
        <f t="shared" ref="BA13" si="30">U13+AP13</f>
        <v>6.0193638174182998E-5</v>
      </c>
      <c r="BB13" s="51">
        <f t="shared" ref="BB13" si="31">V13+AQ13</f>
        <v>6.0193638174182998E-5</v>
      </c>
      <c r="BC13" s="51">
        <f t="shared" ref="BC13" si="32">W13+AR13</f>
        <v>6.0193638174182998E-5</v>
      </c>
      <c r="BD13" s="51">
        <f t="shared" ref="BD13" si="33">X13+AS13</f>
        <v>6.0193638174182998E-5</v>
      </c>
      <c r="BE13" s="51">
        <f t="shared" si="22"/>
        <v>-1.2329345261420484E-2</v>
      </c>
      <c r="BF13" s="51">
        <f t="shared" ref="BF13" si="34">AE13+AU13</f>
        <v>-1.2329345261420484E-2</v>
      </c>
      <c r="BG13" s="51">
        <f t="shared" ref="BG13" si="35">AF13+AV13</f>
        <v>-2.4658690522840969E-2</v>
      </c>
      <c r="BH13" s="51">
        <f t="shared" ref="BH13:BH14" si="36">$AW$14*L13+M13*$AY$14+$BA$14*N13+O13*$BC$14</f>
        <v>-2.7865153045090985E-4</v>
      </c>
      <c r="BI13" s="51">
        <f t="shared" ref="BI13:BI41" si="37">1/(1+(EXP(-BH13)))</f>
        <v>0.49993033711783802</v>
      </c>
      <c r="BJ13" s="51">
        <f t="shared" ref="BJ13:BJ14" si="38">$AX$14*L13+M13*$AZ$14+N13*$BB$14+$BD$14*O13</f>
        <v>-2.7865153045090985E-4</v>
      </c>
      <c r="BK13" s="51">
        <f t="shared" si="24"/>
        <v>0.49993033711783802</v>
      </c>
      <c r="BL13" s="51">
        <f t="shared" ref="BL13:BL14" si="39">$BE$14*BI13+$BF$14*BK13+$BG$14*AC13</f>
        <v>-1.7897498497200494E-2</v>
      </c>
      <c r="BM13" s="51">
        <f t="shared" si="24"/>
        <v>0.49552574480801626</v>
      </c>
      <c r="BN13" s="51">
        <f t="shared" ref="BN13:BN15" si="40">P13-BM13</f>
        <v>0.50447425519198374</v>
      </c>
      <c r="BO13" s="51">
        <f t="shared" ref="BO13:BO41" si="41">POWER(BN13,2)</f>
        <v>0.25449427415150672</v>
      </c>
      <c r="BP13" s="184"/>
    </row>
    <row r="14" spans="2:68" ht="15.75" thickBot="1" x14ac:dyDescent="0.3">
      <c r="B14" s="41"/>
      <c r="C14" s="42"/>
      <c r="D14" s="42"/>
      <c r="E14" s="42"/>
      <c r="F14" s="42"/>
      <c r="G14" s="42"/>
      <c r="H14" s="43"/>
      <c r="K14" s="179"/>
      <c r="L14" s="52">
        <v>1</v>
      </c>
      <c r="M14" s="52">
        <v>-1</v>
      </c>
      <c r="N14" s="52">
        <v>-0.5</v>
      </c>
      <c r="O14" s="52">
        <v>-1</v>
      </c>
      <c r="P14" s="52">
        <v>1</v>
      </c>
      <c r="Q14" s="52">
        <f t="shared" ref="Q14:Q41" si="42">AW13</f>
        <v>-6.0193638174182998E-5</v>
      </c>
      <c r="R14" s="52">
        <f t="shared" ref="R14:R41" si="43">AX13</f>
        <v>-6.0193638174182998E-5</v>
      </c>
      <c r="S14" s="52">
        <f t="shared" ref="S14:S41" si="44">AY13</f>
        <v>0</v>
      </c>
      <c r="T14" s="52">
        <f t="shared" ref="T14:T41" si="45">AZ13</f>
        <v>0</v>
      </c>
      <c r="U14" s="52">
        <f t="shared" ref="U14:U41" si="46">BA13</f>
        <v>6.0193638174182998E-5</v>
      </c>
      <c r="V14" s="52">
        <f t="shared" ref="V14:V41" si="47">BB13</f>
        <v>6.0193638174182998E-5</v>
      </c>
      <c r="W14" s="52">
        <f t="shared" ref="W14:W41" si="48">BC13</f>
        <v>6.0193638174182998E-5</v>
      </c>
      <c r="X14" s="52">
        <f t="shared" ref="X14:X41" si="49">BD13</f>
        <v>6.0193638174182998E-5</v>
      </c>
      <c r="Y14" s="52">
        <f t="shared" si="0"/>
        <v>-1.5048409543545749E-4</v>
      </c>
      <c r="Z14" s="52">
        <f t="shared" si="1"/>
        <v>0.4999623789762121</v>
      </c>
      <c r="AA14" s="52">
        <f t="shared" si="2"/>
        <v>-1.5048409543545749E-4</v>
      </c>
      <c r="AB14" s="52">
        <f t="shared" si="3"/>
        <v>0.4999623789762121</v>
      </c>
      <c r="AC14" s="52">
        <v>1</v>
      </c>
      <c r="AD14" s="52">
        <f t="shared" ref="AD14:AD41" si="50">BE13</f>
        <v>-1.2329345261420484E-2</v>
      </c>
      <c r="AE14" s="52">
        <f t="shared" ref="AE14:AE41" si="51">BF13</f>
        <v>-1.2329345261420484E-2</v>
      </c>
      <c r="AF14" s="52">
        <f t="shared" ref="AF14:AF41" si="52">BG13</f>
        <v>-2.4658690522840969E-2</v>
      </c>
      <c r="AG14" s="52">
        <f t="shared" si="4"/>
        <v>-3.6987108099078715E-2</v>
      </c>
      <c r="AH14" s="52">
        <f t="shared" si="5"/>
        <v>0.4907542769991895</v>
      </c>
      <c r="AI14" s="52">
        <f t="shared" si="6"/>
        <v>0.12726789869751845</v>
      </c>
      <c r="AJ14" s="52">
        <f t="shared" si="7"/>
        <v>-3.9228246371344333E-4</v>
      </c>
      <c r="AK14" s="52">
        <f t="shared" si="8"/>
        <v>-3.9228246371344333E-4</v>
      </c>
      <c r="AL14" s="52">
        <f t="shared" si="9"/>
        <v>-3.9228246371344337E-5</v>
      </c>
      <c r="AM14" s="52">
        <f t="shared" si="10"/>
        <v>-3.9228246371344337E-5</v>
      </c>
      <c r="AN14" s="52">
        <f t="shared" si="11"/>
        <v>3.9228246371344337E-5</v>
      </c>
      <c r="AO14" s="52">
        <f t="shared" si="12"/>
        <v>3.9228246371344337E-5</v>
      </c>
      <c r="AP14" s="52">
        <f t="shared" si="13"/>
        <v>1.9614123185672169E-5</v>
      </c>
      <c r="AQ14" s="52">
        <f t="shared" si="14"/>
        <v>1.9614123185672169E-5</v>
      </c>
      <c r="AR14" s="52">
        <f t="shared" si="15"/>
        <v>3.9228246371344337E-5</v>
      </c>
      <c r="AS14" s="52">
        <f t="shared" si="16"/>
        <v>3.9228246371344337E-5</v>
      </c>
      <c r="AT14" s="52">
        <f t="shared" si="17"/>
        <v>6.3629161400114891E-3</v>
      </c>
      <c r="AU14" s="52">
        <f t="shared" si="18"/>
        <v>6.3629161400114891E-3</v>
      </c>
      <c r="AV14" s="52">
        <f t="shared" si="19"/>
        <v>1.2726789869751846E-2</v>
      </c>
      <c r="AW14" s="52">
        <f t="shared" si="20"/>
        <v>-9.9421884545527328E-5</v>
      </c>
      <c r="AX14" s="52">
        <f t="shared" ref="AX14:AX16" si="53">R14+AM14</f>
        <v>-9.9421884545527328E-5</v>
      </c>
      <c r="AY14" s="52">
        <f t="shared" ref="AY14:AY16" si="54">S14+AN14</f>
        <v>3.9228246371344337E-5</v>
      </c>
      <c r="AZ14" s="52">
        <f t="shared" ref="AZ14:AZ16" si="55">T14+AO14</f>
        <v>3.9228246371344337E-5</v>
      </c>
      <c r="BA14" s="52">
        <f t="shared" ref="BA14:BA16" si="56">U14+AP14</f>
        <v>7.980776135985517E-5</v>
      </c>
      <c r="BB14" s="52">
        <f t="shared" ref="BB14:BB16" si="57">V14+AQ14</f>
        <v>7.980776135985517E-5</v>
      </c>
      <c r="BC14" s="52">
        <f t="shared" ref="BC14:BC16" si="58">W14+AR14</f>
        <v>9.9421884545527328E-5</v>
      </c>
      <c r="BD14" s="52">
        <f t="shared" ref="BD14:BD16" si="59">X14+AS14</f>
        <v>9.9421884545527328E-5</v>
      </c>
      <c r="BE14" s="52">
        <f t="shared" si="22"/>
        <v>-5.9664291214089954E-3</v>
      </c>
      <c r="BF14" s="52">
        <f t="shared" ref="BF14:BF16" si="60">AE14+AU14</f>
        <v>-5.9664291214089954E-3</v>
      </c>
      <c r="BG14" s="52">
        <f t="shared" ref="BG14:BG16" si="61">AF14+AV14</f>
        <v>-1.1931900653089123E-2</v>
      </c>
      <c r="BH14" s="52">
        <f t="shared" si="36"/>
        <v>-2.7797589614232654E-4</v>
      </c>
      <c r="BI14" s="52">
        <f t="shared" si="37"/>
        <v>0.49993050602641192</v>
      </c>
      <c r="BJ14" s="52">
        <f t="shared" si="38"/>
        <v>-2.7797589614232654E-4</v>
      </c>
      <c r="BK14" s="52">
        <f t="shared" si="24"/>
        <v>0.49993050602641192</v>
      </c>
      <c r="BL14" s="52">
        <f t="shared" si="39"/>
        <v>-1.7897500512762562E-2</v>
      </c>
      <c r="BM14" s="52">
        <f t="shared" si="24"/>
        <v>0.49552574430416607</v>
      </c>
      <c r="BN14" s="52">
        <f t="shared" si="40"/>
        <v>0.50447425569583393</v>
      </c>
      <c r="BO14" s="52">
        <f t="shared" si="41"/>
        <v>0.25449427465986563</v>
      </c>
      <c r="BP14" s="185"/>
    </row>
    <row r="15" spans="2:68" ht="15.75" thickTop="1" x14ac:dyDescent="0.25">
      <c r="B15" s="41"/>
      <c r="C15" s="42"/>
      <c r="D15" s="42"/>
      <c r="E15" s="42"/>
      <c r="F15" s="42"/>
      <c r="G15" s="42"/>
      <c r="H15" s="43"/>
      <c r="K15" s="186">
        <v>2</v>
      </c>
      <c r="L15" s="53">
        <v>1</v>
      </c>
      <c r="M15" s="53">
        <v>1</v>
      </c>
      <c r="N15" s="53">
        <v>0</v>
      </c>
      <c r="O15" s="53">
        <v>1</v>
      </c>
      <c r="P15" s="53">
        <v>-1</v>
      </c>
      <c r="Q15" s="53">
        <f t="shared" si="42"/>
        <v>-9.9421884545527328E-5</v>
      </c>
      <c r="R15" s="53">
        <f t="shared" si="43"/>
        <v>-9.9421884545527328E-5</v>
      </c>
      <c r="S15" s="53">
        <f t="shared" si="44"/>
        <v>3.9228246371344337E-5</v>
      </c>
      <c r="T15" s="53">
        <f t="shared" si="45"/>
        <v>3.9228246371344337E-5</v>
      </c>
      <c r="U15" s="53">
        <f t="shared" si="46"/>
        <v>7.980776135985517E-5</v>
      </c>
      <c r="V15" s="53">
        <f t="shared" si="47"/>
        <v>7.980776135985517E-5</v>
      </c>
      <c r="W15" s="53">
        <f t="shared" si="48"/>
        <v>9.9421884545527328E-5</v>
      </c>
      <c r="X15" s="53">
        <f t="shared" si="49"/>
        <v>9.9421884545527328E-5</v>
      </c>
      <c r="Y15" s="53">
        <f t="shared" si="0"/>
        <v>3.9228246371344337E-5</v>
      </c>
      <c r="Z15" s="53">
        <f t="shared" si="1"/>
        <v>0.50000980706159159</v>
      </c>
      <c r="AA15" s="53">
        <f t="shared" si="2"/>
        <v>3.9228246371344337E-5</v>
      </c>
      <c r="AB15" s="53">
        <f t="shared" si="3"/>
        <v>0.50000980706159159</v>
      </c>
      <c r="AC15" s="53">
        <v>1</v>
      </c>
      <c r="AD15" s="53">
        <f t="shared" si="50"/>
        <v>-5.9664291214089954E-3</v>
      </c>
      <c r="AE15" s="53">
        <f t="shared" si="51"/>
        <v>-5.9664291214089954E-3</v>
      </c>
      <c r="AF15" s="53">
        <f t="shared" si="52"/>
        <v>-1.1931900653089123E-2</v>
      </c>
      <c r="AG15" s="53">
        <f t="shared" si="4"/>
        <v>-1.7898446800773869E-2</v>
      </c>
      <c r="AH15" s="53">
        <f t="shared" si="5"/>
        <v>0.49552550775110804</v>
      </c>
      <c r="AI15" s="53">
        <f t="shared" si="6"/>
        <v>-0.37385143490062017</v>
      </c>
      <c r="AJ15" s="53">
        <f t="shared" si="7"/>
        <v>5.5763952185336821E-4</v>
      </c>
      <c r="AK15" s="53">
        <f t="shared" si="8"/>
        <v>5.5763952185336821E-4</v>
      </c>
      <c r="AL15" s="53">
        <f t="shared" si="9"/>
        <v>5.5763952185336825E-5</v>
      </c>
      <c r="AM15" s="53">
        <f t="shared" si="10"/>
        <v>5.5763952185336825E-5</v>
      </c>
      <c r="AN15" s="53">
        <f t="shared" si="11"/>
        <v>5.5763952185336825E-5</v>
      </c>
      <c r="AO15" s="53">
        <f t="shared" si="12"/>
        <v>5.5763952185336825E-5</v>
      </c>
      <c r="AP15" s="53">
        <f t="shared" si="13"/>
        <v>0</v>
      </c>
      <c r="AQ15" s="53">
        <f t="shared" si="14"/>
        <v>0</v>
      </c>
      <c r="AR15" s="53">
        <f t="shared" si="15"/>
        <v>5.5763952185336825E-5</v>
      </c>
      <c r="AS15" s="53">
        <f t="shared" si="16"/>
        <v>5.5763952185336825E-5</v>
      </c>
      <c r="AT15" s="53">
        <f t="shared" si="17"/>
        <v>-1.8692938383435827E-2</v>
      </c>
      <c r="AU15" s="53">
        <f t="shared" si="18"/>
        <v>-1.8692938383435827E-2</v>
      </c>
      <c r="AV15" s="53">
        <f t="shared" si="19"/>
        <v>-3.7385143490062021E-2</v>
      </c>
      <c r="AW15" s="53">
        <f t="shared" si="20"/>
        <v>-4.3657932360190503E-5</v>
      </c>
      <c r="AX15" s="53">
        <f t="shared" si="53"/>
        <v>-4.3657932360190503E-5</v>
      </c>
      <c r="AY15" s="53">
        <f t="shared" si="54"/>
        <v>9.4992198556681162E-5</v>
      </c>
      <c r="AZ15" s="53">
        <f t="shared" si="55"/>
        <v>9.4992198556681162E-5</v>
      </c>
      <c r="BA15" s="53">
        <f t="shared" si="56"/>
        <v>7.980776135985517E-5</v>
      </c>
      <c r="BB15" s="53">
        <f t="shared" si="57"/>
        <v>7.980776135985517E-5</v>
      </c>
      <c r="BC15" s="53">
        <f t="shared" si="58"/>
        <v>1.5518583673086416E-4</v>
      </c>
      <c r="BD15" s="53">
        <f t="shared" si="59"/>
        <v>1.5518583673086416E-4</v>
      </c>
      <c r="BE15" s="53">
        <f t="shared" si="22"/>
        <v>-2.4659367504844824E-2</v>
      </c>
      <c r="BF15" s="53">
        <f t="shared" si="60"/>
        <v>-2.4659367504844824E-2</v>
      </c>
      <c r="BG15" s="53">
        <f t="shared" si="61"/>
        <v>-4.9317044143151148E-2</v>
      </c>
      <c r="BH15" s="53">
        <f>$AW$17*L15+M15*$AY$17+$BA$17*N15+O15*$BC$17</f>
        <v>2.6486441499921123E-4</v>
      </c>
      <c r="BI15" s="53">
        <f t="shared" si="37"/>
        <v>0.50006621610336277</v>
      </c>
      <c r="BJ15" s="53">
        <f>$AX$17*L15+M15*$AZ$17+N15*$BB$17+$BD$17*O15</f>
        <v>2.6486441499921123E-4</v>
      </c>
      <c r="BK15" s="53">
        <f t="shared" ref="BK15" si="62">1/(1+(EXP(-BJ15)))</f>
        <v>0.50006621610336277</v>
      </c>
      <c r="BL15" s="53">
        <f>$BE$17*BI15+$BF$17*BK15+$BG$17*AC15</f>
        <v>-3.5316967286305748E-2</v>
      </c>
      <c r="BM15" s="53">
        <f t="shared" ref="BM15" si="63">1/(1+(EXP(-BL15)))</f>
        <v>0.49117167578138449</v>
      </c>
      <c r="BN15" s="53">
        <f t="shared" si="40"/>
        <v>-1.4911716757813844</v>
      </c>
      <c r="BO15" s="53">
        <f t="shared" si="41"/>
        <v>2.2235929666526624</v>
      </c>
      <c r="BP15" s="180">
        <f t="shared" ref="BP15" si="64">SUM(BO15:BO17)/2</f>
        <v>1.3707013120831828</v>
      </c>
    </row>
    <row r="16" spans="2:68" x14ac:dyDescent="0.25">
      <c r="B16" s="41"/>
      <c r="C16" s="42"/>
      <c r="D16" s="42"/>
      <c r="E16" s="42"/>
      <c r="F16" s="42"/>
      <c r="G16" s="42"/>
      <c r="H16" s="43"/>
      <c r="K16" s="187"/>
      <c r="L16" s="54">
        <v>1</v>
      </c>
      <c r="M16" s="54">
        <v>0</v>
      </c>
      <c r="N16" s="54">
        <v>-1</v>
      </c>
      <c r="O16" s="54">
        <v>-1</v>
      </c>
      <c r="P16" s="54">
        <v>1</v>
      </c>
      <c r="Q16" s="54">
        <f t="shared" si="42"/>
        <v>-4.3657932360190503E-5</v>
      </c>
      <c r="R16" s="54">
        <f t="shared" si="43"/>
        <v>-4.3657932360190503E-5</v>
      </c>
      <c r="S16" s="54">
        <f t="shared" si="44"/>
        <v>9.4992198556681162E-5</v>
      </c>
      <c r="T16" s="54">
        <f t="shared" si="45"/>
        <v>9.4992198556681162E-5</v>
      </c>
      <c r="U16" s="54">
        <f t="shared" si="46"/>
        <v>7.980776135985517E-5</v>
      </c>
      <c r="V16" s="54">
        <f t="shared" si="47"/>
        <v>7.980776135985517E-5</v>
      </c>
      <c r="W16" s="54">
        <f t="shared" si="48"/>
        <v>1.5518583673086416E-4</v>
      </c>
      <c r="X16" s="54">
        <f t="shared" si="49"/>
        <v>1.5518583673086416E-4</v>
      </c>
      <c r="Y16" s="54">
        <f t="shared" si="0"/>
        <v>-2.7865153045090985E-4</v>
      </c>
      <c r="Z16" s="54">
        <f t="shared" si="1"/>
        <v>0.49993033711783802</v>
      </c>
      <c r="AA16" s="54">
        <f t="shared" si="2"/>
        <v>-2.7865153045090985E-4</v>
      </c>
      <c r="AB16" s="54">
        <f t="shared" si="3"/>
        <v>0.49993033711783802</v>
      </c>
      <c r="AC16" s="54">
        <v>1</v>
      </c>
      <c r="AD16" s="54">
        <f t="shared" si="50"/>
        <v>-2.4659367504844824E-2</v>
      </c>
      <c r="AE16" s="54">
        <f t="shared" si="51"/>
        <v>-2.4659367504844824E-2</v>
      </c>
      <c r="AF16" s="54">
        <f t="shared" si="52"/>
        <v>-4.9317044143151148E-2</v>
      </c>
      <c r="AG16" s="54">
        <f t="shared" si="4"/>
        <v>-7.397297596277061E-2</v>
      </c>
      <c r="AH16" s="54">
        <f t="shared" si="5"/>
        <v>0.48151518431843271</v>
      </c>
      <c r="AI16" s="54">
        <f t="shared" si="6"/>
        <v>0.12944404366770726</v>
      </c>
      <c r="AJ16" s="54">
        <f t="shared" si="7"/>
        <v>-7.9800204553824204E-4</v>
      </c>
      <c r="AK16" s="54">
        <f t="shared" si="8"/>
        <v>-7.9800204553824204E-4</v>
      </c>
      <c r="AL16" s="54">
        <f t="shared" si="9"/>
        <v>-7.9800204553824212E-5</v>
      </c>
      <c r="AM16" s="54">
        <f t="shared" si="10"/>
        <v>-7.9800204553824212E-5</v>
      </c>
      <c r="AN16" s="54">
        <f t="shared" si="11"/>
        <v>0</v>
      </c>
      <c r="AO16" s="54">
        <f t="shared" si="12"/>
        <v>0</v>
      </c>
      <c r="AP16" s="54">
        <f t="shared" si="13"/>
        <v>7.9800204553824212E-5</v>
      </c>
      <c r="AQ16" s="54">
        <f t="shared" si="14"/>
        <v>7.9800204553824212E-5</v>
      </c>
      <c r="AR16" s="54">
        <f t="shared" si="15"/>
        <v>7.9800204553824212E-5</v>
      </c>
      <c r="AS16" s="54">
        <f t="shared" si="16"/>
        <v>7.9800204553824212E-5</v>
      </c>
      <c r="AT16" s="54">
        <f t="shared" si="17"/>
        <v>6.4713004388693048E-3</v>
      </c>
      <c r="AU16" s="54">
        <f t="shared" si="18"/>
        <v>6.4713004388693048E-3</v>
      </c>
      <c r="AV16" s="54">
        <f t="shared" si="19"/>
        <v>1.2944404366770726E-2</v>
      </c>
      <c r="AW16" s="54">
        <f t="shared" si="20"/>
        <v>-1.2345813691401472E-4</v>
      </c>
      <c r="AX16" s="54">
        <f t="shared" si="53"/>
        <v>-1.2345813691401472E-4</v>
      </c>
      <c r="AY16" s="54">
        <f t="shared" si="54"/>
        <v>9.4992198556681162E-5</v>
      </c>
      <c r="AZ16" s="54">
        <f t="shared" si="55"/>
        <v>9.4992198556681162E-5</v>
      </c>
      <c r="BA16" s="54">
        <f t="shared" si="56"/>
        <v>1.5960796591367937E-4</v>
      </c>
      <c r="BB16" s="54">
        <f t="shared" si="57"/>
        <v>1.5960796591367937E-4</v>
      </c>
      <c r="BC16" s="54">
        <f t="shared" si="58"/>
        <v>2.3498604128468836E-4</v>
      </c>
      <c r="BD16" s="54">
        <f t="shared" si="59"/>
        <v>2.3498604128468836E-4</v>
      </c>
      <c r="BE16" s="54">
        <f t="shared" si="22"/>
        <v>-1.8188067065975519E-2</v>
      </c>
      <c r="BF16" s="54">
        <f t="shared" si="60"/>
        <v>-1.8188067065975519E-2</v>
      </c>
      <c r="BG16" s="54">
        <f t="shared" si="61"/>
        <v>-3.6372639776380424E-2</v>
      </c>
      <c r="BH16" s="54">
        <f t="shared" ref="BH16:BH17" si="65">$AW$17*L16+M16*$AY$17+$BA$17*N16+O16*$BC$17</f>
        <v>-6.6391292429202346E-4</v>
      </c>
      <c r="BI16" s="54">
        <f t="shared" si="37"/>
        <v>0.49983402177502373</v>
      </c>
      <c r="BJ16" s="54">
        <f t="shared" ref="BJ16:BJ17" si="66">$AX$17*L16+M16*$AZ$17+N16*$BB$17+$BD$17*O16</f>
        <v>-6.6391292429202346E-4</v>
      </c>
      <c r="BK16" s="54">
        <f t="shared" ref="BK16" si="67">1/(1+(EXP(-BJ16)))</f>
        <v>0.49983402177502373</v>
      </c>
      <c r="BL16" s="54">
        <f t="shared" ref="BL16:BL17" si="68">$BE$17*BI16+$BF$17*BK16+$BG$17*AC16</f>
        <v>-3.5311499524190895E-2</v>
      </c>
      <c r="BM16" s="54">
        <f t="shared" ref="BM16" si="69">1/(1+(EXP(-BL16)))</f>
        <v>0.49117304229582565</v>
      </c>
      <c r="BN16" s="54">
        <f t="shared" ref="BN16:BN41" si="70">P16-BM16</f>
        <v>0.50882695770417441</v>
      </c>
      <c r="BO16" s="54">
        <f t="shared" si="41"/>
        <v>0.25890487288648567</v>
      </c>
      <c r="BP16" s="181"/>
    </row>
    <row r="17" spans="2:68" ht="15.75" thickBot="1" x14ac:dyDescent="0.3">
      <c r="B17" s="41"/>
      <c r="C17" s="42"/>
      <c r="D17" s="42"/>
      <c r="E17" s="42"/>
      <c r="F17" s="42"/>
      <c r="G17" s="42"/>
      <c r="H17" s="43"/>
      <c r="K17" s="188"/>
      <c r="L17" s="55">
        <v>1</v>
      </c>
      <c r="M17" s="55">
        <v>-1</v>
      </c>
      <c r="N17" s="55">
        <v>-0.5</v>
      </c>
      <c r="O17" s="55">
        <v>-1</v>
      </c>
      <c r="P17" s="55">
        <v>1</v>
      </c>
      <c r="Q17" s="55">
        <f t="shared" si="42"/>
        <v>-1.2345813691401472E-4</v>
      </c>
      <c r="R17" s="55">
        <f t="shared" si="43"/>
        <v>-1.2345813691401472E-4</v>
      </c>
      <c r="S17" s="55">
        <f t="shared" si="44"/>
        <v>9.4992198556681162E-5</v>
      </c>
      <c r="T17" s="55">
        <f t="shared" si="45"/>
        <v>9.4992198556681162E-5</v>
      </c>
      <c r="U17" s="55">
        <f t="shared" si="46"/>
        <v>1.5960796591367937E-4</v>
      </c>
      <c r="V17" s="55">
        <f t="shared" si="47"/>
        <v>1.5960796591367937E-4</v>
      </c>
      <c r="W17" s="55">
        <f t="shared" si="48"/>
        <v>2.3498604128468836E-4</v>
      </c>
      <c r="X17" s="55">
        <f t="shared" si="49"/>
        <v>2.3498604128468836E-4</v>
      </c>
      <c r="Y17" s="55">
        <f t="shared" si="0"/>
        <v>-5.3324035971222391E-4</v>
      </c>
      <c r="Z17" s="55">
        <f t="shared" si="1"/>
        <v>0.49986668991323069</v>
      </c>
      <c r="AA17" s="55">
        <f t="shared" si="2"/>
        <v>-5.3324035971222391E-4</v>
      </c>
      <c r="AB17" s="55">
        <f t="shared" si="3"/>
        <v>0.49986668991323069</v>
      </c>
      <c r="AC17" s="55">
        <v>1</v>
      </c>
      <c r="AD17" s="55">
        <f t="shared" si="50"/>
        <v>-1.8188067065975519E-2</v>
      </c>
      <c r="AE17" s="55">
        <f t="shared" si="51"/>
        <v>-1.8188067065975519E-2</v>
      </c>
      <c r="AF17" s="55">
        <f t="shared" si="52"/>
        <v>-3.6372639776380424E-2</v>
      </c>
      <c r="AG17" s="55">
        <f t="shared" si="4"/>
        <v>-5.4555857536758484E-2</v>
      </c>
      <c r="AH17" s="55">
        <f t="shared" si="5"/>
        <v>0.48636441746067494</v>
      </c>
      <c r="AI17" s="55">
        <f t="shared" si="6"/>
        <v>0.12831339582749585</v>
      </c>
      <c r="AJ17" s="55">
        <f t="shared" si="7"/>
        <v>-5.8344312071856395E-4</v>
      </c>
      <c r="AK17" s="55">
        <f t="shared" si="8"/>
        <v>-5.8344312071856395E-4</v>
      </c>
      <c r="AL17" s="55">
        <f t="shared" si="9"/>
        <v>-5.8344312071856396E-5</v>
      </c>
      <c r="AM17" s="55">
        <f t="shared" si="10"/>
        <v>-5.8344312071856396E-5</v>
      </c>
      <c r="AN17" s="55">
        <f t="shared" si="11"/>
        <v>5.8344312071856396E-5</v>
      </c>
      <c r="AO17" s="55">
        <f t="shared" si="12"/>
        <v>5.8344312071856396E-5</v>
      </c>
      <c r="AP17" s="55">
        <f t="shared" si="13"/>
        <v>2.9172156035928198E-5</v>
      </c>
      <c r="AQ17" s="55">
        <f t="shared" si="14"/>
        <v>2.9172156035928198E-5</v>
      </c>
      <c r="AR17" s="55">
        <f t="shared" si="15"/>
        <v>5.8344312071856396E-5</v>
      </c>
      <c r="AS17" s="55">
        <f t="shared" si="16"/>
        <v>5.8344312071856396E-5</v>
      </c>
      <c r="AT17" s="55">
        <f t="shared" si="17"/>
        <v>6.4139592443816498E-3</v>
      </c>
      <c r="AU17" s="55">
        <f t="shared" si="18"/>
        <v>6.4139592443816498E-3</v>
      </c>
      <c r="AV17" s="55">
        <f t="shared" si="19"/>
        <v>1.2831339582749585E-2</v>
      </c>
      <c r="AW17" s="55">
        <f t="shared" si="20"/>
        <v>-1.8180244898587111E-4</v>
      </c>
      <c r="AX17" s="55">
        <f t="shared" ref="AX17:AX19" si="71">R17+AM17</f>
        <v>-1.8180244898587111E-4</v>
      </c>
      <c r="AY17" s="55">
        <f t="shared" ref="AY17:AY19" si="72">S17+AN17</f>
        <v>1.5333651062853756E-4</v>
      </c>
      <c r="AZ17" s="55">
        <f t="shared" ref="AZ17:AZ19" si="73">T17+AO17</f>
        <v>1.5333651062853756E-4</v>
      </c>
      <c r="BA17" s="55">
        <f t="shared" ref="BA17:BA19" si="74">U17+AP17</f>
        <v>1.8878012194960758E-4</v>
      </c>
      <c r="BB17" s="55">
        <f t="shared" ref="BB17:BB19" si="75">V17+AQ17</f>
        <v>1.8878012194960758E-4</v>
      </c>
      <c r="BC17" s="55">
        <f t="shared" ref="BC17:BC19" si="76">W17+AR17</f>
        <v>2.9333035335654477E-4</v>
      </c>
      <c r="BD17" s="55">
        <f t="shared" ref="BD17:BD19" si="77">X17+AS17</f>
        <v>2.9333035335654477E-4</v>
      </c>
      <c r="BE17" s="55">
        <f t="shared" si="22"/>
        <v>-1.1774107821593868E-2</v>
      </c>
      <c r="BF17" s="55">
        <f t="shared" ref="BF17:BF19" si="78">AE17+AU17</f>
        <v>-1.1774107821593868E-2</v>
      </c>
      <c r="BG17" s="55">
        <f t="shared" ref="BG17:BG19" si="79">AF17+AV17</f>
        <v>-2.3541300193630838E-2</v>
      </c>
      <c r="BH17" s="55">
        <f t="shared" si="65"/>
        <v>-7.2285937394575724E-4</v>
      </c>
      <c r="BI17" s="55">
        <f t="shared" si="37"/>
        <v>0.49981928516438257</v>
      </c>
      <c r="BJ17" s="55">
        <f t="shared" si="66"/>
        <v>-7.2285937394575724E-4</v>
      </c>
      <c r="BK17" s="55">
        <f t="shared" ref="BK17" si="80">1/(1+(EXP(-BJ17)))</f>
        <v>0.49981928516438257</v>
      </c>
      <c r="BL17" s="55">
        <f t="shared" si="68"/>
        <v>-3.5311152503305666E-2</v>
      </c>
      <c r="BM17" s="55">
        <f t="shared" ref="BM17" si="81">1/(1+(EXP(-BL17)))</f>
        <v>0.49117312902400889</v>
      </c>
      <c r="BN17" s="55">
        <f t="shared" si="70"/>
        <v>0.50882687097599111</v>
      </c>
      <c r="BO17" s="55">
        <f t="shared" si="41"/>
        <v>0.25890478462721789</v>
      </c>
      <c r="BP17" s="182"/>
    </row>
    <row r="18" spans="2:68" ht="15.75" thickTop="1" x14ac:dyDescent="0.25">
      <c r="B18" s="41"/>
      <c r="C18" s="42"/>
      <c r="D18" s="42"/>
      <c r="E18" s="42"/>
      <c r="F18" s="42"/>
      <c r="G18" s="42"/>
      <c r="H18" s="43"/>
      <c r="K18" s="177">
        <v>3</v>
      </c>
      <c r="L18" s="50">
        <v>1</v>
      </c>
      <c r="M18" s="50">
        <v>1</v>
      </c>
      <c r="N18" s="50">
        <v>0</v>
      </c>
      <c r="O18" s="50">
        <v>1</v>
      </c>
      <c r="P18" s="50">
        <v>-1</v>
      </c>
      <c r="Q18" s="50">
        <f t="shared" si="42"/>
        <v>-1.8180244898587111E-4</v>
      </c>
      <c r="R18" s="50">
        <f t="shared" si="43"/>
        <v>-1.8180244898587111E-4</v>
      </c>
      <c r="S18" s="50">
        <f t="shared" si="44"/>
        <v>1.5333651062853756E-4</v>
      </c>
      <c r="T18" s="50">
        <f t="shared" si="45"/>
        <v>1.5333651062853756E-4</v>
      </c>
      <c r="U18" s="50">
        <f t="shared" si="46"/>
        <v>1.8878012194960758E-4</v>
      </c>
      <c r="V18" s="50">
        <f t="shared" si="47"/>
        <v>1.8878012194960758E-4</v>
      </c>
      <c r="W18" s="50">
        <f t="shared" si="48"/>
        <v>2.9333035335654477E-4</v>
      </c>
      <c r="X18" s="50">
        <f t="shared" si="49"/>
        <v>2.9333035335654477E-4</v>
      </c>
      <c r="Y18" s="50">
        <f t="shared" si="0"/>
        <v>2.6486441499921123E-4</v>
      </c>
      <c r="Z18" s="50">
        <f t="shared" si="1"/>
        <v>0.50006621610336277</v>
      </c>
      <c r="AA18" s="50">
        <f t="shared" si="2"/>
        <v>2.6486441499921123E-4</v>
      </c>
      <c r="AB18" s="50">
        <f t="shared" si="3"/>
        <v>0.50006621610336277</v>
      </c>
      <c r="AC18" s="50">
        <v>1</v>
      </c>
      <c r="AD18" s="50">
        <f t="shared" si="50"/>
        <v>-1.1774107821593868E-2</v>
      </c>
      <c r="AE18" s="50">
        <f t="shared" si="51"/>
        <v>-1.1774107821593868E-2</v>
      </c>
      <c r="AF18" s="50">
        <f t="shared" si="52"/>
        <v>-2.3541300193630838E-2</v>
      </c>
      <c r="AG18" s="50">
        <f t="shared" si="4"/>
        <v>-3.5316967286305748E-2</v>
      </c>
      <c r="AH18" s="50">
        <f t="shared" si="5"/>
        <v>0.49117167578138449</v>
      </c>
      <c r="AI18" s="50">
        <f t="shared" si="6"/>
        <v>-0.37267669805606757</v>
      </c>
      <c r="AJ18" s="50">
        <f t="shared" si="7"/>
        <v>1.0969838871377094E-3</v>
      </c>
      <c r="AK18" s="50">
        <f t="shared" si="8"/>
        <v>1.0969838871377094E-3</v>
      </c>
      <c r="AL18" s="50">
        <f t="shared" si="9"/>
        <v>1.0969838871377095E-4</v>
      </c>
      <c r="AM18" s="50">
        <f t="shared" si="10"/>
        <v>1.0969838871377095E-4</v>
      </c>
      <c r="AN18" s="50">
        <f t="shared" si="11"/>
        <v>1.0969838871377095E-4</v>
      </c>
      <c r="AO18" s="50">
        <f t="shared" si="12"/>
        <v>1.0969838871377095E-4</v>
      </c>
      <c r="AP18" s="50">
        <f t="shared" si="13"/>
        <v>0</v>
      </c>
      <c r="AQ18" s="50">
        <f t="shared" si="14"/>
        <v>0</v>
      </c>
      <c r="AR18" s="50">
        <f t="shared" si="15"/>
        <v>1.0969838871377095E-4</v>
      </c>
      <c r="AS18" s="50">
        <f t="shared" si="16"/>
        <v>1.0969838871377095E-4</v>
      </c>
      <c r="AT18" s="50">
        <f t="shared" si="17"/>
        <v>-1.8636302622679315E-2</v>
      </c>
      <c r="AU18" s="50">
        <f t="shared" si="18"/>
        <v>-1.8636302622679315E-2</v>
      </c>
      <c r="AV18" s="50">
        <f t="shared" si="19"/>
        <v>-3.7267669805606758E-2</v>
      </c>
      <c r="AW18" s="50">
        <f t="shared" si="20"/>
        <v>-7.2104060272100163E-5</v>
      </c>
      <c r="AX18" s="50">
        <f t="shared" si="71"/>
        <v>-7.2104060272100163E-5</v>
      </c>
      <c r="AY18" s="50">
        <f t="shared" si="72"/>
        <v>2.6303489934230851E-4</v>
      </c>
      <c r="AZ18" s="50">
        <f t="shared" si="73"/>
        <v>2.6303489934230851E-4</v>
      </c>
      <c r="BA18" s="50">
        <f t="shared" si="74"/>
        <v>1.8878012194960758E-4</v>
      </c>
      <c r="BB18" s="50">
        <f t="shared" si="75"/>
        <v>1.8878012194960758E-4</v>
      </c>
      <c r="BC18" s="50">
        <f t="shared" si="76"/>
        <v>4.0302874207031572E-4</v>
      </c>
      <c r="BD18" s="50">
        <f t="shared" si="77"/>
        <v>4.0302874207031572E-4</v>
      </c>
      <c r="BE18" s="50">
        <f t="shared" si="22"/>
        <v>-3.0410410444273183E-2</v>
      </c>
      <c r="BF18" s="50">
        <f t="shared" si="78"/>
        <v>-3.0410410444273183E-2</v>
      </c>
      <c r="BG18" s="50">
        <f t="shared" si="79"/>
        <v>-6.08089699992376E-2</v>
      </c>
      <c r="BH18" s="50">
        <f>$AW$20*L18+M18*$AY$20+$BA$20*N18+O18*$BC$20</f>
        <v>6.7119413939419103E-4</v>
      </c>
      <c r="BI18" s="50">
        <f t="shared" si="37"/>
        <v>0.50016779852854909</v>
      </c>
      <c r="BJ18" s="50">
        <f>$AX$20*L18+M18*$AZ$20+N18*$BB$20+$BD$20*O18</f>
        <v>6.7119413939419103E-4</v>
      </c>
      <c r="BK18" s="50">
        <f t="shared" ref="BK18" si="82">1/(1+(EXP(-BJ18)))</f>
        <v>0.50016779852854909</v>
      </c>
      <c r="BL18" s="50">
        <f>$BE$20*BI18+$BF$20*BK18+$BG$20*AC18</f>
        <v>-5.2270626867763847E-2</v>
      </c>
      <c r="BM18" s="50">
        <f t="shared" ref="BM18" si="83">1/(1+(EXP(-BL18)))</f>
        <v>0.48693531777807797</v>
      </c>
      <c r="BN18" s="50">
        <f t="shared" si="70"/>
        <v>-1.486935317778078</v>
      </c>
      <c r="BO18" s="50">
        <f t="shared" si="41"/>
        <v>2.2109766392557937</v>
      </c>
      <c r="BP18" s="183">
        <f t="shared" ref="BP18" si="84">SUM(BO18:BO20)/2</f>
        <v>1.3687194114284364</v>
      </c>
    </row>
    <row r="19" spans="2:68" x14ac:dyDescent="0.25">
      <c r="B19" s="41"/>
      <c r="C19" s="42"/>
      <c r="D19" s="42"/>
      <c r="E19" s="42"/>
      <c r="F19" s="42"/>
      <c r="G19" s="42"/>
      <c r="H19" s="43"/>
      <c r="K19" s="178"/>
      <c r="L19" s="51">
        <v>1</v>
      </c>
      <c r="M19" s="51">
        <v>0</v>
      </c>
      <c r="N19" s="51">
        <v>-1</v>
      </c>
      <c r="O19" s="51">
        <v>-1</v>
      </c>
      <c r="P19" s="51">
        <v>1</v>
      </c>
      <c r="Q19" s="51">
        <f t="shared" si="42"/>
        <v>-7.2104060272100163E-5</v>
      </c>
      <c r="R19" s="51">
        <f t="shared" si="43"/>
        <v>-7.2104060272100163E-5</v>
      </c>
      <c r="S19" s="51">
        <f t="shared" si="44"/>
        <v>2.6303489934230851E-4</v>
      </c>
      <c r="T19" s="51">
        <f t="shared" si="45"/>
        <v>2.6303489934230851E-4</v>
      </c>
      <c r="U19" s="51">
        <f t="shared" si="46"/>
        <v>1.8878012194960758E-4</v>
      </c>
      <c r="V19" s="51">
        <f t="shared" si="47"/>
        <v>1.8878012194960758E-4</v>
      </c>
      <c r="W19" s="51">
        <f t="shared" si="48"/>
        <v>4.0302874207031572E-4</v>
      </c>
      <c r="X19" s="51">
        <f t="shared" si="49"/>
        <v>4.0302874207031572E-4</v>
      </c>
      <c r="Y19" s="51">
        <f t="shared" si="0"/>
        <v>-6.6391292429202346E-4</v>
      </c>
      <c r="Z19" s="51">
        <f t="shared" si="1"/>
        <v>0.49983402177502373</v>
      </c>
      <c r="AA19" s="51">
        <f t="shared" si="2"/>
        <v>-6.6391292429202346E-4</v>
      </c>
      <c r="AB19" s="51">
        <f t="shared" si="3"/>
        <v>0.49983402177502373</v>
      </c>
      <c r="AC19" s="51">
        <v>1</v>
      </c>
      <c r="AD19" s="51">
        <f t="shared" si="50"/>
        <v>-3.0410410444273183E-2</v>
      </c>
      <c r="AE19" s="51">
        <f t="shared" si="51"/>
        <v>-3.0410410444273183E-2</v>
      </c>
      <c r="AF19" s="51">
        <f t="shared" si="52"/>
        <v>-6.08089699992376E-2</v>
      </c>
      <c r="AG19" s="51">
        <f t="shared" si="4"/>
        <v>-9.120928551161811E-2</v>
      </c>
      <c r="AH19" s="51">
        <f t="shared" si="5"/>
        <v>0.47721347344577236</v>
      </c>
      <c r="AI19" s="51">
        <f t="shared" si="6"/>
        <v>0.13042518739004735</v>
      </c>
      <c r="AJ19" s="51">
        <f t="shared" si="7"/>
        <v>-9.9157076093440988E-4</v>
      </c>
      <c r="AK19" s="51">
        <f t="shared" si="8"/>
        <v>-9.9157076093440988E-4</v>
      </c>
      <c r="AL19" s="51">
        <f t="shared" si="9"/>
        <v>-9.9157076093440996E-5</v>
      </c>
      <c r="AM19" s="51">
        <f t="shared" si="10"/>
        <v>-9.9157076093440996E-5</v>
      </c>
      <c r="AN19" s="51">
        <f t="shared" si="11"/>
        <v>0</v>
      </c>
      <c r="AO19" s="51">
        <f t="shared" si="12"/>
        <v>0</v>
      </c>
      <c r="AP19" s="51">
        <f t="shared" si="13"/>
        <v>9.9157076093440996E-5</v>
      </c>
      <c r="AQ19" s="51">
        <f t="shared" si="14"/>
        <v>9.9157076093440996E-5</v>
      </c>
      <c r="AR19" s="51">
        <f t="shared" si="15"/>
        <v>9.9157076093440996E-5</v>
      </c>
      <c r="AS19" s="51">
        <f t="shared" si="16"/>
        <v>9.9157076093440996E-5</v>
      </c>
      <c r="AT19" s="51">
        <f t="shared" si="17"/>
        <v>6.5190945953928483E-3</v>
      </c>
      <c r="AU19" s="51">
        <f t="shared" si="18"/>
        <v>6.5190945953928483E-3</v>
      </c>
      <c r="AV19" s="51">
        <f t="shared" si="19"/>
        <v>1.3042518739004735E-2</v>
      </c>
      <c r="AW19" s="51">
        <f t="shared" si="20"/>
        <v>-1.7126113636554117E-4</v>
      </c>
      <c r="AX19" s="51">
        <f t="shared" si="71"/>
        <v>-1.7126113636554117E-4</v>
      </c>
      <c r="AY19" s="51">
        <f t="shared" si="72"/>
        <v>2.6303489934230851E-4</v>
      </c>
      <c r="AZ19" s="51">
        <f t="shared" si="73"/>
        <v>2.6303489934230851E-4</v>
      </c>
      <c r="BA19" s="51">
        <f t="shared" si="74"/>
        <v>2.8793719804304859E-4</v>
      </c>
      <c r="BB19" s="51">
        <f t="shared" si="75"/>
        <v>2.8793719804304859E-4</v>
      </c>
      <c r="BC19" s="51">
        <f t="shared" si="76"/>
        <v>5.0218581816375673E-4</v>
      </c>
      <c r="BD19" s="51">
        <f t="shared" si="77"/>
        <v>5.0218581816375673E-4</v>
      </c>
      <c r="BE19" s="51">
        <f t="shared" si="22"/>
        <v>-2.3891315848880334E-2</v>
      </c>
      <c r="BF19" s="51">
        <f t="shared" si="78"/>
        <v>-2.3891315848880334E-2</v>
      </c>
      <c r="BG19" s="51">
        <f t="shared" si="79"/>
        <v>-4.7766451260232864E-2</v>
      </c>
      <c r="BH19" s="51">
        <f t="shared" ref="BH19:BH20" si="85">$AW$20*L19+M19*$AY$20+$BA$20*N19+O19*$BC$20</f>
        <v>-1.1544705482065139E-3</v>
      </c>
      <c r="BI19" s="51">
        <f t="shared" si="37"/>
        <v>0.49971138239500418</v>
      </c>
      <c r="BJ19" s="51">
        <f t="shared" ref="BJ19:BJ20" si="86">$AX$20*L19+M19*$AZ$20+N19*$BB$20+$BD$20*O19</f>
        <v>-1.1544705482065139E-3</v>
      </c>
      <c r="BK19" s="51">
        <f t="shared" ref="BK19" si="87">1/(1+(EXP(-BJ19)))</f>
        <v>0.49971138239500418</v>
      </c>
      <c r="BL19" s="51">
        <f t="shared" ref="BL19:BL20" si="88">$BE$20*BI19+$BF$20*BK19+$BG$20*AC19</f>
        <v>-5.2254716827026849E-2</v>
      </c>
      <c r="BM19" s="51">
        <f t="shared" ref="BM19" si="89">1/(1+(EXP(-BL19)))</f>
        <v>0.48693929257346841</v>
      </c>
      <c r="BN19" s="51">
        <f t="shared" si="70"/>
        <v>0.51306070742653165</v>
      </c>
      <c r="BO19" s="51">
        <f t="shared" si="41"/>
        <v>0.26323128950501312</v>
      </c>
      <c r="BP19" s="184"/>
    </row>
    <row r="20" spans="2:68" ht="15.75" thickBot="1" x14ac:dyDescent="0.3">
      <c r="B20" s="41"/>
      <c r="C20" s="42"/>
      <c r="D20" s="42"/>
      <c r="E20" s="42"/>
      <c r="F20" s="42"/>
      <c r="G20" s="42"/>
      <c r="H20" s="43"/>
      <c r="K20" s="179"/>
      <c r="L20" s="52">
        <v>1</v>
      </c>
      <c r="M20" s="52">
        <v>-1</v>
      </c>
      <c r="N20" s="52">
        <v>-0.5</v>
      </c>
      <c r="O20" s="52">
        <v>-1</v>
      </c>
      <c r="P20" s="52">
        <v>1</v>
      </c>
      <c r="Q20" s="52">
        <f t="shared" si="42"/>
        <v>-1.7126113636554117E-4</v>
      </c>
      <c r="R20" s="52">
        <f t="shared" si="43"/>
        <v>-1.7126113636554117E-4</v>
      </c>
      <c r="S20" s="52">
        <f t="shared" si="44"/>
        <v>2.6303489934230851E-4</v>
      </c>
      <c r="T20" s="52">
        <f t="shared" si="45"/>
        <v>2.6303489934230851E-4</v>
      </c>
      <c r="U20" s="52">
        <f t="shared" si="46"/>
        <v>2.8793719804304859E-4</v>
      </c>
      <c r="V20" s="52">
        <f t="shared" si="47"/>
        <v>2.8793719804304859E-4</v>
      </c>
      <c r="W20" s="52">
        <f t="shared" si="48"/>
        <v>5.0218581816375673E-4</v>
      </c>
      <c r="X20" s="52">
        <f t="shared" si="49"/>
        <v>5.0218581816375673E-4</v>
      </c>
      <c r="Y20" s="52">
        <f t="shared" si="0"/>
        <v>-1.0804504528931307E-3</v>
      </c>
      <c r="Z20" s="52">
        <f t="shared" si="1"/>
        <v>0.49972988741305363</v>
      </c>
      <c r="AA20" s="52">
        <f t="shared" si="2"/>
        <v>-1.0804504528931307E-3</v>
      </c>
      <c r="AB20" s="52">
        <f t="shared" si="3"/>
        <v>0.49972988741305363</v>
      </c>
      <c r="AC20" s="52">
        <v>1</v>
      </c>
      <c r="AD20" s="52">
        <f t="shared" si="50"/>
        <v>-2.3891315848880334E-2</v>
      </c>
      <c r="AE20" s="52">
        <f t="shared" si="51"/>
        <v>-2.3891315848880334E-2</v>
      </c>
      <c r="AF20" s="52">
        <f t="shared" si="52"/>
        <v>-4.7766451260232864E-2</v>
      </c>
      <c r="AG20" s="52">
        <f t="shared" si="4"/>
        <v>-7.1644860418854206E-2</v>
      </c>
      <c r="AH20" s="52">
        <f t="shared" si="5"/>
        <v>0.48209644246609124</v>
      </c>
      <c r="AI20" s="52">
        <f t="shared" si="6"/>
        <v>0.12930988193800425</v>
      </c>
      <c r="AJ20" s="52">
        <f t="shared" si="7"/>
        <v>-7.7234558253666975E-4</v>
      </c>
      <c r="AK20" s="52">
        <f t="shared" si="8"/>
        <v>-7.7234558253666975E-4</v>
      </c>
      <c r="AL20" s="52">
        <f t="shared" si="9"/>
        <v>-7.723455825366698E-5</v>
      </c>
      <c r="AM20" s="52">
        <f t="shared" si="10"/>
        <v>-7.723455825366698E-5</v>
      </c>
      <c r="AN20" s="52">
        <f t="shared" si="11"/>
        <v>7.723455825366698E-5</v>
      </c>
      <c r="AO20" s="52">
        <f t="shared" si="12"/>
        <v>7.723455825366698E-5</v>
      </c>
      <c r="AP20" s="52">
        <f t="shared" si="13"/>
        <v>3.861727912683349E-5</v>
      </c>
      <c r="AQ20" s="52">
        <f t="shared" si="14"/>
        <v>3.861727912683349E-5</v>
      </c>
      <c r="AR20" s="52">
        <f t="shared" si="15"/>
        <v>7.723455825366698E-5</v>
      </c>
      <c r="AS20" s="52">
        <f t="shared" si="16"/>
        <v>7.723455825366698E-5</v>
      </c>
      <c r="AT20" s="52">
        <f t="shared" si="17"/>
        <v>6.4620012742274127E-3</v>
      </c>
      <c r="AU20" s="52">
        <f t="shared" si="18"/>
        <v>6.4620012742274127E-3</v>
      </c>
      <c r="AV20" s="52">
        <f t="shared" si="19"/>
        <v>1.2930988193800425E-2</v>
      </c>
      <c r="AW20" s="52">
        <f t="shared" si="20"/>
        <v>-2.4849569461920813E-4</v>
      </c>
      <c r="AX20" s="52">
        <f t="shared" ref="AX20:AX22" si="90">R20+AM20</f>
        <v>-2.4849569461920813E-4</v>
      </c>
      <c r="AY20" s="52">
        <f t="shared" ref="AY20:AY22" si="91">S20+AN20</f>
        <v>3.4026945759597547E-4</v>
      </c>
      <c r="AZ20" s="52">
        <f t="shared" ref="AZ20:AZ22" si="92">T20+AO20</f>
        <v>3.4026945759597547E-4</v>
      </c>
      <c r="BA20" s="52">
        <f t="shared" ref="BA20:BA22" si="93">U20+AP20</f>
        <v>3.2655447716988206E-4</v>
      </c>
      <c r="BB20" s="52">
        <f t="shared" ref="BB20:BB22" si="94">V20+AQ20</f>
        <v>3.2655447716988206E-4</v>
      </c>
      <c r="BC20" s="52">
        <f t="shared" ref="BC20:BC22" si="95">W20+AR20</f>
        <v>5.7942037641742369E-4</v>
      </c>
      <c r="BD20" s="52">
        <f t="shared" ref="BD20:BD22" si="96">X20+AS20</f>
        <v>5.7942037641742369E-4</v>
      </c>
      <c r="BE20" s="52">
        <f t="shared" si="22"/>
        <v>-1.742931457465292E-2</v>
      </c>
      <c r="BF20" s="52">
        <f t="shared" ref="BF20:BF22" si="97">AE20+AU20</f>
        <v>-1.742931457465292E-2</v>
      </c>
      <c r="BG20" s="52">
        <f t="shared" ref="BG20:BG22" si="98">AF20+AV20</f>
        <v>-3.483546306643244E-2</v>
      </c>
      <c r="BH20" s="52">
        <f t="shared" si="85"/>
        <v>-1.3314627672175484E-3</v>
      </c>
      <c r="BI20" s="52">
        <f t="shared" si="37"/>
        <v>0.49966713435737076</v>
      </c>
      <c r="BJ20" s="52">
        <f t="shared" si="86"/>
        <v>-1.3314627672175484E-3</v>
      </c>
      <c r="BK20" s="52">
        <f t="shared" ref="BK20" si="99">1/(1+(EXP(-BJ20)))</f>
        <v>0.49966713435737076</v>
      </c>
      <c r="BL20" s="52">
        <f t="shared" si="88"/>
        <v>-5.2253174401092402E-2</v>
      </c>
      <c r="BM20" s="52">
        <f t="shared" ref="BM20" si="100">1/(1+(EXP(-BL20)))</f>
        <v>0.48693967791684956</v>
      </c>
      <c r="BN20" s="52">
        <f t="shared" si="70"/>
        <v>0.51306032208315044</v>
      </c>
      <c r="BO20" s="52">
        <f t="shared" si="41"/>
        <v>0.26323089409606609</v>
      </c>
      <c r="BP20" s="185"/>
    </row>
    <row r="21" spans="2:68" ht="15.75" thickTop="1" x14ac:dyDescent="0.25">
      <c r="B21" s="41"/>
      <c r="C21" s="42"/>
      <c r="D21" s="42"/>
      <c r="E21" s="42"/>
      <c r="F21" s="42"/>
      <c r="G21" s="42"/>
      <c r="H21" s="43"/>
      <c r="K21" s="186">
        <v>4</v>
      </c>
      <c r="L21" s="53">
        <v>1</v>
      </c>
      <c r="M21" s="53">
        <v>1</v>
      </c>
      <c r="N21" s="53">
        <v>0</v>
      </c>
      <c r="O21" s="53">
        <v>1</v>
      </c>
      <c r="P21" s="53">
        <v>-1</v>
      </c>
      <c r="Q21" s="53">
        <f t="shared" si="42"/>
        <v>-2.4849569461920813E-4</v>
      </c>
      <c r="R21" s="53">
        <f t="shared" si="43"/>
        <v>-2.4849569461920813E-4</v>
      </c>
      <c r="S21" s="53">
        <f t="shared" si="44"/>
        <v>3.4026945759597547E-4</v>
      </c>
      <c r="T21" s="53">
        <f t="shared" si="45"/>
        <v>3.4026945759597547E-4</v>
      </c>
      <c r="U21" s="53">
        <f t="shared" si="46"/>
        <v>3.2655447716988206E-4</v>
      </c>
      <c r="V21" s="53">
        <f t="shared" si="47"/>
        <v>3.2655447716988206E-4</v>
      </c>
      <c r="W21" s="53">
        <f t="shared" si="48"/>
        <v>5.7942037641742369E-4</v>
      </c>
      <c r="X21" s="53">
        <f t="shared" si="49"/>
        <v>5.7942037641742369E-4</v>
      </c>
      <c r="Y21" s="53">
        <f t="shared" si="0"/>
        <v>6.7119413939419103E-4</v>
      </c>
      <c r="Z21" s="53">
        <f t="shared" si="1"/>
        <v>0.50016779852854909</v>
      </c>
      <c r="AA21" s="53">
        <f t="shared" si="2"/>
        <v>6.7119413939419103E-4</v>
      </c>
      <c r="AB21" s="53">
        <f t="shared" si="3"/>
        <v>0.50016779852854909</v>
      </c>
      <c r="AC21" s="53">
        <v>1</v>
      </c>
      <c r="AD21" s="53">
        <f t="shared" si="50"/>
        <v>-1.742931457465292E-2</v>
      </c>
      <c r="AE21" s="53">
        <f t="shared" si="51"/>
        <v>-1.742931457465292E-2</v>
      </c>
      <c r="AF21" s="53">
        <f t="shared" si="52"/>
        <v>-3.483546306643244E-2</v>
      </c>
      <c r="AG21" s="53">
        <f t="shared" si="4"/>
        <v>-5.2270626867763847E-2</v>
      </c>
      <c r="AH21" s="53">
        <f t="shared" si="5"/>
        <v>0.48693531777807797</v>
      </c>
      <c r="AI21" s="53">
        <f t="shared" si="6"/>
        <v>-0.37148003051950468</v>
      </c>
      <c r="AJ21" s="53">
        <f t="shared" si="7"/>
        <v>1.6186603952292585E-3</v>
      </c>
      <c r="AK21" s="53">
        <f t="shared" si="8"/>
        <v>1.6186603952292585E-3</v>
      </c>
      <c r="AL21" s="53">
        <f t="shared" si="9"/>
        <v>1.6186603952292585E-4</v>
      </c>
      <c r="AM21" s="53">
        <f t="shared" si="10"/>
        <v>1.6186603952292585E-4</v>
      </c>
      <c r="AN21" s="53">
        <f t="shared" si="11"/>
        <v>1.6186603952292585E-4</v>
      </c>
      <c r="AO21" s="53">
        <f t="shared" si="12"/>
        <v>1.6186603952292585E-4</v>
      </c>
      <c r="AP21" s="53">
        <f t="shared" si="13"/>
        <v>0</v>
      </c>
      <c r="AQ21" s="53">
        <f t="shared" si="14"/>
        <v>0</v>
      </c>
      <c r="AR21" s="53">
        <f t="shared" si="15"/>
        <v>1.6186603952292585E-4</v>
      </c>
      <c r="AS21" s="53">
        <f t="shared" si="16"/>
        <v>1.6186603952292585E-4</v>
      </c>
      <c r="AT21" s="53">
        <f t="shared" si="17"/>
        <v>-1.8580234906225887E-2</v>
      </c>
      <c r="AU21" s="53">
        <f t="shared" si="18"/>
        <v>-1.8580234906225887E-2</v>
      </c>
      <c r="AV21" s="53">
        <f t="shared" si="19"/>
        <v>-3.7148003051950471E-2</v>
      </c>
      <c r="AW21" s="53">
        <f t="shared" si="20"/>
        <v>-8.6629655096282274E-5</v>
      </c>
      <c r="AX21" s="53">
        <f t="shared" si="90"/>
        <v>-8.6629655096282274E-5</v>
      </c>
      <c r="AY21" s="53">
        <f t="shared" si="91"/>
        <v>5.0213549711890129E-4</v>
      </c>
      <c r="AZ21" s="53">
        <f t="shared" si="92"/>
        <v>5.0213549711890129E-4</v>
      </c>
      <c r="BA21" s="53">
        <f t="shared" si="93"/>
        <v>3.2655447716988206E-4</v>
      </c>
      <c r="BB21" s="53">
        <f t="shared" si="94"/>
        <v>3.2655447716988206E-4</v>
      </c>
      <c r="BC21" s="53">
        <f t="shared" si="95"/>
        <v>7.4128641594034951E-4</v>
      </c>
      <c r="BD21" s="53">
        <f t="shared" si="96"/>
        <v>7.4128641594034951E-4</v>
      </c>
      <c r="BE21" s="53">
        <f t="shared" si="22"/>
        <v>-3.6009549480878811E-2</v>
      </c>
      <c r="BF21" s="53">
        <f t="shared" si="97"/>
        <v>-3.6009549480878811E-2</v>
      </c>
      <c r="BG21" s="53">
        <f t="shared" si="98"/>
        <v>-7.1983466118382911E-2</v>
      </c>
      <c r="BH21" s="53">
        <f>$AW$23*L21+M21*$AY$23+$BA$23*N21+O21*$BC$23</f>
        <v>1.2526805975203096E-3</v>
      </c>
      <c r="BI21" s="53">
        <f t="shared" si="37"/>
        <v>0.50031317010842769</v>
      </c>
      <c r="BJ21" s="53">
        <f>$AX$23*L21+M21*$AZ$23+N21*$BB$23+$BD$23*O21</f>
        <v>1.2526805975203096E-3</v>
      </c>
      <c r="BK21" s="53">
        <f t="shared" ref="BK21" si="101">1/(1+(EXP(-BJ21)))</f>
        <v>0.50031317010842769</v>
      </c>
      <c r="BL21" s="53">
        <f>$BE$23*BI21+$BF$23*BK21+$BG$23*AC21</f>
        <v>-6.877434299882168E-2</v>
      </c>
      <c r="BM21" s="53">
        <f t="shared" ref="BM21" si="102">1/(1+(EXP(-BL21)))</f>
        <v>0.48281318805615964</v>
      </c>
      <c r="BN21" s="53">
        <f t="shared" si="70"/>
        <v>-1.4828131880561597</v>
      </c>
      <c r="BO21" s="53">
        <f t="shared" si="41"/>
        <v>2.1987349506732721</v>
      </c>
      <c r="BP21" s="180">
        <f t="shared" ref="BP21" si="103">SUM(BO21:BO23)/2</f>
        <v>1.3668402611553696</v>
      </c>
    </row>
    <row r="22" spans="2:68" x14ac:dyDescent="0.25">
      <c r="B22" s="41"/>
      <c r="C22" s="42"/>
      <c r="D22" s="42"/>
      <c r="E22" s="42"/>
      <c r="F22" s="42"/>
      <c r="G22" s="42"/>
      <c r="H22" s="43"/>
      <c r="K22" s="187"/>
      <c r="L22" s="54">
        <v>1</v>
      </c>
      <c r="M22" s="54">
        <v>0</v>
      </c>
      <c r="N22" s="54">
        <v>-1</v>
      </c>
      <c r="O22" s="54">
        <v>-1</v>
      </c>
      <c r="P22" s="54">
        <v>1</v>
      </c>
      <c r="Q22" s="54">
        <f t="shared" si="42"/>
        <v>-8.6629655096282274E-5</v>
      </c>
      <c r="R22" s="54">
        <f t="shared" si="43"/>
        <v>-8.6629655096282274E-5</v>
      </c>
      <c r="S22" s="54">
        <f t="shared" si="44"/>
        <v>5.0213549711890129E-4</v>
      </c>
      <c r="T22" s="54">
        <f t="shared" si="45"/>
        <v>5.0213549711890129E-4</v>
      </c>
      <c r="U22" s="54">
        <f t="shared" si="46"/>
        <v>3.2655447716988206E-4</v>
      </c>
      <c r="V22" s="54">
        <f t="shared" si="47"/>
        <v>3.2655447716988206E-4</v>
      </c>
      <c r="W22" s="54">
        <f t="shared" si="48"/>
        <v>7.4128641594034951E-4</v>
      </c>
      <c r="X22" s="54">
        <f t="shared" si="49"/>
        <v>7.4128641594034951E-4</v>
      </c>
      <c r="Y22" s="54">
        <f t="shared" si="0"/>
        <v>-1.1544705482065139E-3</v>
      </c>
      <c r="Z22" s="54">
        <f t="shared" si="1"/>
        <v>0.49971138239500418</v>
      </c>
      <c r="AA22" s="54">
        <f t="shared" si="2"/>
        <v>-1.1544705482065139E-3</v>
      </c>
      <c r="AB22" s="54">
        <f t="shared" si="3"/>
        <v>0.49971138239500418</v>
      </c>
      <c r="AC22" s="54">
        <v>1</v>
      </c>
      <c r="AD22" s="54">
        <f t="shared" si="50"/>
        <v>-3.6009549480878811E-2</v>
      </c>
      <c r="AE22" s="54">
        <f t="shared" si="51"/>
        <v>-3.6009549480878811E-2</v>
      </c>
      <c r="AF22" s="54">
        <f t="shared" si="52"/>
        <v>-7.1983466118382911E-2</v>
      </c>
      <c r="AG22" s="54">
        <f t="shared" si="4"/>
        <v>-0.10797222961940542</v>
      </c>
      <c r="AH22" s="54">
        <f t="shared" si="5"/>
        <v>0.4730331358201022</v>
      </c>
      <c r="AI22" s="54">
        <f t="shared" si="6"/>
        <v>0.13135849954226428</v>
      </c>
      <c r="AJ22" s="54">
        <f t="shared" si="7"/>
        <v>-1.1825397032273535E-3</v>
      </c>
      <c r="AK22" s="54">
        <f t="shared" si="8"/>
        <v>-1.1825397032273535E-3</v>
      </c>
      <c r="AL22" s="54">
        <f t="shared" si="9"/>
        <v>-1.1825397032273536E-4</v>
      </c>
      <c r="AM22" s="54">
        <f t="shared" si="10"/>
        <v>-1.1825397032273536E-4</v>
      </c>
      <c r="AN22" s="54">
        <f t="shared" si="11"/>
        <v>0</v>
      </c>
      <c r="AO22" s="54">
        <f t="shared" si="12"/>
        <v>0</v>
      </c>
      <c r="AP22" s="54">
        <f t="shared" si="13"/>
        <v>1.1825397032273536E-4</v>
      </c>
      <c r="AQ22" s="54">
        <f t="shared" si="14"/>
        <v>1.1825397032273536E-4</v>
      </c>
      <c r="AR22" s="54">
        <f t="shared" si="15"/>
        <v>1.1825397032273536E-4</v>
      </c>
      <c r="AS22" s="54">
        <f t="shared" si="16"/>
        <v>1.1825397032273536E-4</v>
      </c>
      <c r="AT22" s="54">
        <f t="shared" si="17"/>
        <v>6.5641337395598411E-3</v>
      </c>
      <c r="AU22" s="54">
        <f t="shared" si="18"/>
        <v>6.5641337395598411E-3</v>
      </c>
      <c r="AV22" s="54">
        <f t="shared" si="19"/>
        <v>1.3135849954226429E-2</v>
      </c>
      <c r="AW22" s="54">
        <f t="shared" si="20"/>
        <v>-2.0488362541901762E-4</v>
      </c>
      <c r="AX22" s="54">
        <f t="shared" si="90"/>
        <v>-2.0488362541901762E-4</v>
      </c>
      <c r="AY22" s="54">
        <f t="shared" si="91"/>
        <v>5.0213549711890129E-4</v>
      </c>
      <c r="AZ22" s="54">
        <f t="shared" si="92"/>
        <v>5.0213549711890129E-4</v>
      </c>
      <c r="BA22" s="54">
        <f t="shared" si="93"/>
        <v>4.4480844749261744E-4</v>
      </c>
      <c r="BB22" s="54">
        <f t="shared" si="94"/>
        <v>4.4480844749261744E-4</v>
      </c>
      <c r="BC22" s="54">
        <f t="shared" si="95"/>
        <v>8.5954038626308489E-4</v>
      </c>
      <c r="BD22" s="54">
        <f t="shared" si="96"/>
        <v>8.5954038626308489E-4</v>
      </c>
      <c r="BE22" s="54">
        <f t="shared" si="22"/>
        <v>-2.9445415741318971E-2</v>
      </c>
      <c r="BF22" s="54">
        <f t="shared" si="97"/>
        <v>-2.9445415741318971E-2</v>
      </c>
      <c r="BG22" s="54">
        <f t="shared" si="98"/>
        <v>-5.8847616164156485E-2</v>
      </c>
      <c r="BH22" s="54">
        <f t="shared" ref="BH22:BH23" si="104">$AW$23*L22+M22*$AY$23+$BA$23*N22+O22*$BC$23</f>
        <v>-1.7489533080680727E-3</v>
      </c>
      <c r="BI22" s="54">
        <f t="shared" si="37"/>
        <v>0.49956276178443643</v>
      </c>
      <c r="BJ22" s="54">
        <f t="shared" ref="BJ22:BJ23" si="105">$AX$23*L22+M22*$AZ$23+N22*$BB$23+$BD$23*O22</f>
        <v>-1.7489533080680727E-3</v>
      </c>
      <c r="BK22" s="54">
        <f t="shared" ref="BK22" si="106">1/(1+(EXP(-BJ22)))</f>
        <v>0.49956276178443643</v>
      </c>
      <c r="BL22" s="54">
        <f t="shared" ref="BL22:BL23" si="107">$BE$23*BI22+$BF$23*BK22+$BG$23*AC22</f>
        <v>-6.8739916845022536E-2</v>
      </c>
      <c r="BM22" s="54">
        <f t="shared" ref="BM22" si="108">1/(1+(EXP(-BL22)))</f>
        <v>0.48282178443067358</v>
      </c>
      <c r="BN22" s="54">
        <f t="shared" si="70"/>
        <v>0.51717821556932642</v>
      </c>
      <c r="BO22" s="54">
        <f t="shared" si="41"/>
        <v>0.26747330665947266</v>
      </c>
      <c r="BP22" s="181"/>
    </row>
    <row r="23" spans="2:68" ht="15.75" thickBot="1" x14ac:dyDescent="0.3">
      <c r="B23" s="41"/>
      <c r="C23" s="42"/>
      <c r="D23" s="42"/>
      <c r="E23" s="42"/>
      <c r="F23" s="42"/>
      <c r="G23" s="42"/>
      <c r="H23" s="43"/>
      <c r="K23" s="188"/>
      <c r="L23" s="55">
        <v>1</v>
      </c>
      <c r="M23" s="55">
        <v>-1</v>
      </c>
      <c r="N23" s="55">
        <v>-0.5</v>
      </c>
      <c r="O23" s="55">
        <v>-1</v>
      </c>
      <c r="P23" s="55">
        <v>1</v>
      </c>
      <c r="Q23" s="55">
        <f t="shared" si="42"/>
        <v>-2.0488362541901762E-4</v>
      </c>
      <c r="R23" s="55">
        <f t="shared" si="43"/>
        <v>-2.0488362541901762E-4</v>
      </c>
      <c r="S23" s="55">
        <f t="shared" si="44"/>
        <v>5.0213549711890129E-4</v>
      </c>
      <c r="T23" s="55">
        <f t="shared" si="45"/>
        <v>5.0213549711890129E-4</v>
      </c>
      <c r="U23" s="55">
        <f t="shared" si="46"/>
        <v>4.4480844749261744E-4</v>
      </c>
      <c r="V23" s="55">
        <f t="shared" si="47"/>
        <v>4.4480844749261744E-4</v>
      </c>
      <c r="W23" s="55">
        <f t="shared" si="48"/>
        <v>8.5954038626308489E-4</v>
      </c>
      <c r="X23" s="55">
        <f t="shared" si="49"/>
        <v>8.5954038626308489E-4</v>
      </c>
      <c r="Y23" s="55">
        <f t="shared" si="0"/>
        <v>-1.7889637325473125E-3</v>
      </c>
      <c r="Z23" s="55">
        <f t="shared" si="1"/>
        <v>0.499552759186142</v>
      </c>
      <c r="AA23" s="55">
        <f t="shared" si="2"/>
        <v>-1.7889637325473125E-3</v>
      </c>
      <c r="AB23" s="55">
        <f t="shared" si="3"/>
        <v>0.499552759186142</v>
      </c>
      <c r="AC23" s="55">
        <v>1</v>
      </c>
      <c r="AD23" s="55">
        <f t="shared" si="50"/>
        <v>-2.9445415741318971E-2</v>
      </c>
      <c r="AE23" s="55">
        <f t="shared" si="51"/>
        <v>-2.9445415741318971E-2</v>
      </c>
      <c r="AF23" s="55">
        <f t="shared" si="52"/>
        <v>-5.8847616164156485E-2</v>
      </c>
      <c r="AG23" s="55">
        <f t="shared" si="4"/>
        <v>-8.8266693522074391E-2</v>
      </c>
      <c r="AH23" s="55">
        <f t="shared" si="5"/>
        <v>0.47794764227083086</v>
      </c>
      <c r="AI23" s="55">
        <f t="shared" si="6"/>
        <v>0.13025921198709048</v>
      </c>
      <c r="AJ23" s="55">
        <f t="shared" si="7"/>
        <v>-9.5888339557341127E-4</v>
      </c>
      <c r="AK23" s="55">
        <f t="shared" si="8"/>
        <v>-9.5888339557341127E-4</v>
      </c>
      <c r="AL23" s="55">
        <f t="shared" si="9"/>
        <v>-9.5888339557341135E-5</v>
      </c>
      <c r="AM23" s="55">
        <f t="shared" si="10"/>
        <v>-9.5888339557341135E-5</v>
      </c>
      <c r="AN23" s="55">
        <f t="shared" si="11"/>
        <v>9.5888339557341135E-5</v>
      </c>
      <c r="AO23" s="55">
        <f t="shared" si="12"/>
        <v>9.5888339557341135E-5</v>
      </c>
      <c r="AP23" s="55">
        <f t="shared" si="13"/>
        <v>4.7944169778670567E-5</v>
      </c>
      <c r="AQ23" s="55">
        <f t="shared" si="14"/>
        <v>4.7944169778670567E-5</v>
      </c>
      <c r="AR23" s="55">
        <f t="shared" si="15"/>
        <v>9.5888339557341135E-5</v>
      </c>
      <c r="AS23" s="55">
        <f t="shared" si="16"/>
        <v>9.5888339557341135E-5</v>
      </c>
      <c r="AT23" s="55">
        <f t="shared" si="17"/>
        <v>6.5071348757563645E-3</v>
      </c>
      <c r="AU23" s="55">
        <f t="shared" si="18"/>
        <v>6.5071348757563645E-3</v>
      </c>
      <c r="AV23" s="55">
        <f t="shared" si="19"/>
        <v>1.3025921198709049E-2</v>
      </c>
      <c r="AW23" s="55">
        <f t="shared" si="20"/>
        <v>-3.0077196497635877E-4</v>
      </c>
      <c r="AX23" s="55">
        <f t="shared" ref="AX23:AX41" si="109">R23+AM23</f>
        <v>-3.0077196497635877E-4</v>
      </c>
      <c r="AY23" s="55">
        <f t="shared" ref="AY23:AY41" si="110">S23+AN23</f>
        <v>5.9802383667624244E-4</v>
      </c>
      <c r="AZ23" s="55">
        <f t="shared" ref="AZ23:AZ41" si="111">T23+AO23</f>
        <v>5.9802383667624244E-4</v>
      </c>
      <c r="BA23" s="55">
        <f t="shared" ref="BA23:BA41" si="112">U23+AP23</f>
        <v>4.9275261727128796E-4</v>
      </c>
      <c r="BB23" s="55">
        <f t="shared" ref="BB23:BB41" si="113">V23+AQ23</f>
        <v>4.9275261727128796E-4</v>
      </c>
      <c r="BC23" s="55">
        <f t="shared" ref="BC23:BC41" si="114">W23+AR23</f>
        <v>9.5542872582042603E-4</v>
      </c>
      <c r="BD23" s="55">
        <f t="shared" ref="BD23:BD41" si="115">X23+AS23</f>
        <v>9.5542872582042603E-4</v>
      </c>
      <c r="BE23" s="55">
        <f t="shared" si="22"/>
        <v>-2.2938280865562606E-2</v>
      </c>
      <c r="BF23" s="55">
        <f t="shared" ref="BF23:BF41" si="116">AE23+AU23</f>
        <v>-2.2938280865562606E-2</v>
      </c>
      <c r="BG23" s="55">
        <f t="shared" ref="BG23:BG41" si="117">AF23+AV23</f>
        <v>-4.582169496544744E-2</v>
      </c>
      <c r="BH23" s="55">
        <f t="shared" si="104"/>
        <v>-2.1006008361086712E-3</v>
      </c>
      <c r="BI23" s="55">
        <f t="shared" si="37"/>
        <v>0.49947484998407593</v>
      </c>
      <c r="BJ23" s="55">
        <f t="shared" si="105"/>
        <v>-2.1006008361086712E-3</v>
      </c>
      <c r="BK23" s="55">
        <f t="shared" ref="BK23" si="118">1/(1+(EXP(-BJ23)))</f>
        <v>0.49947484998407593</v>
      </c>
      <c r="BL23" s="55">
        <f t="shared" si="107"/>
        <v>-6.8735883753886409E-2</v>
      </c>
      <c r="BM23" s="55">
        <f t="shared" ref="BM23" si="119">1/(1+(EXP(-BL23)))</f>
        <v>0.48282279151339808</v>
      </c>
      <c r="BN23" s="55">
        <f t="shared" si="70"/>
        <v>0.51717720848660198</v>
      </c>
      <c r="BO23" s="55">
        <f t="shared" si="41"/>
        <v>0.26747226497799415</v>
      </c>
      <c r="BP23" s="182"/>
    </row>
    <row r="24" spans="2:68" ht="15.75" thickTop="1" x14ac:dyDescent="0.25">
      <c r="B24" s="41"/>
      <c r="C24" s="42"/>
      <c r="D24" s="42"/>
      <c r="E24" s="42"/>
      <c r="F24" s="42"/>
      <c r="G24" s="42"/>
      <c r="H24" s="43"/>
      <c r="K24" s="177">
        <v>5</v>
      </c>
      <c r="L24" s="50">
        <v>1</v>
      </c>
      <c r="M24" s="50">
        <v>1</v>
      </c>
      <c r="N24" s="50">
        <v>0</v>
      </c>
      <c r="O24" s="50">
        <v>1</v>
      </c>
      <c r="P24" s="50">
        <v>-1</v>
      </c>
      <c r="Q24" s="50">
        <f t="shared" si="42"/>
        <v>-3.0077196497635877E-4</v>
      </c>
      <c r="R24" s="50">
        <f t="shared" si="43"/>
        <v>-3.0077196497635877E-4</v>
      </c>
      <c r="S24" s="50">
        <f t="shared" si="44"/>
        <v>5.9802383667624244E-4</v>
      </c>
      <c r="T24" s="50">
        <f t="shared" si="45"/>
        <v>5.9802383667624244E-4</v>
      </c>
      <c r="U24" s="50">
        <f t="shared" si="46"/>
        <v>4.9275261727128796E-4</v>
      </c>
      <c r="V24" s="50">
        <f t="shared" si="47"/>
        <v>4.9275261727128796E-4</v>
      </c>
      <c r="W24" s="50">
        <f t="shared" si="48"/>
        <v>9.5542872582042603E-4</v>
      </c>
      <c r="X24" s="50">
        <f t="shared" si="49"/>
        <v>9.5542872582042603E-4</v>
      </c>
      <c r="Y24" s="50">
        <f t="shared" si="0"/>
        <v>1.2526805975203096E-3</v>
      </c>
      <c r="Z24" s="50">
        <f t="shared" si="1"/>
        <v>0.50031317010842769</v>
      </c>
      <c r="AA24" s="50">
        <f t="shared" si="2"/>
        <v>1.2526805975203096E-3</v>
      </c>
      <c r="AB24" s="50">
        <f t="shared" si="3"/>
        <v>0.50031317010842769</v>
      </c>
      <c r="AC24" s="50">
        <v>1</v>
      </c>
      <c r="AD24" s="50">
        <f t="shared" si="50"/>
        <v>-2.2938280865562606E-2</v>
      </c>
      <c r="AE24" s="50">
        <f t="shared" si="51"/>
        <v>-2.2938280865562606E-2</v>
      </c>
      <c r="AF24" s="50">
        <f t="shared" si="52"/>
        <v>-4.582169496544744E-2</v>
      </c>
      <c r="AG24" s="50">
        <f t="shared" si="4"/>
        <v>-6.877434299882168E-2</v>
      </c>
      <c r="AH24" s="50">
        <f t="shared" si="5"/>
        <v>0.48281318805615964</v>
      </c>
      <c r="AI24" s="50">
        <f t="shared" si="6"/>
        <v>-0.37026529400915914</v>
      </c>
      <c r="AJ24" s="50">
        <f t="shared" si="7"/>
        <v>2.1233114942082365E-3</v>
      </c>
      <c r="AK24" s="50">
        <f t="shared" si="8"/>
        <v>2.1233114942082365E-3</v>
      </c>
      <c r="AL24" s="50">
        <f t="shared" si="9"/>
        <v>2.1233114942082365E-4</v>
      </c>
      <c r="AM24" s="50">
        <f t="shared" si="10"/>
        <v>2.1233114942082365E-4</v>
      </c>
      <c r="AN24" s="50">
        <f t="shared" si="11"/>
        <v>2.1233114942082365E-4</v>
      </c>
      <c r="AO24" s="50">
        <f t="shared" si="12"/>
        <v>2.1233114942082365E-4</v>
      </c>
      <c r="AP24" s="50">
        <f t="shared" si="13"/>
        <v>0</v>
      </c>
      <c r="AQ24" s="50">
        <f t="shared" si="14"/>
        <v>0</v>
      </c>
      <c r="AR24" s="50">
        <f t="shared" si="15"/>
        <v>2.1233114942082365E-4</v>
      </c>
      <c r="AS24" s="50">
        <f t="shared" si="16"/>
        <v>2.1233114942082365E-4</v>
      </c>
      <c r="AT24" s="50">
        <f t="shared" si="17"/>
        <v>-1.8524860302685141E-2</v>
      </c>
      <c r="AU24" s="50">
        <f t="shared" si="18"/>
        <v>-1.8524860302685141E-2</v>
      </c>
      <c r="AV24" s="50">
        <f t="shared" si="19"/>
        <v>-3.7026529400915914E-2</v>
      </c>
      <c r="AW24" s="50">
        <f t="shared" si="20"/>
        <v>-8.844081555553512E-5</v>
      </c>
      <c r="AX24" s="50">
        <f t="shared" si="109"/>
        <v>-8.844081555553512E-5</v>
      </c>
      <c r="AY24" s="50">
        <f t="shared" si="110"/>
        <v>8.1035498609706609E-4</v>
      </c>
      <c r="AZ24" s="50">
        <f t="shared" si="111"/>
        <v>8.1035498609706609E-4</v>
      </c>
      <c r="BA24" s="50">
        <f t="shared" si="112"/>
        <v>4.9275261727128796E-4</v>
      </c>
      <c r="BB24" s="50">
        <f t="shared" si="113"/>
        <v>4.9275261727128796E-4</v>
      </c>
      <c r="BC24" s="50">
        <f t="shared" si="114"/>
        <v>1.1677598752412497E-3</v>
      </c>
      <c r="BD24" s="50">
        <f t="shared" si="115"/>
        <v>1.1677598752412497E-3</v>
      </c>
      <c r="BE24" s="50">
        <f t="shared" si="22"/>
        <v>-4.1463141168247744E-2</v>
      </c>
      <c r="BF24" s="50">
        <f t="shared" si="116"/>
        <v>-4.1463141168247744E-2</v>
      </c>
      <c r="BG24" s="50">
        <f t="shared" si="117"/>
        <v>-8.2848224366363354E-2</v>
      </c>
      <c r="BH24" s="50">
        <f>$AW$26*L24+M24*$AY$26+$BA$26*N24+O24*$BC$26</f>
        <v>2.0039715458957546E-3</v>
      </c>
      <c r="BI24" s="50">
        <f t="shared" si="37"/>
        <v>0.50050099271881243</v>
      </c>
      <c r="BJ24" s="50">
        <f>$AX$26*L24+M24*$AZ$26+N24*$BB$26+$BD$26*O24</f>
        <v>2.0039715458957546E-3</v>
      </c>
      <c r="BK24" s="50">
        <f t="shared" ref="BK24" si="120">1/(1+(EXP(-BJ24)))</f>
        <v>0.50050099271881243</v>
      </c>
      <c r="BL24" s="50">
        <f>$BE$26*BI24+$BF$26*BK24+$BG$26*AC24</f>
        <v>-8.4842841548163531E-2</v>
      </c>
      <c r="BM24" s="50">
        <f t="shared" ref="BM24" si="121">1/(1+(EXP(-BL24)))</f>
        <v>0.47880200389600663</v>
      </c>
      <c r="BN24" s="50">
        <f t="shared" si="70"/>
        <v>-1.4788020038960066</v>
      </c>
      <c r="BO24" s="50">
        <f t="shared" si="41"/>
        <v>2.1868553667268444</v>
      </c>
      <c r="BP24" s="183">
        <f t="shared" ref="BP24" si="122">SUM(BO24:BO26)/2</f>
        <v>1.3650575812963108</v>
      </c>
    </row>
    <row r="25" spans="2:68" x14ac:dyDescent="0.25">
      <c r="B25" s="41"/>
      <c r="C25" s="42"/>
      <c r="D25" s="42"/>
      <c r="E25" s="42"/>
      <c r="F25" s="42"/>
      <c r="G25" s="42"/>
      <c r="H25" s="43"/>
      <c r="K25" s="178"/>
      <c r="L25" s="51">
        <v>1</v>
      </c>
      <c r="M25" s="51">
        <v>0</v>
      </c>
      <c r="N25" s="51">
        <v>-1</v>
      </c>
      <c r="O25" s="51">
        <v>-1</v>
      </c>
      <c r="P25" s="51">
        <v>1</v>
      </c>
      <c r="Q25" s="51">
        <f t="shared" si="42"/>
        <v>-8.844081555553512E-5</v>
      </c>
      <c r="R25" s="51">
        <f t="shared" si="43"/>
        <v>-8.844081555553512E-5</v>
      </c>
      <c r="S25" s="51">
        <f t="shared" si="44"/>
        <v>8.1035498609706609E-4</v>
      </c>
      <c r="T25" s="51">
        <f t="shared" si="45"/>
        <v>8.1035498609706609E-4</v>
      </c>
      <c r="U25" s="51">
        <f t="shared" si="46"/>
        <v>4.9275261727128796E-4</v>
      </c>
      <c r="V25" s="51">
        <f t="shared" si="47"/>
        <v>4.9275261727128796E-4</v>
      </c>
      <c r="W25" s="51">
        <f t="shared" si="48"/>
        <v>1.1677598752412497E-3</v>
      </c>
      <c r="X25" s="51">
        <f t="shared" si="49"/>
        <v>1.1677598752412497E-3</v>
      </c>
      <c r="Y25" s="51">
        <f t="shared" si="0"/>
        <v>-1.7489533080680727E-3</v>
      </c>
      <c r="Z25" s="51">
        <f t="shared" si="1"/>
        <v>0.49956276178443643</v>
      </c>
      <c r="AA25" s="51">
        <f t="shared" si="2"/>
        <v>-1.7489533080680727E-3</v>
      </c>
      <c r="AB25" s="51">
        <f t="shared" si="3"/>
        <v>0.49956276178443643</v>
      </c>
      <c r="AC25" s="51">
        <v>1</v>
      </c>
      <c r="AD25" s="51">
        <f t="shared" si="50"/>
        <v>-4.1463141168247744E-2</v>
      </c>
      <c r="AE25" s="51">
        <f t="shared" si="51"/>
        <v>-4.1463141168247744E-2</v>
      </c>
      <c r="AF25" s="51">
        <f t="shared" si="52"/>
        <v>-8.2848224366363354E-2</v>
      </c>
      <c r="AG25" s="51">
        <f t="shared" si="4"/>
        <v>-0.12427510699489897</v>
      </c>
      <c r="AH25" s="51">
        <f t="shared" si="5"/>
        <v>0.46897114788972966</v>
      </c>
      <c r="AI25" s="51">
        <f t="shared" si="6"/>
        <v>0.13224594393785186</v>
      </c>
      <c r="AJ25" s="51">
        <f t="shared" si="7"/>
        <v>-1.3708320123174138E-3</v>
      </c>
      <c r="AK25" s="51">
        <f t="shared" si="8"/>
        <v>-1.3708320123174138E-3</v>
      </c>
      <c r="AL25" s="51">
        <f t="shared" si="9"/>
        <v>-1.370832012317414E-4</v>
      </c>
      <c r="AM25" s="51">
        <f t="shared" si="10"/>
        <v>-1.370832012317414E-4</v>
      </c>
      <c r="AN25" s="51">
        <f t="shared" si="11"/>
        <v>0</v>
      </c>
      <c r="AO25" s="51">
        <f t="shared" si="12"/>
        <v>0</v>
      </c>
      <c r="AP25" s="51">
        <f t="shared" si="13"/>
        <v>1.370832012317414E-4</v>
      </c>
      <c r="AQ25" s="51">
        <f t="shared" si="14"/>
        <v>1.370832012317414E-4</v>
      </c>
      <c r="AR25" s="51">
        <f t="shared" si="15"/>
        <v>1.370832012317414E-4</v>
      </c>
      <c r="AS25" s="51">
        <f t="shared" si="16"/>
        <v>1.370832012317414E-4</v>
      </c>
      <c r="AT25" s="51">
        <f t="shared" si="17"/>
        <v>6.6065148988383024E-3</v>
      </c>
      <c r="AU25" s="51">
        <f t="shared" si="18"/>
        <v>6.6065148988383024E-3</v>
      </c>
      <c r="AV25" s="51">
        <f t="shared" si="19"/>
        <v>1.3224594393785186E-2</v>
      </c>
      <c r="AW25" s="51">
        <f t="shared" si="20"/>
        <v>-2.2552401678727652E-4</v>
      </c>
      <c r="AX25" s="51">
        <f t="shared" si="109"/>
        <v>-2.2552401678727652E-4</v>
      </c>
      <c r="AY25" s="51">
        <f t="shared" si="110"/>
        <v>8.1035498609706609E-4</v>
      </c>
      <c r="AZ25" s="51">
        <f t="shared" si="111"/>
        <v>8.1035498609706609E-4</v>
      </c>
      <c r="BA25" s="51">
        <f t="shared" si="112"/>
        <v>6.2983581850302938E-4</v>
      </c>
      <c r="BB25" s="51">
        <f t="shared" si="113"/>
        <v>6.2983581850302938E-4</v>
      </c>
      <c r="BC25" s="51">
        <f t="shared" si="114"/>
        <v>1.3048430764729911E-3</v>
      </c>
      <c r="BD25" s="51">
        <f t="shared" si="115"/>
        <v>1.3048430764729911E-3</v>
      </c>
      <c r="BE25" s="51">
        <f t="shared" si="22"/>
        <v>-3.4856626269409441E-2</v>
      </c>
      <c r="BF25" s="51">
        <f t="shared" si="116"/>
        <v>-3.4856626269409441E-2</v>
      </c>
      <c r="BG25" s="51">
        <f t="shared" si="117"/>
        <v>-6.9623629972578163E-2</v>
      </c>
      <c r="BH25" s="51">
        <f t="shared" ref="BH25:BH26" si="123">$AW$26*L25+M25*$AY$26+$BA$26*N25+O25*$BC$26</f>
        <v>-2.4459466620457321E-3</v>
      </c>
      <c r="BI25" s="51">
        <f t="shared" si="37"/>
        <v>0.49938851363934794</v>
      </c>
      <c r="BJ25" s="51">
        <f t="shared" ref="BJ25:BJ26" si="124">$AX$26*L25+M25*$AZ$26+N25*$BB$26+$BD$26*O25</f>
        <v>-2.4459466620457321E-3</v>
      </c>
      <c r="BK25" s="51">
        <f t="shared" ref="BK25" si="125">1/(1+(EXP(-BJ25)))</f>
        <v>0.49938851363934794</v>
      </c>
      <c r="BL25" s="51">
        <f t="shared" ref="BL25:BL26" si="126">$BE$26*BI25+$BF$26*BK25+$BG$26*AC25</f>
        <v>-8.4779859274237646E-2</v>
      </c>
      <c r="BM25" s="51">
        <f t="shared" ref="BM25" si="127">1/(1+(EXP(-BL25)))</f>
        <v>0.4788177211840649</v>
      </c>
      <c r="BN25" s="51">
        <f t="shared" si="70"/>
        <v>0.52118227881593504</v>
      </c>
      <c r="BO25" s="51">
        <f t="shared" si="41"/>
        <v>0.27163096775177104</v>
      </c>
      <c r="BP25" s="184"/>
    </row>
    <row r="26" spans="2:68" ht="15.75" thickBot="1" x14ac:dyDescent="0.3">
      <c r="B26" s="41"/>
      <c r="C26" s="42"/>
      <c r="D26" s="42"/>
      <c r="E26" s="42"/>
      <c r="F26" s="42"/>
      <c r="G26" s="42"/>
      <c r="H26" s="43"/>
      <c r="K26" s="179"/>
      <c r="L26" s="52">
        <v>1</v>
      </c>
      <c r="M26" s="52">
        <v>-1</v>
      </c>
      <c r="N26" s="52">
        <v>-0.5</v>
      </c>
      <c r="O26" s="52">
        <v>-1</v>
      </c>
      <c r="P26" s="52">
        <v>1</v>
      </c>
      <c r="Q26" s="52">
        <f t="shared" si="42"/>
        <v>-2.2552401678727652E-4</v>
      </c>
      <c r="R26" s="52">
        <f t="shared" si="43"/>
        <v>-2.2552401678727652E-4</v>
      </c>
      <c r="S26" s="52">
        <f t="shared" si="44"/>
        <v>8.1035498609706609E-4</v>
      </c>
      <c r="T26" s="52">
        <f t="shared" si="45"/>
        <v>8.1035498609706609E-4</v>
      </c>
      <c r="U26" s="52">
        <f t="shared" si="46"/>
        <v>6.2983581850302938E-4</v>
      </c>
      <c r="V26" s="52">
        <f t="shared" si="47"/>
        <v>6.2983581850302938E-4</v>
      </c>
      <c r="W26" s="52">
        <f t="shared" si="48"/>
        <v>1.3048430764729911E-3</v>
      </c>
      <c r="X26" s="52">
        <f t="shared" si="49"/>
        <v>1.3048430764729911E-3</v>
      </c>
      <c r="Y26" s="52">
        <f t="shared" si="0"/>
        <v>-2.6556399886088484E-3</v>
      </c>
      <c r="Z26" s="52">
        <f t="shared" si="1"/>
        <v>0.49933609039302868</v>
      </c>
      <c r="AA26" s="52">
        <f t="shared" si="2"/>
        <v>-2.6556399886088484E-3</v>
      </c>
      <c r="AB26" s="52">
        <f t="shared" si="3"/>
        <v>0.49933609039302868</v>
      </c>
      <c r="AC26" s="52">
        <v>1</v>
      </c>
      <c r="AD26" s="52">
        <f t="shared" si="50"/>
        <v>-3.4856626269409441E-2</v>
      </c>
      <c r="AE26" s="52">
        <f t="shared" si="51"/>
        <v>-3.4856626269409441E-2</v>
      </c>
      <c r="AF26" s="52">
        <f t="shared" si="52"/>
        <v>-6.9623629972578163E-2</v>
      </c>
      <c r="AG26" s="52">
        <f t="shared" si="4"/>
        <v>-0.10443397294389387</v>
      </c>
      <c r="AH26" s="52">
        <f t="shared" si="5"/>
        <v>0.47391521017058996</v>
      </c>
      <c r="AI26" s="52">
        <f t="shared" si="6"/>
        <v>0.13116324081198008</v>
      </c>
      <c r="AJ26" s="52">
        <f t="shared" si="7"/>
        <v>-1.1429750011297405E-3</v>
      </c>
      <c r="AK26" s="52">
        <f t="shared" si="8"/>
        <v>-1.1429750011297405E-3</v>
      </c>
      <c r="AL26" s="52">
        <f t="shared" si="9"/>
        <v>-1.1429750011297406E-4</v>
      </c>
      <c r="AM26" s="52">
        <f t="shared" si="10"/>
        <v>-1.1429750011297406E-4</v>
      </c>
      <c r="AN26" s="52">
        <f t="shared" si="11"/>
        <v>1.1429750011297406E-4</v>
      </c>
      <c r="AO26" s="52">
        <f t="shared" si="12"/>
        <v>1.1429750011297406E-4</v>
      </c>
      <c r="AP26" s="52">
        <f t="shared" si="13"/>
        <v>5.7148750056487029E-5</v>
      </c>
      <c r="AQ26" s="52">
        <f t="shared" si="14"/>
        <v>5.7148750056487029E-5</v>
      </c>
      <c r="AR26" s="52">
        <f t="shared" si="15"/>
        <v>1.1429750011297406E-4</v>
      </c>
      <c r="AS26" s="52">
        <f t="shared" si="16"/>
        <v>1.1429750011297406E-4</v>
      </c>
      <c r="AT26" s="52">
        <f t="shared" si="17"/>
        <v>6.5494539870333476E-3</v>
      </c>
      <c r="AU26" s="52">
        <f t="shared" si="18"/>
        <v>6.5494539870333476E-3</v>
      </c>
      <c r="AV26" s="52">
        <f t="shared" si="19"/>
        <v>1.3116324081198009E-2</v>
      </c>
      <c r="AW26" s="52">
        <f t="shared" si="20"/>
        <v>-3.398215169002506E-4</v>
      </c>
      <c r="AX26" s="52">
        <f t="shared" si="109"/>
        <v>-3.398215169002506E-4</v>
      </c>
      <c r="AY26" s="52">
        <f t="shared" si="110"/>
        <v>9.2465248621004009E-4</v>
      </c>
      <c r="AZ26" s="52">
        <f t="shared" si="111"/>
        <v>9.2465248621004009E-4</v>
      </c>
      <c r="BA26" s="52">
        <f t="shared" si="112"/>
        <v>6.8698456855951638E-4</v>
      </c>
      <c r="BB26" s="52">
        <f t="shared" si="113"/>
        <v>6.8698456855951638E-4</v>
      </c>
      <c r="BC26" s="52">
        <f t="shared" si="114"/>
        <v>1.4191405765859651E-3</v>
      </c>
      <c r="BD26" s="52">
        <f t="shared" si="115"/>
        <v>1.4191405765859651E-3</v>
      </c>
      <c r="BE26" s="52">
        <f t="shared" si="22"/>
        <v>-2.8307172282376093E-2</v>
      </c>
      <c r="BF26" s="52">
        <f t="shared" si="116"/>
        <v>-2.8307172282376093E-2</v>
      </c>
      <c r="BG26" s="52">
        <f t="shared" si="117"/>
        <v>-5.6507305891380158E-2</v>
      </c>
      <c r="BH26" s="52">
        <f t="shared" si="123"/>
        <v>-3.0271068639760139E-3</v>
      </c>
      <c r="BI26" s="52">
        <f t="shared" si="37"/>
        <v>0.49924322386189124</v>
      </c>
      <c r="BJ26" s="52">
        <f t="shared" si="124"/>
        <v>-3.0271068639760139E-3</v>
      </c>
      <c r="BK26" s="52">
        <f t="shared" ref="BK26" si="128">1/(1+(EXP(-BJ26)))</f>
        <v>0.49924322386189124</v>
      </c>
      <c r="BL26" s="52">
        <f t="shared" si="126"/>
        <v>-8.4771633788714981E-2</v>
      </c>
      <c r="BM26" s="52">
        <f t="shared" ref="BM26" si="129">1/(1+(EXP(-BL26)))</f>
        <v>0.47881977386511887</v>
      </c>
      <c r="BN26" s="52">
        <f t="shared" si="70"/>
        <v>0.52118022613488113</v>
      </c>
      <c r="BO26" s="52">
        <f t="shared" si="41"/>
        <v>0.27162882811400585</v>
      </c>
      <c r="BP26" s="185"/>
    </row>
    <row r="27" spans="2:68" ht="15.75" thickTop="1" x14ac:dyDescent="0.25">
      <c r="B27" s="41"/>
      <c r="C27" s="42"/>
      <c r="D27" s="42"/>
      <c r="E27" s="42"/>
      <c r="F27" s="42"/>
      <c r="G27" s="42"/>
      <c r="H27" s="43"/>
      <c r="K27" s="186">
        <v>6</v>
      </c>
      <c r="L27" s="53">
        <v>1</v>
      </c>
      <c r="M27" s="53">
        <v>1</v>
      </c>
      <c r="N27" s="53">
        <v>0</v>
      </c>
      <c r="O27" s="53">
        <v>1</v>
      </c>
      <c r="P27" s="53">
        <v>-1</v>
      </c>
      <c r="Q27" s="53">
        <f t="shared" si="42"/>
        <v>-3.398215169002506E-4</v>
      </c>
      <c r="R27" s="53">
        <f t="shared" si="43"/>
        <v>-3.398215169002506E-4</v>
      </c>
      <c r="S27" s="53">
        <f t="shared" si="44"/>
        <v>9.2465248621004009E-4</v>
      </c>
      <c r="T27" s="53">
        <f t="shared" si="45"/>
        <v>9.2465248621004009E-4</v>
      </c>
      <c r="U27" s="53">
        <f t="shared" si="46"/>
        <v>6.8698456855951638E-4</v>
      </c>
      <c r="V27" s="53">
        <f t="shared" si="47"/>
        <v>6.8698456855951638E-4</v>
      </c>
      <c r="W27" s="53">
        <f t="shared" si="48"/>
        <v>1.4191405765859651E-3</v>
      </c>
      <c r="X27" s="53">
        <f t="shared" si="49"/>
        <v>1.4191405765859651E-3</v>
      </c>
      <c r="Y27" s="53">
        <f t="shared" si="0"/>
        <v>2.0039715458957546E-3</v>
      </c>
      <c r="Z27" s="53">
        <f t="shared" si="1"/>
        <v>0.50050099271881243</v>
      </c>
      <c r="AA27" s="53">
        <f t="shared" si="2"/>
        <v>2.0039715458957546E-3</v>
      </c>
      <c r="AB27" s="53">
        <f t="shared" si="3"/>
        <v>0.50050099271881243</v>
      </c>
      <c r="AC27" s="53">
        <v>1</v>
      </c>
      <c r="AD27" s="53">
        <f t="shared" si="50"/>
        <v>-2.8307172282376093E-2</v>
      </c>
      <c r="AE27" s="53">
        <f t="shared" si="51"/>
        <v>-2.8307172282376093E-2</v>
      </c>
      <c r="AF27" s="53">
        <f t="shared" si="52"/>
        <v>-5.6507305891380158E-2</v>
      </c>
      <c r="AG27" s="53">
        <f t="shared" si="4"/>
        <v>-8.4842841548163531E-2</v>
      </c>
      <c r="AH27" s="53">
        <f t="shared" si="5"/>
        <v>0.47880200389600663</v>
      </c>
      <c r="AI27" s="53">
        <f t="shared" si="6"/>
        <v>-0.36903599384212665</v>
      </c>
      <c r="AJ27" s="53">
        <f t="shared" si="7"/>
        <v>2.6115887420497786E-3</v>
      </c>
      <c r="AK27" s="53">
        <f t="shared" si="8"/>
        <v>2.6115887420497786E-3</v>
      </c>
      <c r="AL27" s="53">
        <f t="shared" si="9"/>
        <v>2.6115887420497788E-4</v>
      </c>
      <c r="AM27" s="53">
        <f t="shared" si="10"/>
        <v>2.6115887420497788E-4</v>
      </c>
      <c r="AN27" s="53">
        <f t="shared" si="11"/>
        <v>2.6115887420497788E-4</v>
      </c>
      <c r="AO27" s="53">
        <f t="shared" si="12"/>
        <v>2.6115887420497788E-4</v>
      </c>
      <c r="AP27" s="53">
        <f t="shared" si="13"/>
        <v>0</v>
      </c>
      <c r="AQ27" s="53">
        <f t="shared" si="14"/>
        <v>0</v>
      </c>
      <c r="AR27" s="53">
        <f t="shared" si="15"/>
        <v>2.6115887420497788E-4</v>
      </c>
      <c r="AS27" s="53">
        <f t="shared" si="16"/>
        <v>2.6115887420497788E-4</v>
      </c>
      <c r="AT27" s="53">
        <f t="shared" si="17"/>
        <v>-1.8470288126695794E-2</v>
      </c>
      <c r="AU27" s="53">
        <f t="shared" si="18"/>
        <v>-1.8470288126695794E-2</v>
      </c>
      <c r="AV27" s="53">
        <f t="shared" si="19"/>
        <v>-3.6903599384212664E-2</v>
      </c>
      <c r="AW27" s="53">
        <f t="shared" si="20"/>
        <v>-7.866264269527272E-5</v>
      </c>
      <c r="AX27" s="53">
        <f t="shared" si="109"/>
        <v>-7.866264269527272E-5</v>
      </c>
      <c r="AY27" s="53">
        <f t="shared" si="110"/>
        <v>1.1858113604150179E-3</v>
      </c>
      <c r="AZ27" s="53">
        <f t="shared" si="111"/>
        <v>1.1858113604150179E-3</v>
      </c>
      <c r="BA27" s="53">
        <f t="shared" si="112"/>
        <v>6.8698456855951638E-4</v>
      </c>
      <c r="BB27" s="53">
        <f t="shared" si="113"/>
        <v>6.8698456855951638E-4</v>
      </c>
      <c r="BC27" s="53">
        <f t="shared" si="114"/>
        <v>1.6802994507909429E-3</v>
      </c>
      <c r="BD27" s="53">
        <f t="shared" si="115"/>
        <v>1.6802994507909429E-3</v>
      </c>
      <c r="BE27" s="53">
        <f t="shared" si="22"/>
        <v>-4.6777460409071887E-2</v>
      </c>
      <c r="BF27" s="53">
        <f t="shared" si="116"/>
        <v>-4.6777460409071887E-2</v>
      </c>
      <c r="BG27" s="53">
        <f t="shared" si="117"/>
        <v>-9.3410905275592815E-2</v>
      </c>
      <c r="BH27" s="53">
        <f>$AW$29*L27+M27*$AY$29+$BA$29*N27+O27*$BC$29</f>
        <v>2.9199043240111249E-3</v>
      </c>
      <c r="BI27" s="53">
        <f t="shared" si="37"/>
        <v>0.50072997556236487</v>
      </c>
      <c r="BJ27" s="53">
        <f>$AX$29*L27+M27*$AZ$29+N27*$BB$29+$BD$29*O27</f>
        <v>2.9199043240111249E-3</v>
      </c>
      <c r="BK27" s="53">
        <f t="shared" ref="BK27" si="130">1/(1+(EXP(-BJ27)))</f>
        <v>0.50072997556236487</v>
      </c>
      <c r="BL27" s="53">
        <f>$BE$29*BI27+$BF$29*BK27+$BG$29*AC27</f>
        <v>-0.10049062009035148</v>
      </c>
      <c r="BM27" s="53">
        <f t="shared" ref="BM27" si="131">1/(1+(EXP(-BL27)))</f>
        <v>0.47489846512754613</v>
      </c>
      <c r="BN27" s="53">
        <f t="shared" si="70"/>
        <v>-1.4748984651275461</v>
      </c>
      <c r="BO27" s="53">
        <f t="shared" si="41"/>
        <v>2.1753254824355914</v>
      </c>
      <c r="BP27" s="180">
        <f t="shared" ref="BP27" si="132">SUM(BO27:BO29)/2</f>
        <v>1.3633653939733332</v>
      </c>
    </row>
    <row r="28" spans="2:68" ht="15.75" thickBot="1" x14ac:dyDescent="0.3">
      <c r="B28" s="44"/>
      <c r="C28" s="45"/>
      <c r="D28" s="45"/>
      <c r="E28" s="45"/>
      <c r="F28" s="45"/>
      <c r="G28" s="45"/>
      <c r="H28" s="46"/>
      <c r="K28" s="187"/>
      <c r="L28" s="54">
        <v>1</v>
      </c>
      <c r="M28" s="54">
        <v>0</v>
      </c>
      <c r="N28" s="54">
        <v>-1</v>
      </c>
      <c r="O28" s="54">
        <v>-1</v>
      </c>
      <c r="P28" s="54">
        <v>1</v>
      </c>
      <c r="Q28" s="54">
        <f t="shared" si="42"/>
        <v>-7.866264269527272E-5</v>
      </c>
      <c r="R28" s="54">
        <f t="shared" si="43"/>
        <v>-7.866264269527272E-5</v>
      </c>
      <c r="S28" s="54">
        <f t="shared" si="44"/>
        <v>1.1858113604150179E-3</v>
      </c>
      <c r="T28" s="54">
        <f t="shared" si="45"/>
        <v>1.1858113604150179E-3</v>
      </c>
      <c r="U28" s="54">
        <f t="shared" si="46"/>
        <v>6.8698456855951638E-4</v>
      </c>
      <c r="V28" s="54">
        <f t="shared" si="47"/>
        <v>6.8698456855951638E-4</v>
      </c>
      <c r="W28" s="54">
        <f t="shared" si="48"/>
        <v>1.6802994507909429E-3</v>
      </c>
      <c r="X28" s="54">
        <f t="shared" si="49"/>
        <v>1.6802994507909429E-3</v>
      </c>
      <c r="Y28" s="54">
        <f t="shared" si="0"/>
        <v>-2.4459466620457321E-3</v>
      </c>
      <c r="Z28" s="54">
        <f t="shared" si="1"/>
        <v>0.49938851363934794</v>
      </c>
      <c r="AA28" s="54">
        <f t="shared" si="2"/>
        <v>-2.4459466620457321E-3</v>
      </c>
      <c r="AB28" s="54">
        <f t="shared" si="3"/>
        <v>0.49938851363934794</v>
      </c>
      <c r="AC28" s="54">
        <v>1</v>
      </c>
      <c r="AD28" s="54">
        <f t="shared" si="50"/>
        <v>-4.6777460409071887E-2</v>
      </c>
      <c r="AE28" s="54">
        <f t="shared" si="51"/>
        <v>-4.6777460409071887E-2</v>
      </c>
      <c r="AF28" s="54">
        <f t="shared" si="52"/>
        <v>-9.3410905275592815E-2</v>
      </c>
      <c r="AG28" s="54">
        <f t="shared" si="4"/>
        <v>-0.14013115812661253</v>
      </c>
      <c r="AH28" s="54">
        <f t="shared" si="5"/>
        <v>0.46502442560502827</v>
      </c>
      <c r="AI28" s="54">
        <f t="shared" si="6"/>
        <v>0.13308946289808285</v>
      </c>
      <c r="AJ28" s="54">
        <f t="shared" si="7"/>
        <v>-1.5563944425509907E-3</v>
      </c>
      <c r="AK28" s="54">
        <f t="shared" si="8"/>
        <v>-1.5563944425509907E-3</v>
      </c>
      <c r="AL28" s="54">
        <f t="shared" si="9"/>
        <v>-1.5563944425509908E-4</v>
      </c>
      <c r="AM28" s="54">
        <f t="shared" si="10"/>
        <v>-1.5563944425509908E-4</v>
      </c>
      <c r="AN28" s="54">
        <f t="shared" si="11"/>
        <v>0</v>
      </c>
      <c r="AO28" s="54">
        <f t="shared" si="12"/>
        <v>0</v>
      </c>
      <c r="AP28" s="54">
        <f t="shared" si="13"/>
        <v>1.5563944425509908E-4</v>
      </c>
      <c r="AQ28" s="54">
        <f t="shared" si="14"/>
        <v>1.5563944425509908E-4</v>
      </c>
      <c r="AR28" s="54">
        <f t="shared" si="15"/>
        <v>1.5563944425509908E-4</v>
      </c>
      <c r="AS28" s="54">
        <f t="shared" si="16"/>
        <v>1.5563944425509908E-4</v>
      </c>
      <c r="AT28" s="54">
        <f t="shared" si="17"/>
        <v>6.6463349057732744E-3</v>
      </c>
      <c r="AU28" s="54">
        <f t="shared" si="18"/>
        <v>6.6463349057732744E-3</v>
      </c>
      <c r="AV28" s="54">
        <f t="shared" si="19"/>
        <v>1.3308946289808285E-2</v>
      </c>
      <c r="AW28" s="54">
        <f t="shared" si="20"/>
        <v>-2.343020869503718E-4</v>
      </c>
      <c r="AX28" s="54">
        <f t="shared" si="109"/>
        <v>-2.343020869503718E-4</v>
      </c>
      <c r="AY28" s="54">
        <f t="shared" si="110"/>
        <v>1.1858113604150179E-3</v>
      </c>
      <c r="AZ28" s="54">
        <f t="shared" si="111"/>
        <v>1.1858113604150179E-3</v>
      </c>
      <c r="BA28" s="54">
        <f t="shared" si="112"/>
        <v>8.4262401281461541E-4</v>
      </c>
      <c r="BB28" s="54">
        <f t="shared" si="113"/>
        <v>8.4262401281461541E-4</v>
      </c>
      <c r="BC28" s="54">
        <f t="shared" si="114"/>
        <v>1.8359388950460419E-3</v>
      </c>
      <c r="BD28" s="54">
        <f t="shared" si="115"/>
        <v>1.8359388950460419E-3</v>
      </c>
      <c r="BE28" s="54">
        <f t="shared" si="22"/>
        <v>-4.0131125503298615E-2</v>
      </c>
      <c r="BF28" s="54">
        <f t="shared" si="116"/>
        <v>-4.0131125503298615E-2</v>
      </c>
      <c r="BG28" s="54">
        <f t="shared" si="117"/>
        <v>-8.0101958985784524E-2</v>
      </c>
      <c r="BH28" s="54">
        <f t="shared" ref="BH28:BH29" si="133">$AW$29*L28+M28*$AY$29+$BA$29*N28+O28*$BC$29</f>
        <v>-3.2440053835621216E-3</v>
      </c>
      <c r="BI28" s="54">
        <f t="shared" si="37"/>
        <v>0.49918899936532796</v>
      </c>
      <c r="BJ28" s="54">
        <f t="shared" ref="BJ28:BJ29" si="134">$AX$29*L28+M28*$AZ$29+N28*$BB$29+$BD$29*O28</f>
        <v>-3.2440053835621216E-3</v>
      </c>
      <c r="BK28" s="54">
        <f t="shared" ref="BK28" si="135">1/(1+(EXP(-BJ28)))</f>
        <v>0.49918899936532796</v>
      </c>
      <c r="BL28" s="54">
        <f t="shared" ref="BL28:BL29" si="136">$BE$29*BI28+$BF$29*BK28+$BG$29*AC28</f>
        <v>-0.10038724501993368</v>
      </c>
      <c r="BM28" s="54">
        <f t="shared" ref="BM28" si="137">1/(1+(EXP(-BL28)))</f>
        <v>0.47492424382672666</v>
      </c>
      <c r="BN28" s="54">
        <f t="shared" si="70"/>
        <v>0.52507575617327329</v>
      </c>
      <c r="BO28" s="54">
        <f t="shared" si="41"/>
        <v>0.27570454972093472</v>
      </c>
      <c r="BP28" s="181"/>
    </row>
    <row r="29" spans="2:68" ht="16.5" thickTop="1" thickBot="1" x14ac:dyDescent="0.3">
      <c r="K29" s="188"/>
      <c r="L29" s="55">
        <v>1</v>
      </c>
      <c r="M29" s="55">
        <v>-1</v>
      </c>
      <c r="N29" s="55">
        <v>-0.5</v>
      </c>
      <c r="O29" s="55">
        <v>-1</v>
      </c>
      <c r="P29" s="55">
        <v>1</v>
      </c>
      <c r="Q29" s="55">
        <f t="shared" si="42"/>
        <v>-2.343020869503718E-4</v>
      </c>
      <c r="R29" s="55">
        <f t="shared" si="43"/>
        <v>-2.343020869503718E-4</v>
      </c>
      <c r="S29" s="55">
        <f t="shared" si="44"/>
        <v>1.1858113604150179E-3</v>
      </c>
      <c r="T29" s="55">
        <f t="shared" si="45"/>
        <v>1.1858113604150179E-3</v>
      </c>
      <c r="U29" s="55">
        <f t="shared" si="46"/>
        <v>8.4262401281461541E-4</v>
      </c>
      <c r="V29" s="55">
        <f t="shared" si="47"/>
        <v>8.4262401281461541E-4</v>
      </c>
      <c r="W29" s="55">
        <f t="shared" si="48"/>
        <v>1.8359388950460419E-3</v>
      </c>
      <c r="X29" s="55">
        <f t="shared" si="49"/>
        <v>1.8359388950460419E-3</v>
      </c>
      <c r="Y29" s="55">
        <f t="shared" si="0"/>
        <v>-3.6773643488187393E-3</v>
      </c>
      <c r="Z29" s="55">
        <f t="shared" si="1"/>
        <v>0.49908065994881534</v>
      </c>
      <c r="AA29" s="55">
        <f t="shared" si="2"/>
        <v>-3.6773643488187393E-3</v>
      </c>
      <c r="AB29" s="55">
        <f t="shared" si="3"/>
        <v>0.49908065994881534</v>
      </c>
      <c r="AC29" s="55">
        <v>1</v>
      </c>
      <c r="AD29" s="55">
        <f t="shared" si="50"/>
        <v>-4.0131125503298615E-2</v>
      </c>
      <c r="AE29" s="55">
        <f t="shared" si="51"/>
        <v>-4.0131125503298615E-2</v>
      </c>
      <c r="AF29" s="55">
        <f t="shared" si="52"/>
        <v>-8.0101958985784524E-2</v>
      </c>
      <c r="AG29" s="55">
        <f t="shared" si="4"/>
        <v>-0.12015929618713453</v>
      </c>
      <c r="AH29" s="55">
        <f t="shared" si="5"/>
        <v>0.46999626740132072</v>
      </c>
      <c r="AI29" s="55">
        <f t="shared" si="6"/>
        <v>0.1320238110854729</v>
      </c>
      <c r="AJ29" s="55">
        <f t="shared" si="7"/>
        <v>-1.3245615550043688E-3</v>
      </c>
      <c r="AK29" s="55">
        <f t="shared" si="8"/>
        <v>-1.3245615550043688E-3</v>
      </c>
      <c r="AL29" s="55">
        <f t="shared" si="9"/>
        <v>-1.3245615550043689E-4</v>
      </c>
      <c r="AM29" s="55">
        <f t="shared" si="10"/>
        <v>-1.3245615550043689E-4</v>
      </c>
      <c r="AN29" s="55">
        <f t="shared" si="11"/>
        <v>1.3245615550043689E-4</v>
      </c>
      <c r="AO29" s="55">
        <f t="shared" si="12"/>
        <v>1.3245615550043689E-4</v>
      </c>
      <c r="AP29" s="55">
        <f t="shared" si="13"/>
        <v>6.6228077750218444E-5</v>
      </c>
      <c r="AQ29" s="55">
        <f t="shared" si="14"/>
        <v>6.6228077750218444E-5</v>
      </c>
      <c r="AR29" s="55">
        <f t="shared" si="15"/>
        <v>1.3245615550043689E-4</v>
      </c>
      <c r="AS29" s="55">
        <f t="shared" si="16"/>
        <v>1.3245615550043689E-4</v>
      </c>
      <c r="AT29" s="55">
        <f t="shared" si="17"/>
        <v>6.5890530765495533E-3</v>
      </c>
      <c r="AU29" s="55">
        <f t="shared" si="18"/>
        <v>6.5890530765495533E-3</v>
      </c>
      <c r="AV29" s="55">
        <f t="shared" si="19"/>
        <v>1.320238110854729E-2</v>
      </c>
      <c r="AW29" s="55">
        <f t="shared" si="20"/>
        <v>-3.6675824245080868E-4</v>
      </c>
      <c r="AX29" s="55">
        <f t="shared" si="109"/>
        <v>-3.6675824245080868E-4</v>
      </c>
      <c r="AY29" s="55">
        <f t="shared" si="110"/>
        <v>1.3182675159154548E-3</v>
      </c>
      <c r="AZ29" s="55">
        <f t="shared" si="111"/>
        <v>1.3182675159154548E-3</v>
      </c>
      <c r="BA29" s="55">
        <f t="shared" si="112"/>
        <v>9.0885209056483388E-4</v>
      </c>
      <c r="BB29" s="55">
        <f t="shared" si="113"/>
        <v>9.0885209056483388E-4</v>
      </c>
      <c r="BC29" s="55">
        <f t="shared" si="114"/>
        <v>1.9683950505464788E-3</v>
      </c>
      <c r="BD29" s="55">
        <f t="shared" si="115"/>
        <v>1.9683950505464788E-3</v>
      </c>
      <c r="BE29" s="55">
        <f t="shared" si="22"/>
        <v>-3.3542072426749059E-2</v>
      </c>
      <c r="BF29" s="55">
        <f t="shared" si="116"/>
        <v>-3.3542072426749059E-2</v>
      </c>
      <c r="BG29" s="55">
        <f t="shared" si="117"/>
        <v>-6.6899577877237229E-2</v>
      </c>
      <c r="BH29" s="55">
        <f t="shared" si="133"/>
        <v>-4.1078468541951591E-3</v>
      </c>
      <c r="BI29" s="55">
        <f t="shared" si="37"/>
        <v>0.49897303973056278</v>
      </c>
      <c r="BJ29" s="55">
        <f t="shared" si="134"/>
        <v>-4.1078468541951591E-3</v>
      </c>
      <c r="BK29" s="55">
        <f t="shared" ref="BK29" si="138">1/(1+(EXP(-BJ29)))</f>
        <v>0.49897303973056278</v>
      </c>
      <c r="BL29" s="55">
        <f t="shared" si="136"/>
        <v>-0.10037275755251257</v>
      </c>
      <c r="BM29" s="55">
        <f t="shared" ref="BM29" si="139">1/(1+(EXP(-BL29)))</f>
        <v>0.47492785658526832</v>
      </c>
      <c r="BN29" s="55">
        <f t="shared" si="70"/>
        <v>0.52507214341473163</v>
      </c>
      <c r="BO29" s="55">
        <f t="shared" si="41"/>
        <v>0.27570075579014047</v>
      </c>
      <c r="BP29" s="182"/>
    </row>
    <row r="30" spans="2:68" ht="15.75" thickTop="1" x14ac:dyDescent="0.25">
      <c r="K30" s="177">
        <v>7</v>
      </c>
      <c r="L30" s="50">
        <v>1</v>
      </c>
      <c r="M30" s="50">
        <v>1</v>
      </c>
      <c r="N30" s="50">
        <v>0</v>
      </c>
      <c r="O30" s="50">
        <v>1</v>
      </c>
      <c r="P30" s="50">
        <v>-1</v>
      </c>
      <c r="Q30" s="50">
        <f t="shared" si="42"/>
        <v>-3.6675824245080868E-4</v>
      </c>
      <c r="R30" s="50">
        <f t="shared" si="43"/>
        <v>-3.6675824245080868E-4</v>
      </c>
      <c r="S30" s="50">
        <f t="shared" si="44"/>
        <v>1.3182675159154548E-3</v>
      </c>
      <c r="T30" s="50">
        <f t="shared" si="45"/>
        <v>1.3182675159154548E-3</v>
      </c>
      <c r="U30" s="50">
        <f t="shared" si="46"/>
        <v>9.0885209056483388E-4</v>
      </c>
      <c r="V30" s="50">
        <f t="shared" si="47"/>
        <v>9.0885209056483388E-4</v>
      </c>
      <c r="W30" s="50">
        <f t="shared" si="48"/>
        <v>1.9683950505464788E-3</v>
      </c>
      <c r="X30" s="50">
        <f t="shared" si="49"/>
        <v>1.9683950505464788E-3</v>
      </c>
      <c r="Y30" s="50">
        <f t="shared" si="0"/>
        <v>2.9199043240111249E-3</v>
      </c>
      <c r="Z30" s="50">
        <f t="shared" si="1"/>
        <v>0.50072997556236487</v>
      </c>
      <c r="AA30" s="50">
        <f t="shared" si="2"/>
        <v>2.9199043240111249E-3</v>
      </c>
      <c r="AB30" s="50">
        <f t="shared" si="3"/>
        <v>0.50072997556236487</v>
      </c>
      <c r="AC30" s="50">
        <v>1</v>
      </c>
      <c r="AD30" s="50">
        <f t="shared" si="50"/>
        <v>-3.3542072426749059E-2</v>
      </c>
      <c r="AE30" s="50">
        <f t="shared" si="51"/>
        <v>-3.3542072426749059E-2</v>
      </c>
      <c r="AF30" s="50">
        <f t="shared" si="52"/>
        <v>-6.6899577877237229E-2</v>
      </c>
      <c r="AG30" s="50">
        <f t="shared" si="4"/>
        <v>-0.10049062009035148</v>
      </c>
      <c r="AH30" s="50">
        <f t="shared" si="5"/>
        <v>0.47489846512754613</v>
      </c>
      <c r="AI30" s="50">
        <f t="shared" si="6"/>
        <v>-0.36779530185458942</v>
      </c>
      <c r="AJ30" s="50">
        <f t="shared" si="7"/>
        <v>3.0841475895133034E-3</v>
      </c>
      <c r="AK30" s="50">
        <f t="shared" si="8"/>
        <v>3.0841475895133034E-3</v>
      </c>
      <c r="AL30" s="50">
        <f t="shared" si="9"/>
        <v>3.0841475895133035E-4</v>
      </c>
      <c r="AM30" s="50">
        <f t="shared" si="10"/>
        <v>3.0841475895133035E-4</v>
      </c>
      <c r="AN30" s="50">
        <f t="shared" si="11"/>
        <v>3.0841475895133035E-4</v>
      </c>
      <c r="AO30" s="50">
        <f t="shared" si="12"/>
        <v>3.0841475895133035E-4</v>
      </c>
      <c r="AP30" s="50">
        <f t="shared" si="13"/>
        <v>0</v>
      </c>
      <c r="AQ30" s="50">
        <f t="shared" si="14"/>
        <v>0</v>
      </c>
      <c r="AR30" s="50">
        <f t="shared" si="15"/>
        <v>3.0841475895133035E-4</v>
      </c>
      <c r="AS30" s="50">
        <f t="shared" si="16"/>
        <v>3.0841475895133035E-4</v>
      </c>
      <c r="AT30" s="50">
        <f t="shared" si="17"/>
        <v>-1.8416613250960119E-2</v>
      </c>
      <c r="AU30" s="50">
        <f t="shared" si="18"/>
        <v>-1.8416613250960119E-2</v>
      </c>
      <c r="AV30" s="50">
        <f t="shared" si="19"/>
        <v>-3.6779530185458945E-2</v>
      </c>
      <c r="AW30" s="50">
        <f t="shared" si="20"/>
        <v>-5.8343483499478336E-5</v>
      </c>
      <c r="AX30" s="50">
        <f t="shared" si="109"/>
        <v>-5.8343483499478336E-5</v>
      </c>
      <c r="AY30" s="50">
        <f t="shared" si="110"/>
        <v>1.6266822748667851E-3</v>
      </c>
      <c r="AZ30" s="50">
        <f t="shared" si="111"/>
        <v>1.6266822748667851E-3</v>
      </c>
      <c r="BA30" s="50">
        <f t="shared" si="112"/>
        <v>9.0885209056483388E-4</v>
      </c>
      <c r="BB30" s="50">
        <f t="shared" si="113"/>
        <v>9.0885209056483388E-4</v>
      </c>
      <c r="BC30" s="50">
        <f t="shared" si="114"/>
        <v>2.2768098094978094E-3</v>
      </c>
      <c r="BD30" s="50">
        <f t="shared" si="115"/>
        <v>2.2768098094978094E-3</v>
      </c>
      <c r="BE30" s="50">
        <f t="shared" si="22"/>
        <v>-5.1958685677709178E-2</v>
      </c>
      <c r="BF30" s="50">
        <f t="shared" si="116"/>
        <v>-5.1958685677709178E-2</v>
      </c>
      <c r="BG30" s="50">
        <f t="shared" si="117"/>
        <v>-0.10367910806269617</v>
      </c>
      <c r="BH30" s="50">
        <f>$AW$32*L30+M30*$AY$32+$BA$32*N30+O30*$BC$32</f>
        <v>3.9955090824059956E-3</v>
      </c>
      <c r="BI30" s="50">
        <f t="shared" si="37"/>
        <v>0.50099887594175607</v>
      </c>
      <c r="BJ30" s="50">
        <f>$AX$32*L30+M30*$AZ$32+N30*$BB$32+$BD$32*O30</f>
        <v>3.9955090824059956E-3</v>
      </c>
      <c r="BK30" s="50">
        <f t="shared" ref="BK30" si="140">1/(1+(EXP(-BJ30)))</f>
        <v>0.50099887594175607</v>
      </c>
      <c r="BL30" s="50">
        <f>$BE$32*BI30+$BF$32*BK30+$BG$32*AC30</f>
        <v>-0.11573191744684197</v>
      </c>
      <c r="BM30" s="50">
        <f t="shared" ref="BM30" si="141">1/(1+(EXP(-BL30)))</f>
        <v>0.47109927117289269</v>
      </c>
      <c r="BN30" s="50">
        <f t="shared" si="70"/>
        <v>-1.4710992711728927</v>
      </c>
      <c r="BO30" s="50">
        <f t="shared" si="41"/>
        <v>2.1641330656454163</v>
      </c>
      <c r="BP30" s="183">
        <f t="shared" ref="BP30" si="142">SUM(BO30:BO32)/2</f>
        <v>1.361758019343569</v>
      </c>
    </row>
    <row r="31" spans="2:68" x14ac:dyDescent="0.25">
      <c r="K31" s="178"/>
      <c r="L31" s="51">
        <v>1</v>
      </c>
      <c r="M31" s="51">
        <v>0</v>
      </c>
      <c r="N31" s="51">
        <v>-1</v>
      </c>
      <c r="O31" s="51">
        <v>-1</v>
      </c>
      <c r="P31" s="51">
        <v>1</v>
      </c>
      <c r="Q31" s="51">
        <f t="shared" si="42"/>
        <v>-5.8343483499478336E-5</v>
      </c>
      <c r="R31" s="51">
        <f t="shared" si="43"/>
        <v>-5.8343483499478336E-5</v>
      </c>
      <c r="S31" s="51">
        <f t="shared" si="44"/>
        <v>1.6266822748667851E-3</v>
      </c>
      <c r="T31" s="51">
        <f t="shared" si="45"/>
        <v>1.6266822748667851E-3</v>
      </c>
      <c r="U31" s="51">
        <f t="shared" si="46"/>
        <v>9.0885209056483388E-4</v>
      </c>
      <c r="V31" s="51">
        <f t="shared" si="47"/>
        <v>9.0885209056483388E-4</v>
      </c>
      <c r="W31" s="51">
        <f t="shared" si="48"/>
        <v>2.2768098094978094E-3</v>
      </c>
      <c r="X31" s="51">
        <f t="shared" si="49"/>
        <v>2.2768098094978094E-3</v>
      </c>
      <c r="Y31" s="51">
        <f t="shared" si="0"/>
        <v>-3.2440053835621216E-3</v>
      </c>
      <c r="Z31" s="51">
        <f t="shared" si="1"/>
        <v>0.49918899936532796</v>
      </c>
      <c r="AA31" s="51">
        <f t="shared" si="2"/>
        <v>-3.2440053835621216E-3</v>
      </c>
      <c r="AB31" s="51">
        <f t="shared" si="3"/>
        <v>0.49918899936532796</v>
      </c>
      <c r="AC31" s="51">
        <v>1</v>
      </c>
      <c r="AD31" s="51">
        <f t="shared" si="50"/>
        <v>-5.1958685677709178E-2</v>
      </c>
      <c r="AE31" s="51">
        <f t="shared" si="51"/>
        <v>-5.1958685677709178E-2</v>
      </c>
      <c r="AF31" s="51">
        <f t="shared" si="52"/>
        <v>-0.10367910806269617</v>
      </c>
      <c r="AG31" s="51">
        <f t="shared" si="4"/>
        <v>-0.15555351668628264</v>
      </c>
      <c r="AH31" s="51">
        <f t="shared" si="5"/>
        <v>0.46118984639295324</v>
      </c>
      <c r="AI31" s="51">
        <f t="shared" si="6"/>
        <v>0.13389096744932044</v>
      </c>
      <c r="AJ31" s="51">
        <f t="shared" si="7"/>
        <v>-1.7391950975561531E-3</v>
      </c>
      <c r="AK31" s="51">
        <f t="shared" si="8"/>
        <v>-1.7391950975561531E-3</v>
      </c>
      <c r="AL31" s="51">
        <f t="shared" si="9"/>
        <v>-1.7391950975561532E-4</v>
      </c>
      <c r="AM31" s="51">
        <f t="shared" si="10"/>
        <v>-1.7391950975561532E-4</v>
      </c>
      <c r="AN31" s="51">
        <f t="shared" si="11"/>
        <v>0</v>
      </c>
      <c r="AO31" s="51">
        <f t="shared" si="12"/>
        <v>0</v>
      </c>
      <c r="AP31" s="51">
        <f t="shared" si="13"/>
        <v>1.7391950975561532E-4</v>
      </c>
      <c r="AQ31" s="51">
        <f t="shared" si="14"/>
        <v>1.7391950975561532E-4</v>
      </c>
      <c r="AR31" s="51">
        <f t="shared" si="15"/>
        <v>1.7391950975561532E-4</v>
      </c>
      <c r="AS31" s="51">
        <f t="shared" si="16"/>
        <v>1.7391950975561532E-4</v>
      </c>
      <c r="AT31" s="51">
        <f t="shared" si="17"/>
        <v>6.6836898065081975E-3</v>
      </c>
      <c r="AU31" s="51">
        <f t="shared" si="18"/>
        <v>6.6836898065081975E-3</v>
      </c>
      <c r="AV31" s="51">
        <f t="shared" si="19"/>
        <v>1.3389096744932045E-2</v>
      </c>
      <c r="AW31" s="51">
        <f t="shared" si="20"/>
        <v>-2.3226299325509366E-4</v>
      </c>
      <c r="AX31" s="51">
        <f t="shared" si="109"/>
        <v>-2.3226299325509366E-4</v>
      </c>
      <c r="AY31" s="51">
        <f t="shared" si="110"/>
        <v>1.6266822748667851E-3</v>
      </c>
      <c r="AZ31" s="51">
        <f t="shared" si="111"/>
        <v>1.6266822748667851E-3</v>
      </c>
      <c r="BA31" s="51">
        <f t="shared" si="112"/>
        <v>1.0827716003204491E-3</v>
      </c>
      <c r="BB31" s="51">
        <f t="shared" si="113"/>
        <v>1.0827716003204491E-3</v>
      </c>
      <c r="BC31" s="51">
        <f t="shared" si="114"/>
        <v>2.4507293192534245E-3</v>
      </c>
      <c r="BD31" s="51">
        <f t="shared" si="115"/>
        <v>2.4507293192534245E-3</v>
      </c>
      <c r="BE31" s="51">
        <f t="shared" si="22"/>
        <v>-4.5274995871200978E-2</v>
      </c>
      <c r="BF31" s="51">
        <f t="shared" si="116"/>
        <v>-4.5274995871200978E-2</v>
      </c>
      <c r="BG31" s="51">
        <f t="shared" si="117"/>
        <v>-9.0290011317764124E-2</v>
      </c>
      <c r="BH31" s="51">
        <f t="shared" ref="BH31:BH32" si="143">$AW$32*L31+M31*$AY$32+$BA$32*N31+O31*$BC$32</f>
        <v>-4.1416651166811666E-3</v>
      </c>
      <c r="BI31" s="51">
        <f t="shared" si="37"/>
        <v>0.49896458520090209</v>
      </c>
      <c r="BJ31" s="51">
        <f t="shared" ref="BJ31:BJ32" si="144">$AX$32*L31+M31*$AZ$32+N31*$BB$32+$BD$32*O31</f>
        <v>-4.1416651166811666E-3</v>
      </c>
      <c r="BK31" s="51">
        <f t="shared" ref="BK31" si="145">1/(1+(EXP(-BJ31)))</f>
        <v>0.49896458520090209</v>
      </c>
      <c r="BL31" s="51">
        <f t="shared" ref="BL31:BL32" si="146">$BE$32*BI31+$BF$32*BK31+$BG$32*AC31</f>
        <v>-0.11557467096570104</v>
      </c>
      <c r="BM31" s="51">
        <f t="shared" ref="BM31" si="147">1/(1+(EXP(-BL31)))</f>
        <v>0.47113845163069651</v>
      </c>
      <c r="BN31" s="51">
        <f t="shared" si="70"/>
        <v>0.52886154836930355</v>
      </c>
      <c r="BO31" s="51">
        <f t="shared" si="41"/>
        <v>0.27969453734357719</v>
      </c>
      <c r="BP31" s="184"/>
    </row>
    <row r="32" spans="2:68" ht="15.75" thickBot="1" x14ac:dyDescent="0.3">
      <c r="K32" s="179"/>
      <c r="L32" s="52">
        <v>1</v>
      </c>
      <c r="M32" s="52">
        <v>-1</v>
      </c>
      <c r="N32" s="52">
        <v>-0.5</v>
      </c>
      <c r="O32" s="52">
        <v>-1</v>
      </c>
      <c r="P32" s="52">
        <v>1</v>
      </c>
      <c r="Q32" s="52">
        <f t="shared" si="42"/>
        <v>-2.3226299325509366E-4</v>
      </c>
      <c r="R32" s="52">
        <f t="shared" si="43"/>
        <v>-2.3226299325509366E-4</v>
      </c>
      <c r="S32" s="52">
        <f t="shared" si="44"/>
        <v>1.6266822748667851E-3</v>
      </c>
      <c r="T32" s="52">
        <f t="shared" si="45"/>
        <v>1.6266822748667851E-3</v>
      </c>
      <c r="U32" s="52">
        <f t="shared" si="46"/>
        <v>1.0827716003204491E-3</v>
      </c>
      <c r="V32" s="52">
        <f t="shared" si="47"/>
        <v>1.0827716003204491E-3</v>
      </c>
      <c r="W32" s="52">
        <f t="shared" si="48"/>
        <v>2.4507293192534245E-3</v>
      </c>
      <c r="X32" s="52">
        <f t="shared" si="49"/>
        <v>2.4507293192534245E-3</v>
      </c>
      <c r="Y32" s="52">
        <f t="shared" si="0"/>
        <v>-4.8510603875355279E-3</v>
      </c>
      <c r="Z32" s="52">
        <f t="shared" si="1"/>
        <v>0.49878723728142244</v>
      </c>
      <c r="AA32" s="52">
        <f t="shared" si="2"/>
        <v>-4.8510603875355279E-3</v>
      </c>
      <c r="AB32" s="52">
        <f t="shared" si="3"/>
        <v>0.49878723728142244</v>
      </c>
      <c r="AC32" s="52">
        <v>1</v>
      </c>
      <c r="AD32" s="52">
        <f t="shared" si="50"/>
        <v>-4.5274995871200978E-2</v>
      </c>
      <c r="AE32" s="52">
        <f t="shared" si="51"/>
        <v>-4.5274995871200978E-2</v>
      </c>
      <c r="AF32" s="52">
        <f t="shared" si="52"/>
        <v>-9.0290011317764124E-2</v>
      </c>
      <c r="AG32" s="52">
        <f t="shared" si="4"/>
        <v>-0.13545519153481242</v>
      </c>
      <c r="AH32" s="52">
        <f t="shared" si="5"/>
        <v>0.46618788534373606</v>
      </c>
      <c r="AI32" s="52">
        <f t="shared" si="6"/>
        <v>0.1328427431076144</v>
      </c>
      <c r="AJ32" s="52">
        <f t="shared" si="7"/>
        <v>-1.5036048154087967E-3</v>
      </c>
      <c r="AK32" s="52">
        <f t="shared" si="8"/>
        <v>-1.5036048154087967E-3</v>
      </c>
      <c r="AL32" s="52">
        <f t="shared" si="9"/>
        <v>-1.5036048154087967E-4</v>
      </c>
      <c r="AM32" s="52">
        <f t="shared" si="10"/>
        <v>-1.5036048154087967E-4</v>
      </c>
      <c r="AN32" s="52">
        <f t="shared" si="11"/>
        <v>1.5036048154087967E-4</v>
      </c>
      <c r="AO32" s="52">
        <f t="shared" si="12"/>
        <v>1.5036048154087967E-4</v>
      </c>
      <c r="AP32" s="52">
        <f t="shared" si="13"/>
        <v>7.5180240770439835E-5</v>
      </c>
      <c r="AQ32" s="52">
        <f t="shared" si="14"/>
        <v>7.5180240770439835E-5</v>
      </c>
      <c r="AR32" s="52">
        <f t="shared" si="15"/>
        <v>1.5036048154087967E-4</v>
      </c>
      <c r="AS32" s="52">
        <f t="shared" si="16"/>
        <v>1.5036048154087967E-4</v>
      </c>
      <c r="AT32" s="52">
        <f t="shared" si="17"/>
        <v>6.6260264827532715E-3</v>
      </c>
      <c r="AU32" s="52">
        <f t="shared" si="18"/>
        <v>6.6260264827532715E-3</v>
      </c>
      <c r="AV32" s="52">
        <f t="shared" si="19"/>
        <v>1.3284274310761441E-2</v>
      </c>
      <c r="AW32" s="52">
        <f t="shared" si="20"/>
        <v>-3.8262347479597333E-4</v>
      </c>
      <c r="AX32" s="52">
        <f t="shared" si="109"/>
        <v>-3.8262347479597333E-4</v>
      </c>
      <c r="AY32" s="52">
        <f t="shared" si="110"/>
        <v>1.7770427564076647E-3</v>
      </c>
      <c r="AZ32" s="52">
        <f t="shared" si="111"/>
        <v>1.7770427564076647E-3</v>
      </c>
      <c r="BA32" s="52">
        <f t="shared" si="112"/>
        <v>1.1579518410908889E-3</v>
      </c>
      <c r="BB32" s="52">
        <f t="shared" si="113"/>
        <v>1.1579518410908889E-3</v>
      </c>
      <c r="BC32" s="52">
        <f t="shared" si="114"/>
        <v>2.6010898007943041E-3</v>
      </c>
      <c r="BD32" s="52">
        <f t="shared" si="115"/>
        <v>2.6010898007943041E-3</v>
      </c>
      <c r="BE32" s="52">
        <f t="shared" si="22"/>
        <v>-3.864896938844771E-2</v>
      </c>
      <c r="BF32" s="52">
        <f t="shared" si="116"/>
        <v>-3.864896938844771E-2</v>
      </c>
      <c r="BG32" s="52">
        <f t="shared" si="117"/>
        <v>-7.7005737007002681E-2</v>
      </c>
      <c r="BH32" s="52">
        <f t="shared" si="143"/>
        <v>-5.3397319525433865E-3</v>
      </c>
      <c r="BI32" s="52">
        <f t="shared" si="37"/>
        <v>0.49866507018373796</v>
      </c>
      <c r="BJ32" s="52">
        <f t="shared" si="144"/>
        <v>-5.3397319525433865E-3</v>
      </c>
      <c r="BK32" s="52">
        <f t="shared" ref="BK32" si="148">1/(1+(EXP(-BJ32)))</f>
        <v>0.49866507018373796</v>
      </c>
      <c r="BL32" s="52">
        <f t="shared" si="146"/>
        <v>-0.11555151907224151</v>
      </c>
      <c r="BM32" s="52">
        <f t="shared" ref="BM32" si="149">1/(1+(EXP(-BL32)))</f>
        <v>0.47114422032264364</v>
      </c>
      <c r="BN32" s="52">
        <f t="shared" si="70"/>
        <v>0.52885577967735631</v>
      </c>
      <c r="BO32" s="52">
        <f t="shared" si="41"/>
        <v>0.27968843569814444</v>
      </c>
      <c r="BP32" s="185"/>
    </row>
    <row r="33" spans="11:68" ht="15.75" thickTop="1" x14ac:dyDescent="0.25">
      <c r="K33" s="186">
        <v>8</v>
      </c>
      <c r="L33" s="53">
        <v>1</v>
      </c>
      <c r="M33" s="53">
        <v>1</v>
      </c>
      <c r="N33" s="53">
        <v>0</v>
      </c>
      <c r="O33" s="53">
        <v>1</v>
      </c>
      <c r="P33" s="53">
        <v>-1</v>
      </c>
      <c r="Q33" s="53">
        <f t="shared" si="42"/>
        <v>-3.8262347479597333E-4</v>
      </c>
      <c r="R33" s="53">
        <f t="shared" si="43"/>
        <v>-3.8262347479597333E-4</v>
      </c>
      <c r="S33" s="53">
        <f t="shared" si="44"/>
        <v>1.7770427564076647E-3</v>
      </c>
      <c r="T33" s="53">
        <f t="shared" si="45"/>
        <v>1.7770427564076647E-3</v>
      </c>
      <c r="U33" s="53">
        <f t="shared" si="46"/>
        <v>1.1579518410908889E-3</v>
      </c>
      <c r="V33" s="53">
        <f t="shared" si="47"/>
        <v>1.1579518410908889E-3</v>
      </c>
      <c r="W33" s="53">
        <f t="shared" si="48"/>
        <v>2.6010898007943041E-3</v>
      </c>
      <c r="X33" s="53">
        <f t="shared" si="49"/>
        <v>2.6010898007943041E-3</v>
      </c>
      <c r="Y33" s="53">
        <f t="shared" si="0"/>
        <v>3.9955090824059956E-3</v>
      </c>
      <c r="Z33" s="53">
        <f t="shared" si="1"/>
        <v>0.50099887594175607</v>
      </c>
      <c r="AA33" s="53">
        <f t="shared" si="2"/>
        <v>3.9955090824059956E-3</v>
      </c>
      <c r="AB33" s="53">
        <f t="shared" si="3"/>
        <v>0.50099887594175607</v>
      </c>
      <c r="AC33" s="53">
        <v>1</v>
      </c>
      <c r="AD33" s="53">
        <f t="shared" si="50"/>
        <v>-3.864896938844771E-2</v>
      </c>
      <c r="AE33" s="53">
        <f t="shared" si="51"/>
        <v>-3.864896938844771E-2</v>
      </c>
      <c r="AF33" s="53">
        <f t="shared" si="52"/>
        <v>-7.7005737007002681E-2</v>
      </c>
      <c r="AG33" s="53">
        <f t="shared" si="4"/>
        <v>-0.11573191744684197</v>
      </c>
      <c r="AH33" s="53">
        <f t="shared" si="5"/>
        <v>0.47109927117289269</v>
      </c>
      <c r="AI33" s="53">
        <f t="shared" si="6"/>
        <v>-0.3665460789983333</v>
      </c>
      <c r="AJ33" s="53">
        <f t="shared" si="7"/>
        <v>3.541642911867674E-3</v>
      </c>
      <c r="AK33" s="53">
        <f t="shared" si="8"/>
        <v>3.541642911867674E-3</v>
      </c>
      <c r="AL33" s="53">
        <f t="shared" si="9"/>
        <v>3.5416429118676743E-4</v>
      </c>
      <c r="AM33" s="53">
        <f t="shared" si="10"/>
        <v>3.5416429118676743E-4</v>
      </c>
      <c r="AN33" s="53">
        <f t="shared" si="11"/>
        <v>3.5416429118676743E-4</v>
      </c>
      <c r="AO33" s="53">
        <f t="shared" si="12"/>
        <v>3.5416429118676743E-4</v>
      </c>
      <c r="AP33" s="53">
        <f t="shared" si="13"/>
        <v>0</v>
      </c>
      <c r="AQ33" s="53">
        <f t="shared" si="14"/>
        <v>0</v>
      </c>
      <c r="AR33" s="53">
        <f t="shared" si="15"/>
        <v>3.5416429118676743E-4</v>
      </c>
      <c r="AS33" s="53">
        <f t="shared" si="16"/>
        <v>3.5416429118676743E-4</v>
      </c>
      <c r="AT33" s="53">
        <f t="shared" si="17"/>
        <v>-1.8363917355902312E-2</v>
      </c>
      <c r="AU33" s="53">
        <f t="shared" si="18"/>
        <v>-1.8363917355902312E-2</v>
      </c>
      <c r="AV33" s="53">
        <f t="shared" si="19"/>
        <v>-3.6654607899833332E-2</v>
      </c>
      <c r="AW33" s="53">
        <f t="shared" si="20"/>
        <v>-2.8459183609205903E-5</v>
      </c>
      <c r="AX33" s="53">
        <f t="shared" si="109"/>
        <v>-2.8459183609205903E-5</v>
      </c>
      <c r="AY33" s="53">
        <f t="shared" si="110"/>
        <v>2.1312070475944323E-3</v>
      </c>
      <c r="AZ33" s="53">
        <f t="shared" si="111"/>
        <v>2.1312070475944323E-3</v>
      </c>
      <c r="BA33" s="53">
        <f t="shared" si="112"/>
        <v>1.1579518410908889E-3</v>
      </c>
      <c r="BB33" s="53">
        <f t="shared" si="113"/>
        <v>1.1579518410908889E-3</v>
      </c>
      <c r="BC33" s="53">
        <f t="shared" si="114"/>
        <v>2.9552540919810717E-3</v>
      </c>
      <c r="BD33" s="53">
        <f t="shared" si="115"/>
        <v>2.9552540919810717E-3</v>
      </c>
      <c r="BE33" s="53">
        <f t="shared" si="22"/>
        <v>-5.7012886744350025E-2</v>
      </c>
      <c r="BF33" s="53">
        <f t="shared" si="116"/>
        <v>-5.7012886744350025E-2</v>
      </c>
      <c r="BG33" s="53">
        <f t="shared" si="117"/>
        <v>-0.11366034490683602</v>
      </c>
      <c r="BH33" s="53">
        <f>$AW$35*L33+M33*$AY$35+$BA$35*N33+O33*$BC$35</f>
        <v>5.2260104678043227E-3</v>
      </c>
      <c r="BI33" s="53">
        <f t="shared" si="37"/>
        <v>0.50130649964344798</v>
      </c>
      <c r="BJ33" s="53">
        <f>$AX$35*L33+M33*$AZ$35+N33*$BB$35+$BD$35*O33</f>
        <v>5.2260104678043227E-3</v>
      </c>
      <c r="BK33" s="53">
        <f t="shared" ref="BK33" si="150">1/(1+(EXP(-BJ33)))</f>
        <v>0.50130649964344798</v>
      </c>
      <c r="BL33" s="53">
        <f>$BE$35*BI33+$BF$35*BK33+$BG$35*AC33</f>
        <v>-0.13058068883656954</v>
      </c>
      <c r="BM33" s="53">
        <f t="shared" ref="BM33" si="151">1/(1+(EXP(-BL33)))</f>
        <v>0.46740113576101788</v>
      </c>
      <c r="BN33" s="53">
        <f t="shared" si="70"/>
        <v>-1.4674011357610179</v>
      </c>
      <c r="BO33" s="53">
        <f t="shared" si="41"/>
        <v>2.1532660932327254</v>
      </c>
      <c r="BP33" s="180">
        <f t="shared" ref="BP33" si="152">SUM(BO33:BO35)/2</f>
        <v>1.3602300693942551</v>
      </c>
    </row>
    <row r="34" spans="11:68" x14ac:dyDescent="0.25">
      <c r="K34" s="187"/>
      <c r="L34" s="54">
        <v>1</v>
      </c>
      <c r="M34" s="54">
        <v>0</v>
      </c>
      <c r="N34" s="54">
        <v>-1</v>
      </c>
      <c r="O34" s="54">
        <v>-1</v>
      </c>
      <c r="P34" s="54">
        <v>1</v>
      </c>
      <c r="Q34" s="54">
        <f t="shared" si="42"/>
        <v>-2.8459183609205903E-5</v>
      </c>
      <c r="R34" s="54">
        <f t="shared" si="43"/>
        <v>-2.8459183609205903E-5</v>
      </c>
      <c r="S34" s="54">
        <f t="shared" si="44"/>
        <v>2.1312070475944323E-3</v>
      </c>
      <c r="T34" s="54">
        <f t="shared" si="45"/>
        <v>2.1312070475944323E-3</v>
      </c>
      <c r="U34" s="54">
        <f t="shared" si="46"/>
        <v>1.1579518410908889E-3</v>
      </c>
      <c r="V34" s="54">
        <f t="shared" si="47"/>
        <v>1.1579518410908889E-3</v>
      </c>
      <c r="W34" s="54">
        <f t="shared" si="48"/>
        <v>2.9552540919810717E-3</v>
      </c>
      <c r="X34" s="54">
        <f t="shared" si="49"/>
        <v>2.9552540919810717E-3</v>
      </c>
      <c r="Y34" s="54">
        <f t="shared" si="0"/>
        <v>-4.1416651166811666E-3</v>
      </c>
      <c r="Z34" s="54">
        <f t="shared" si="1"/>
        <v>0.49896458520090209</v>
      </c>
      <c r="AA34" s="54">
        <f t="shared" si="2"/>
        <v>-4.1416651166811666E-3</v>
      </c>
      <c r="AB34" s="54">
        <f t="shared" si="3"/>
        <v>0.49896458520090209</v>
      </c>
      <c r="AC34" s="54">
        <v>1</v>
      </c>
      <c r="AD34" s="54">
        <f t="shared" si="50"/>
        <v>-5.7012886744350025E-2</v>
      </c>
      <c r="AE34" s="54">
        <f t="shared" si="51"/>
        <v>-5.7012886744350025E-2</v>
      </c>
      <c r="AF34" s="54">
        <f t="shared" si="52"/>
        <v>-0.11366034490683602</v>
      </c>
      <c r="AG34" s="54">
        <f t="shared" si="4"/>
        <v>-0.17055516767783727</v>
      </c>
      <c r="AH34" s="54">
        <f t="shared" si="5"/>
        <v>0.45746426851434407</v>
      </c>
      <c r="AI34" s="54">
        <f t="shared" si="6"/>
        <v>0.13465232923708634</v>
      </c>
      <c r="AJ34" s="54">
        <f t="shared" si="7"/>
        <v>-1.9192212688647677E-3</v>
      </c>
      <c r="AK34" s="54">
        <f t="shared" si="8"/>
        <v>-1.9192212688647677E-3</v>
      </c>
      <c r="AL34" s="54">
        <f t="shared" si="9"/>
        <v>-1.9192212688647677E-4</v>
      </c>
      <c r="AM34" s="54">
        <f t="shared" si="10"/>
        <v>-1.9192212688647677E-4</v>
      </c>
      <c r="AN34" s="54">
        <f t="shared" si="11"/>
        <v>0</v>
      </c>
      <c r="AO34" s="54">
        <f t="shared" si="12"/>
        <v>0</v>
      </c>
      <c r="AP34" s="54">
        <f t="shared" si="13"/>
        <v>1.9192212688647677E-4</v>
      </c>
      <c r="AQ34" s="54">
        <f t="shared" si="14"/>
        <v>1.9192212688647677E-4</v>
      </c>
      <c r="AR34" s="54">
        <f t="shared" si="15"/>
        <v>1.9192212688647677E-4</v>
      </c>
      <c r="AS34" s="54">
        <f t="shared" si="16"/>
        <v>1.9192212688647677E-4</v>
      </c>
      <c r="AT34" s="54">
        <f t="shared" si="17"/>
        <v>6.7186743604118089E-3</v>
      </c>
      <c r="AU34" s="54">
        <f t="shared" si="18"/>
        <v>6.7186743604118089E-3</v>
      </c>
      <c r="AV34" s="54">
        <f t="shared" si="19"/>
        <v>1.3465232923708634E-2</v>
      </c>
      <c r="AW34" s="54">
        <f t="shared" si="20"/>
        <v>-2.2038131049568268E-4</v>
      </c>
      <c r="AX34" s="54">
        <f t="shared" si="109"/>
        <v>-2.2038131049568268E-4</v>
      </c>
      <c r="AY34" s="54">
        <f t="shared" si="110"/>
        <v>2.1312070475944323E-3</v>
      </c>
      <c r="AZ34" s="54">
        <f t="shared" si="111"/>
        <v>2.1312070475944323E-3</v>
      </c>
      <c r="BA34" s="54">
        <f t="shared" si="112"/>
        <v>1.3498739679773657E-3</v>
      </c>
      <c r="BB34" s="54">
        <f t="shared" si="113"/>
        <v>1.3498739679773657E-3</v>
      </c>
      <c r="BC34" s="54">
        <f t="shared" si="114"/>
        <v>3.1471762188675484E-3</v>
      </c>
      <c r="BD34" s="54">
        <f t="shared" si="115"/>
        <v>3.1471762188675484E-3</v>
      </c>
      <c r="BE34" s="54">
        <f t="shared" si="22"/>
        <v>-5.0294212383938219E-2</v>
      </c>
      <c r="BF34" s="54">
        <f t="shared" si="116"/>
        <v>-5.0294212383938219E-2</v>
      </c>
      <c r="BG34" s="54">
        <f t="shared" si="117"/>
        <v>-0.10019511198312739</v>
      </c>
      <c r="BH34" s="54">
        <f t="shared" ref="BH34:BH35" si="153">$AW$35*L34+M34*$AY$35+$BA$35*N34+O34*$BC$35</f>
        <v>-5.1374527769356589E-3</v>
      </c>
      <c r="BI34" s="54">
        <f t="shared" si="37"/>
        <v>0.49871563963065352</v>
      </c>
      <c r="BJ34" s="54">
        <f t="shared" ref="BJ34:BJ35" si="154">$AX$35*L34+M34*$AZ$35+N34*$BB$35+$BD$35*O34</f>
        <v>-5.1374527769356589E-3</v>
      </c>
      <c r="BK34" s="54">
        <f t="shared" ref="BK34" si="155">1/(1+(EXP(-BJ34)))</f>
        <v>0.49871563963065352</v>
      </c>
      <c r="BL34" s="54">
        <f t="shared" ref="BL34:BL35" si="156">$BE$35*BI34+$BF$35*BK34+$BG$35*AC34</f>
        <v>-0.13035459098871105</v>
      </c>
      <c r="BM34" s="54">
        <f t="shared" ref="BM34" si="157">1/(1+(EXP(-BL34)))</f>
        <v>0.46745742036658428</v>
      </c>
      <c r="BN34" s="54">
        <f t="shared" si="70"/>
        <v>0.53254257963341578</v>
      </c>
      <c r="BO34" s="54">
        <f t="shared" si="41"/>
        <v>0.28360159912261301</v>
      </c>
      <c r="BP34" s="181"/>
    </row>
    <row r="35" spans="11:68" ht="15.75" thickBot="1" x14ac:dyDescent="0.3">
      <c r="K35" s="188"/>
      <c r="L35" s="55">
        <v>1</v>
      </c>
      <c r="M35" s="55">
        <v>-1</v>
      </c>
      <c r="N35" s="55">
        <v>-0.5</v>
      </c>
      <c r="O35" s="55">
        <v>-1</v>
      </c>
      <c r="P35" s="55">
        <v>1</v>
      </c>
      <c r="Q35" s="55">
        <f t="shared" si="42"/>
        <v>-2.2038131049568268E-4</v>
      </c>
      <c r="R35" s="55">
        <f t="shared" si="43"/>
        <v>-2.2038131049568268E-4</v>
      </c>
      <c r="S35" s="55">
        <f t="shared" si="44"/>
        <v>2.1312070475944323E-3</v>
      </c>
      <c r="T35" s="55">
        <f t="shared" si="45"/>
        <v>2.1312070475944323E-3</v>
      </c>
      <c r="U35" s="55">
        <f t="shared" si="46"/>
        <v>1.3498739679773657E-3</v>
      </c>
      <c r="V35" s="55">
        <f t="shared" si="47"/>
        <v>1.3498739679773657E-3</v>
      </c>
      <c r="W35" s="55">
        <f t="shared" si="48"/>
        <v>3.1471762188675484E-3</v>
      </c>
      <c r="X35" s="55">
        <f t="shared" si="49"/>
        <v>3.1471762188675484E-3</v>
      </c>
      <c r="Y35" s="55">
        <f t="shared" si="0"/>
        <v>-6.173701560946346E-3</v>
      </c>
      <c r="Z35" s="55">
        <f t="shared" si="1"/>
        <v>0.49845657951199701</v>
      </c>
      <c r="AA35" s="55">
        <f t="shared" si="2"/>
        <v>-6.173701560946346E-3</v>
      </c>
      <c r="AB35" s="55">
        <f t="shared" si="3"/>
        <v>0.49845657951199701</v>
      </c>
      <c r="AC35" s="55">
        <v>1</v>
      </c>
      <c r="AD35" s="55">
        <f t="shared" si="50"/>
        <v>-5.0294212383938219E-2</v>
      </c>
      <c r="AE35" s="55">
        <f t="shared" si="51"/>
        <v>-5.0294212383938219E-2</v>
      </c>
      <c r="AF35" s="55">
        <f t="shared" si="52"/>
        <v>-0.10019511198312739</v>
      </c>
      <c r="AG35" s="55">
        <f t="shared" si="4"/>
        <v>-0.15033407413142291</v>
      </c>
      <c r="AH35" s="55">
        <f t="shared" si="5"/>
        <v>0.46248710519827335</v>
      </c>
      <c r="AI35" s="55">
        <f t="shared" si="6"/>
        <v>0.13362182626857602</v>
      </c>
      <c r="AJ35" s="55">
        <f t="shared" si="7"/>
        <v>-1.6800851183802483E-3</v>
      </c>
      <c r="AK35" s="55">
        <f t="shared" si="8"/>
        <v>-1.6800851183802483E-3</v>
      </c>
      <c r="AL35" s="55">
        <f t="shared" si="9"/>
        <v>-1.6800851183802485E-4</v>
      </c>
      <c r="AM35" s="55">
        <f t="shared" si="10"/>
        <v>-1.6800851183802485E-4</v>
      </c>
      <c r="AN35" s="55">
        <f t="shared" si="11"/>
        <v>1.6800851183802485E-4</v>
      </c>
      <c r="AO35" s="55">
        <f t="shared" si="12"/>
        <v>1.6800851183802485E-4</v>
      </c>
      <c r="AP35" s="55">
        <f t="shared" si="13"/>
        <v>8.4004255919012426E-5</v>
      </c>
      <c r="AQ35" s="55">
        <f t="shared" si="14"/>
        <v>8.4004255919012426E-5</v>
      </c>
      <c r="AR35" s="55">
        <f t="shared" si="15"/>
        <v>1.6800851183802485E-4</v>
      </c>
      <c r="AS35" s="55">
        <f t="shared" si="16"/>
        <v>1.6800851183802485E-4</v>
      </c>
      <c r="AT35" s="55">
        <f t="shared" si="17"/>
        <v>6.6604678469980722E-3</v>
      </c>
      <c r="AU35" s="55">
        <f t="shared" si="18"/>
        <v>6.6604678469980722E-3</v>
      </c>
      <c r="AV35" s="55">
        <f t="shared" si="19"/>
        <v>1.3362182626857603E-2</v>
      </c>
      <c r="AW35" s="55">
        <f t="shared" si="20"/>
        <v>-3.8838982233370753E-4</v>
      </c>
      <c r="AX35" s="55">
        <f t="shared" si="109"/>
        <v>-3.8838982233370753E-4</v>
      </c>
      <c r="AY35" s="55">
        <f t="shared" si="110"/>
        <v>2.2992155594324572E-3</v>
      </c>
      <c r="AZ35" s="55">
        <f t="shared" si="111"/>
        <v>2.2992155594324572E-3</v>
      </c>
      <c r="BA35" s="55">
        <f t="shared" si="112"/>
        <v>1.4338782238963782E-3</v>
      </c>
      <c r="BB35" s="55">
        <f t="shared" si="113"/>
        <v>1.4338782238963782E-3</v>
      </c>
      <c r="BC35" s="55">
        <f t="shared" si="114"/>
        <v>3.3151847307055734E-3</v>
      </c>
      <c r="BD35" s="55">
        <f t="shared" si="115"/>
        <v>3.3151847307055734E-3</v>
      </c>
      <c r="BE35" s="55">
        <f t="shared" si="22"/>
        <v>-4.3633744536940147E-2</v>
      </c>
      <c r="BF35" s="55">
        <f t="shared" si="116"/>
        <v>-4.3633744536940147E-2</v>
      </c>
      <c r="BG35" s="55">
        <f t="shared" si="117"/>
        <v>-8.6832929356269781E-2</v>
      </c>
      <c r="BH35" s="55">
        <f t="shared" si="153"/>
        <v>-6.7197292244199278E-3</v>
      </c>
      <c r="BI35" s="55">
        <f t="shared" si="37"/>
        <v>0.49832007401527822</v>
      </c>
      <c r="BJ35" s="55">
        <f t="shared" si="154"/>
        <v>-6.7197292244199278E-3</v>
      </c>
      <c r="BK35" s="55">
        <f t="shared" ref="BK35" si="158">1/(1+(EXP(-BJ35)))</f>
        <v>0.49832007401527822</v>
      </c>
      <c r="BL35" s="55">
        <f t="shared" si="156"/>
        <v>-0.13032007097069329</v>
      </c>
      <c r="BM35" s="55">
        <f t="shared" ref="BM35" si="159">1/(1+(EXP(-BL35)))</f>
        <v>0.46746601382336955</v>
      </c>
      <c r="BN35" s="55">
        <f t="shared" si="70"/>
        <v>0.5325339861766305</v>
      </c>
      <c r="BO35" s="55">
        <f t="shared" si="41"/>
        <v>0.28359244643317166</v>
      </c>
      <c r="BP35" s="182"/>
    </row>
    <row r="36" spans="11:68" ht="15.75" thickTop="1" x14ac:dyDescent="0.25">
      <c r="K36" s="177">
        <v>9</v>
      </c>
      <c r="L36" s="50">
        <v>1</v>
      </c>
      <c r="M36" s="50">
        <v>1</v>
      </c>
      <c r="N36" s="50">
        <v>0</v>
      </c>
      <c r="O36" s="50">
        <v>1</v>
      </c>
      <c r="P36" s="50">
        <v>-1</v>
      </c>
      <c r="Q36" s="50">
        <f t="shared" si="42"/>
        <v>-3.8838982233370753E-4</v>
      </c>
      <c r="R36" s="50">
        <f t="shared" si="43"/>
        <v>-3.8838982233370753E-4</v>
      </c>
      <c r="S36" s="50">
        <f t="shared" si="44"/>
        <v>2.2992155594324572E-3</v>
      </c>
      <c r="T36" s="50">
        <f t="shared" si="45"/>
        <v>2.2992155594324572E-3</v>
      </c>
      <c r="U36" s="50">
        <f t="shared" si="46"/>
        <v>1.4338782238963782E-3</v>
      </c>
      <c r="V36" s="50">
        <f t="shared" si="47"/>
        <v>1.4338782238963782E-3</v>
      </c>
      <c r="W36" s="50">
        <f t="shared" si="48"/>
        <v>3.3151847307055734E-3</v>
      </c>
      <c r="X36" s="50">
        <f t="shared" si="49"/>
        <v>3.3151847307055734E-3</v>
      </c>
      <c r="Y36" s="50">
        <f t="shared" si="0"/>
        <v>5.2260104678043227E-3</v>
      </c>
      <c r="Z36" s="50">
        <f t="shared" si="1"/>
        <v>0.50130649964344798</v>
      </c>
      <c r="AA36" s="50">
        <f t="shared" si="2"/>
        <v>5.2260104678043227E-3</v>
      </c>
      <c r="AB36" s="50">
        <f t="shared" si="3"/>
        <v>0.50130649964344798</v>
      </c>
      <c r="AC36" s="50">
        <v>1</v>
      </c>
      <c r="AD36" s="50">
        <f t="shared" si="50"/>
        <v>-4.3633744536940147E-2</v>
      </c>
      <c r="AE36" s="50">
        <f t="shared" si="51"/>
        <v>-4.3633744536940147E-2</v>
      </c>
      <c r="AF36" s="50">
        <f t="shared" si="52"/>
        <v>-8.6832929356269781E-2</v>
      </c>
      <c r="AG36" s="50">
        <f t="shared" si="4"/>
        <v>-0.13058068883656954</v>
      </c>
      <c r="AH36" s="50">
        <f t="shared" si="5"/>
        <v>0.46740113576101788</v>
      </c>
      <c r="AI36" s="50">
        <f t="shared" si="6"/>
        <v>-0.3652908973707491</v>
      </c>
      <c r="AJ36" s="50">
        <f t="shared" si="7"/>
        <v>3.9847252174319957E-3</v>
      </c>
      <c r="AK36" s="50">
        <f t="shared" si="8"/>
        <v>3.9847252174319957E-3</v>
      </c>
      <c r="AL36" s="50">
        <f t="shared" si="9"/>
        <v>3.9847252174319962E-4</v>
      </c>
      <c r="AM36" s="50">
        <f t="shared" si="10"/>
        <v>3.9847252174319962E-4</v>
      </c>
      <c r="AN36" s="50">
        <f t="shared" si="11"/>
        <v>3.9847252174319962E-4</v>
      </c>
      <c r="AO36" s="50">
        <f t="shared" si="12"/>
        <v>3.9847252174319962E-4</v>
      </c>
      <c r="AP36" s="50">
        <f t="shared" si="13"/>
        <v>0</v>
      </c>
      <c r="AQ36" s="50">
        <f t="shared" si="14"/>
        <v>0</v>
      </c>
      <c r="AR36" s="50">
        <f t="shared" si="15"/>
        <v>3.9847252174319962E-4</v>
      </c>
      <c r="AS36" s="50">
        <f t="shared" si="16"/>
        <v>3.9847252174319962E-4</v>
      </c>
      <c r="AT36" s="50">
        <f t="shared" si="17"/>
        <v>-1.8312270111254424E-2</v>
      </c>
      <c r="AU36" s="50">
        <f t="shared" si="18"/>
        <v>-1.8312270111254424E-2</v>
      </c>
      <c r="AV36" s="50">
        <f t="shared" si="19"/>
        <v>-3.6529089737074909E-2</v>
      </c>
      <c r="AW36" s="50">
        <f t="shared" si="20"/>
        <v>1.008269940949209E-5</v>
      </c>
      <c r="AX36" s="50">
        <f t="shared" si="109"/>
        <v>1.008269940949209E-5</v>
      </c>
      <c r="AY36" s="50">
        <f t="shared" si="110"/>
        <v>2.6976880811756566E-3</v>
      </c>
      <c r="AZ36" s="50">
        <f t="shared" si="111"/>
        <v>2.6976880811756566E-3</v>
      </c>
      <c r="BA36" s="50">
        <f t="shared" si="112"/>
        <v>1.4338782238963782E-3</v>
      </c>
      <c r="BB36" s="50">
        <f t="shared" si="113"/>
        <v>1.4338782238963782E-3</v>
      </c>
      <c r="BC36" s="50">
        <f t="shared" si="114"/>
        <v>3.7136572524487732E-3</v>
      </c>
      <c r="BD36" s="50">
        <f t="shared" si="115"/>
        <v>3.7136572524487732E-3</v>
      </c>
      <c r="BE36" s="50">
        <f t="shared" si="22"/>
        <v>-6.1946014648194575E-2</v>
      </c>
      <c r="BF36" s="50">
        <f t="shared" si="116"/>
        <v>-6.1946014648194575E-2</v>
      </c>
      <c r="BG36" s="50">
        <f t="shared" si="117"/>
        <v>-0.12336201909334468</v>
      </c>
      <c r="BH36" s="50">
        <f>$AW$38*L36+M36*$AY$38+$BA$38*N36+O36*$BC$38</f>
        <v>6.6068279784896478E-3</v>
      </c>
      <c r="BI36" s="50">
        <f t="shared" si="37"/>
        <v>0.50165170098654022</v>
      </c>
      <c r="BJ36" s="50">
        <f>$AX$38*L36+M36*$AZ$38+N36*$BB$38+$BD$38*O36</f>
        <v>6.6068279784896478E-3</v>
      </c>
      <c r="BK36" s="50">
        <f t="shared" ref="BK36" si="160">1/(1+(EXP(-BJ36)))</f>
        <v>0.50165170098654022</v>
      </c>
      <c r="BL36" s="50">
        <f>$BE$38*BI36+$BF$38*BK36+$BG$38*AC36</f>
        <v>-0.14505058602964113</v>
      </c>
      <c r="BM36" s="50">
        <f t="shared" ref="BM36" si="161">1/(1+(EXP(-BL36)))</f>
        <v>0.46380079952478959</v>
      </c>
      <c r="BN36" s="50">
        <f t="shared" si="70"/>
        <v>-1.4638007995247895</v>
      </c>
      <c r="BO36" s="50">
        <f t="shared" si="41"/>
        <v>2.1427127806894131</v>
      </c>
      <c r="BP36" s="183">
        <f t="shared" ref="BP36" si="162">SUM(BO36:BO38)/2</f>
        <v>1.358776440034406</v>
      </c>
    </row>
    <row r="37" spans="11:68" x14ac:dyDescent="0.25">
      <c r="K37" s="178"/>
      <c r="L37" s="51">
        <v>1</v>
      </c>
      <c r="M37" s="51">
        <v>0</v>
      </c>
      <c r="N37" s="51">
        <v>-1</v>
      </c>
      <c r="O37" s="51">
        <v>-1</v>
      </c>
      <c r="P37" s="51">
        <v>1</v>
      </c>
      <c r="Q37" s="51">
        <f t="shared" si="42"/>
        <v>1.008269940949209E-5</v>
      </c>
      <c r="R37" s="51">
        <f t="shared" si="43"/>
        <v>1.008269940949209E-5</v>
      </c>
      <c r="S37" s="51">
        <f t="shared" si="44"/>
        <v>2.6976880811756566E-3</v>
      </c>
      <c r="T37" s="51">
        <f t="shared" si="45"/>
        <v>2.6976880811756566E-3</v>
      </c>
      <c r="U37" s="51">
        <f t="shared" si="46"/>
        <v>1.4338782238963782E-3</v>
      </c>
      <c r="V37" s="51">
        <f t="shared" si="47"/>
        <v>1.4338782238963782E-3</v>
      </c>
      <c r="W37" s="51">
        <f t="shared" si="48"/>
        <v>3.7136572524487732E-3</v>
      </c>
      <c r="X37" s="51">
        <f t="shared" si="49"/>
        <v>3.7136572524487732E-3</v>
      </c>
      <c r="Y37" s="51">
        <f t="shared" si="0"/>
        <v>-5.1374527769356589E-3</v>
      </c>
      <c r="Z37" s="51">
        <f t="shared" si="1"/>
        <v>0.49871563963065352</v>
      </c>
      <c r="AA37" s="51">
        <f t="shared" si="2"/>
        <v>-5.1374527769356589E-3</v>
      </c>
      <c r="AB37" s="51">
        <f t="shared" si="3"/>
        <v>0.49871563963065352</v>
      </c>
      <c r="AC37" s="51">
        <v>1</v>
      </c>
      <c r="AD37" s="51">
        <f t="shared" si="50"/>
        <v>-6.1946014648194575E-2</v>
      </c>
      <c r="AE37" s="51">
        <f t="shared" si="51"/>
        <v>-6.1946014648194575E-2</v>
      </c>
      <c r="AF37" s="51">
        <f t="shared" si="52"/>
        <v>-0.12336201909334468</v>
      </c>
      <c r="AG37" s="51">
        <f t="shared" si="4"/>
        <v>-0.18514891172903306</v>
      </c>
      <c r="AH37" s="51">
        <f t="shared" si="5"/>
        <v>0.45384454799882878</v>
      </c>
      <c r="AI37" s="51">
        <f t="shared" si="6"/>
        <v>0.1353753739777018</v>
      </c>
      <c r="AJ37" s="51">
        <f t="shared" si="7"/>
        <v>-2.0964773915238366E-3</v>
      </c>
      <c r="AK37" s="51">
        <f t="shared" si="8"/>
        <v>-2.0964773915238366E-3</v>
      </c>
      <c r="AL37" s="51">
        <f t="shared" si="9"/>
        <v>-2.0964773915238368E-4</v>
      </c>
      <c r="AM37" s="51">
        <f t="shared" si="10"/>
        <v>-2.0964773915238368E-4</v>
      </c>
      <c r="AN37" s="51">
        <f t="shared" si="11"/>
        <v>0</v>
      </c>
      <c r="AO37" s="51">
        <f t="shared" si="12"/>
        <v>0</v>
      </c>
      <c r="AP37" s="51">
        <f t="shared" si="13"/>
        <v>2.0964773915238368E-4</v>
      </c>
      <c r="AQ37" s="51">
        <f t="shared" si="14"/>
        <v>2.0964773915238368E-4</v>
      </c>
      <c r="AR37" s="51">
        <f t="shared" si="15"/>
        <v>2.0964773915238368E-4</v>
      </c>
      <c r="AS37" s="51">
        <f t="shared" si="16"/>
        <v>2.0964773915238368E-4</v>
      </c>
      <c r="AT37" s="51">
        <f t="shared" si="17"/>
        <v>6.751381622352848E-3</v>
      </c>
      <c r="AU37" s="51">
        <f t="shared" si="18"/>
        <v>6.751381622352848E-3</v>
      </c>
      <c r="AV37" s="51">
        <f t="shared" si="19"/>
        <v>1.353753739777018E-2</v>
      </c>
      <c r="AW37" s="51">
        <f t="shared" si="20"/>
        <v>-1.9956503974289159E-4</v>
      </c>
      <c r="AX37" s="51">
        <f t="shared" si="109"/>
        <v>-1.9956503974289159E-4</v>
      </c>
      <c r="AY37" s="51">
        <f t="shared" si="110"/>
        <v>2.6976880811756566E-3</v>
      </c>
      <c r="AZ37" s="51">
        <f t="shared" si="111"/>
        <v>2.6976880811756566E-3</v>
      </c>
      <c r="BA37" s="51">
        <f t="shared" si="112"/>
        <v>1.6435259630487619E-3</v>
      </c>
      <c r="BB37" s="51">
        <f t="shared" si="113"/>
        <v>1.6435259630487619E-3</v>
      </c>
      <c r="BC37" s="51">
        <f t="shared" si="114"/>
        <v>3.9233049916011569E-3</v>
      </c>
      <c r="BD37" s="51">
        <f t="shared" si="115"/>
        <v>3.9233049916011569E-3</v>
      </c>
      <c r="BE37" s="51">
        <f t="shared" si="22"/>
        <v>-5.5194633025841724E-2</v>
      </c>
      <c r="BF37" s="51">
        <f t="shared" si="116"/>
        <v>-5.5194633025841724E-2</v>
      </c>
      <c r="BG37" s="51">
        <f t="shared" si="117"/>
        <v>-0.1098244816955745</v>
      </c>
      <c r="BH37" s="51">
        <f t="shared" ref="BH37:BH38" si="163">$AW$38*L37+M37*$AY$38+$BA$38*N37+O37*$BC$38</f>
        <v>-6.2298958580321254E-3</v>
      </c>
      <c r="BI37" s="51">
        <f t="shared" si="37"/>
        <v>0.49844253107281078</v>
      </c>
      <c r="BJ37" s="51">
        <f t="shared" ref="BJ37:BJ38" si="164">$AX$38*L37+M37*$AZ$38+N37*$BB$38+$BD$38*O37</f>
        <v>-6.2298958580321254E-3</v>
      </c>
      <c r="BK37" s="51">
        <f t="shared" ref="BK37" si="165">1/(1+(EXP(-BJ37)))</f>
        <v>0.49844253107281078</v>
      </c>
      <c r="BL37" s="51">
        <f t="shared" ref="BL37:BL38" si="166">$BE$38*BI37+$BF$38*BK37+$BG$38*AC37</f>
        <v>-0.14473928266261313</v>
      </c>
      <c r="BM37" s="51">
        <f t="shared" ref="BM37" si="167">1/(1+(EXP(-BL37)))</f>
        <v>0.463878218311984</v>
      </c>
      <c r="BN37" s="51">
        <f t="shared" si="70"/>
        <v>0.53612178168801594</v>
      </c>
      <c r="BO37" s="51">
        <f t="shared" si="41"/>
        <v>0.28742656480033263</v>
      </c>
      <c r="BP37" s="184"/>
    </row>
    <row r="38" spans="11:68" ht="15.75" thickBot="1" x14ac:dyDescent="0.3">
      <c r="K38" s="179"/>
      <c r="L38" s="52">
        <v>1</v>
      </c>
      <c r="M38" s="52">
        <v>-1</v>
      </c>
      <c r="N38" s="52">
        <v>-0.5</v>
      </c>
      <c r="O38" s="52">
        <v>-1</v>
      </c>
      <c r="P38" s="52">
        <v>1</v>
      </c>
      <c r="Q38" s="52">
        <f t="shared" si="42"/>
        <v>-1.9956503974289159E-4</v>
      </c>
      <c r="R38" s="52">
        <f t="shared" si="43"/>
        <v>-1.9956503974289159E-4</v>
      </c>
      <c r="S38" s="52">
        <f t="shared" si="44"/>
        <v>2.6976880811756566E-3</v>
      </c>
      <c r="T38" s="52">
        <f t="shared" si="45"/>
        <v>2.6976880811756566E-3</v>
      </c>
      <c r="U38" s="52">
        <f t="shared" si="46"/>
        <v>1.6435259630487619E-3</v>
      </c>
      <c r="V38" s="52">
        <f t="shared" si="47"/>
        <v>1.6435259630487619E-3</v>
      </c>
      <c r="W38" s="52">
        <f t="shared" si="48"/>
        <v>3.9233049916011569E-3</v>
      </c>
      <c r="X38" s="52">
        <f t="shared" si="49"/>
        <v>3.9233049916011569E-3</v>
      </c>
      <c r="Y38" s="52">
        <f t="shared" si="0"/>
        <v>-7.6423210940440864E-3</v>
      </c>
      <c r="Z38" s="52">
        <f t="shared" si="1"/>
        <v>0.49808942902539943</v>
      </c>
      <c r="AA38" s="52">
        <f t="shared" si="2"/>
        <v>-7.6423210940440864E-3</v>
      </c>
      <c r="AB38" s="52">
        <f t="shared" si="3"/>
        <v>0.49808942902539943</v>
      </c>
      <c r="AC38" s="52">
        <v>1</v>
      </c>
      <c r="AD38" s="52">
        <f t="shared" si="50"/>
        <v>-5.5194633025841724E-2</v>
      </c>
      <c r="AE38" s="52">
        <f t="shared" si="51"/>
        <v>-5.5194633025841724E-2</v>
      </c>
      <c r="AF38" s="52">
        <f t="shared" si="52"/>
        <v>-0.1098244816955745</v>
      </c>
      <c r="AG38" s="52">
        <f t="shared" si="4"/>
        <v>-0.16480820819379041</v>
      </c>
      <c r="AH38" s="52">
        <f t="shared" si="5"/>
        <v>0.45889095530645219</v>
      </c>
      <c r="AI38" s="52">
        <f t="shared" si="6"/>
        <v>0.13436281201933106</v>
      </c>
      <c r="AJ38" s="52">
        <f t="shared" si="7"/>
        <v>-1.8539994545572567E-3</v>
      </c>
      <c r="AK38" s="52">
        <f t="shared" si="8"/>
        <v>-1.8539994545572567E-3</v>
      </c>
      <c r="AL38" s="52">
        <f t="shared" si="9"/>
        <v>-1.8539994545572569E-4</v>
      </c>
      <c r="AM38" s="52">
        <f t="shared" si="10"/>
        <v>-1.8539994545572569E-4</v>
      </c>
      <c r="AN38" s="52">
        <f t="shared" si="11"/>
        <v>1.8539994545572569E-4</v>
      </c>
      <c r="AO38" s="52">
        <f t="shared" si="12"/>
        <v>1.8539994545572569E-4</v>
      </c>
      <c r="AP38" s="52">
        <f t="shared" si="13"/>
        <v>9.2699972727862845E-5</v>
      </c>
      <c r="AQ38" s="52">
        <f t="shared" si="14"/>
        <v>9.2699972727862845E-5</v>
      </c>
      <c r="AR38" s="52">
        <f t="shared" si="15"/>
        <v>1.8539994545572569E-4</v>
      </c>
      <c r="AS38" s="52">
        <f t="shared" si="16"/>
        <v>1.8539994545572569E-4</v>
      </c>
      <c r="AT38" s="52">
        <f t="shared" si="17"/>
        <v>6.692469632095569E-3</v>
      </c>
      <c r="AU38" s="52">
        <f t="shared" si="18"/>
        <v>6.692469632095569E-3</v>
      </c>
      <c r="AV38" s="52">
        <f t="shared" si="19"/>
        <v>1.3436281201933107E-2</v>
      </c>
      <c r="AW38" s="52">
        <f t="shared" si="20"/>
        <v>-3.8496498519861725E-4</v>
      </c>
      <c r="AX38" s="52">
        <f t="shared" si="109"/>
        <v>-3.8496498519861725E-4</v>
      </c>
      <c r="AY38" s="52">
        <f t="shared" si="110"/>
        <v>2.8830880266313822E-3</v>
      </c>
      <c r="AZ38" s="52">
        <f t="shared" si="111"/>
        <v>2.8830880266313822E-3</v>
      </c>
      <c r="BA38" s="52">
        <f t="shared" si="112"/>
        <v>1.7362259357766247E-3</v>
      </c>
      <c r="BB38" s="52">
        <f t="shared" si="113"/>
        <v>1.7362259357766247E-3</v>
      </c>
      <c r="BC38" s="52">
        <f t="shared" si="114"/>
        <v>4.108704937056883E-3</v>
      </c>
      <c r="BD38" s="52">
        <f t="shared" si="115"/>
        <v>4.108704937056883E-3</v>
      </c>
      <c r="BE38" s="52">
        <f t="shared" si="22"/>
        <v>-4.8502163393746155E-2</v>
      </c>
      <c r="BF38" s="52">
        <f t="shared" si="116"/>
        <v>-4.8502163393746155E-2</v>
      </c>
      <c r="BG38" s="52">
        <f t="shared" si="117"/>
        <v>-9.6388200493641399E-2</v>
      </c>
      <c r="BH38" s="52">
        <f t="shared" si="163"/>
        <v>-8.2448709167751953E-3</v>
      </c>
      <c r="BI38" s="52">
        <f t="shared" si="37"/>
        <v>0.49793879394716395</v>
      </c>
      <c r="BJ38" s="52">
        <f t="shared" si="164"/>
        <v>-8.2448709167751953E-3</v>
      </c>
      <c r="BK38" s="52">
        <f t="shared" ref="BK38" si="168">1/(1+(EXP(-BJ38)))</f>
        <v>0.49793879394716395</v>
      </c>
      <c r="BL38" s="52">
        <f t="shared" si="166"/>
        <v>-0.14469041798186189</v>
      </c>
      <c r="BM38" s="52">
        <f t="shared" ref="BM38" si="169">1/(1+(EXP(-BL38)))</f>
        <v>0.46389037074580908</v>
      </c>
      <c r="BN38" s="52">
        <f t="shared" si="70"/>
        <v>0.53610962925419092</v>
      </c>
      <c r="BO38" s="52">
        <f t="shared" si="41"/>
        <v>0.28741353457906604</v>
      </c>
      <c r="BP38" s="185"/>
    </row>
    <row r="39" spans="11:68" ht="15.75" thickTop="1" x14ac:dyDescent="0.25">
      <c r="K39" s="186">
        <v>10</v>
      </c>
      <c r="L39" s="53">
        <v>1</v>
      </c>
      <c r="M39" s="53">
        <v>1</v>
      </c>
      <c r="N39" s="53">
        <v>0</v>
      </c>
      <c r="O39" s="53">
        <v>1</v>
      </c>
      <c r="P39" s="53">
        <v>-1</v>
      </c>
      <c r="Q39" s="53">
        <f t="shared" si="42"/>
        <v>-3.8496498519861725E-4</v>
      </c>
      <c r="R39" s="53">
        <f t="shared" si="43"/>
        <v>-3.8496498519861725E-4</v>
      </c>
      <c r="S39" s="53">
        <f t="shared" si="44"/>
        <v>2.8830880266313822E-3</v>
      </c>
      <c r="T39" s="53">
        <f t="shared" si="45"/>
        <v>2.8830880266313822E-3</v>
      </c>
      <c r="U39" s="53">
        <f t="shared" si="46"/>
        <v>1.7362259357766247E-3</v>
      </c>
      <c r="V39" s="53">
        <f t="shared" si="47"/>
        <v>1.7362259357766247E-3</v>
      </c>
      <c r="W39" s="53">
        <f t="shared" si="48"/>
        <v>4.108704937056883E-3</v>
      </c>
      <c r="X39" s="53">
        <f t="shared" si="49"/>
        <v>4.108704937056883E-3</v>
      </c>
      <c r="Y39" s="53">
        <f t="shared" si="0"/>
        <v>6.6068279784896478E-3</v>
      </c>
      <c r="Z39" s="53">
        <f t="shared" si="1"/>
        <v>0.50165170098654022</v>
      </c>
      <c r="AA39" s="53">
        <f t="shared" si="2"/>
        <v>6.6068279784896478E-3</v>
      </c>
      <c r="AB39" s="53">
        <f t="shared" si="3"/>
        <v>0.50165170098654022</v>
      </c>
      <c r="AC39" s="53">
        <v>1</v>
      </c>
      <c r="AD39" s="53">
        <f t="shared" si="50"/>
        <v>-4.8502163393746155E-2</v>
      </c>
      <c r="AE39" s="53">
        <f t="shared" si="51"/>
        <v>-4.8502163393746155E-2</v>
      </c>
      <c r="AF39" s="53">
        <f t="shared" si="52"/>
        <v>-9.6388200493641399E-2</v>
      </c>
      <c r="AG39" s="53">
        <f t="shared" si="4"/>
        <v>-0.14505058602964113</v>
      </c>
      <c r="AH39" s="53">
        <f t="shared" si="5"/>
        <v>0.46380079952478959</v>
      </c>
      <c r="AI39" s="53">
        <f t="shared" si="6"/>
        <v>-0.3640320614935123</v>
      </c>
      <c r="AJ39" s="53">
        <f t="shared" si="7"/>
        <v>4.4140374632269663E-3</v>
      </c>
      <c r="AK39" s="53">
        <f t="shared" si="8"/>
        <v>4.4140374632269663E-3</v>
      </c>
      <c r="AL39" s="53">
        <f t="shared" si="9"/>
        <v>4.4140374632269667E-4</v>
      </c>
      <c r="AM39" s="53">
        <f t="shared" si="10"/>
        <v>4.4140374632269667E-4</v>
      </c>
      <c r="AN39" s="53">
        <f t="shared" si="11"/>
        <v>4.4140374632269667E-4</v>
      </c>
      <c r="AO39" s="53">
        <f t="shared" si="12"/>
        <v>4.4140374632269667E-4</v>
      </c>
      <c r="AP39" s="53">
        <f t="shared" si="13"/>
        <v>0</v>
      </c>
      <c r="AQ39" s="53">
        <f t="shared" si="14"/>
        <v>0</v>
      </c>
      <c r="AR39" s="53">
        <f t="shared" si="15"/>
        <v>4.4140374632269667E-4</v>
      </c>
      <c r="AS39" s="53">
        <f t="shared" si="16"/>
        <v>4.4140374632269667E-4</v>
      </c>
      <c r="AT39" s="53">
        <f t="shared" si="17"/>
        <v>-1.8261730286185728E-2</v>
      </c>
      <c r="AU39" s="53">
        <f t="shared" si="18"/>
        <v>-1.8261730286185728E-2</v>
      </c>
      <c r="AV39" s="53">
        <f t="shared" si="19"/>
        <v>-3.6403206149351233E-2</v>
      </c>
      <c r="AW39" s="53">
        <f t="shared" si="20"/>
        <v>5.6438761124079416E-5</v>
      </c>
      <c r="AX39" s="53">
        <f t="shared" si="109"/>
        <v>5.6438761124079416E-5</v>
      </c>
      <c r="AY39" s="53">
        <f t="shared" si="110"/>
        <v>3.3244917729540789E-3</v>
      </c>
      <c r="AZ39" s="53">
        <f t="shared" si="111"/>
        <v>3.3244917729540789E-3</v>
      </c>
      <c r="BA39" s="53">
        <f t="shared" si="112"/>
        <v>1.7362259357766247E-3</v>
      </c>
      <c r="BB39" s="53">
        <f t="shared" si="113"/>
        <v>1.7362259357766247E-3</v>
      </c>
      <c r="BC39" s="53">
        <f t="shared" si="114"/>
        <v>4.5501086833795792E-3</v>
      </c>
      <c r="BD39" s="53">
        <f t="shared" si="115"/>
        <v>4.5501086833795792E-3</v>
      </c>
      <c r="BE39" s="53">
        <f t="shared" si="22"/>
        <v>-6.6763893679931879E-2</v>
      </c>
      <c r="BF39" s="53">
        <f t="shared" si="116"/>
        <v>-6.6763893679931879E-2</v>
      </c>
      <c r="BG39" s="53">
        <f t="shared" si="117"/>
        <v>-0.13279140664299263</v>
      </c>
      <c r="BH39" s="53">
        <f>$AW$41*L39+M39*$AY$41+$BA$41*N39+O39*$BC$41</f>
        <v>8.1335751831238777E-3</v>
      </c>
      <c r="BI39" s="53">
        <f t="shared" si="37"/>
        <v>0.5020333825859169</v>
      </c>
      <c r="BJ39" s="53">
        <f>$AX$41*L39+M39*$AZ$41+N39*$BB$41+$BD$41*O39</f>
        <v>8.1335751831238777E-3</v>
      </c>
      <c r="BK39" s="53">
        <f t="shared" ref="BK39" si="170">1/(1+(EXP(-BJ39)))</f>
        <v>0.5020333825859169</v>
      </c>
      <c r="BL39" s="53">
        <f>$BE$41*BI39+$BF$41*BK39+$BG$41*AC39</f>
        <v>-0.15915494193608065</v>
      </c>
      <c r="BM39" s="53">
        <f t="shared" ref="BM39" si="171">1/(1+(EXP(-BL39)))</f>
        <v>0.46029504068395766</v>
      </c>
      <c r="BN39" s="53">
        <f t="shared" si="70"/>
        <v>-1.4602950406839577</v>
      </c>
      <c r="BO39" s="53">
        <f t="shared" si="41"/>
        <v>2.1324616058461614</v>
      </c>
      <c r="BP39" s="180">
        <f>SUM(BO39:BO41)/2</f>
        <v>1.3573923018717975</v>
      </c>
    </row>
    <row r="40" spans="11:68" x14ac:dyDescent="0.25">
      <c r="K40" s="187"/>
      <c r="L40" s="54">
        <v>1</v>
      </c>
      <c r="M40" s="54">
        <v>0</v>
      </c>
      <c r="N40" s="54">
        <v>-1</v>
      </c>
      <c r="O40" s="54">
        <v>-1</v>
      </c>
      <c r="P40" s="54">
        <v>1</v>
      </c>
      <c r="Q40" s="54">
        <f t="shared" si="42"/>
        <v>5.6438761124079416E-5</v>
      </c>
      <c r="R40" s="54">
        <f t="shared" si="43"/>
        <v>5.6438761124079416E-5</v>
      </c>
      <c r="S40" s="54">
        <f t="shared" si="44"/>
        <v>3.3244917729540789E-3</v>
      </c>
      <c r="T40" s="54">
        <f t="shared" si="45"/>
        <v>3.3244917729540789E-3</v>
      </c>
      <c r="U40" s="54">
        <f t="shared" si="46"/>
        <v>1.7362259357766247E-3</v>
      </c>
      <c r="V40" s="54">
        <f t="shared" si="47"/>
        <v>1.7362259357766247E-3</v>
      </c>
      <c r="W40" s="54">
        <f t="shared" si="48"/>
        <v>4.5501086833795792E-3</v>
      </c>
      <c r="X40" s="54">
        <f t="shared" si="49"/>
        <v>4.5501086833795792E-3</v>
      </c>
      <c r="Y40" s="54">
        <f t="shared" si="0"/>
        <v>-6.2298958580321246E-3</v>
      </c>
      <c r="Z40" s="54">
        <f t="shared" si="1"/>
        <v>0.49844253107281078</v>
      </c>
      <c r="AA40" s="54">
        <f t="shared" si="2"/>
        <v>-6.2298958580321246E-3</v>
      </c>
      <c r="AB40" s="54">
        <f t="shared" si="3"/>
        <v>0.49844253107281078</v>
      </c>
      <c r="AC40" s="54">
        <v>1</v>
      </c>
      <c r="AD40" s="54">
        <f t="shared" si="50"/>
        <v>-6.6763893679931879E-2</v>
      </c>
      <c r="AE40" s="54">
        <f t="shared" si="51"/>
        <v>-6.6763893679931879E-2</v>
      </c>
      <c r="AF40" s="54">
        <f t="shared" si="52"/>
        <v>-0.13279140664299263</v>
      </c>
      <c r="AG40" s="54">
        <f t="shared" si="4"/>
        <v>-0.19934733494319518</v>
      </c>
      <c r="AH40" s="54">
        <f t="shared" si="5"/>
        <v>0.45032755335419727</v>
      </c>
      <c r="AI40" s="54">
        <f t="shared" si="6"/>
        <v>0.13606187627518071</v>
      </c>
      <c r="AJ40" s="54">
        <f t="shared" si="7"/>
        <v>-2.2709831251872554E-3</v>
      </c>
      <c r="AK40" s="54">
        <f t="shared" si="8"/>
        <v>-2.2709831251872554E-3</v>
      </c>
      <c r="AL40" s="54">
        <f t="shared" si="9"/>
        <v>-2.2709831251872554E-4</v>
      </c>
      <c r="AM40" s="54">
        <f t="shared" si="10"/>
        <v>-2.2709831251872554E-4</v>
      </c>
      <c r="AN40" s="54">
        <f t="shared" si="11"/>
        <v>0</v>
      </c>
      <c r="AO40" s="54">
        <f t="shared" si="12"/>
        <v>0</v>
      </c>
      <c r="AP40" s="54">
        <f t="shared" si="13"/>
        <v>2.2709831251872554E-4</v>
      </c>
      <c r="AQ40" s="54">
        <f t="shared" si="14"/>
        <v>2.2709831251872554E-4</v>
      </c>
      <c r="AR40" s="54">
        <f t="shared" si="15"/>
        <v>2.2709831251872554E-4</v>
      </c>
      <c r="AS40" s="54">
        <f t="shared" si="16"/>
        <v>2.2709831251872554E-4</v>
      </c>
      <c r="AT40" s="54">
        <f t="shared" si="17"/>
        <v>6.7819025993116691E-3</v>
      </c>
      <c r="AU40" s="54">
        <f t="shared" si="18"/>
        <v>6.7819025993116691E-3</v>
      </c>
      <c r="AV40" s="54">
        <f t="shared" si="19"/>
        <v>1.3606187627518071E-2</v>
      </c>
      <c r="AW40" s="54">
        <f t="shared" si="20"/>
        <v>-1.7065955139464612E-4</v>
      </c>
      <c r="AX40" s="54">
        <f t="shared" si="109"/>
        <v>-1.7065955139464612E-4</v>
      </c>
      <c r="AY40" s="54">
        <f t="shared" si="110"/>
        <v>3.3244917729540789E-3</v>
      </c>
      <c r="AZ40" s="54">
        <f t="shared" si="111"/>
        <v>3.3244917729540789E-3</v>
      </c>
      <c r="BA40" s="54">
        <f t="shared" si="112"/>
        <v>1.9633242482953502E-3</v>
      </c>
      <c r="BB40" s="54">
        <f t="shared" si="113"/>
        <v>1.9633242482953502E-3</v>
      </c>
      <c r="BC40" s="54">
        <f t="shared" si="114"/>
        <v>4.7772069958983048E-3</v>
      </c>
      <c r="BD40" s="54">
        <f t="shared" si="115"/>
        <v>4.7772069958983048E-3</v>
      </c>
      <c r="BE40" s="54">
        <f t="shared" si="22"/>
        <v>-5.998199108062021E-2</v>
      </c>
      <c r="BF40" s="54">
        <f t="shared" si="116"/>
        <v>-5.998199108062021E-2</v>
      </c>
      <c r="BG40" s="54">
        <f t="shared" si="117"/>
        <v>-0.11918521901547456</v>
      </c>
      <c r="BH40" s="54">
        <f t="shared" ref="BH40:BH41" si="172">$AW$41*L40+M40*$AY$41+$BA$41*N40+O40*$BC$41</f>
        <v>-7.4175307097536537E-3</v>
      </c>
      <c r="BI40" s="54">
        <f t="shared" si="37"/>
        <v>0.49814562582482258</v>
      </c>
      <c r="BJ40" s="54">
        <f t="shared" ref="BJ40:BJ41" si="173">$AX$41*L40+M40*$AZ$41+N40*$BB$41+$BD$41*O40</f>
        <v>-7.4175307097536537E-3</v>
      </c>
      <c r="BK40" s="54">
        <f t="shared" ref="BK40" si="174">1/(1+(EXP(-BJ40)))</f>
        <v>0.49814562582482258</v>
      </c>
      <c r="BL40" s="54">
        <f t="shared" ref="BL40:BL41" si="175">$BE$41*BI40+$BF$41*BK40+$BG$41*AC40</f>
        <v>-0.15874081910944199</v>
      </c>
      <c r="BM40" s="54">
        <f t="shared" ref="BM40" si="176">1/(1+(EXP(-BL40)))</f>
        <v>0.46039792022284254</v>
      </c>
      <c r="BN40" s="54">
        <f t="shared" si="70"/>
        <v>0.53960207977715746</v>
      </c>
      <c r="BO40" s="54">
        <f t="shared" si="41"/>
        <v>0.29117040449983378</v>
      </c>
      <c r="BP40" s="181"/>
    </row>
    <row r="41" spans="11:68" ht="15.75" thickBot="1" x14ac:dyDescent="0.3">
      <c r="K41" s="188"/>
      <c r="L41" s="55">
        <v>1</v>
      </c>
      <c r="M41" s="55">
        <v>-1</v>
      </c>
      <c r="N41" s="55">
        <v>-0.5</v>
      </c>
      <c r="O41" s="55">
        <v>-1</v>
      </c>
      <c r="P41" s="55">
        <v>1</v>
      </c>
      <c r="Q41" s="55">
        <f t="shared" si="42"/>
        <v>-1.7065955139464612E-4</v>
      </c>
      <c r="R41" s="55">
        <f t="shared" si="43"/>
        <v>-1.7065955139464612E-4</v>
      </c>
      <c r="S41" s="55">
        <f t="shared" si="44"/>
        <v>3.3244917729540789E-3</v>
      </c>
      <c r="T41" s="55">
        <f t="shared" si="45"/>
        <v>3.3244917729540789E-3</v>
      </c>
      <c r="U41" s="55">
        <f t="shared" si="46"/>
        <v>1.9633242482953502E-3</v>
      </c>
      <c r="V41" s="55">
        <f t="shared" si="47"/>
        <v>1.9633242482953502E-3</v>
      </c>
      <c r="W41" s="55">
        <f t="shared" si="48"/>
        <v>4.7772069958983048E-3</v>
      </c>
      <c r="X41" s="55">
        <f t="shared" si="49"/>
        <v>4.7772069958983048E-3</v>
      </c>
      <c r="Y41" s="55">
        <f t="shared" si="0"/>
        <v>-9.254020444394705E-3</v>
      </c>
      <c r="Z41" s="55">
        <f t="shared" si="1"/>
        <v>0.49768651139887604</v>
      </c>
      <c r="AA41" s="55">
        <f t="shared" si="2"/>
        <v>-9.254020444394705E-3</v>
      </c>
      <c r="AB41" s="55">
        <f t="shared" si="3"/>
        <v>0.49768651139887604</v>
      </c>
      <c r="AC41" s="55">
        <v>1</v>
      </c>
      <c r="AD41" s="55">
        <f t="shared" si="50"/>
        <v>-5.998199108062021E-2</v>
      </c>
      <c r="AE41" s="55">
        <f t="shared" si="51"/>
        <v>-5.998199108062021E-2</v>
      </c>
      <c r="AF41" s="55">
        <f t="shared" si="52"/>
        <v>-0.11918521901547456</v>
      </c>
      <c r="AG41" s="55">
        <f t="shared" si="4"/>
        <v>-0.1788896747908193</v>
      </c>
      <c r="AH41" s="55">
        <f t="shared" si="5"/>
        <v>0.45539646629895708</v>
      </c>
      <c r="AI41" s="55">
        <f t="shared" si="6"/>
        <v>0.13506740819098956</v>
      </c>
      <c r="AJ41" s="55">
        <f t="shared" si="7"/>
        <v>-2.0253596566614089E-3</v>
      </c>
      <c r="AK41" s="55">
        <f t="shared" si="8"/>
        <v>-2.0253596566614089E-3</v>
      </c>
      <c r="AL41" s="55">
        <f t="shared" si="9"/>
        <v>-2.0253596566614091E-4</v>
      </c>
      <c r="AM41" s="55">
        <f t="shared" si="10"/>
        <v>-2.0253596566614091E-4</v>
      </c>
      <c r="AN41" s="55">
        <f t="shared" si="11"/>
        <v>2.0253596566614091E-4</v>
      </c>
      <c r="AO41" s="55">
        <f t="shared" si="12"/>
        <v>2.0253596566614091E-4</v>
      </c>
      <c r="AP41" s="55">
        <f t="shared" si="13"/>
        <v>1.0126798283307045E-4</v>
      </c>
      <c r="AQ41" s="55">
        <f t="shared" si="14"/>
        <v>1.0126798283307045E-4</v>
      </c>
      <c r="AR41" s="55">
        <f t="shared" si="15"/>
        <v>2.0253596566614091E-4</v>
      </c>
      <c r="AS41" s="55">
        <f t="shared" si="16"/>
        <v>2.0253596566614091E-4</v>
      </c>
      <c r="AT41" s="55">
        <f t="shared" si="17"/>
        <v>6.7221227186261574E-3</v>
      </c>
      <c r="AU41" s="55">
        <f t="shared" si="18"/>
        <v>6.7221227186261574E-3</v>
      </c>
      <c r="AV41" s="55">
        <f t="shared" si="19"/>
        <v>1.3506740819098957E-2</v>
      </c>
      <c r="AW41" s="55">
        <f t="shared" si="20"/>
        <v>-3.7319551706078703E-4</v>
      </c>
      <c r="AX41" s="55">
        <f t="shared" si="109"/>
        <v>-3.7319551706078703E-4</v>
      </c>
      <c r="AY41" s="55">
        <f t="shared" si="110"/>
        <v>3.52702773862022E-3</v>
      </c>
      <c r="AZ41" s="55">
        <f t="shared" si="111"/>
        <v>3.52702773862022E-3</v>
      </c>
      <c r="BA41" s="55">
        <f t="shared" si="112"/>
        <v>2.0645922311284207E-3</v>
      </c>
      <c r="BB41" s="55">
        <f t="shared" si="113"/>
        <v>2.0645922311284207E-3</v>
      </c>
      <c r="BC41" s="55">
        <f t="shared" si="114"/>
        <v>4.9797429615644458E-3</v>
      </c>
      <c r="BD41" s="55">
        <f t="shared" si="115"/>
        <v>4.9797429615644458E-3</v>
      </c>
      <c r="BE41" s="55">
        <f t="shared" si="22"/>
        <v>-5.3259868361994055E-2</v>
      </c>
      <c r="BF41" s="55">
        <f t="shared" si="116"/>
        <v>-5.3259868361994055E-2</v>
      </c>
      <c r="BG41" s="55">
        <f t="shared" si="117"/>
        <v>-0.1056784781963756</v>
      </c>
      <c r="BH41" s="55">
        <f t="shared" si="172"/>
        <v>-9.9122623328096633E-3</v>
      </c>
      <c r="BI41" s="55">
        <f t="shared" si="37"/>
        <v>0.49752195470636817</v>
      </c>
      <c r="BJ41" s="55">
        <f t="shared" si="173"/>
        <v>-9.9122623328096633E-3</v>
      </c>
      <c r="BK41" s="55">
        <f t="shared" ref="BK41" si="177">1/(1+(EXP(-BJ41)))</f>
        <v>0.49752195470636817</v>
      </c>
      <c r="BL41" s="55">
        <f t="shared" si="175"/>
        <v>-0.15867438582610188</v>
      </c>
      <c r="BM41" s="55">
        <f t="shared" ref="BM41" si="178">1/(1+(EXP(-BL41)))</f>
        <v>0.46041442439813163</v>
      </c>
      <c r="BN41" s="55">
        <f t="shared" si="70"/>
        <v>0.53958557560186837</v>
      </c>
      <c r="BO41" s="55">
        <f t="shared" si="41"/>
        <v>0.29115259339759963</v>
      </c>
      <c r="BP41" s="182"/>
    </row>
    <row r="42" spans="11:68" ht="15.75" thickTop="1" x14ac:dyDescent="0.25"/>
  </sheetData>
  <mergeCells count="45">
    <mergeCell ref="BP39:BP41"/>
    <mergeCell ref="BH10:BI10"/>
    <mergeCell ref="BJ10:BK10"/>
    <mergeCell ref="BL10:BM10"/>
    <mergeCell ref="K30:K32"/>
    <mergeCell ref="K33:K35"/>
    <mergeCell ref="K36:K38"/>
    <mergeCell ref="K39:K41"/>
    <mergeCell ref="BP10:BP11"/>
    <mergeCell ref="BO10:BO11"/>
    <mergeCell ref="BN10:BN11"/>
    <mergeCell ref="BP12:BP14"/>
    <mergeCell ref="BP15:BP17"/>
    <mergeCell ref="BP18:BP20"/>
    <mergeCell ref="BP21:BP23"/>
    <mergeCell ref="BP24:BP26"/>
    <mergeCell ref="BP27:BP29"/>
    <mergeCell ref="BP30:BP32"/>
    <mergeCell ref="BP33:BP35"/>
    <mergeCell ref="BP36:BP38"/>
    <mergeCell ref="K15:K17"/>
    <mergeCell ref="K18:K20"/>
    <mergeCell ref="K21:K23"/>
    <mergeCell ref="K24:K26"/>
    <mergeCell ref="K27:K29"/>
    <mergeCell ref="AI10:AK10"/>
    <mergeCell ref="AL10:AV10"/>
    <mergeCell ref="AW10:BG10"/>
    <mergeCell ref="P10:P11"/>
    <mergeCell ref="O10:O11"/>
    <mergeCell ref="Y10:Z10"/>
    <mergeCell ref="AA10:AB10"/>
    <mergeCell ref="AD10:AF10"/>
    <mergeCell ref="AG10:AH10"/>
    <mergeCell ref="AC10:AC11"/>
    <mergeCell ref="N10:N11"/>
    <mergeCell ref="M10:M11"/>
    <mergeCell ref="L10:L11"/>
    <mergeCell ref="K10:K11"/>
    <mergeCell ref="Q10:X10"/>
    <mergeCell ref="B2:C2"/>
    <mergeCell ref="B3:C3"/>
    <mergeCell ref="B10:H11"/>
    <mergeCell ref="I10:I11"/>
    <mergeCell ref="K12:K14"/>
  </mergeCells>
  <hyperlinks>
    <hyperlink ref="D8" location="'Daftar Isi'!A1" display="Daftar Isi"/>
  </hyperlinks>
  <pageMargins left="0.7" right="0.7" top="0.75" bottom="0.75" header="0.3" footer="0.3"/>
  <pageSetup orientation="portrait" horizontalDpi="200" vertic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W72"/>
  <sheetViews>
    <sheetView zoomScaleNormal="100" workbookViewId="0"/>
  </sheetViews>
  <sheetFormatPr defaultRowHeight="15" x14ac:dyDescent="0.25"/>
  <cols>
    <col min="1" max="7" width="9.140625" style="40"/>
    <col min="8" max="8" width="21" style="40" customWidth="1"/>
    <col min="9" max="40" width="9.140625" style="40"/>
    <col min="41" max="41" width="9.140625" style="40" customWidth="1"/>
    <col min="42" max="44" width="9.140625" style="40"/>
    <col min="45" max="45" width="9.140625" style="40" customWidth="1"/>
    <col min="46" max="50" width="9.140625" style="40"/>
    <col min="51" max="51" width="9.140625" style="40" customWidth="1"/>
    <col min="52" max="66" width="9.140625" style="40"/>
    <col min="67" max="67" width="12" style="40" bestFit="1" customWidth="1"/>
    <col min="68" max="68" width="9.140625" style="40"/>
    <col min="69" max="69" width="12" style="40" bestFit="1" customWidth="1"/>
    <col min="70" max="16384" width="9.140625" style="40"/>
  </cols>
  <sheetData>
    <row r="2" spans="2:75" x14ac:dyDescent="0.25">
      <c r="B2" s="172" t="s">
        <v>23</v>
      </c>
      <c r="C2" s="172"/>
      <c r="D2" s="70">
        <v>13512032</v>
      </c>
    </row>
    <row r="3" spans="2:75" x14ac:dyDescent="0.25">
      <c r="B3" s="172" t="s">
        <v>24</v>
      </c>
      <c r="C3" s="172"/>
      <c r="D3" s="70">
        <v>13512044</v>
      </c>
    </row>
    <row r="4" spans="2:75" x14ac:dyDescent="0.25">
      <c r="B4" s="47"/>
      <c r="C4" s="47"/>
      <c r="D4" s="47"/>
    </row>
    <row r="5" spans="2:75" x14ac:dyDescent="0.25">
      <c r="B5" s="70" t="s">
        <v>69</v>
      </c>
      <c r="C5" s="70"/>
      <c r="D5" s="47"/>
    </row>
    <row r="6" spans="2:75" x14ac:dyDescent="0.25">
      <c r="B6" s="70" t="s">
        <v>49</v>
      </c>
      <c r="C6" s="70"/>
      <c r="D6" s="47"/>
    </row>
    <row r="7" spans="2:75" x14ac:dyDescent="0.25">
      <c r="B7" s="72"/>
      <c r="C7" s="72"/>
      <c r="D7" s="47"/>
    </row>
    <row r="8" spans="2:75" x14ac:dyDescent="0.25">
      <c r="B8" s="2" t="s">
        <v>108</v>
      </c>
      <c r="C8" s="2"/>
      <c r="D8" s="79" t="s">
        <v>106</v>
      </c>
    </row>
    <row r="9" spans="2:75" ht="15.75" thickBot="1" x14ac:dyDescent="0.3">
      <c r="B9" s="39"/>
      <c r="C9" s="39"/>
    </row>
    <row r="10" spans="2:75" ht="16.5" customHeight="1" thickTop="1" thickBot="1" x14ac:dyDescent="0.3">
      <c r="B10" s="127" t="s">
        <v>70</v>
      </c>
      <c r="C10" s="173"/>
      <c r="D10" s="173"/>
      <c r="E10" s="173"/>
      <c r="F10" s="173"/>
      <c r="G10" s="173"/>
      <c r="H10" s="128"/>
      <c r="I10" s="165" t="s">
        <v>27</v>
      </c>
      <c r="K10" s="189" t="s">
        <v>28</v>
      </c>
      <c r="L10" s="189" t="s">
        <v>29</v>
      </c>
      <c r="M10" s="189" t="s">
        <v>30</v>
      </c>
      <c r="N10" s="189" t="s">
        <v>31</v>
      </c>
      <c r="O10" s="189" t="s">
        <v>32</v>
      </c>
      <c r="P10" s="189" t="s">
        <v>50</v>
      </c>
      <c r="Q10" s="189" t="s">
        <v>33</v>
      </c>
      <c r="R10" s="192" t="s">
        <v>36</v>
      </c>
      <c r="S10" s="192"/>
      <c r="T10" s="192"/>
      <c r="U10" s="192"/>
      <c r="V10" s="192"/>
      <c r="W10" s="192"/>
      <c r="X10" s="192"/>
      <c r="Y10" s="192"/>
      <c r="Z10" s="192"/>
      <c r="AA10" s="192"/>
      <c r="AB10" s="189" t="s">
        <v>71</v>
      </c>
      <c r="AC10" s="189"/>
      <c r="AD10" s="189" t="s">
        <v>72</v>
      </c>
      <c r="AE10" s="189"/>
      <c r="AF10" s="189" t="s">
        <v>73</v>
      </c>
      <c r="AG10" s="189" t="s">
        <v>36</v>
      </c>
      <c r="AH10" s="189"/>
      <c r="AI10" s="189"/>
      <c r="AJ10" s="192" t="s">
        <v>74</v>
      </c>
      <c r="AK10" s="192"/>
      <c r="AL10" s="192" t="s">
        <v>35</v>
      </c>
      <c r="AM10" s="192"/>
      <c r="AN10" s="192"/>
      <c r="AO10" s="192" t="s">
        <v>37</v>
      </c>
      <c r="AP10" s="192"/>
      <c r="AQ10" s="192"/>
      <c r="AR10" s="192"/>
      <c r="AS10" s="192"/>
      <c r="AT10" s="192"/>
      <c r="AU10" s="192"/>
      <c r="AV10" s="192"/>
      <c r="AW10" s="192"/>
      <c r="AX10" s="192"/>
      <c r="AY10" s="192"/>
      <c r="AZ10" s="192"/>
      <c r="BA10" s="192"/>
      <c r="BB10" s="192" t="s">
        <v>38</v>
      </c>
      <c r="BC10" s="192"/>
      <c r="BD10" s="192"/>
      <c r="BE10" s="192"/>
      <c r="BF10" s="192"/>
      <c r="BG10" s="192"/>
      <c r="BH10" s="192"/>
      <c r="BI10" s="192"/>
      <c r="BJ10" s="192"/>
      <c r="BK10" s="192"/>
      <c r="BL10" s="192"/>
      <c r="BM10" s="192"/>
      <c r="BN10" s="192"/>
      <c r="BO10" s="192" t="s">
        <v>75</v>
      </c>
      <c r="BP10" s="192"/>
      <c r="BQ10" s="192" t="s">
        <v>76</v>
      </c>
      <c r="BR10" s="192"/>
      <c r="BS10" s="192" t="s">
        <v>74</v>
      </c>
      <c r="BT10" s="192"/>
      <c r="BU10" s="189" t="s">
        <v>64</v>
      </c>
      <c r="BV10" s="189" t="s">
        <v>65</v>
      </c>
      <c r="BW10" s="189" t="s">
        <v>41</v>
      </c>
    </row>
    <row r="11" spans="2:75" ht="16.5" customHeight="1" thickTop="1" thickBot="1" x14ac:dyDescent="0.3">
      <c r="B11" s="174"/>
      <c r="C11" s="175"/>
      <c r="D11" s="175"/>
      <c r="E11" s="175"/>
      <c r="F11" s="175"/>
      <c r="G11" s="175"/>
      <c r="H11" s="176"/>
      <c r="I11" s="165"/>
      <c r="K11" s="190"/>
      <c r="L11" s="190"/>
      <c r="M11" s="190"/>
      <c r="N11" s="190"/>
      <c r="O11" s="190"/>
      <c r="P11" s="190"/>
      <c r="Q11" s="190"/>
      <c r="R11" s="60" t="s">
        <v>77</v>
      </c>
      <c r="S11" s="60" t="s">
        <v>78</v>
      </c>
      <c r="T11" s="60" t="s">
        <v>79</v>
      </c>
      <c r="U11" s="60" t="s">
        <v>80</v>
      </c>
      <c r="V11" s="60" t="s">
        <v>81</v>
      </c>
      <c r="W11" s="60" t="s">
        <v>82</v>
      </c>
      <c r="X11" s="60" t="s">
        <v>83</v>
      </c>
      <c r="Y11" s="60" t="s">
        <v>84</v>
      </c>
      <c r="Z11" s="60" t="s">
        <v>92</v>
      </c>
      <c r="AA11" s="60" t="s">
        <v>93</v>
      </c>
      <c r="AB11" s="60" t="s">
        <v>54</v>
      </c>
      <c r="AC11" s="60" t="s">
        <v>85</v>
      </c>
      <c r="AD11" s="60" t="s">
        <v>54</v>
      </c>
      <c r="AE11" s="60" t="s">
        <v>85</v>
      </c>
      <c r="AF11" s="190"/>
      <c r="AG11" s="60" t="s">
        <v>86</v>
      </c>
      <c r="AH11" s="60" t="s">
        <v>87</v>
      </c>
      <c r="AI11" s="60" t="s">
        <v>88</v>
      </c>
      <c r="AJ11" s="60" t="s">
        <v>54</v>
      </c>
      <c r="AK11" s="60" t="s">
        <v>85</v>
      </c>
      <c r="AL11" s="60" t="s">
        <v>89</v>
      </c>
      <c r="AM11" s="60" t="s">
        <v>90</v>
      </c>
      <c r="AN11" s="60" t="s">
        <v>91</v>
      </c>
      <c r="AO11" s="60" t="s">
        <v>77</v>
      </c>
      <c r="AP11" s="60" t="s">
        <v>78</v>
      </c>
      <c r="AQ11" s="60" t="s">
        <v>79</v>
      </c>
      <c r="AR11" s="60" t="s">
        <v>80</v>
      </c>
      <c r="AS11" s="60" t="s">
        <v>81</v>
      </c>
      <c r="AT11" s="60" t="s">
        <v>82</v>
      </c>
      <c r="AU11" s="60" t="s">
        <v>83</v>
      </c>
      <c r="AV11" s="60" t="s">
        <v>84</v>
      </c>
      <c r="AW11" s="60" t="s">
        <v>92</v>
      </c>
      <c r="AX11" s="60" t="s">
        <v>93</v>
      </c>
      <c r="AY11" s="60" t="s">
        <v>86</v>
      </c>
      <c r="AZ11" s="60" t="s">
        <v>87</v>
      </c>
      <c r="BA11" s="60" t="s">
        <v>88</v>
      </c>
      <c r="BB11" s="60" t="s">
        <v>77</v>
      </c>
      <c r="BC11" s="60" t="s">
        <v>78</v>
      </c>
      <c r="BD11" s="60" t="s">
        <v>79</v>
      </c>
      <c r="BE11" s="60" t="s">
        <v>80</v>
      </c>
      <c r="BF11" s="60" t="s">
        <v>81</v>
      </c>
      <c r="BG11" s="60" t="s">
        <v>82</v>
      </c>
      <c r="BH11" s="60" t="s">
        <v>83</v>
      </c>
      <c r="BI11" s="60" t="s">
        <v>84</v>
      </c>
      <c r="BJ11" s="60" t="s">
        <v>92</v>
      </c>
      <c r="BK11" s="60" t="s">
        <v>93</v>
      </c>
      <c r="BL11" s="60" t="s">
        <v>86</v>
      </c>
      <c r="BM11" s="60" t="s">
        <v>87</v>
      </c>
      <c r="BN11" s="60" t="s">
        <v>88</v>
      </c>
      <c r="BO11" s="60" t="s">
        <v>54</v>
      </c>
      <c r="BP11" s="60" t="s">
        <v>85</v>
      </c>
      <c r="BQ11" s="60" t="s">
        <v>54</v>
      </c>
      <c r="BR11" s="60" t="s">
        <v>85</v>
      </c>
      <c r="BS11" s="60" t="s">
        <v>54</v>
      </c>
      <c r="BT11" s="60" t="s">
        <v>85</v>
      </c>
      <c r="BU11" s="190"/>
      <c r="BV11" s="190"/>
      <c r="BW11" s="190"/>
    </row>
    <row r="12" spans="2:75" ht="16.5" thickTop="1" thickBot="1" x14ac:dyDescent="0.3">
      <c r="B12" s="57"/>
      <c r="C12" s="58"/>
      <c r="D12" s="58"/>
      <c r="E12" s="58"/>
      <c r="F12" s="58"/>
      <c r="G12" s="58"/>
      <c r="H12" s="59"/>
      <c r="I12" s="56">
        <v>0.1</v>
      </c>
      <c r="K12" s="177">
        <v>1</v>
      </c>
      <c r="L12" s="50">
        <v>1</v>
      </c>
      <c r="M12" s="50">
        <v>5.0999999999999996</v>
      </c>
      <c r="N12" s="50">
        <v>3.5</v>
      </c>
      <c r="O12" s="50">
        <v>1.4</v>
      </c>
      <c r="P12" s="50">
        <v>0.2</v>
      </c>
      <c r="Q12" s="50">
        <v>1</v>
      </c>
      <c r="R12" s="50">
        <v>0</v>
      </c>
      <c r="S12" s="50">
        <v>0</v>
      </c>
      <c r="T12" s="50">
        <v>0</v>
      </c>
      <c r="U12" s="50">
        <v>0</v>
      </c>
      <c r="V12" s="50">
        <v>0</v>
      </c>
      <c r="W12" s="50">
        <v>0</v>
      </c>
      <c r="X12" s="50">
        <v>0</v>
      </c>
      <c r="Y12" s="50">
        <v>0</v>
      </c>
      <c r="Z12" s="50">
        <v>0</v>
      </c>
      <c r="AA12" s="50">
        <v>0</v>
      </c>
      <c r="AB12" s="50">
        <f>L12*R12+M12*T12+N12*V12+O12*X12+P12*Z12</f>
        <v>0</v>
      </c>
      <c r="AC12" s="50">
        <f>1/(1+(EXP(-AB12)))</f>
        <v>0.5</v>
      </c>
      <c r="AD12" s="50">
        <f>L12*S12+M12*U12+N12*W12+O12*Y12+P12*AA12</f>
        <v>0</v>
      </c>
      <c r="AE12" s="50">
        <f>1/(1+(EXP(-AD12)))</f>
        <v>0.5</v>
      </c>
      <c r="AF12" s="50">
        <v>1</v>
      </c>
      <c r="AG12" s="50">
        <v>0</v>
      </c>
      <c r="AH12" s="50">
        <v>0</v>
      </c>
      <c r="AI12" s="50">
        <v>0</v>
      </c>
      <c r="AJ12" s="50">
        <f>AC12*AG12+AE12*AH12+AF12*AI12</f>
        <v>0</v>
      </c>
      <c r="AK12" s="50">
        <f>1/(1+(EXP(-AJ12)))</f>
        <v>0.5</v>
      </c>
      <c r="AL12" s="50">
        <f>AK12*(1-AK12)*(Q12-AK12)</f>
        <v>0.125</v>
      </c>
      <c r="AM12" s="50">
        <f>AC12*(1-AC12)*AG12*AL12</f>
        <v>0</v>
      </c>
      <c r="AN12" s="50">
        <f>AE12*(1-AE12)*AH12*AL12</f>
        <v>0</v>
      </c>
      <c r="AO12" s="50">
        <f>$I$12*AM12*L12</f>
        <v>0</v>
      </c>
      <c r="AP12" s="50">
        <f>$I$12*AN12*L12</f>
        <v>0</v>
      </c>
      <c r="AQ12" s="50">
        <f>$I$12*AM12*M12</f>
        <v>0</v>
      </c>
      <c r="AR12" s="50">
        <f>$I$12*AN12*M12</f>
        <v>0</v>
      </c>
      <c r="AS12" s="50">
        <f>$I$12*AM12*N12</f>
        <v>0</v>
      </c>
      <c r="AT12" s="50">
        <f>$I$12*AN12*N12</f>
        <v>0</v>
      </c>
      <c r="AU12" s="50">
        <f>AM12*$I$12*O12</f>
        <v>0</v>
      </c>
      <c r="AV12" s="50">
        <f>AN12*$I$12*O12</f>
        <v>0</v>
      </c>
      <c r="AW12" s="50">
        <f>AM12*$I$12*P12</f>
        <v>0</v>
      </c>
      <c r="AX12" s="50">
        <f>AN12*$I$12*P12</f>
        <v>0</v>
      </c>
      <c r="AY12" s="50">
        <f>AL12*$I$12*AC12</f>
        <v>6.2500000000000003E-3</v>
      </c>
      <c r="AZ12" s="50">
        <f>AL12*$I$12*AE12</f>
        <v>6.2500000000000003E-3</v>
      </c>
      <c r="BA12" s="50">
        <f>AL12*AF12*$I$12</f>
        <v>1.2500000000000001E-2</v>
      </c>
      <c r="BB12" s="50">
        <f>R12+AO12</f>
        <v>0</v>
      </c>
      <c r="BC12" s="50">
        <f t="shared" ref="BC12:BK12" si="0">S12+AP12</f>
        <v>0</v>
      </c>
      <c r="BD12" s="50">
        <f t="shared" si="0"/>
        <v>0</v>
      </c>
      <c r="BE12" s="50">
        <f t="shared" si="0"/>
        <v>0</v>
      </c>
      <c r="BF12" s="50">
        <f t="shared" si="0"/>
        <v>0</v>
      </c>
      <c r="BG12" s="50">
        <f t="shared" si="0"/>
        <v>0</v>
      </c>
      <c r="BH12" s="50">
        <f t="shared" si="0"/>
        <v>0</v>
      </c>
      <c r="BI12" s="50">
        <f t="shared" si="0"/>
        <v>0</v>
      </c>
      <c r="BJ12" s="50">
        <f t="shared" si="0"/>
        <v>0</v>
      </c>
      <c r="BK12" s="50">
        <f t="shared" si="0"/>
        <v>0</v>
      </c>
      <c r="BL12" s="50">
        <f>AG12+AY12</f>
        <v>6.2500000000000003E-3</v>
      </c>
      <c r="BM12" s="50">
        <f t="shared" ref="BM12:BN12" si="1">AH12+AZ12</f>
        <v>6.2500000000000003E-3</v>
      </c>
      <c r="BN12" s="50">
        <f t="shared" si="1"/>
        <v>1.2500000000000001E-2</v>
      </c>
      <c r="BO12" s="50">
        <f>L12*$BB$17+M12*$BD$17+N12*$BF$17+O12*$BH$17+P12*$BJ$17</f>
        <v>2.3104372886566076E-3</v>
      </c>
      <c r="BP12" s="50">
        <f>1/(1+(EXP(-BO12)))</f>
        <v>0.50057760906521864</v>
      </c>
      <c r="BQ12" s="50">
        <f>L12*$BC$17+M12*$BE$17+N12*$BG$17+O12*$BI$17+P12*$BK$17</f>
        <v>2.3104372886566076E-3</v>
      </c>
      <c r="BR12" s="50">
        <f>1/(1+(EXP(-BQ12)))</f>
        <v>0.50057760906521864</v>
      </c>
      <c r="BS12" s="50">
        <f>$BL$17*BP12+BR12*$BM$17+$BN$17*AF12</f>
        <v>-0.11277832001161271</v>
      </c>
      <c r="BT12" s="50">
        <f>1/(1+(EXP(-BS12)))</f>
        <v>0.47183526582343532</v>
      </c>
      <c r="BU12" s="50">
        <f>Q12-BT12</f>
        <v>0.52816473417656473</v>
      </c>
      <c r="BV12" s="50">
        <f>POWER(BU12,2)</f>
        <v>0.27895798642780129</v>
      </c>
      <c r="BW12" s="183">
        <f>SUM(BV12:BV17)/2</f>
        <v>3.6678664369564191</v>
      </c>
    </row>
    <row r="13" spans="2:75" ht="15.75" thickTop="1" x14ac:dyDescent="0.25">
      <c r="B13" s="41"/>
      <c r="C13" s="42"/>
      <c r="D13" s="42"/>
      <c r="E13" s="42"/>
      <c r="F13" s="42"/>
      <c r="G13" s="42"/>
      <c r="H13" s="43"/>
      <c r="K13" s="178"/>
      <c r="L13" s="51">
        <v>1</v>
      </c>
      <c r="M13" s="51">
        <v>4.9000000000000004</v>
      </c>
      <c r="N13" s="51">
        <v>3</v>
      </c>
      <c r="O13" s="51">
        <v>1.4</v>
      </c>
      <c r="P13" s="51">
        <v>0.2</v>
      </c>
      <c r="Q13" s="51">
        <v>1</v>
      </c>
      <c r="R13" s="51">
        <f>BB12</f>
        <v>0</v>
      </c>
      <c r="S13" s="51">
        <f t="shared" ref="S13:AA13" si="2">BC12</f>
        <v>0</v>
      </c>
      <c r="T13" s="51">
        <f t="shared" si="2"/>
        <v>0</v>
      </c>
      <c r="U13" s="51">
        <f t="shared" si="2"/>
        <v>0</v>
      </c>
      <c r="V13" s="51">
        <f t="shared" si="2"/>
        <v>0</v>
      </c>
      <c r="W13" s="51">
        <f t="shared" si="2"/>
        <v>0</v>
      </c>
      <c r="X13" s="51">
        <f t="shared" si="2"/>
        <v>0</v>
      </c>
      <c r="Y13" s="51">
        <f t="shared" si="2"/>
        <v>0</v>
      </c>
      <c r="Z13" s="51">
        <f t="shared" si="2"/>
        <v>0</v>
      </c>
      <c r="AA13" s="51">
        <f t="shared" si="2"/>
        <v>0</v>
      </c>
      <c r="AB13" s="51">
        <f>L13*R13+M13*T13+N13*V13+O13*X13+P13*Z13</f>
        <v>0</v>
      </c>
      <c r="AC13" s="51">
        <f>1/(1+(EXP(-AB13)))</f>
        <v>0.5</v>
      </c>
      <c r="AD13" s="51">
        <f>L13*S13+M13*U13+N13*W13+O13*Y13+P13*AA13</f>
        <v>0</v>
      </c>
      <c r="AE13" s="51">
        <f>1/(1+(EXP(-AD13)))</f>
        <v>0.5</v>
      </c>
      <c r="AF13" s="51">
        <v>1</v>
      </c>
      <c r="AG13" s="51">
        <f>BL12</f>
        <v>6.2500000000000003E-3</v>
      </c>
      <c r="AH13" s="51">
        <f t="shared" ref="AH13:AI13" si="3">BM12</f>
        <v>6.2500000000000003E-3</v>
      </c>
      <c r="AI13" s="51">
        <f t="shared" si="3"/>
        <v>1.2500000000000001E-2</v>
      </c>
      <c r="AJ13" s="51">
        <f>AC13*AG13+AE13*AH13+AF13*AI13</f>
        <v>1.8750000000000003E-2</v>
      </c>
      <c r="AK13" s="51">
        <f>1/(1+(EXP(-AJ13)))</f>
        <v>0.50468736267572623</v>
      </c>
      <c r="AL13" s="51">
        <f>AK13*(1-AK13)*(Q13-AK13)</f>
        <v>0.12381727663441584</v>
      </c>
      <c r="AM13" s="51">
        <f>AC13*(1-AC13)*AG13*AL13</f>
        <v>1.9346449474127477E-4</v>
      </c>
      <c r="AN13" s="51">
        <f>AE13*(1-AE13)*AH13*AL13</f>
        <v>1.9346449474127477E-4</v>
      </c>
      <c r="AO13" s="51">
        <f>$I$12*AM13*L13</f>
        <v>1.9346449474127477E-5</v>
      </c>
      <c r="AP13" s="51">
        <f>$I$12*AN13*L13</f>
        <v>1.9346449474127477E-5</v>
      </c>
      <c r="AQ13" s="51">
        <f>$I$12*AM13*M13</f>
        <v>9.4797602423224648E-5</v>
      </c>
      <c r="AR13" s="51">
        <f>$I$12*AN13*M13</f>
        <v>9.4797602423224648E-5</v>
      </c>
      <c r="AS13" s="51">
        <f>$I$12*AM13*N13</f>
        <v>5.8039348422382435E-5</v>
      </c>
      <c r="AT13" s="51">
        <f>$I$12*AN13*N13</f>
        <v>5.8039348422382435E-5</v>
      </c>
      <c r="AU13" s="51">
        <f>AM13*$I$12*O13</f>
        <v>2.7085029263778465E-5</v>
      </c>
      <c r="AV13" s="51">
        <f>AN13*$I$12*O13</f>
        <v>2.7085029263778465E-5</v>
      </c>
      <c r="AW13" s="51">
        <f>AM13*$I$12*P13</f>
        <v>3.8692898948254958E-6</v>
      </c>
      <c r="AX13" s="51">
        <f>AN13*$I$12*P13</f>
        <v>3.8692898948254958E-6</v>
      </c>
      <c r="AY13" s="51">
        <f>AL13*$I$12*AC13</f>
        <v>6.1908638317207925E-3</v>
      </c>
      <c r="AZ13" s="51">
        <f>AL13*$I$12*AE13</f>
        <v>6.1908638317207925E-3</v>
      </c>
      <c r="BA13" s="51">
        <f>AL13*AF13*$I$12</f>
        <v>1.2381727663441585E-2</v>
      </c>
      <c r="BB13" s="51">
        <f>R13+AO13</f>
        <v>1.9346449474127477E-5</v>
      </c>
      <c r="BC13" s="51">
        <f t="shared" ref="BC13" si="4">S13+AP13</f>
        <v>1.9346449474127477E-5</v>
      </c>
      <c r="BD13" s="51">
        <f t="shared" ref="BD13" si="5">T13+AQ13</f>
        <v>9.4797602423224648E-5</v>
      </c>
      <c r="BE13" s="51">
        <f t="shared" ref="BE13" si="6">U13+AR13</f>
        <v>9.4797602423224648E-5</v>
      </c>
      <c r="BF13" s="51">
        <f t="shared" ref="BF13" si="7">V13+AS13</f>
        <v>5.8039348422382435E-5</v>
      </c>
      <c r="BG13" s="51">
        <f t="shared" ref="BG13" si="8">W13+AT13</f>
        <v>5.8039348422382435E-5</v>
      </c>
      <c r="BH13" s="51">
        <f t="shared" ref="BH13" si="9">X13+AU13</f>
        <v>2.7085029263778465E-5</v>
      </c>
      <c r="BI13" s="51">
        <f t="shared" ref="BI13" si="10">Y13+AV13</f>
        <v>2.7085029263778465E-5</v>
      </c>
      <c r="BJ13" s="51">
        <f t="shared" ref="BJ13" si="11">Z13+AW13</f>
        <v>3.8692898948254958E-6</v>
      </c>
      <c r="BK13" s="51">
        <f t="shared" ref="BK13" si="12">AA13+AX13</f>
        <v>3.8692898948254958E-6</v>
      </c>
      <c r="BL13" s="51">
        <f>AG13+AY13</f>
        <v>1.2440863831720793E-2</v>
      </c>
      <c r="BM13" s="51">
        <f t="shared" ref="BM13" si="13">AH13+AZ13</f>
        <v>1.2440863831720793E-2</v>
      </c>
      <c r="BN13" s="51">
        <f t="shared" ref="BN13" si="14">AI13+BA13</f>
        <v>2.4881727663441586E-2</v>
      </c>
      <c r="BO13" s="51">
        <f t="shared" ref="BO13:BO17" si="15">L13*$BB$17+M13*$BD$17+N13*$BF$17+O13*$BH$17+P13*$BJ$17</f>
        <v>2.1659875980431721E-3</v>
      </c>
      <c r="BP13" s="51">
        <f t="shared" ref="BP13:BP71" si="16">1/(1+(EXP(-BO13)))</f>
        <v>0.50054149668780812</v>
      </c>
      <c r="BQ13" s="51">
        <f t="shared" ref="BQ13:BQ17" si="17">L13*$BC$17+M13*$BE$17+N13*$BG$17+O13*$BI$17+P13*$BK$17</f>
        <v>2.1659875980431721E-3</v>
      </c>
      <c r="BR13" s="51">
        <f t="shared" ref="BR13:BR71" si="18">1/(1+(EXP(-BQ13)))</f>
        <v>0.50054149668780812</v>
      </c>
      <c r="BS13" s="51">
        <f t="shared" ref="BS13:BS17" si="19">$BL$17*BP13+BR13*$BM$17+$BN$17*AF13</f>
        <v>-0.11277561493747915</v>
      </c>
      <c r="BT13" s="51">
        <f t="shared" ref="BT13:BT71" si="20">1/(1+(EXP(-BS13)))</f>
        <v>0.47183593994621392</v>
      </c>
      <c r="BU13" s="51">
        <f t="shared" ref="BU13:BU71" si="21">Q13-BT13</f>
        <v>0.52816406005378602</v>
      </c>
      <c r="BV13" s="51">
        <f t="shared" ref="BV13:BV71" si="22">POWER(BU13,2)</f>
        <v>0.27895727433249928</v>
      </c>
      <c r="BW13" s="184"/>
    </row>
    <row r="14" spans="2:75" x14ac:dyDescent="0.25">
      <c r="B14" s="41"/>
      <c r="C14" s="42"/>
      <c r="D14" s="42"/>
      <c r="E14" s="42"/>
      <c r="F14" s="42"/>
      <c r="G14" s="42"/>
      <c r="H14" s="43"/>
      <c r="K14" s="178"/>
      <c r="L14" s="51">
        <v>1</v>
      </c>
      <c r="M14" s="51">
        <v>4.7</v>
      </c>
      <c r="N14" s="51">
        <v>3.2</v>
      </c>
      <c r="O14" s="51">
        <v>1.3</v>
      </c>
      <c r="P14" s="51">
        <v>0.2</v>
      </c>
      <c r="Q14" s="51">
        <v>1</v>
      </c>
      <c r="R14" s="51">
        <f t="shared" ref="R14:R17" si="23">BB13</f>
        <v>1.9346449474127477E-5</v>
      </c>
      <c r="S14" s="51">
        <f t="shared" ref="S14:S17" si="24">BC13</f>
        <v>1.9346449474127477E-5</v>
      </c>
      <c r="T14" s="51">
        <f t="shared" ref="T14:T17" si="25">BD13</f>
        <v>9.4797602423224648E-5</v>
      </c>
      <c r="U14" s="51">
        <f t="shared" ref="U14:U17" si="26">BE13</f>
        <v>9.4797602423224648E-5</v>
      </c>
      <c r="V14" s="51">
        <f t="shared" ref="V14:V17" si="27">BF13</f>
        <v>5.8039348422382435E-5</v>
      </c>
      <c r="W14" s="51">
        <f t="shared" ref="W14:W17" si="28">BG13</f>
        <v>5.8039348422382435E-5</v>
      </c>
      <c r="X14" s="51">
        <f t="shared" ref="X14:X17" si="29">BH13</f>
        <v>2.7085029263778465E-5</v>
      </c>
      <c r="Y14" s="51">
        <f t="shared" ref="Y14:Y17" si="30">BI13</f>
        <v>2.7085029263778465E-5</v>
      </c>
      <c r="Z14" s="51">
        <f t="shared" ref="Z14:Z17" si="31">BJ13</f>
        <v>3.8692898948254958E-6</v>
      </c>
      <c r="AA14" s="51">
        <f t="shared" ref="AA14:AA17" si="32">BK13</f>
        <v>3.8692898948254958E-6</v>
      </c>
      <c r="AB14" s="51">
        <f t="shared" ref="AB14:AB17" si="33">L14*R14+M14*T14+N14*V14+O14*X14+P14*Z14</f>
        <v>6.8660549183678426E-4</v>
      </c>
      <c r="AC14" s="51">
        <f t="shared" ref="AC14:AC71" si="34">1/(1+(EXP(-AB14)))</f>
        <v>0.50017165136621577</v>
      </c>
      <c r="AD14" s="51">
        <f t="shared" ref="AD14:AD17" si="35">L14*S14+M14*U14+N14*W14+O14*Y14+P14*AA14</f>
        <v>6.8660549183678426E-4</v>
      </c>
      <c r="AE14" s="51">
        <f t="shared" ref="AE14:AE71" si="36">1/(1+(EXP(-AD14)))</f>
        <v>0.50017165136621577</v>
      </c>
      <c r="AF14" s="51">
        <v>1</v>
      </c>
      <c r="AG14" s="51">
        <f t="shared" ref="AG14:AG17" si="37">BL13</f>
        <v>1.2440863831720793E-2</v>
      </c>
      <c r="AH14" s="51">
        <f t="shared" ref="AH14:AH17" si="38">BM13</f>
        <v>1.2440863831720793E-2</v>
      </c>
      <c r="AI14" s="51">
        <f t="shared" ref="AI14:AI17" si="39">BN13</f>
        <v>2.4881727663441586E-2</v>
      </c>
      <c r="AJ14" s="51">
        <f t="shared" ref="AJ14:AJ17" si="40">AC14*AG14+AE14*AH14+AF14*AI14</f>
        <v>3.7326862477709617E-2</v>
      </c>
      <c r="AK14" s="51">
        <f t="shared" ref="AK14:AK71" si="41">1/(1+(EXP(-AJ14)))</f>
        <v>0.50933063228457065</v>
      </c>
      <c r="AL14" s="51">
        <f t="shared" ref="AL14:AL17" si="42">AK14*(1-AK14)*(Q14-AK14)</f>
        <v>0.12262462391080961</v>
      </c>
      <c r="AM14" s="51">
        <f t="shared" ref="AM14:AM17" si="43">AC14*(1-AC14)*AG14*AL14</f>
        <v>3.8138901717330753E-4</v>
      </c>
      <c r="AN14" s="51">
        <f t="shared" ref="AN14:AN17" si="44">AE14*(1-AE14)*AH14*AL14</f>
        <v>3.8138901717330753E-4</v>
      </c>
      <c r="AO14" s="51">
        <f t="shared" ref="AO14:AO17" si="45">$I$12*AM14*L14</f>
        <v>3.8138901717330754E-5</v>
      </c>
      <c r="AP14" s="51">
        <f t="shared" ref="AP14:AP17" si="46">$I$12*AN14*L14</f>
        <v>3.8138901717330754E-5</v>
      </c>
      <c r="AQ14" s="51">
        <f t="shared" ref="AQ14:AQ17" si="47">$I$12*AM14*M14</f>
        <v>1.7925283807145454E-4</v>
      </c>
      <c r="AR14" s="51">
        <f t="shared" ref="AR14:AR17" si="48">$I$12*AN14*M14</f>
        <v>1.7925283807145454E-4</v>
      </c>
      <c r="AS14" s="51">
        <f t="shared" ref="AS14:AS17" si="49">$I$12*AM14*N14</f>
        <v>1.2204448549545842E-4</v>
      </c>
      <c r="AT14" s="51">
        <f t="shared" ref="AT14:AT17" si="50">$I$12*AN14*N14</f>
        <v>1.2204448549545842E-4</v>
      </c>
      <c r="AU14" s="51">
        <f t="shared" ref="AU14:AU17" si="51">AM14*$I$12*O14</f>
        <v>4.9580572232529979E-5</v>
      </c>
      <c r="AV14" s="51">
        <f t="shared" ref="AV14:AV17" si="52">AN14*$I$12*O14</f>
        <v>4.9580572232529979E-5</v>
      </c>
      <c r="AW14" s="51">
        <f t="shared" ref="AW14:AW17" si="53">AM14*$I$12*P14</f>
        <v>7.6277803434661515E-6</v>
      </c>
      <c r="AX14" s="51">
        <f t="shared" ref="AX14:AX17" si="54">AN14*$I$12*P14</f>
        <v>7.6277803434661515E-6</v>
      </c>
      <c r="AY14" s="51">
        <f t="shared" ref="AY14:AY17" si="55">AL14*$I$12*AC14</f>
        <v>6.1333360639630793E-3</v>
      </c>
      <c r="AZ14" s="51">
        <f t="shared" ref="AZ14:AZ17" si="56">AL14*$I$12*AE14</f>
        <v>6.1333360639630793E-3</v>
      </c>
      <c r="BA14" s="51">
        <f t="shared" ref="BA14:BA17" si="57">AL14*AF14*$I$12</f>
        <v>1.2262462391080961E-2</v>
      </c>
      <c r="BB14" s="51">
        <f t="shared" ref="BB14:BB17" si="58">R14+AO14</f>
        <v>5.7485351191458235E-5</v>
      </c>
      <c r="BC14" s="51">
        <f t="shared" ref="BC14:BC17" si="59">S14+AP14</f>
        <v>5.7485351191458235E-5</v>
      </c>
      <c r="BD14" s="51">
        <f t="shared" ref="BD14:BD17" si="60">T14+AQ14</f>
        <v>2.7405044049467922E-4</v>
      </c>
      <c r="BE14" s="51">
        <f t="shared" ref="BE14:BE17" si="61">U14+AR14</f>
        <v>2.7405044049467922E-4</v>
      </c>
      <c r="BF14" s="51">
        <f t="shared" ref="BF14:BF17" si="62">V14+AS14</f>
        <v>1.8008383391784086E-4</v>
      </c>
      <c r="BG14" s="51">
        <f t="shared" ref="BG14:BG17" si="63">W14+AT14</f>
        <v>1.8008383391784086E-4</v>
      </c>
      <c r="BH14" s="51">
        <f t="shared" ref="BH14:BH17" si="64">X14+AU14</f>
        <v>7.6665601496308448E-5</v>
      </c>
      <c r="BI14" s="51">
        <f t="shared" ref="BI14:BI17" si="65">Y14+AV14</f>
        <v>7.6665601496308448E-5</v>
      </c>
      <c r="BJ14" s="51">
        <f t="shared" ref="BJ14:BJ17" si="66">Z14+AW14</f>
        <v>1.1497070238291647E-5</v>
      </c>
      <c r="BK14" s="51">
        <f t="shared" ref="BK14:BK17" si="67">AA14+AX14</f>
        <v>1.1497070238291647E-5</v>
      </c>
      <c r="BL14" s="51">
        <f t="shared" ref="BL14:BL17" si="68">AG14+AY14</f>
        <v>1.8574199895683874E-2</v>
      </c>
      <c r="BM14" s="51">
        <f t="shared" ref="BM14:BM17" si="69">AH14+AZ14</f>
        <v>1.8574199895683874E-2</v>
      </c>
      <c r="BN14" s="51">
        <f t="shared" ref="BN14:BN17" si="70">AI14+BA14</f>
        <v>3.7144190054522547E-2</v>
      </c>
      <c r="BO14" s="51">
        <f t="shared" si="15"/>
        <v>2.1314143926926591E-3</v>
      </c>
      <c r="BP14" s="51">
        <f t="shared" si="16"/>
        <v>0.50053285339644693</v>
      </c>
      <c r="BQ14" s="51">
        <f t="shared" si="17"/>
        <v>2.1314143926926591E-3</v>
      </c>
      <c r="BR14" s="51">
        <f t="shared" si="18"/>
        <v>0.50053285339644693</v>
      </c>
      <c r="BS14" s="51">
        <f t="shared" si="19"/>
        <v>-0.11277496749342902</v>
      </c>
      <c r="BT14" s="51">
        <f t="shared" si="20"/>
        <v>0.47183610129366749</v>
      </c>
      <c r="BU14" s="51">
        <f t="shared" si="21"/>
        <v>0.52816389870633251</v>
      </c>
      <c r="BV14" s="51">
        <f t="shared" si="22"/>
        <v>0.27895710389667305</v>
      </c>
      <c r="BW14" s="184"/>
    </row>
    <row r="15" spans="2:75" x14ac:dyDescent="0.25">
      <c r="B15" s="41"/>
      <c r="C15" s="42"/>
      <c r="D15" s="42"/>
      <c r="E15" s="42"/>
      <c r="F15" s="42"/>
      <c r="G15" s="42"/>
      <c r="H15" s="43"/>
      <c r="K15" s="178"/>
      <c r="L15" s="51">
        <v>1</v>
      </c>
      <c r="M15" s="51">
        <v>7</v>
      </c>
      <c r="N15" s="51">
        <v>3.2</v>
      </c>
      <c r="O15" s="51">
        <v>4.7</v>
      </c>
      <c r="P15" s="51">
        <v>1.4</v>
      </c>
      <c r="Q15" s="51">
        <v>-1</v>
      </c>
      <c r="R15" s="51">
        <f t="shared" si="23"/>
        <v>5.7485351191458235E-5</v>
      </c>
      <c r="S15" s="51">
        <f t="shared" si="24"/>
        <v>5.7485351191458235E-5</v>
      </c>
      <c r="T15" s="51">
        <f t="shared" si="25"/>
        <v>2.7405044049467922E-4</v>
      </c>
      <c r="U15" s="51">
        <f t="shared" si="26"/>
        <v>2.7405044049467922E-4</v>
      </c>
      <c r="V15" s="51">
        <f t="shared" si="27"/>
        <v>1.8008383391784086E-4</v>
      </c>
      <c r="W15" s="51">
        <f t="shared" si="28"/>
        <v>1.8008383391784086E-4</v>
      </c>
      <c r="X15" s="51">
        <f t="shared" si="29"/>
        <v>7.6665601496308448E-5</v>
      </c>
      <c r="Y15" s="51">
        <f t="shared" si="30"/>
        <v>7.6665601496308448E-5</v>
      </c>
      <c r="Z15" s="51">
        <f t="shared" si="31"/>
        <v>1.1497070238291647E-5</v>
      </c>
      <c r="AA15" s="51">
        <f t="shared" si="32"/>
        <v>1.1497070238291647E-5</v>
      </c>
      <c r="AB15" s="51">
        <f t="shared" si="33"/>
        <v>2.9285309285575619E-3</v>
      </c>
      <c r="AC15" s="51">
        <f t="shared" si="34"/>
        <v>0.50073213220889112</v>
      </c>
      <c r="AD15" s="51">
        <f t="shared" si="35"/>
        <v>2.9285309285575619E-3</v>
      </c>
      <c r="AE15" s="51">
        <f t="shared" si="36"/>
        <v>0.50073213220889112</v>
      </c>
      <c r="AF15" s="51">
        <v>1</v>
      </c>
      <c r="AG15" s="51">
        <f t="shared" si="37"/>
        <v>1.8574199895683874E-2</v>
      </c>
      <c r="AH15" s="51">
        <f t="shared" si="38"/>
        <v>1.8574199895683874E-2</v>
      </c>
      <c r="AI15" s="51">
        <f t="shared" si="39"/>
        <v>3.7144190054522547E-2</v>
      </c>
      <c r="AJ15" s="51">
        <f t="shared" si="40"/>
        <v>5.5745587490202447E-2</v>
      </c>
      <c r="AK15" s="51">
        <f t="shared" si="41"/>
        <v>0.51393278896571726</v>
      </c>
      <c r="AL15" s="51">
        <f t="shared" si="42"/>
        <v>-0.3781893086595487</v>
      </c>
      <c r="AM15" s="51">
        <f t="shared" si="43"/>
        <v>-1.7561371890735997E-3</v>
      </c>
      <c r="AN15" s="51">
        <f t="shared" si="44"/>
        <v>-1.7561371890735997E-3</v>
      </c>
      <c r="AO15" s="51">
        <f t="shared" si="45"/>
        <v>-1.7561371890735999E-4</v>
      </c>
      <c r="AP15" s="51">
        <f t="shared" si="46"/>
        <v>-1.7561371890735999E-4</v>
      </c>
      <c r="AQ15" s="51">
        <f t="shared" si="47"/>
        <v>-1.2292960323515198E-3</v>
      </c>
      <c r="AR15" s="51">
        <f t="shared" si="48"/>
        <v>-1.2292960323515198E-3</v>
      </c>
      <c r="AS15" s="51">
        <f t="shared" si="49"/>
        <v>-5.61963900503552E-4</v>
      </c>
      <c r="AT15" s="51">
        <f t="shared" si="50"/>
        <v>-5.61963900503552E-4</v>
      </c>
      <c r="AU15" s="51">
        <f t="shared" si="51"/>
        <v>-8.2538447886459205E-4</v>
      </c>
      <c r="AV15" s="51">
        <f t="shared" si="52"/>
        <v>-8.2538447886459205E-4</v>
      </c>
      <c r="AW15" s="51">
        <f t="shared" si="53"/>
        <v>-2.4585920647030398E-4</v>
      </c>
      <c r="AX15" s="51">
        <f t="shared" si="54"/>
        <v>-2.4585920647030398E-4</v>
      </c>
      <c r="AY15" s="51">
        <f t="shared" si="55"/>
        <v>-1.8937153890370227E-2</v>
      </c>
      <c r="AZ15" s="51">
        <f t="shared" si="56"/>
        <v>-1.8937153890370227E-2</v>
      </c>
      <c r="BA15" s="51">
        <f t="shared" si="57"/>
        <v>-3.7818930865954871E-2</v>
      </c>
      <c r="BB15" s="51">
        <f t="shared" si="58"/>
        <v>-1.1812836771590176E-4</v>
      </c>
      <c r="BC15" s="51">
        <f t="shared" si="59"/>
        <v>-1.1812836771590176E-4</v>
      </c>
      <c r="BD15" s="51">
        <f t="shared" si="60"/>
        <v>-9.5524559185684063E-4</v>
      </c>
      <c r="BE15" s="51">
        <f t="shared" si="61"/>
        <v>-9.5524559185684063E-4</v>
      </c>
      <c r="BF15" s="51">
        <f t="shared" si="62"/>
        <v>-3.8188006658571114E-4</v>
      </c>
      <c r="BG15" s="51">
        <f t="shared" si="63"/>
        <v>-3.8188006658571114E-4</v>
      </c>
      <c r="BH15" s="51">
        <f t="shared" si="64"/>
        <v>-7.487188773682836E-4</v>
      </c>
      <c r="BI15" s="51">
        <f t="shared" si="65"/>
        <v>-7.487188773682836E-4</v>
      </c>
      <c r="BJ15" s="51">
        <f t="shared" si="66"/>
        <v>-2.3436213623201233E-4</v>
      </c>
      <c r="BK15" s="51">
        <f t="shared" si="67"/>
        <v>-2.3436213623201233E-4</v>
      </c>
      <c r="BL15" s="51">
        <f t="shared" si="68"/>
        <v>-3.6295399468635331E-4</v>
      </c>
      <c r="BM15" s="51">
        <f t="shared" si="69"/>
        <v>-3.6295399468635331E-4</v>
      </c>
      <c r="BN15" s="51">
        <f t="shared" si="70"/>
        <v>-6.7474081143232417E-4</v>
      </c>
      <c r="BO15" s="51">
        <f t="shared" si="15"/>
        <v>3.2690631617042923E-3</v>
      </c>
      <c r="BP15" s="51">
        <f t="shared" si="16"/>
        <v>0.50081726506259894</v>
      </c>
      <c r="BQ15" s="51">
        <f t="shared" si="17"/>
        <v>3.2690631617042923E-3</v>
      </c>
      <c r="BR15" s="51">
        <f t="shared" si="18"/>
        <v>0.50081726506259894</v>
      </c>
      <c r="BS15" s="51">
        <f t="shared" si="19"/>
        <v>-0.11279627195180481</v>
      </c>
      <c r="BT15" s="51">
        <f t="shared" si="20"/>
        <v>0.47183079208106637</v>
      </c>
      <c r="BU15" s="51">
        <f t="shared" si="21"/>
        <v>-1.4718307920810663</v>
      </c>
      <c r="BV15" s="51">
        <f t="shared" si="22"/>
        <v>2.1662858805179788</v>
      </c>
      <c r="BW15" s="184"/>
    </row>
    <row r="16" spans="2:75" x14ac:dyDescent="0.25">
      <c r="B16" s="41"/>
      <c r="C16" s="42"/>
      <c r="D16" s="42"/>
      <c r="E16" s="42"/>
      <c r="F16" s="42"/>
      <c r="G16" s="42"/>
      <c r="H16" s="43"/>
      <c r="K16" s="178"/>
      <c r="L16" s="51">
        <v>1</v>
      </c>
      <c r="M16" s="51">
        <v>6.4</v>
      </c>
      <c r="N16" s="51">
        <v>3.2</v>
      </c>
      <c r="O16" s="51">
        <v>4.5</v>
      </c>
      <c r="P16" s="51">
        <v>1.5</v>
      </c>
      <c r="Q16" s="51">
        <v>-1</v>
      </c>
      <c r="R16" s="51">
        <f t="shared" si="23"/>
        <v>-1.1812836771590176E-4</v>
      </c>
      <c r="S16" s="51">
        <f t="shared" si="24"/>
        <v>-1.1812836771590176E-4</v>
      </c>
      <c r="T16" s="51">
        <f t="shared" si="25"/>
        <v>-9.5524559185684063E-4</v>
      </c>
      <c r="U16" s="51">
        <f t="shared" si="26"/>
        <v>-9.5524559185684063E-4</v>
      </c>
      <c r="V16" s="51">
        <f t="shared" si="27"/>
        <v>-3.8188006658571114E-4</v>
      </c>
      <c r="W16" s="51">
        <f t="shared" si="28"/>
        <v>-3.8188006658571114E-4</v>
      </c>
      <c r="X16" s="51">
        <f t="shared" si="29"/>
        <v>-7.487188773682836E-4</v>
      </c>
      <c r="Y16" s="51">
        <f t="shared" si="30"/>
        <v>-7.487188773682836E-4</v>
      </c>
      <c r="Z16" s="51">
        <f t="shared" si="31"/>
        <v>-2.3436213623201233E-4</v>
      </c>
      <c r="AA16" s="51">
        <f t="shared" si="32"/>
        <v>-2.3436213623201233E-4</v>
      </c>
      <c r="AB16" s="51">
        <f t="shared" si="33"/>
        <v>-1.1174494521179253E-2</v>
      </c>
      <c r="AC16" s="51">
        <f t="shared" si="34"/>
        <v>0.49720640543916761</v>
      </c>
      <c r="AD16" s="51">
        <f t="shared" si="35"/>
        <v>-1.1174494521179253E-2</v>
      </c>
      <c r="AE16" s="51">
        <f t="shared" si="36"/>
        <v>0.49720640543916761</v>
      </c>
      <c r="AF16" s="51">
        <v>1</v>
      </c>
      <c r="AG16" s="51">
        <f t="shared" si="37"/>
        <v>-3.6295399468635331E-4</v>
      </c>
      <c r="AH16" s="51">
        <f t="shared" si="38"/>
        <v>-3.6295399468635331E-4</v>
      </c>
      <c r="AI16" s="51">
        <f t="shared" si="39"/>
        <v>-6.7474081143232417E-4</v>
      </c>
      <c r="AJ16" s="51">
        <f t="shared" si="40"/>
        <v>-1.035666913507901E-3</v>
      </c>
      <c r="AK16" s="51">
        <f t="shared" si="41"/>
        <v>0.49974108329476591</v>
      </c>
      <c r="AL16" s="51">
        <f t="shared" si="42"/>
        <v>-0.37493517028425827</v>
      </c>
      <c r="AM16" s="51">
        <f t="shared" si="43"/>
        <v>3.4019992426322248E-5</v>
      </c>
      <c r="AN16" s="51">
        <f t="shared" si="44"/>
        <v>3.4019992426322248E-5</v>
      </c>
      <c r="AO16" s="51">
        <f t="shared" si="45"/>
        <v>3.4019992426322248E-6</v>
      </c>
      <c r="AP16" s="51">
        <f t="shared" si="46"/>
        <v>3.4019992426322248E-6</v>
      </c>
      <c r="AQ16" s="51">
        <f t="shared" si="47"/>
        <v>2.177279515284624E-5</v>
      </c>
      <c r="AR16" s="51">
        <f t="shared" si="48"/>
        <v>2.177279515284624E-5</v>
      </c>
      <c r="AS16" s="51">
        <f t="shared" si="49"/>
        <v>1.088639757642312E-5</v>
      </c>
      <c r="AT16" s="51">
        <f t="shared" si="50"/>
        <v>1.088639757642312E-5</v>
      </c>
      <c r="AU16" s="51">
        <f t="shared" si="51"/>
        <v>1.5308996591845011E-5</v>
      </c>
      <c r="AV16" s="51">
        <f t="shared" si="52"/>
        <v>1.5308996591845011E-5</v>
      </c>
      <c r="AW16" s="51">
        <f t="shared" si="53"/>
        <v>5.1029988639483371E-6</v>
      </c>
      <c r="AX16" s="51">
        <f t="shared" si="54"/>
        <v>5.1029988639483371E-6</v>
      </c>
      <c r="AY16" s="51">
        <f t="shared" si="55"/>
        <v>-1.8642016828975826E-2</v>
      </c>
      <c r="AZ16" s="51">
        <f t="shared" si="56"/>
        <v>-1.8642016828975826E-2</v>
      </c>
      <c r="BA16" s="51">
        <f t="shared" si="57"/>
        <v>-3.7493517028425828E-2</v>
      </c>
      <c r="BB16" s="51">
        <f t="shared" si="58"/>
        <v>-1.1472636847326953E-4</v>
      </c>
      <c r="BC16" s="51">
        <f t="shared" si="59"/>
        <v>-1.1472636847326953E-4</v>
      </c>
      <c r="BD16" s="51">
        <f t="shared" si="60"/>
        <v>-9.3347279670399441E-4</v>
      </c>
      <c r="BE16" s="51">
        <f t="shared" si="61"/>
        <v>-9.3347279670399441E-4</v>
      </c>
      <c r="BF16" s="51">
        <f t="shared" si="62"/>
        <v>-3.7099366900928804E-4</v>
      </c>
      <c r="BG16" s="51">
        <f t="shared" si="63"/>
        <v>-3.7099366900928804E-4</v>
      </c>
      <c r="BH16" s="51">
        <f t="shared" si="64"/>
        <v>-7.3340988077643862E-4</v>
      </c>
      <c r="BI16" s="51">
        <f t="shared" si="65"/>
        <v>-7.3340988077643862E-4</v>
      </c>
      <c r="BJ16" s="51">
        <f t="shared" si="66"/>
        <v>-2.2925913736806399E-4</v>
      </c>
      <c r="BK16" s="51">
        <f t="shared" si="67"/>
        <v>-2.2925913736806399E-4</v>
      </c>
      <c r="BL16" s="51">
        <f t="shared" si="68"/>
        <v>-1.900497082366218E-2</v>
      </c>
      <c r="BM16" s="51">
        <f t="shared" si="69"/>
        <v>-1.900497082366218E-2</v>
      </c>
      <c r="BN16" s="51">
        <f t="shared" si="70"/>
        <v>-3.8168257839858152E-2</v>
      </c>
      <c r="BO16" s="51">
        <f t="shared" si="15"/>
        <v>3.0765526667319875E-3</v>
      </c>
      <c r="BP16" s="51">
        <f t="shared" si="16"/>
        <v>0.50076913756001451</v>
      </c>
      <c r="BQ16" s="51">
        <f t="shared" si="17"/>
        <v>3.0765526667319875E-3</v>
      </c>
      <c r="BR16" s="51">
        <f t="shared" si="18"/>
        <v>0.50076913756001451</v>
      </c>
      <c r="BS16" s="51">
        <f t="shared" si="19"/>
        <v>-0.11279266685926619</v>
      </c>
      <c r="BT16" s="51">
        <f t="shared" si="20"/>
        <v>0.47183169049363588</v>
      </c>
      <c r="BU16" s="51">
        <f t="shared" si="21"/>
        <v>-1.4718316904936359</v>
      </c>
      <c r="BV16" s="51">
        <f t="shared" si="22"/>
        <v>2.1662885251413542</v>
      </c>
      <c r="BW16" s="184"/>
    </row>
    <row r="17" spans="2:75" ht="15.75" thickBot="1" x14ac:dyDescent="0.3">
      <c r="B17" s="41"/>
      <c r="C17" s="42"/>
      <c r="D17" s="42"/>
      <c r="E17" s="42"/>
      <c r="F17" s="42"/>
      <c r="G17" s="42"/>
      <c r="H17" s="43"/>
      <c r="K17" s="179"/>
      <c r="L17" s="52">
        <v>1</v>
      </c>
      <c r="M17" s="52">
        <v>6.9</v>
      </c>
      <c r="N17" s="52">
        <v>3.1</v>
      </c>
      <c r="O17" s="52">
        <v>4.9000000000000004</v>
      </c>
      <c r="P17" s="52">
        <v>1.5</v>
      </c>
      <c r="Q17" s="52">
        <v>-1</v>
      </c>
      <c r="R17" s="52">
        <f t="shared" si="23"/>
        <v>-1.1472636847326953E-4</v>
      </c>
      <c r="S17" s="52">
        <f t="shared" si="24"/>
        <v>-1.1472636847326953E-4</v>
      </c>
      <c r="T17" s="52">
        <f t="shared" si="25"/>
        <v>-9.3347279670399441E-4</v>
      </c>
      <c r="U17" s="52">
        <f t="shared" si="26"/>
        <v>-9.3347279670399441E-4</v>
      </c>
      <c r="V17" s="52">
        <f t="shared" si="27"/>
        <v>-3.7099366900928804E-4</v>
      </c>
      <c r="W17" s="52">
        <f t="shared" si="28"/>
        <v>-3.7099366900928804E-4</v>
      </c>
      <c r="X17" s="52">
        <f t="shared" si="29"/>
        <v>-7.3340988077643862E-4</v>
      </c>
      <c r="Y17" s="52">
        <f t="shared" si="30"/>
        <v>-7.3340988077643862E-4</v>
      </c>
      <c r="Z17" s="52">
        <f t="shared" si="31"/>
        <v>-2.2925913736806399E-4</v>
      </c>
      <c r="AA17" s="52">
        <f t="shared" si="32"/>
        <v>-2.2925913736806399E-4</v>
      </c>
      <c r="AB17" s="52">
        <f t="shared" si="33"/>
        <v>-1.164336616151627E-2</v>
      </c>
      <c r="AC17" s="52">
        <f t="shared" si="34"/>
        <v>0.49708919134391633</v>
      </c>
      <c r="AD17" s="52">
        <f t="shared" si="35"/>
        <v>-1.164336616151627E-2</v>
      </c>
      <c r="AE17" s="52">
        <f t="shared" si="36"/>
        <v>0.49708919134391633</v>
      </c>
      <c r="AF17" s="52">
        <v>1</v>
      </c>
      <c r="AG17" s="52">
        <f t="shared" si="37"/>
        <v>-1.900497082366218E-2</v>
      </c>
      <c r="AH17" s="52">
        <f t="shared" si="38"/>
        <v>-1.900497082366218E-2</v>
      </c>
      <c r="AI17" s="52">
        <f t="shared" si="39"/>
        <v>-3.8168257839858152E-2</v>
      </c>
      <c r="AJ17" s="52">
        <f t="shared" si="40"/>
        <v>-5.7062588996356065E-2</v>
      </c>
      <c r="AK17" s="52">
        <f t="shared" si="41"/>
        <v>0.48573822240184267</v>
      </c>
      <c r="AL17" s="52">
        <f t="shared" si="42"/>
        <v>-0.37113235897139379</v>
      </c>
      <c r="AM17" s="52">
        <f t="shared" si="43"/>
        <v>1.7632801517367864E-3</v>
      </c>
      <c r="AN17" s="52">
        <f t="shared" si="44"/>
        <v>1.7632801517367864E-3</v>
      </c>
      <c r="AO17" s="52">
        <f t="shared" si="45"/>
        <v>1.7632801517367865E-4</v>
      </c>
      <c r="AP17" s="52">
        <f t="shared" si="46"/>
        <v>1.7632801517367865E-4</v>
      </c>
      <c r="AQ17" s="52">
        <f t="shared" si="47"/>
        <v>1.2166633046983828E-3</v>
      </c>
      <c r="AR17" s="52">
        <f t="shared" si="48"/>
        <v>1.2166633046983828E-3</v>
      </c>
      <c r="AS17" s="52">
        <f t="shared" si="49"/>
        <v>5.4661684703840381E-4</v>
      </c>
      <c r="AT17" s="52">
        <f t="shared" si="50"/>
        <v>5.4661684703840381E-4</v>
      </c>
      <c r="AU17" s="52">
        <f t="shared" si="51"/>
        <v>8.6400727435102548E-4</v>
      </c>
      <c r="AV17" s="52">
        <f t="shared" si="52"/>
        <v>8.6400727435102548E-4</v>
      </c>
      <c r="AW17" s="52">
        <f t="shared" si="53"/>
        <v>2.6449202276051799E-4</v>
      </c>
      <c r="AX17" s="52">
        <f t="shared" si="54"/>
        <v>2.6449202276051799E-4</v>
      </c>
      <c r="AY17" s="52">
        <f t="shared" si="55"/>
        <v>-1.8448588420265019E-2</v>
      </c>
      <c r="AZ17" s="52">
        <f t="shared" si="56"/>
        <v>-1.8448588420265019E-2</v>
      </c>
      <c r="BA17" s="52">
        <f t="shared" si="57"/>
        <v>-3.7113235897139378E-2</v>
      </c>
      <c r="BB17" s="52">
        <f t="shared" si="58"/>
        <v>6.1601646700409121E-5</v>
      </c>
      <c r="BC17" s="52">
        <f t="shared" si="59"/>
        <v>6.1601646700409121E-5</v>
      </c>
      <c r="BD17" s="52">
        <f t="shared" si="60"/>
        <v>2.8319050799438842E-4</v>
      </c>
      <c r="BE17" s="52">
        <f t="shared" si="61"/>
        <v>2.8319050799438842E-4</v>
      </c>
      <c r="BF17" s="52">
        <f t="shared" si="62"/>
        <v>1.7562317802911578E-4</v>
      </c>
      <c r="BG17" s="52">
        <f t="shared" si="63"/>
        <v>1.7562317802911578E-4</v>
      </c>
      <c r="BH17" s="52">
        <f t="shared" si="64"/>
        <v>1.3059739357458686E-4</v>
      </c>
      <c r="BI17" s="52">
        <f t="shared" si="65"/>
        <v>1.3059739357458686E-4</v>
      </c>
      <c r="BJ17" s="52">
        <f t="shared" si="66"/>
        <v>3.5232885392453992E-5</v>
      </c>
      <c r="BK17" s="52">
        <f t="shared" si="67"/>
        <v>3.5232885392453992E-5</v>
      </c>
      <c r="BL17" s="52">
        <f t="shared" si="68"/>
        <v>-3.7453559243927195E-2</v>
      </c>
      <c r="BM17" s="52">
        <f t="shared" si="69"/>
        <v>-3.7453559243927195E-2</v>
      </c>
      <c r="BN17" s="52">
        <f t="shared" si="70"/>
        <v>-7.5281493736997523E-2</v>
      </c>
      <c r="BO17" s="52">
        <f t="shared" si="15"/>
        <v>3.2528245603561049E-3</v>
      </c>
      <c r="BP17" s="52">
        <f t="shared" si="16"/>
        <v>0.50081320542305419</v>
      </c>
      <c r="BQ17" s="52">
        <f t="shared" si="17"/>
        <v>3.2528245603561049E-3</v>
      </c>
      <c r="BR17" s="52">
        <f t="shared" si="18"/>
        <v>0.50081320542305419</v>
      </c>
      <c r="BS17" s="52">
        <f t="shared" si="19"/>
        <v>-0.1127959678559044</v>
      </c>
      <c r="BT17" s="52">
        <f t="shared" si="20"/>
        <v>0.47183086786374073</v>
      </c>
      <c r="BU17" s="52">
        <f t="shared" si="21"/>
        <v>-1.4718308678637406</v>
      </c>
      <c r="BV17" s="52">
        <f t="shared" si="22"/>
        <v>2.1662861035965317</v>
      </c>
      <c r="BW17" s="185"/>
    </row>
    <row r="18" spans="2:75" ht="15.75" thickTop="1" x14ac:dyDescent="0.25">
      <c r="B18" s="41"/>
      <c r="C18" s="42"/>
      <c r="D18" s="42"/>
      <c r="E18" s="42"/>
      <c r="F18" s="42"/>
      <c r="G18" s="42"/>
      <c r="H18" s="43"/>
      <c r="K18" s="186">
        <v>2</v>
      </c>
      <c r="L18" s="53">
        <v>1</v>
      </c>
      <c r="M18" s="53">
        <v>5.0999999999999996</v>
      </c>
      <c r="N18" s="53">
        <v>3.5</v>
      </c>
      <c r="O18" s="53">
        <v>1.4</v>
      </c>
      <c r="P18" s="53">
        <v>0.2</v>
      </c>
      <c r="Q18" s="53">
        <v>1</v>
      </c>
      <c r="R18" s="53">
        <f t="shared" ref="R18:R23" si="71">BB17</f>
        <v>6.1601646700409121E-5</v>
      </c>
      <c r="S18" s="53">
        <f t="shared" ref="S18:S23" si="72">BC17</f>
        <v>6.1601646700409121E-5</v>
      </c>
      <c r="T18" s="53">
        <f t="shared" ref="T18:T23" si="73">BD17</f>
        <v>2.8319050799438842E-4</v>
      </c>
      <c r="U18" s="53">
        <f t="shared" ref="U18:U23" si="74">BE17</f>
        <v>2.8319050799438842E-4</v>
      </c>
      <c r="V18" s="53">
        <f t="shared" ref="V18:V23" si="75">BF17</f>
        <v>1.7562317802911578E-4</v>
      </c>
      <c r="W18" s="53">
        <f t="shared" ref="W18:W23" si="76">BG17</f>
        <v>1.7562317802911578E-4</v>
      </c>
      <c r="X18" s="53">
        <f t="shared" ref="X18:X23" si="77">BH17</f>
        <v>1.3059739357458686E-4</v>
      </c>
      <c r="Y18" s="53">
        <f t="shared" ref="Y18:Y23" si="78">BI17</f>
        <v>1.3059739357458686E-4</v>
      </c>
      <c r="Z18" s="53">
        <f t="shared" ref="Z18:Z23" si="79">BJ17</f>
        <v>3.5232885392453992E-5</v>
      </c>
      <c r="AA18" s="53">
        <f t="shared" ref="AA18:AA23" si="80">BK17</f>
        <v>3.5232885392453992E-5</v>
      </c>
      <c r="AB18" s="53">
        <f t="shared" ref="AB18:AB23" si="81">L18*R18+M18*T18+N18*V18+O18*X18+P18*Z18</f>
        <v>2.3104372886566076E-3</v>
      </c>
      <c r="AC18" s="53">
        <f t="shared" si="34"/>
        <v>0.50057760906521864</v>
      </c>
      <c r="AD18" s="53">
        <f t="shared" ref="AD18:AD23" si="82">L18*S18+M18*U18+N18*W18+O18*Y18+P18*AA18</f>
        <v>2.3104372886566076E-3</v>
      </c>
      <c r="AE18" s="53">
        <f t="shared" si="36"/>
        <v>0.50057760906521864</v>
      </c>
      <c r="AF18" s="53">
        <v>1</v>
      </c>
      <c r="AG18" s="53">
        <f t="shared" ref="AG18:AG23" si="83">BL17</f>
        <v>-3.7453559243927195E-2</v>
      </c>
      <c r="AH18" s="53">
        <f t="shared" ref="AH18:AH23" si="84">BM17</f>
        <v>-3.7453559243927195E-2</v>
      </c>
      <c r="AI18" s="53">
        <f t="shared" ref="AI18:AI23" si="85">BN17</f>
        <v>-7.5281493736997523E-2</v>
      </c>
      <c r="AJ18" s="53">
        <f t="shared" ref="AJ18:AJ23" si="86">AC18*AG18+AE18*AH18+AF18*AI18</f>
        <v>-0.11277832001161271</v>
      </c>
      <c r="AK18" s="53">
        <f t="shared" si="41"/>
        <v>0.47183526582343532</v>
      </c>
      <c r="AL18" s="53">
        <f t="shared" ref="AL18:AL23" si="87">AK18*(1-AK18)*(Q18-AK18)</f>
        <v>0.13162221567973187</v>
      </c>
      <c r="AM18" s="53">
        <f t="shared" ref="AM18:AM23" si="88">AC18*(1-AC18)*AG18*AL18</f>
        <v>-1.2324284684808113E-3</v>
      </c>
      <c r="AN18" s="53">
        <f t="shared" ref="AN18:AN23" si="89">AE18*(1-AE18)*AH18*AL18</f>
        <v>-1.2324284684808113E-3</v>
      </c>
      <c r="AO18" s="53">
        <f t="shared" ref="AO18:AO23" si="90">$I$12*AM18*L18</f>
        <v>-1.2324284684808113E-4</v>
      </c>
      <c r="AP18" s="53">
        <f t="shared" ref="AP18:AP23" si="91">$I$12*AN18*L18</f>
        <v>-1.2324284684808113E-4</v>
      </c>
      <c r="AQ18" s="53">
        <f t="shared" ref="AQ18:AQ23" si="92">$I$12*AM18*M18</f>
        <v>-6.2853851892521377E-4</v>
      </c>
      <c r="AR18" s="53">
        <f t="shared" ref="AR18:AR23" si="93">$I$12*AN18*M18</f>
        <v>-6.2853851892521377E-4</v>
      </c>
      <c r="AS18" s="53">
        <f t="shared" ref="AS18:AS23" si="94">$I$12*AM18*N18</f>
        <v>-4.3134996396828397E-4</v>
      </c>
      <c r="AT18" s="53">
        <f t="shared" ref="AT18:AT23" si="95">$I$12*AN18*N18</f>
        <v>-4.3134996396828397E-4</v>
      </c>
      <c r="AU18" s="53">
        <f t="shared" ref="AU18:AU23" si="96">AM18*$I$12*O18</f>
        <v>-1.7253998558731357E-4</v>
      </c>
      <c r="AV18" s="53">
        <f t="shared" ref="AV18:AV23" si="97">AN18*$I$12*O18</f>
        <v>-1.7253998558731357E-4</v>
      </c>
      <c r="AW18" s="53">
        <f t="shared" ref="AW18:AW23" si="98">AM18*$I$12*P18</f>
        <v>-2.4648569369616228E-5</v>
      </c>
      <c r="AX18" s="53">
        <f t="shared" ref="AX18:AX23" si="99">AN18*$I$12*P18</f>
        <v>-2.4648569369616228E-5</v>
      </c>
      <c r="AY18" s="53">
        <f t="shared" ref="AY18:AY23" si="100">AL18*$I$12*AC18</f>
        <v>6.5887134024826717E-3</v>
      </c>
      <c r="AZ18" s="53">
        <f t="shared" ref="AZ18:AZ23" si="101">AL18*$I$12*AE18</f>
        <v>6.5887134024826717E-3</v>
      </c>
      <c r="BA18" s="53">
        <f t="shared" ref="BA18:BA23" si="102">AL18*AF18*$I$12</f>
        <v>1.3162221567973188E-2</v>
      </c>
      <c r="BB18" s="53">
        <f t="shared" ref="BB18:BB23" si="103">R18+AO18</f>
        <v>-6.1641200147672011E-5</v>
      </c>
      <c r="BC18" s="53">
        <f t="shared" ref="BC18:BC23" si="104">S18+AP18</f>
        <v>-6.1641200147672011E-5</v>
      </c>
      <c r="BD18" s="53">
        <f t="shared" ref="BD18:BD23" si="105">T18+AQ18</f>
        <v>-3.4534801093082535E-4</v>
      </c>
      <c r="BE18" s="53">
        <f t="shared" ref="BE18:BE23" si="106">U18+AR18</f>
        <v>-3.4534801093082535E-4</v>
      </c>
      <c r="BF18" s="53">
        <f t="shared" ref="BF18:BF23" si="107">V18+AS18</f>
        <v>-2.557267859391682E-4</v>
      </c>
      <c r="BG18" s="53">
        <f t="shared" ref="BG18:BG23" si="108">W18+AT18</f>
        <v>-2.557267859391682E-4</v>
      </c>
      <c r="BH18" s="53">
        <f t="shared" ref="BH18:BH23" si="109">X18+AU18</f>
        <v>-4.1942592012726709E-5</v>
      </c>
      <c r="BI18" s="53">
        <f t="shared" ref="BI18:BI23" si="110">Y18+AV18</f>
        <v>-4.1942592012726709E-5</v>
      </c>
      <c r="BJ18" s="53">
        <f t="shared" ref="BJ18:BJ23" si="111">Z18+AW18</f>
        <v>1.0584316022837763E-5</v>
      </c>
      <c r="BK18" s="53">
        <f t="shared" ref="BK18:BK23" si="112">AA18+AX18</f>
        <v>1.0584316022837763E-5</v>
      </c>
      <c r="BL18" s="53">
        <f t="shared" ref="BL18:BL23" si="113">AG18+AY18</f>
        <v>-3.0864845841444524E-2</v>
      </c>
      <c r="BM18" s="53">
        <f t="shared" ref="BM18:BM23" si="114">AH18+AZ18</f>
        <v>-3.0864845841444524E-2</v>
      </c>
      <c r="BN18" s="53">
        <f t="shared" ref="BN18:BN23" si="115">AI18+BA18</f>
        <v>-6.2119272169024339E-2</v>
      </c>
      <c r="BO18" s="53">
        <f>L18*$BB$23+M18*$BD$23+N18*$BF$23+O18*$BH$23+P18*$BJ$23</f>
        <v>4.3454321807877859E-2</v>
      </c>
      <c r="BP18" s="53">
        <f t="shared" si="16"/>
        <v>0.51086187131962724</v>
      </c>
      <c r="BQ18" s="53">
        <f>L18*$BC$23+M18*$BE$23+N18*$BG$23+O18*$BI$23+P18*$BK$23</f>
        <v>4.3454321807877859E-2</v>
      </c>
      <c r="BR18" s="53">
        <f t="shared" si="18"/>
        <v>0.51086187131962724</v>
      </c>
      <c r="BS18" s="53">
        <f>$BL$23*BP18+BR18*$BM$23+$BN$23*AF18</f>
        <v>-0.22084924696631847</v>
      </c>
      <c r="BT18" s="53">
        <f t="shared" si="20"/>
        <v>0.4450110113120116</v>
      </c>
      <c r="BU18" s="53">
        <f t="shared" si="21"/>
        <v>0.5549889886879884</v>
      </c>
      <c r="BV18" s="53">
        <f t="shared" si="22"/>
        <v>0.30801277756491613</v>
      </c>
      <c r="BW18" s="180">
        <f t="shared" ref="BW18" si="116">SUM(BV18:BV23)/2</f>
        <v>3.5931056495302944</v>
      </c>
    </row>
    <row r="19" spans="2:75" x14ac:dyDescent="0.25">
      <c r="B19" s="41"/>
      <c r="C19" s="42"/>
      <c r="D19" s="42"/>
      <c r="E19" s="42"/>
      <c r="F19" s="42"/>
      <c r="G19" s="42"/>
      <c r="H19" s="43"/>
      <c r="K19" s="187"/>
      <c r="L19" s="54">
        <v>1</v>
      </c>
      <c r="M19" s="54">
        <v>4.9000000000000004</v>
      </c>
      <c r="N19" s="54">
        <v>3</v>
      </c>
      <c r="O19" s="54">
        <v>1.4</v>
      </c>
      <c r="P19" s="54">
        <v>0.2</v>
      </c>
      <c r="Q19" s="54">
        <v>1</v>
      </c>
      <c r="R19" s="54">
        <f t="shared" si="71"/>
        <v>-6.1641200147672011E-5</v>
      </c>
      <c r="S19" s="54">
        <f t="shared" si="72"/>
        <v>-6.1641200147672011E-5</v>
      </c>
      <c r="T19" s="54">
        <f t="shared" si="73"/>
        <v>-3.4534801093082535E-4</v>
      </c>
      <c r="U19" s="54">
        <f t="shared" si="74"/>
        <v>-3.4534801093082535E-4</v>
      </c>
      <c r="V19" s="54">
        <f t="shared" si="75"/>
        <v>-2.557267859391682E-4</v>
      </c>
      <c r="W19" s="54">
        <f t="shared" si="76"/>
        <v>-2.557267859391682E-4</v>
      </c>
      <c r="X19" s="54">
        <f t="shared" si="77"/>
        <v>-4.1942592012726709E-5</v>
      </c>
      <c r="Y19" s="54">
        <f t="shared" si="78"/>
        <v>-4.1942592012726709E-5</v>
      </c>
      <c r="Z19" s="54">
        <f t="shared" si="79"/>
        <v>1.0584316022837763E-5</v>
      </c>
      <c r="AA19" s="54">
        <f t="shared" si="80"/>
        <v>1.0584316022837763E-5</v>
      </c>
      <c r="AB19" s="54">
        <f t="shared" si="81"/>
        <v>-2.5776295771394704E-3</v>
      </c>
      <c r="AC19" s="54">
        <f t="shared" si="34"/>
        <v>0.4993555929625112</v>
      </c>
      <c r="AD19" s="54">
        <f t="shared" si="82"/>
        <v>-2.5776295771394704E-3</v>
      </c>
      <c r="AE19" s="54">
        <f t="shared" si="36"/>
        <v>0.4993555929625112</v>
      </c>
      <c r="AF19" s="54">
        <v>1</v>
      </c>
      <c r="AG19" s="54">
        <f t="shared" si="83"/>
        <v>-3.0864845841444524E-2</v>
      </c>
      <c r="AH19" s="54">
        <f t="shared" si="84"/>
        <v>-3.0864845841444524E-2</v>
      </c>
      <c r="AI19" s="54">
        <f t="shared" si="85"/>
        <v>-6.2119272169024339E-2</v>
      </c>
      <c r="AJ19" s="54">
        <f t="shared" si="86"/>
        <v>-9.29443389627264E-2</v>
      </c>
      <c r="AK19" s="54">
        <f t="shared" si="41"/>
        <v>0.47678062818898659</v>
      </c>
      <c r="AL19" s="54">
        <f t="shared" si="87"/>
        <v>0.13052275486492776</v>
      </c>
      <c r="AM19" s="54">
        <f t="shared" si="88"/>
        <v>-1.0071395040231494E-3</v>
      </c>
      <c r="AN19" s="54">
        <f t="shared" si="89"/>
        <v>-1.0071395040231494E-3</v>
      </c>
      <c r="AO19" s="54">
        <f t="shared" si="90"/>
        <v>-1.0071395040231495E-4</v>
      </c>
      <c r="AP19" s="54">
        <f t="shared" si="91"/>
        <v>-1.0071395040231495E-4</v>
      </c>
      <c r="AQ19" s="54">
        <f t="shared" si="92"/>
        <v>-4.9349835697134331E-4</v>
      </c>
      <c r="AR19" s="54">
        <f t="shared" si="93"/>
        <v>-4.9349835697134331E-4</v>
      </c>
      <c r="AS19" s="54">
        <f t="shared" si="94"/>
        <v>-3.0214185120694485E-4</v>
      </c>
      <c r="AT19" s="54">
        <f t="shared" si="95"/>
        <v>-3.0214185120694485E-4</v>
      </c>
      <c r="AU19" s="54">
        <f t="shared" si="96"/>
        <v>-1.4099953056324091E-4</v>
      </c>
      <c r="AV19" s="54">
        <f t="shared" si="97"/>
        <v>-1.4099953056324091E-4</v>
      </c>
      <c r="AW19" s="54">
        <f t="shared" si="98"/>
        <v>-2.0142790080462993E-5</v>
      </c>
      <c r="AX19" s="54">
        <f t="shared" si="99"/>
        <v>-2.0142790080462993E-5</v>
      </c>
      <c r="AY19" s="54">
        <f t="shared" si="100"/>
        <v>6.5177267650676496E-3</v>
      </c>
      <c r="AZ19" s="54">
        <f t="shared" si="101"/>
        <v>6.5177267650676496E-3</v>
      </c>
      <c r="BA19" s="54">
        <f t="shared" si="102"/>
        <v>1.3052275486492777E-2</v>
      </c>
      <c r="BB19" s="54">
        <f t="shared" si="103"/>
        <v>-1.6235515054998696E-4</v>
      </c>
      <c r="BC19" s="54">
        <f t="shared" si="104"/>
        <v>-1.6235515054998696E-4</v>
      </c>
      <c r="BD19" s="54">
        <f t="shared" si="105"/>
        <v>-8.3884636790216866E-4</v>
      </c>
      <c r="BE19" s="54">
        <f t="shared" si="106"/>
        <v>-8.3884636790216866E-4</v>
      </c>
      <c r="BF19" s="54">
        <f t="shared" si="107"/>
        <v>-5.5786863714611299E-4</v>
      </c>
      <c r="BG19" s="54">
        <f t="shared" si="108"/>
        <v>-5.5786863714611299E-4</v>
      </c>
      <c r="BH19" s="54">
        <f t="shared" si="109"/>
        <v>-1.8294212257596762E-4</v>
      </c>
      <c r="BI19" s="54">
        <f t="shared" si="110"/>
        <v>-1.8294212257596762E-4</v>
      </c>
      <c r="BJ19" s="54">
        <f t="shared" si="111"/>
        <v>-9.5584740576252292E-6</v>
      </c>
      <c r="BK19" s="54">
        <f t="shared" si="112"/>
        <v>-9.5584740576252292E-6</v>
      </c>
      <c r="BL19" s="54">
        <f t="shared" si="113"/>
        <v>-2.4347119076376874E-2</v>
      </c>
      <c r="BM19" s="54">
        <f t="shared" si="114"/>
        <v>-2.4347119076376874E-2</v>
      </c>
      <c r="BN19" s="54">
        <f t="shared" si="115"/>
        <v>-4.9066996682531561E-2</v>
      </c>
      <c r="BO19" s="54">
        <f t="shared" ref="BO19:BO23" si="117">L19*$BB$23+M19*$BD$23+N19*$BF$23+O19*$BH$23+P19*$BJ$23</f>
        <v>4.1190823619837606E-2</v>
      </c>
      <c r="BP19" s="54">
        <f t="shared" si="16"/>
        <v>0.5102962501559255</v>
      </c>
      <c r="BQ19" s="54">
        <f t="shared" ref="BQ19:BQ23" si="118">L19*$BC$23+M19*$BE$23+N19*$BG$23+O19*$BI$23+P19*$BK$23</f>
        <v>4.1190823619837606E-2</v>
      </c>
      <c r="BR19" s="54">
        <f t="shared" si="18"/>
        <v>0.5102962501559255</v>
      </c>
      <c r="BS19" s="54">
        <f t="shared" ref="BS19:BS23" si="119">$BL$23*BP19+BR19*$BM$23+$BN$23*AF19</f>
        <v>-0.22076658210576028</v>
      </c>
      <c r="BT19" s="54">
        <f t="shared" si="20"/>
        <v>0.44503142765885934</v>
      </c>
      <c r="BU19" s="54">
        <f t="shared" si="21"/>
        <v>0.55496857234114061</v>
      </c>
      <c r="BV19" s="54">
        <f t="shared" si="22"/>
        <v>0.3079901162863638</v>
      </c>
      <c r="BW19" s="181"/>
    </row>
    <row r="20" spans="2:75" x14ac:dyDescent="0.25">
      <c r="B20" s="41"/>
      <c r="C20" s="42"/>
      <c r="D20" s="42"/>
      <c r="E20" s="42"/>
      <c r="F20" s="42"/>
      <c r="G20" s="42"/>
      <c r="H20" s="43"/>
      <c r="K20" s="187"/>
      <c r="L20" s="54">
        <v>1</v>
      </c>
      <c r="M20" s="54">
        <v>4.7</v>
      </c>
      <c r="N20" s="54">
        <v>3.2</v>
      </c>
      <c r="O20" s="54">
        <v>1.3</v>
      </c>
      <c r="P20" s="54">
        <v>0.2</v>
      </c>
      <c r="Q20" s="54">
        <v>1</v>
      </c>
      <c r="R20" s="54">
        <f t="shared" si="71"/>
        <v>-1.6235515054998696E-4</v>
      </c>
      <c r="S20" s="54">
        <f t="shared" si="72"/>
        <v>-1.6235515054998696E-4</v>
      </c>
      <c r="T20" s="54">
        <f t="shared" si="73"/>
        <v>-8.3884636790216866E-4</v>
      </c>
      <c r="U20" s="54">
        <f t="shared" si="74"/>
        <v>-8.3884636790216866E-4</v>
      </c>
      <c r="V20" s="54">
        <f t="shared" si="75"/>
        <v>-5.5786863714611299E-4</v>
      </c>
      <c r="W20" s="54">
        <f t="shared" si="76"/>
        <v>-5.5786863714611299E-4</v>
      </c>
      <c r="X20" s="54">
        <f t="shared" si="77"/>
        <v>-1.8294212257596762E-4</v>
      </c>
      <c r="Y20" s="54">
        <f t="shared" si="78"/>
        <v>-1.8294212257596762E-4</v>
      </c>
      <c r="Z20" s="54">
        <f t="shared" si="79"/>
        <v>-9.5584740576252292E-6</v>
      </c>
      <c r="AA20" s="54">
        <f t="shared" si="80"/>
        <v>-9.5584740576252292E-6</v>
      </c>
      <c r="AB20" s="54">
        <f t="shared" si="81"/>
        <v>-6.1298491727180245E-3</v>
      </c>
      <c r="AC20" s="54">
        <f t="shared" si="34"/>
        <v>0.49846754250533154</v>
      </c>
      <c r="AD20" s="54">
        <f t="shared" si="82"/>
        <v>-6.1298491727180245E-3</v>
      </c>
      <c r="AE20" s="54">
        <f t="shared" si="36"/>
        <v>0.49846754250533154</v>
      </c>
      <c r="AF20" s="54">
        <v>1</v>
      </c>
      <c r="AG20" s="54">
        <f t="shared" si="83"/>
        <v>-2.4347119076376874E-2</v>
      </c>
      <c r="AH20" s="54">
        <f t="shared" si="84"/>
        <v>-2.4347119076376874E-2</v>
      </c>
      <c r="AI20" s="54">
        <f t="shared" si="85"/>
        <v>-4.9066996682531561E-2</v>
      </c>
      <c r="AJ20" s="54">
        <f t="shared" si="86"/>
        <v>-7.3339493908704076E-2</v>
      </c>
      <c r="AK20" s="54">
        <f t="shared" si="41"/>
        <v>0.48167334022515795</v>
      </c>
      <c r="AL20" s="54">
        <f t="shared" si="87"/>
        <v>0.12940757640414435</v>
      </c>
      <c r="AM20" s="54">
        <f t="shared" si="88"/>
        <v>-7.8766801883462044E-4</v>
      </c>
      <c r="AN20" s="54">
        <f t="shared" si="89"/>
        <v>-7.8766801883462044E-4</v>
      </c>
      <c r="AO20" s="54">
        <f t="shared" si="90"/>
        <v>-7.8766801883462054E-5</v>
      </c>
      <c r="AP20" s="54">
        <f t="shared" si="91"/>
        <v>-7.8766801883462054E-5</v>
      </c>
      <c r="AQ20" s="54">
        <f t="shared" si="92"/>
        <v>-3.7020396885227168E-4</v>
      </c>
      <c r="AR20" s="54">
        <f t="shared" si="93"/>
        <v>-3.7020396885227168E-4</v>
      </c>
      <c r="AS20" s="54">
        <f t="shared" si="94"/>
        <v>-2.520537660270786E-4</v>
      </c>
      <c r="AT20" s="54">
        <f t="shared" si="95"/>
        <v>-2.520537660270786E-4</v>
      </c>
      <c r="AU20" s="54">
        <f t="shared" si="96"/>
        <v>-1.0239684244850068E-4</v>
      </c>
      <c r="AV20" s="54">
        <f t="shared" si="97"/>
        <v>-1.0239684244850068E-4</v>
      </c>
      <c r="AW20" s="54">
        <f t="shared" si="98"/>
        <v>-1.5753360376692412E-5</v>
      </c>
      <c r="AX20" s="54">
        <f t="shared" si="99"/>
        <v>-1.5753360376692412E-5</v>
      </c>
      <c r="AY20" s="54">
        <f t="shared" si="100"/>
        <v>6.4505476591744763E-3</v>
      </c>
      <c r="AZ20" s="54">
        <f t="shared" si="101"/>
        <v>6.4505476591744763E-3</v>
      </c>
      <c r="BA20" s="54">
        <f t="shared" si="102"/>
        <v>1.2940757640414436E-2</v>
      </c>
      <c r="BB20" s="54">
        <f t="shared" si="103"/>
        <v>-2.4112195243344901E-4</v>
      </c>
      <c r="BC20" s="54">
        <f t="shared" si="104"/>
        <v>-2.4112195243344901E-4</v>
      </c>
      <c r="BD20" s="54">
        <f t="shared" si="105"/>
        <v>-1.2090503367544404E-3</v>
      </c>
      <c r="BE20" s="54">
        <f t="shared" si="106"/>
        <v>-1.2090503367544404E-3</v>
      </c>
      <c r="BF20" s="54">
        <f t="shared" si="107"/>
        <v>-8.0992240317319158E-4</v>
      </c>
      <c r="BG20" s="54">
        <f t="shared" si="108"/>
        <v>-8.0992240317319158E-4</v>
      </c>
      <c r="BH20" s="54">
        <f t="shared" si="109"/>
        <v>-2.8533896502446832E-4</v>
      </c>
      <c r="BI20" s="54">
        <f t="shared" si="110"/>
        <v>-2.8533896502446832E-4</v>
      </c>
      <c r="BJ20" s="54">
        <f t="shared" si="111"/>
        <v>-2.5311834434317641E-5</v>
      </c>
      <c r="BK20" s="54">
        <f t="shared" si="112"/>
        <v>-2.5311834434317641E-5</v>
      </c>
      <c r="BL20" s="54">
        <f t="shared" si="113"/>
        <v>-1.7896571417202398E-2</v>
      </c>
      <c r="BM20" s="54">
        <f t="shared" si="114"/>
        <v>-1.7896571417202398E-2</v>
      </c>
      <c r="BN20" s="54">
        <f t="shared" si="115"/>
        <v>-3.6126239042117127E-2</v>
      </c>
      <c r="BO20" s="54">
        <f t="shared" si="117"/>
        <v>4.0112135392010646E-2</v>
      </c>
      <c r="BP20" s="54">
        <f t="shared" si="16"/>
        <v>0.51002668948597008</v>
      </c>
      <c r="BQ20" s="54">
        <f t="shared" si="118"/>
        <v>4.0112135392010646E-2</v>
      </c>
      <c r="BR20" s="54">
        <f t="shared" si="18"/>
        <v>0.51002668948597008</v>
      </c>
      <c r="BS20" s="54">
        <f t="shared" si="119"/>
        <v>-0.22072718613435069</v>
      </c>
      <c r="BT20" s="54">
        <f t="shared" si="20"/>
        <v>0.44504115763612223</v>
      </c>
      <c r="BU20" s="54">
        <f t="shared" si="21"/>
        <v>0.55495884236387782</v>
      </c>
      <c r="BV20" s="54">
        <f t="shared" si="22"/>
        <v>0.30797931671785539</v>
      </c>
      <c r="BW20" s="181"/>
    </row>
    <row r="21" spans="2:75" x14ac:dyDescent="0.25">
      <c r="B21" s="41"/>
      <c r="C21" s="42"/>
      <c r="D21" s="42"/>
      <c r="E21" s="42"/>
      <c r="F21" s="42"/>
      <c r="G21" s="42"/>
      <c r="H21" s="43"/>
      <c r="K21" s="187"/>
      <c r="L21" s="54">
        <v>1</v>
      </c>
      <c r="M21" s="54">
        <v>7</v>
      </c>
      <c r="N21" s="54">
        <v>3.2</v>
      </c>
      <c r="O21" s="54">
        <v>4.7</v>
      </c>
      <c r="P21" s="54">
        <v>1.4</v>
      </c>
      <c r="Q21" s="54">
        <v>-1</v>
      </c>
      <c r="R21" s="54">
        <f t="shared" si="71"/>
        <v>-2.4112195243344901E-4</v>
      </c>
      <c r="S21" s="54">
        <f t="shared" si="72"/>
        <v>-2.4112195243344901E-4</v>
      </c>
      <c r="T21" s="54">
        <f t="shared" si="73"/>
        <v>-1.2090503367544404E-3</v>
      </c>
      <c r="U21" s="54">
        <f t="shared" si="74"/>
        <v>-1.2090503367544404E-3</v>
      </c>
      <c r="V21" s="54">
        <f t="shared" si="75"/>
        <v>-8.0992240317319158E-4</v>
      </c>
      <c r="W21" s="54">
        <f t="shared" si="76"/>
        <v>-8.0992240317319158E-4</v>
      </c>
      <c r="X21" s="54">
        <f t="shared" si="77"/>
        <v>-2.8533896502446832E-4</v>
      </c>
      <c r="Y21" s="54">
        <f t="shared" si="78"/>
        <v>-2.8533896502446832E-4</v>
      </c>
      <c r="Z21" s="54">
        <f t="shared" si="79"/>
        <v>-2.5311834434317641E-5</v>
      </c>
      <c r="AA21" s="54">
        <f t="shared" si="80"/>
        <v>-2.5311834434317641E-5</v>
      </c>
      <c r="AB21" s="54">
        <f t="shared" si="81"/>
        <v>-1.2672755703691791E-2</v>
      </c>
      <c r="AC21" s="54">
        <f t="shared" si="34"/>
        <v>0.49683185347399111</v>
      </c>
      <c r="AD21" s="54">
        <f t="shared" si="82"/>
        <v>-1.2672755703691791E-2</v>
      </c>
      <c r="AE21" s="54">
        <f t="shared" si="36"/>
        <v>0.49683185347399111</v>
      </c>
      <c r="AF21" s="54">
        <v>1</v>
      </c>
      <c r="AG21" s="54">
        <f t="shared" si="83"/>
        <v>-1.7896571417202398E-2</v>
      </c>
      <c r="AH21" s="54">
        <f t="shared" si="84"/>
        <v>-1.7896571417202398E-2</v>
      </c>
      <c r="AI21" s="54">
        <f t="shared" si="85"/>
        <v>-3.6126239042117127E-2</v>
      </c>
      <c r="AJ21" s="54">
        <f t="shared" si="86"/>
        <v>-5.3909412538193764E-2</v>
      </c>
      <c r="AK21" s="54">
        <f t="shared" si="41"/>
        <v>0.48652590993524852</v>
      </c>
      <c r="AL21" s="54">
        <f t="shared" si="87"/>
        <v>-0.37136159706511673</v>
      </c>
      <c r="AM21" s="54">
        <f t="shared" si="88"/>
        <v>1.6614581279585062E-3</v>
      </c>
      <c r="AN21" s="54">
        <f t="shared" si="89"/>
        <v>1.6614581279585062E-3</v>
      </c>
      <c r="AO21" s="54">
        <f t="shared" si="90"/>
        <v>1.6614581279585062E-4</v>
      </c>
      <c r="AP21" s="54">
        <f t="shared" si="91"/>
        <v>1.6614581279585062E-4</v>
      </c>
      <c r="AQ21" s="54">
        <f t="shared" si="92"/>
        <v>1.1630206895709544E-3</v>
      </c>
      <c r="AR21" s="54">
        <f t="shared" si="93"/>
        <v>1.1630206895709544E-3</v>
      </c>
      <c r="AS21" s="54">
        <f t="shared" si="94"/>
        <v>5.3166660094672205E-4</v>
      </c>
      <c r="AT21" s="54">
        <f t="shared" si="95"/>
        <v>5.3166660094672205E-4</v>
      </c>
      <c r="AU21" s="54">
        <f t="shared" si="96"/>
        <v>7.8088532014049792E-4</v>
      </c>
      <c r="AV21" s="54">
        <f t="shared" si="97"/>
        <v>7.8088532014049792E-4</v>
      </c>
      <c r="AW21" s="54">
        <f t="shared" si="98"/>
        <v>2.3260413791419086E-4</v>
      </c>
      <c r="AX21" s="54">
        <f t="shared" si="99"/>
        <v>2.3260413791419086E-4</v>
      </c>
      <c r="AY21" s="54">
        <f t="shared" si="100"/>
        <v>-1.8450427057892342E-2</v>
      </c>
      <c r="AZ21" s="54">
        <f t="shared" si="101"/>
        <v>-1.8450427057892342E-2</v>
      </c>
      <c r="BA21" s="54">
        <f t="shared" si="102"/>
        <v>-3.7136159706511677E-2</v>
      </c>
      <c r="BB21" s="54">
        <f t="shared" si="103"/>
        <v>-7.4976139637598395E-5</v>
      </c>
      <c r="BC21" s="54">
        <f t="shared" si="104"/>
        <v>-7.4976139637598395E-5</v>
      </c>
      <c r="BD21" s="54">
        <f t="shared" si="105"/>
        <v>-4.6029647183486004E-5</v>
      </c>
      <c r="BE21" s="54">
        <f t="shared" si="106"/>
        <v>-4.6029647183486004E-5</v>
      </c>
      <c r="BF21" s="54">
        <f t="shared" si="107"/>
        <v>-2.7825580222646954E-4</v>
      </c>
      <c r="BG21" s="54">
        <f t="shared" si="108"/>
        <v>-2.7825580222646954E-4</v>
      </c>
      <c r="BH21" s="54">
        <f t="shared" si="109"/>
        <v>4.955463551160296E-4</v>
      </c>
      <c r="BI21" s="54">
        <f t="shared" si="110"/>
        <v>4.955463551160296E-4</v>
      </c>
      <c r="BJ21" s="54">
        <f t="shared" si="111"/>
        <v>2.0729230347987321E-4</v>
      </c>
      <c r="BK21" s="54">
        <f t="shared" si="112"/>
        <v>2.0729230347987321E-4</v>
      </c>
      <c r="BL21" s="54">
        <f t="shared" si="113"/>
        <v>-3.634699847509474E-2</v>
      </c>
      <c r="BM21" s="54">
        <f t="shared" si="114"/>
        <v>-3.634699847509474E-2</v>
      </c>
      <c r="BN21" s="54">
        <f t="shared" si="115"/>
        <v>-7.3262398748628804E-2</v>
      </c>
      <c r="BO21" s="54">
        <f t="shared" si="117"/>
        <v>6.9556878766692545E-2</v>
      </c>
      <c r="BP21" s="54">
        <f t="shared" si="16"/>
        <v>0.51738221209733715</v>
      </c>
      <c r="BQ21" s="54">
        <f t="shared" si="118"/>
        <v>6.9556878766692545E-2</v>
      </c>
      <c r="BR21" s="54">
        <f t="shared" si="18"/>
        <v>0.51738221209733715</v>
      </c>
      <c r="BS21" s="54">
        <f t="shared" si="119"/>
        <v>-0.22180218701837356</v>
      </c>
      <c r="BT21" s="54">
        <f t="shared" si="20"/>
        <v>0.44477567013849917</v>
      </c>
      <c r="BU21" s="54">
        <f t="shared" si="21"/>
        <v>-1.4447756701384993</v>
      </c>
      <c r="BV21" s="54">
        <f t="shared" si="22"/>
        <v>2.0873767370241496</v>
      </c>
      <c r="BW21" s="181"/>
    </row>
    <row r="22" spans="2:75" x14ac:dyDescent="0.25">
      <c r="B22" s="41"/>
      <c r="C22" s="42"/>
      <c r="D22" s="42"/>
      <c r="E22" s="42"/>
      <c r="F22" s="42"/>
      <c r="G22" s="42"/>
      <c r="H22" s="43"/>
      <c r="K22" s="187"/>
      <c r="L22" s="54">
        <v>1</v>
      </c>
      <c r="M22" s="54">
        <v>6.4</v>
      </c>
      <c r="N22" s="54">
        <v>3.2</v>
      </c>
      <c r="O22" s="54">
        <v>4.5</v>
      </c>
      <c r="P22" s="54">
        <v>1.5</v>
      </c>
      <c r="Q22" s="54">
        <v>-1</v>
      </c>
      <c r="R22" s="54">
        <f t="shared" si="71"/>
        <v>-7.4976139637598395E-5</v>
      </c>
      <c r="S22" s="54">
        <f t="shared" si="72"/>
        <v>-7.4976139637598395E-5</v>
      </c>
      <c r="T22" s="54">
        <f t="shared" si="73"/>
        <v>-4.6029647183486004E-5</v>
      </c>
      <c r="U22" s="54">
        <f t="shared" si="74"/>
        <v>-4.6029647183486004E-5</v>
      </c>
      <c r="V22" s="54">
        <f t="shared" si="75"/>
        <v>-2.7825580222646954E-4</v>
      </c>
      <c r="W22" s="54">
        <f t="shared" si="76"/>
        <v>-2.7825580222646954E-4</v>
      </c>
      <c r="X22" s="54">
        <f t="shared" si="77"/>
        <v>4.955463551160296E-4</v>
      </c>
      <c r="Y22" s="54">
        <f t="shared" si="78"/>
        <v>4.955463551160296E-4</v>
      </c>
      <c r="Z22" s="54">
        <f t="shared" si="79"/>
        <v>2.0729230347987321E-4</v>
      </c>
      <c r="AA22" s="54">
        <f t="shared" si="80"/>
        <v>2.0729230347987321E-4</v>
      </c>
      <c r="AB22" s="54">
        <f t="shared" si="81"/>
        <v>1.2809126045053316E-3</v>
      </c>
      <c r="AC22" s="54">
        <f t="shared" si="34"/>
        <v>0.50032022810734211</v>
      </c>
      <c r="AD22" s="54">
        <f t="shared" si="82"/>
        <v>1.2809126045053316E-3</v>
      </c>
      <c r="AE22" s="54">
        <f t="shared" si="36"/>
        <v>0.50032022810734211</v>
      </c>
      <c r="AF22" s="54">
        <v>1</v>
      </c>
      <c r="AG22" s="54">
        <f t="shared" si="83"/>
        <v>-3.634699847509474E-2</v>
      </c>
      <c r="AH22" s="54">
        <f t="shared" si="84"/>
        <v>-3.634699847509474E-2</v>
      </c>
      <c r="AI22" s="54">
        <f t="shared" si="85"/>
        <v>-7.3262398748628804E-2</v>
      </c>
      <c r="AJ22" s="54">
        <f t="shared" si="86"/>
        <v>-0.10963267588478204</v>
      </c>
      <c r="AK22" s="54">
        <f t="shared" si="41"/>
        <v>0.47261925037746866</v>
      </c>
      <c r="AL22" s="54">
        <f t="shared" si="87"/>
        <v>-0.36705078191674367</v>
      </c>
      <c r="AM22" s="54">
        <f t="shared" si="88"/>
        <v>3.3352971845659082E-3</v>
      </c>
      <c r="AN22" s="54">
        <f t="shared" si="89"/>
        <v>3.3352971845659082E-3</v>
      </c>
      <c r="AO22" s="54">
        <f t="shared" si="90"/>
        <v>3.3352971845659082E-4</v>
      </c>
      <c r="AP22" s="54">
        <f t="shared" si="91"/>
        <v>3.3352971845659082E-4</v>
      </c>
      <c r="AQ22" s="54">
        <f t="shared" si="92"/>
        <v>2.1345901981221814E-3</v>
      </c>
      <c r="AR22" s="54">
        <f t="shared" si="93"/>
        <v>2.1345901981221814E-3</v>
      </c>
      <c r="AS22" s="54">
        <f t="shared" si="94"/>
        <v>1.0672950990610907E-3</v>
      </c>
      <c r="AT22" s="54">
        <f t="shared" si="95"/>
        <v>1.0672950990610907E-3</v>
      </c>
      <c r="AU22" s="54">
        <f t="shared" si="96"/>
        <v>1.5008837330546588E-3</v>
      </c>
      <c r="AV22" s="54">
        <f t="shared" si="97"/>
        <v>1.5008837330546588E-3</v>
      </c>
      <c r="AW22" s="54">
        <f t="shared" si="98"/>
        <v>5.0029457768488623E-4</v>
      </c>
      <c r="AX22" s="54">
        <f t="shared" si="99"/>
        <v>5.0029457768488623E-4</v>
      </c>
      <c r="AY22" s="54">
        <f t="shared" si="100"/>
        <v>-1.8364293093556347E-2</v>
      </c>
      <c r="AZ22" s="54">
        <f t="shared" si="101"/>
        <v>-1.8364293093556347E-2</v>
      </c>
      <c r="BA22" s="54">
        <f t="shared" si="102"/>
        <v>-3.6705078191674366E-2</v>
      </c>
      <c r="BB22" s="54">
        <f t="shared" si="103"/>
        <v>2.5855357881899243E-4</v>
      </c>
      <c r="BC22" s="54">
        <f t="shared" si="104"/>
        <v>2.5855357881899243E-4</v>
      </c>
      <c r="BD22" s="54">
        <f t="shared" si="105"/>
        <v>2.0885605509386954E-3</v>
      </c>
      <c r="BE22" s="54">
        <f t="shared" si="106"/>
        <v>2.0885605509386954E-3</v>
      </c>
      <c r="BF22" s="54">
        <f t="shared" si="107"/>
        <v>7.8903929683462118E-4</v>
      </c>
      <c r="BG22" s="54">
        <f t="shared" si="108"/>
        <v>7.8903929683462118E-4</v>
      </c>
      <c r="BH22" s="54">
        <f t="shared" si="109"/>
        <v>1.9964300881706882E-3</v>
      </c>
      <c r="BI22" s="54">
        <f t="shared" si="110"/>
        <v>1.9964300881706882E-3</v>
      </c>
      <c r="BJ22" s="54">
        <f t="shared" si="111"/>
        <v>7.075868811647595E-4</v>
      </c>
      <c r="BK22" s="54">
        <f t="shared" si="112"/>
        <v>7.075868811647595E-4</v>
      </c>
      <c r="BL22" s="54">
        <f t="shared" si="113"/>
        <v>-5.4711291568651087E-2</v>
      </c>
      <c r="BM22" s="54">
        <f t="shared" si="114"/>
        <v>-5.4711291568651087E-2</v>
      </c>
      <c r="BN22" s="54">
        <f t="shared" si="115"/>
        <v>-0.10996747694030318</v>
      </c>
      <c r="BO22" s="54">
        <f t="shared" si="117"/>
        <v>6.5513510617091902E-2</v>
      </c>
      <c r="BP22" s="54">
        <f t="shared" si="16"/>
        <v>0.51637252214032003</v>
      </c>
      <c r="BQ22" s="54">
        <f t="shared" si="118"/>
        <v>6.5513510617091902E-2</v>
      </c>
      <c r="BR22" s="54">
        <f t="shared" si="18"/>
        <v>0.51637252214032003</v>
      </c>
      <c r="BS22" s="54">
        <f t="shared" si="119"/>
        <v>-0.22165462203166481</v>
      </c>
      <c r="BT22" s="54">
        <f t="shared" si="20"/>
        <v>0.44481211164921208</v>
      </c>
      <c r="BU22" s="54">
        <f t="shared" si="21"/>
        <v>-1.4448121116492121</v>
      </c>
      <c r="BV22" s="54">
        <f t="shared" si="22"/>
        <v>2.0874820379682553</v>
      </c>
      <c r="BW22" s="181"/>
    </row>
    <row r="23" spans="2:75" ht="15.75" thickBot="1" x14ac:dyDescent="0.3">
      <c r="B23" s="41"/>
      <c r="C23" s="42"/>
      <c r="D23" s="42"/>
      <c r="E23" s="42"/>
      <c r="F23" s="42"/>
      <c r="G23" s="42"/>
      <c r="H23" s="43"/>
      <c r="K23" s="188"/>
      <c r="L23" s="55">
        <v>1</v>
      </c>
      <c r="M23" s="55">
        <v>6.9</v>
      </c>
      <c r="N23" s="55">
        <v>3.1</v>
      </c>
      <c r="O23" s="55">
        <v>4.9000000000000004</v>
      </c>
      <c r="P23" s="55">
        <v>1.5</v>
      </c>
      <c r="Q23" s="55">
        <v>-1</v>
      </c>
      <c r="R23" s="55">
        <f t="shared" si="71"/>
        <v>2.5855357881899243E-4</v>
      </c>
      <c r="S23" s="55">
        <f t="shared" si="72"/>
        <v>2.5855357881899243E-4</v>
      </c>
      <c r="T23" s="55">
        <f t="shared" si="73"/>
        <v>2.0885605509386954E-3</v>
      </c>
      <c r="U23" s="55">
        <f t="shared" si="74"/>
        <v>2.0885605509386954E-3</v>
      </c>
      <c r="V23" s="55">
        <f t="shared" si="75"/>
        <v>7.8903929683462118E-4</v>
      </c>
      <c r="W23" s="55">
        <f t="shared" si="76"/>
        <v>7.8903929683462118E-4</v>
      </c>
      <c r="X23" s="55">
        <f t="shared" si="77"/>
        <v>1.9964300881706882E-3</v>
      </c>
      <c r="Y23" s="55">
        <f t="shared" si="78"/>
        <v>1.9964300881706882E-3</v>
      </c>
      <c r="Z23" s="55">
        <f t="shared" si="79"/>
        <v>7.075868811647595E-4</v>
      </c>
      <c r="AA23" s="55">
        <f t="shared" si="80"/>
        <v>7.075868811647595E-4</v>
      </c>
      <c r="AB23" s="55">
        <f t="shared" si="81"/>
        <v>2.7959530954266832E-2</v>
      </c>
      <c r="AC23" s="55">
        <f t="shared" si="34"/>
        <v>0.50698942742094566</v>
      </c>
      <c r="AD23" s="55">
        <f t="shared" si="82"/>
        <v>2.7959530954266832E-2</v>
      </c>
      <c r="AE23" s="55">
        <f t="shared" si="36"/>
        <v>0.50698942742094566</v>
      </c>
      <c r="AF23" s="55">
        <v>1</v>
      </c>
      <c r="AG23" s="55">
        <f t="shared" si="83"/>
        <v>-5.4711291568651087E-2</v>
      </c>
      <c r="AH23" s="55">
        <f t="shared" si="84"/>
        <v>-5.4711291568651087E-2</v>
      </c>
      <c r="AI23" s="55">
        <f t="shared" si="85"/>
        <v>-0.10996747694030318</v>
      </c>
      <c r="AJ23" s="55">
        <f t="shared" si="86"/>
        <v>-0.16544356971200483</v>
      </c>
      <c r="AK23" s="55">
        <f t="shared" si="41"/>
        <v>0.45873319278427849</v>
      </c>
      <c r="AL23" s="55">
        <f t="shared" si="87"/>
        <v>-0.3621991494130713</v>
      </c>
      <c r="AM23" s="55">
        <f t="shared" si="88"/>
        <v>4.9531277455126246E-3</v>
      </c>
      <c r="AN23" s="55">
        <f t="shared" si="89"/>
        <v>4.9531277455126246E-3</v>
      </c>
      <c r="AO23" s="55">
        <f t="shared" si="90"/>
        <v>4.9531277455126246E-4</v>
      </c>
      <c r="AP23" s="55">
        <f t="shared" si="91"/>
        <v>4.9531277455126246E-4</v>
      </c>
      <c r="AQ23" s="55">
        <f t="shared" si="92"/>
        <v>3.4176581444037113E-3</v>
      </c>
      <c r="AR23" s="55">
        <f t="shared" si="93"/>
        <v>3.4176581444037113E-3</v>
      </c>
      <c r="AS23" s="55">
        <f t="shared" si="94"/>
        <v>1.5354696011089138E-3</v>
      </c>
      <c r="AT23" s="55">
        <f t="shared" si="95"/>
        <v>1.5354696011089138E-3</v>
      </c>
      <c r="AU23" s="55">
        <f t="shared" si="96"/>
        <v>2.4270325953011864E-3</v>
      </c>
      <c r="AV23" s="55">
        <f t="shared" si="97"/>
        <v>2.4270325953011864E-3</v>
      </c>
      <c r="AW23" s="55">
        <f t="shared" si="98"/>
        <v>7.4296916182689369E-4</v>
      </c>
      <c r="AX23" s="55">
        <f t="shared" si="99"/>
        <v>7.4296916182689369E-4</v>
      </c>
      <c r="AY23" s="55">
        <f t="shared" si="100"/>
        <v>-1.8363113937328656E-2</v>
      </c>
      <c r="AZ23" s="55">
        <f t="shared" si="101"/>
        <v>-1.8363113937328656E-2</v>
      </c>
      <c r="BA23" s="55">
        <f t="shared" si="102"/>
        <v>-3.6219914941307128E-2</v>
      </c>
      <c r="BB23" s="55">
        <f t="shared" si="103"/>
        <v>7.5386635337025489E-4</v>
      </c>
      <c r="BC23" s="55">
        <f t="shared" si="104"/>
        <v>7.5386635337025489E-4</v>
      </c>
      <c r="BD23" s="55">
        <f t="shared" si="105"/>
        <v>5.5062186953424071E-3</v>
      </c>
      <c r="BE23" s="55">
        <f t="shared" si="106"/>
        <v>5.5062186953424071E-3</v>
      </c>
      <c r="BF23" s="55">
        <f t="shared" si="107"/>
        <v>2.3245088979435349E-3</v>
      </c>
      <c r="BG23" s="55">
        <f t="shared" si="108"/>
        <v>2.3245088979435349E-3</v>
      </c>
      <c r="BH23" s="55">
        <f t="shared" si="109"/>
        <v>4.4234626834718741E-3</v>
      </c>
      <c r="BI23" s="55">
        <f t="shared" si="110"/>
        <v>4.4234626834718741E-3</v>
      </c>
      <c r="BJ23" s="55">
        <f t="shared" si="111"/>
        <v>1.4505560429916532E-3</v>
      </c>
      <c r="BK23" s="55">
        <f t="shared" si="112"/>
        <v>1.4505560429916532E-3</v>
      </c>
      <c r="BL23" s="55">
        <f t="shared" si="113"/>
        <v>-7.3074405505979739E-2</v>
      </c>
      <c r="BM23" s="55">
        <f t="shared" si="114"/>
        <v>-7.3074405505979739E-2</v>
      </c>
      <c r="BN23" s="55">
        <f t="shared" si="115"/>
        <v>-0.14618739188161031</v>
      </c>
      <c r="BO23" s="55">
        <f t="shared" si="117"/>
        <v>6.9803554148357497E-2</v>
      </c>
      <c r="BP23" s="55">
        <f t="shared" si="16"/>
        <v>0.5174438061475205</v>
      </c>
      <c r="BQ23" s="55">
        <f t="shared" si="118"/>
        <v>6.9803554148357497E-2</v>
      </c>
      <c r="BR23" s="55">
        <f t="shared" si="18"/>
        <v>0.5174438061475205</v>
      </c>
      <c r="BS23" s="55">
        <f t="shared" si="119"/>
        <v>-0.22181118891557328</v>
      </c>
      <c r="BT23" s="55">
        <f t="shared" si="20"/>
        <v>0.44477344711862971</v>
      </c>
      <c r="BU23" s="55">
        <f t="shared" si="21"/>
        <v>-1.4447734471186298</v>
      </c>
      <c r="BV23" s="55">
        <f t="shared" si="22"/>
        <v>2.087370313499048</v>
      </c>
      <c r="BW23" s="182"/>
    </row>
    <row r="24" spans="2:75" ht="15.75" thickTop="1" x14ac:dyDescent="0.25">
      <c r="B24" s="41"/>
      <c r="C24" s="42"/>
      <c r="D24" s="42"/>
      <c r="E24" s="42"/>
      <c r="F24" s="42"/>
      <c r="G24" s="42"/>
      <c r="H24" s="43"/>
      <c r="K24" s="191">
        <v>3</v>
      </c>
      <c r="L24" s="61">
        <v>1</v>
      </c>
      <c r="M24" s="61">
        <v>5.0999999999999996</v>
      </c>
      <c r="N24" s="61">
        <v>3.5</v>
      </c>
      <c r="O24" s="61">
        <v>1.4</v>
      </c>
      <c r="P24" s="61">
        <v>0.2</v>
      </c>
      <c r="Q24" s="61">
        <v>1</v>
      </c>
      <c r="R24" s="61">
        <f t="shared" ref="R24:R71" si="120">BB23</f>
        <v>7.5386635337025489E-4</v>
      </c>
      <c r="S24" s="61">
        <f t="shared" ref="S24:S71" si="121">BC23</f>
        <v>7.5386635337025489E-4</v>
      </c>
      <c r="T24" s="61">
        <f t="shared" ref="T24:T71" si="122">BD23</f>
        <v>5.5062186953424071E-3</v>
      </c>
      <c r="U24" s="61">
        <f t="shared" ref="U24:U71" si="123">BE23</f>
        <v>5.5062186953424071E-3</v>
      </c>
      <c r="V24" s="61">
        <f t="shared" ref="V24:V71" si="124">BF23</f>
        <v>2.3245088979435349E-3</v>
      </c>
      <c r="W24" s="61">
        <f t="shared" ref="W24:W71" si="125">BG23</f>
        <v>2.3245088979435349E-3</v>
      </c>
      <c r="X24" s="61">
        <f t="shared" ref="X24:X71" si="126">BH23</f>
        <v>4.4234626834718741E-3</v>
      </c>
      <c r="Y24" s="61">
        <f t="shared" ref="Y24:Y71" si="127">BI23</f>
        <v>4.4234626834718741E-3</v>
      </c>
      <c r="Z24" s="61">
        <f t="shared" ref="Z24:Z71" si="128">BJ23</f>
        <v>1.4505560429916532E-3</v>
      </c>
      <c r="AA24" s="61">
        <f t="shared" ref="AA24:AA71" si="129">BK23</f>
        <v>1.4505560429916532E-3</v>
      </c>
      <c r="AB24" s="61">
        <f t="shared" ref="AB24:AB71" si="130">L24*R24+M24*T24+N24*V24+O24*X24+P24*Z24</f>
        <v>4.3454321807877859E-2</v>
      </c>
      <c r="AC24" s="61">
        <f t="shared" si="34"/>
        <v>0.51086187131962724</v>
      </c>
      <c r="AD24" s="61">
        <f t="shared" ref="AD24:AD71" si="131">L24*S24+M24*U24+N24*W24+O24*Y24+P24*AA24</f>
        <v>4.3454321807877859E-2</v>
      </c>
      <c r="AE24" s="61">
        <f t="shared" si="36"/>
        <v>0.51086187131962724</v>
      </c>
      <c r="AF24" s="61">
        <v>1</v>
      </c>
      <c r="AG24" s="61">
        <f t="shared" ref="AG24:AG71" si="132">BL23</f>
        <v>-7.3074405505979739E-2</v>
      </c>
      <c r="AH24" s="61">
        <f t="shared" ref="AH24:AH71" si="133">BM23</f>
        <v>-7.3074405505979739E-2</v>
      </c>
      <c r="AI24" s="61">
        <f t="shared" ref="AI24:AI71" si="134">BN23</f>
        <v>-0.14618739188161031</v>
      </c>
      <c r="AJ24" s="61">
        <f t="shared" ref="AJ24:AJ71" si="135">AC24*AG24+AE24*AH24+AF24*AI24</f>
        <v>-0.22084924696631847</v>
      </c>
      <c r="AK24" s="61">
        <f t="shared" si="41"/>
        <v>0.4450110113120116</v>
      </c>
      <c r="AL24" s="61">
        <f t="shared" ref="AL24:AL71" si="136">AK24*(1-AK24)*(Q24-AK24)</f>
        <v>0.13706907764118501</v>
      </c>
      <c r="AM24" s="61">
        <f t="shared" ref="AM24:AM71" si="137">AC24*(1-AC24)*AG24*AL24</f>
        <v>-2.5028786218250902E-3</v>
      </c>
      <c r="AN24" s="61">
        <f t="shared" ref="AN24:AN71" si="138">AE24*(1-AE24)*AH24*AL24</f>
        <v>-2.5028786218250902E-3</v>
      </c>
      <c r="AO24" s="61">
        <f t="shared" ref="AO24:AO71" si="139">$I$12*AM24*L24</f>
        <v>-2.5028786218250901E-4</v>
      </c>
      <c r="AP24" s="61">
        <f t="shared" ref="AP24:AP71" si="140">$I$12*AN24*L24</f>
        <v>-2.5028786218250901E-4</v>
      </c>
      <c r="AQ24" s="61">
        <f t="shared" ref="AQ24:AQ71" si="141">$I$12*AM24*M24</f>
        <v>-1.2764680971307958E-3</v>
      </c>
      <c r="AR24" s="61">
        <f t="shared" ref="AR24:AR71" si="142">$I$12*AN24*M24</f>
        <v>-1.2764680971307958E-3</v>
      </c>
      <c r="AS24" s="61">
        <f t="shared" ref="AS24:AS71" si="143">$I$12*AM24*N24</f>
        <v>-8.7600751763878149E-4</v>
      </c>
      <c r="AT24" s="61">
        <f t="shared" ref="AT24:AT71" si="144">$I$12*AN24*N24</f>
        <v>-8.7600751763878149E-4</v>
      </c>
      <c r="AU24" s="61">
        <f t="shared" ref="AU24:AU71" si="145">AM24*$I$12*O24</f>
        <v>-3.5040300705551259E-4</v>
      </c>
      <c r="AV24" s="61">
        <f t="shared" ref="AV24:AV71" si="146">AN24*$I$12*O24</f>
        <v>-3.5040300705551259E-4</v>
      </c>
      <c r="AW24" s="61">
        <f t="shared" ref="AW24:AW71" si="147">AM24*$I$12*P24</f>
        <v>-5.0057572436501804E-5</v>
      </c>
      <c r="AX24" s="61">
        <f t="shared" ref="AX24:AX71" si="148">AN24*$I$12*P24</f>
        <v>-5.0057572436501804E-5</v>
      </c>
      <c r="AY24" s="61">
        <f t="shared" ref="AY24:AY71" si="149">AL24*$I$12*AC24</f>
        <v>7.0023365503831059E-3</v>
      </c>
      <c r="AZ24" s="61">
        <f t="shared" ref="AZ24:AZ71" si="150">AL24*$I$12*AE24</f>
        <v>7.0023365503831059E-3</v>
      </c>
      <c r="BA24" s="61">
        <f t="shared" ref="BA24:BA71" si="151">AL24*AF24*$I$12</f>
        <v>1.3706907764118502E-2</v>
      </c>
      <c r="BB24" s="61">
        <f t="shared" ref="BB24:BB71" si="152">R24+AO24</f>
        <v>5.0357849118774583E-4</v>
      </c>
      <c r="BC24" s="61">
        <f t="shared" ref="BC24:BC71" si="153">S24+AP24</f>
        <v>5.0357849118774583E-4</v>
      </c>
      <c r="BD24" s="61">
        <f t="shared" ref="BD24:BD71" si="154">T24+AQ24</f>
        <v>4.2297505982116113E-3</v>
      </c>
      <c r="BE24" s="61">
        <f t="shared" ref="BE24:BE71" si="155">U24+AR24</f>
        <v>4.2297505982116113E-3</v>
      </c>
      <c r="BF24" s="61">
        <f t="shared" ref="BF24:BF71" si="156">V24+AS24</f>
        <v>1.4485013803047534E-3</v>
      </c>
      <c r="BG24" s="61">
        <f t="shared" ref="BG24:BG71" si="157">W24+AT24</f>
        <v>1.4485013803047534E-3</v>
      </c>
      <c r="BH24" s="61">
        <f t="shared" ref="BH24:BH71" si="158">X24+AU24</f>
        <v>4.0730596764163617E-3</v>
      </c>
      <c r="BI24" s="61">
        <f t="shared" ref="BI24:BI71" si="159">Y24+AV24</f>
        <v>4.0730596764163617E-3</v>
      </c>
      <c r="BJ24" s="61">
        <f t="shared" ref="BJ24:BJ71" si="160">Z24+AW24</f>
        <v>1.4004984705551513E-3</v>
      </c>
      <c r="BK24" s="61">
        <f t="shared" ref="BK24:BK71" si="161">AA24+AX24</f>
        <v>1.4004984705551513E-3</v>
      </c>
      <c r="BL24" s="61">
        <f t="shared" ref="BL24:BL71" si="162">AG24+AY24</f>
        <v>-6.6072068955596627E-2</v>
      </c>
      <c r="BM24" s="61">
        <f t="shared" ref="BM24:BM71" si="163">AH24+AZ24</f>
        <v>-6.6072068955596627E-2</v>
      </c>
      <c r="BN24" s="61">
        <f t="shared" ref="BN24:BN71" si="164">AI24+BA24</f>
        <v>-0.1324804841174918</v>
      </c>
      <c r="BO24" s="61">
        <f>L24*$BB$29+M24*$BD$29+N24*$BF$29+O24*$BH$29+P24*$BJ$29</f>
        <v>0.11773000135260425</v>
      </c>
      <c r="BP24" s="61">
        <f t="shared" si="16"/>
        <v>0.52939855198675645</v>
      </c>
      <c r="BQ24" s="61">
        <f>L24*$BC$29+M24*$BE$29+N24*$BG$29+O24*$BI$29+P24*$BK$29</f>
        <v>0.11773000135260425</v>
      </c>
      <c r="BR24" s="61">
        <f t="shared" si="18"/>
        <v>0.52939855198675645</v>
      </c>
      <c r="BS24" s="61">
        <f>$BL$29*BP24+BR24*$BM$29+$BN$29*AF24</f>
        <v>-0.32685153529290001</v>
      </c>
      <c r="BT24" s="61">
        <f t="shared" si="20"/>
        <v>0.41900688973797268</v>
      </c>
      <c r="BU24" s="61">
        <f t="shared" si="21"/>
        <v>0.58099311026202738</v>
      </c>
      <c r="BV24" s="61">
        <f t="shared" si="22"/>
        <v>0.33755299417194429</v>
      </c>
      <c r="BW24" s="193">
        <f t="shared" ref="BW24" si="165">SUM(BV24:BV29)/2</f>
        <v>3.522750879857858</v>
      </c>
    </row>
    <row r="25" spans="2:75" x14ac:dyDescent="0.25">
      <c r="B25" s="41"/>
      <c r="C25" s="42"/>
      <c r="D25" s="42"/>
      <c r="E25" s="42"/>
      <c r="F25" s="42"/>
      <c r="G25" s="42"/>
      <c r="H25" s="43"/>
      <c r="K25" s="178"/>
      <c r="L25" s="51">
        <v>1</v>
      </c>
      <c r="M25" s="51">
        <v>4.9000000000000004</v>
      </c>
      <c r="N25" s="51">
        <v>3</v>
      </c>
      <c r="O25" s="51">
        <v>1.4</v>
      </c>
      <c r="P25" s="51">
        <v>0.2</v>
      </c>
      <c r="Q25" s="51">
        <v>1</v>
      </c>
      <c r="R25" s="51">
        <f t="shared" si="120"/>
        <v>5.0357849118774583E-4</v>
      </c>
      <c r="S25" s="51">
        <f t="shared" si="121"/>
        <v>5.0357849118774583E-4</v>
      </c>
      <c r="T25" s="51">
        <f t="shared" si="122"/>
        <v>4.2297505982116113E-3</v>
      </c>
      <c r="U25" s="51">
        <f t="shared" si="123"/>
        <v>4.2297505982116113E-3</v>
      </c>
      <c r="V25" s="51">
        <f t="shared" si="124"/>
        <v>1.4485013803047534E-3</v>
      </c>
      <c r="W25" s="51">
        <f t="shared" si="125"/>
        <v>1.4485013803047534E-3</v>
      </c>
      <c r="X25" s="51">
        <f t="shared" si="126"/>
        <v>4.0730596764163617E-3</v>
      </c>
      <c r="Y25" s="51">
        <f t="shared" si="127"/>
        <v>4.0730596764163617E-3</v>
      </c>
      <c r="Z25" s="51">
        <f t="shared" si="128"/>
        <v>1.4004984705551513E-3</v>
      </c>
      <c r="AA25" s="51">
        <f t="shared" si="129"/>
        <v>1.4004984705551513E-3</v>
      </c>
      <c r="AB25" s="51">
        <f t="shared" si="130"/>
        <v>3.1557243804432838E-2</v>
      </c>
      <c r="AC25" s="51">
        <f t="shared" si="34"/>
        <v>0.50788865629577462</v>
      </c>
      <c r="AD25" s="51">
        <f t="shared" si="131"/>
        <v>3.1557243804432838E-2</v>
      </c>
      <c r="AE25" s="51">
        <f t="shared" si="36"/>
        <v>0.50788865629577462</v>
      </c>
      <c r="AF25" s="51">
        <v>1</v>
      </c>
      <c r="AG25" s="51">
        <f t="shared" si="132"/>
        <v>-6.6072068955596627E-2</v>
      </c>
      <c r="AH25" s="51">
        <f t="shared" si="133"/>
        <v>-6.6072068955596627E-2</v>
      </c>
      <c r="AI25" s="51">
        <f t="shared" si="134"/>
        <v>-0.1324804841174918</v>
      </c>
      <c r="AJ25" s="51">
        <f t="shared" si="135"/>
        <v>-0.19959499275857129</v>
      </c>
      <c r="AK25" s="51">
        <f t="shared" si="41"/>
        <v>0.45026625071379256</v>
      </c>
      <c r="AL25" s="51">
        <f t="shared" si="136"/>
        <v>0.1360737006783316</v>
      </c>
      <c r="AM25" s="51">
        <f t="shared" si="137"/>
        <v>-2.2471082360382495E-3</v>
      </c>
      <c r="AN25" s="51">
        <f t="shared" si="138"/>
        <v>-2.2471082360382495E-3</v>
      </c>
      <c r="AO25" s="51">
        <f t="shared" si="139"/>
        <v>-2.2471082360382496E-4</v>
      </c>
      <c r="AP25" s="51">
        <f t="shared" si="140"/>
        <v>-2.2471082360382496E-4</v>
      </c>
      <c r="AQ25" s="51">
        <f t="shared" si="141"/>
        <v>-1.1010830356587423E-3</v>
      </c>
      <c r="AR25" s="51">
        <f t="shared" si="142"/>
        <v>-1.1010830356587423E-3</v>
      </c>
      <c r="AS25" s="51">
        <f t="shared" si="143"/>
        <v>-6.7413247081147491E-4</v>
      </c>
      <c r="AT25" s="51">
        <f t="shared" si="144"/>
        <v>-6.7413247081147491E-4</v>
      </c>
      <c r="AU25" s="51">
        <f t="shared" si="145"/>
        <v>-3.1459515304535491E-4</v>
      </c>
      <c r="AV25" s="51">
        <f t="shared" si="146"/>
        <v>-3.1459515304535491E-4</v>
      </c>
      <c r="AW25" s="51">
        <f t="shared" si="147"/>
        <v>-4.4942164720764993E-5</v>
      </c>
      <c r="AX25" s="51">
        <f t="shared" si="148"/>
        <v>-4.4942164720764993E-5</v>
      </c>
      <c r="AY25" s="51">
        <f t="shared" si="149"/>
        <v>6.9110288994711283E-3</v>
      </c>
      <c r="AZ25" s="51">
        <f t="shared" si="150"/>
        <v>6.9110288994711283E-3</v>
      </c>
      <c r="BA25" s="51">
        <f t="shared" si="151"/>
        <v>1.3607370067833162E-2</v>
      </c>
      <c r="BB25" s="51">
        <f t="shared" si="152"/>
        <v>2.7886766758392089E-4</v>
      </c>
      <c r="BC25" s="51">
        <f t="shared" si="153"/>
        <v>2.7886766758392089E-4</v>
      </c>
      <c r="BD25" s="51">
        <f t="shared" si="154"/>
        <v>3.1286675625528688E-3</v>
      </c>
      <c r="BE25" s="51">
        <f t="shared" si="155"/>
        <v>3.1286675625528688E-3</v>
      </c>
      <c r="BF25" s="51">
        <f t="shared" si="156"/>
        <v>7.7436890949327854E-4</v>
      </c>
      <c r="BG25" s="51">
        <f t="shared" si="157"/>
        <v>7.7436890949327854E-4</v>
      </c>
      <c r="BH25" s="51">
        <f t="shared" si="158"/>
        <v>3.7584645233710067E-3</v>
      </c>
      <c r="BI25" s="51">
        <f t="shared" si="159"/>
        <v>3.7584645233710067E-3</v>
      </c>
      <c r="BJ25" s="51">
        <f t="shared" si="160"/>
        <v>1.3555563058343862E-3</v>
      </c>
      <c r="BK25" s="51">
        <f t="shared" si="161"/>
        <v>1.3555563058343862E-3</v>
      </c>
      <c r="BL25" s="51">
        <f t="shared" si="162"/>
        <v>-5.9161040056125498E-2</v>
      </c>
      <c r="BM25" s="51">
        <f t="shared" si="163"/>
        <v>-5.9161040056125498E-2</v>
      </c>
      <c r="BN25" s="51">
        <f t="shared" si="164"/>
        <v>-0.11887311404965864</v>
      </c>
      <c r="BO25" s="51">
        <f t="shared" ref="BO25:BO29" si="166">L25*$BB$29+M25*$BD$29+N25*$BF$29+O25*$BH$29+P25*$BJ$29</f>
        <v>0.11169115400275698</v>
      </c>
      <c r="BP25" s="51">
        <f t="shared" si="16"/>
        <v>0.52789379680188808</v>
      </c>
      <c r="BQ25" s="51">
        <f t="shared" ref="BQ25:BQ29" si="167">L25*$BC$29+M25*$BE$29+N25*$BG$29+O25*$BI$29+P25*$BK$29</f>
        <v>0.11169115400275698</v>
      </c>
      <c r="BR25" s="51">
        <f t="shared" si="18"/>
        <v>0.52789379680188808</v>
      </c>
      <c r="BS25" s="51">
        <f t="shared" ref="BS25:BS29" si="168">$BL$29*BP25+BR25*$BM$29+$BN$29*AF25</f>
        <v>-0.3265266481703139</v>
      </c>
      <c r="BT25" s="51">
        <f t="shared" si="20"/>
        <v>0.41908598237732908</v>
      </c>
      <c r="BU25" s="51">
        <f t="shared" si="21"/>
        <v>0.58091401762267092</v>
      </c>
      <c r="BV25" s="51">
        <f t="shared" si="22"/>
        <v>0.33746109587051282</v>
      </c>
      <c r="BW25" s="184"/>
    </row>
    <row r="26" spans="2:75" x14ac:dyDescent="0.25">
      <c r="B26" s="41"/>
      <c r="C26" s="42"/>
      <c r="D26" s="42"/>
      <c r="E26" s="42"/>
      <c r="F26" s="42"/>
      <c r="G26" s="42"/>
      <c r="H26" s="43"/>
      <c r="K26" s="178"/>
      <c r="L26" s="51">
        <v>1</v>
      </c>
      <c r="M26" s="51">
        <v>4.7</v>
      </c>
      <c r="N26" s="51">
        <v>3.2</v>
      </c>
      <c r="O26" s="51">
        <v>1.3</v>
      </c>
      <c r="P26" s="51">
        <v>0.2</v>
      </c>
      <c r="Q26" s="51">
        <v>1</v>
      </c>
      <c r="R26" s="51">
        <f t="shared" si="120"/>
        <v>2.7886766758392089E-4</v>
      </c>
      <c r="S26" s="51">
        <f t="shared" si="121"/>
        <v>2.7886766758392089E-4</v>
      </c>
      <c r="T26" s="51">
        <f t="shared" si="122"/>
        <v>3.1286675625528688E-3</v>
      </c>
      <c r="U26" s="51">
        <f t="shared" si="123"/>
        <v>3.1286675625528688E-3</v>
      </c>
      <c r="V26" s="51">
        <f t="shared" si="124"/>
        <v>7.7436890949327854E-4</v>
      </c>
      <c r="W26" s="51">
        <f t="shared" si="125"/>
        <v>7.7436890949327854E-4</v>
      </c>
      <c r="X26" s="51">
        <f t="shared" si="126"/>
        <v>3.7584645233710067E-3</v>
      </c>
      <c r="Y26" s="51">
        <f t="shared" si="127"/>
        <v>3.7584645233710067E-3</v>
      </c>
      <c r="Z26" s="51">
        <f t="shared" si="128"/>
        <v>1.3555563058343862E-3</v>
      </c>
      <c r="AA26" s="51">
        <f t="shared" si="129"/>
        <v>1.3555563058343862E-3</v>
      </c>
      <c r="AB26" s="51">
        <f t="shared" si="130"/>
        <v>2.2618700863510081E-2</v>
      </c>
      <c r="AC26" s="51">
        <f t="shared" si="34"/>
        <v>0.5056544341479049</v>
      </c>
      <c r="AD26" s="51">
        <f t="shared" si="131"/>
        <v>2.2618700863510081E-2</v>
      </c>
      <c r="AE26" s="51">
        <f t="shared" si="36"/>
        <v>0.5056544341479049</v>
      </c>
      <c r="AF26" s="51">
        <v>1</v>
      </c>
      <c r="AG26" s="51">
        <f t="shared" si="132"/>
        <v>-5.9161040056125498E-2</v>
      </c>
      <c r="AH26" s="51">
        <f t="shared" si="133"/>
        <v>-5.9161040056125498E-2</v>
      </c>
      <c r="AI26" s="51">
        <f t="shared" si="134"/>
        <v>-0.11887311404965864</v>
      </c>
      <c r="AJ26" s="51">
        <f t="shared" si="135"/>
        <v>-0.17870319851602198</v>
      </c>
      <c r="AK26" s="51">
        <f t="shared" si="41"/>
        <v>0.45544271476226655</v>
      </c>
      <c r="AL26" s="51">
        <f t="shared" si="136"/>
        <v>0.13505818359499752</v>
      </c>
      <c r="AM26" s="51">
        <f t="shared" si="137"/>
        <v>-1.997290185276284E-3</v>
      </c>
      <c r="AN26" s="51">
        <f t="shared" si="138"/>
        <v>-1.997290185276284E-3</v>
      </c>
      <c r="AO26" s="51">
        <f t="shared" si="139"/>
        <v>-1.997290185276284E-4</v>
      </c>
      <c r="AP26" s="51">
        <f t="shared" si="140"/>
        <v>-1.997290185276284E-4</v>
      </c>
      <c r="AQ26" s="51">
        <f t="shared" si="141"/>
        <v>-9.3872638707985349E-4</v>
      </c>
      <c r="AR26" s="51">
        <f t="shared" si="142"/>
        <v>-9.3872638707985349E-4</v>
      </c>
      <c r="AS26" s="51">
        <f t="shared" si="143"/>
        <v>-6.3913285928841098E-4</v>
      </c>
      <c r="AT26" s="51">
        <f t="shared" si="144"/>
        <v>-6.3913285928841098E-4</v>
      </c>
      <c r="AU26" s="51">
        <f t="shared" si="145"/>
        <v>-2.5964772408591693E-4</v>
      </c>
      <c r="AV26" s="51">
        <f t="shared" si="146"/>
        <v>-2.5964772408591693E-4</v>
      </c>
      <c r="AW26" s="51">
        <f t="shared" si="147"/>
        <v>-3.9945803705525686E-5</v>
      </c>
      <c r="AX26" s="51">
        <f t="shared" si="148"/>
        <v>-3.9945803705525686E-5</v>
      </c>
      <c r="AY26" s="51">
        <f t="shared" si="149"/>
        <v>6.8292769402772324E-3</v>
      </c>
      <c r="AZ26" s="51">
        <f t="shared" si="150"/>
        <v>6.8292769402772324E-3</v>
      </c>
      <c r="BA26" s="51">
        <f t="shared" si="151"/>
        <v>1.3505818359499752E-2</v>
      </c>
      <c r="BB26" s="51">
        <f t="shared" si="152"/>
        <v>7.9138649056292491E-5</v>
      </c>
      <c r="BC26" s="51">
        <f t="shared" si="153"/>
        <v>7.9138649056292491E-5</v>
      </c>
      <c r="BD26" s="51">
        <f t="shared" si="154"/>
        <v>2.1899411754730154E-3</v>
      </c>
      <c r="BE26" s="51">
        <f t="shared" si="155"/>
        <v>2.1899411754730154E-3</v>
      </c>
      <c r="BF26" s="51">
        <f t="shared" si="156"/>
        <v>1.3523605020486756E-4</v>
      </c>
      <c r="BG26" s="51">
        <f t="shared" si="157"/>
        <v>1.3523605020486756E-4</v>
      </c>
      <c r="BH26" s="51">
        <f t="shared" si="158"/>
        <v>3.4988167992850896E-3</v>
      </c>
      <c r="BI26" s="51">
        <f t="shared" si="159"/>
        <v>3.4988167992850896E-3</v>
      </c>
      <c r="BJ26" s="51">
        <f t="shared" si="160"/>
        <v>1.3156105021288605E-3</v>
      </c>
      <c r="BK26" s="51">
        <f t="shared" si="161"/>
        <v>1.3156105021288605E-3</v>
      </c>
      <c r="BL26" s="51">
        <f t="shared" si="162"/>
        <v>-5.2331763115848265E-2</v>
      </c>
      <c r="BM26" s="51">
        <f t="shared" si="163"/>
        <v>-5.2331763115848265E-2</v>
      </c>
      <c r="BN26" s="51">
        <f t="shared" si="164"/>
        <v>-0.10536729569015889</v>
      </c>
      <c r="BO26" s="51">
        <f t="shared" si="166"/>
        <v>0.10868100755019221</v>
      </c>
      <c r="BP26" s="51">
        <f t="shared" si="16"/>
        <v>0.52714353984665552</v>
      </c>
      <c r="BQ26" s="51">
        <f t="shared" si="167"/>
        <v>0.10868100755019221</v>
      </c>
      <c r="BR26" s="51">
        <f t="shared" si="18"/>
        <v>0.52714353984665552</v>
      </c>
      <c r="BS26" s="51">
        <f t="shared" si="168"/>
        <v>-0.32636466246935941</v>
      </c>
      <c r="BT26" s="51">
        <f t="shared" si="20"/>
        <v>0.41912541878631188</v>
      </c>
      <c r="BU26" s="51">
        <f t="shared" si="21"/>
        <v>0.58087458121368818</v>
      </c>
      <c r="BV26" s="51">
        <f t="shared" si="22"/>
        <v>0.3374152791001776</v>
      </c>
      <c r="BW26" s="184"/>
    </row>
    <row r="27" spans="2:75" x14ac:dyDescent="0.25">
      <c r="B27" s="41"/>
      <c r="C27" s="42"/>
      <c r="D27" s="42"/>
      <c r="E27" s="42"/>
      <c r="F27" s="42"/>
      <c r="G27" s="42"/>
      <c r="H27" s="43"/>
      <c r="K27" s="178"/>
      <c r="L27" s="51">
        <v>1</v>
      </c>
      <c r="M27" s="51">
        <v>7</v>
      </c>
      <c r="N27" s="51">
        <v>3.2</v>
      </c>
      <c r="O27" s="51">
        <v>4.7</v>
      </c>
      <c r="P27" s="51">
        <v>1.4</v>
      </c>
      <c r="Q27" s="51">
        <v>-1</v>
      </c>
      <c r="R27" s="51">
        <f t="shared" si="120"/>
        <v>7.9138649056292491E-5</v>
      </c>
      <c r="S27" s="51">
        <f t="shared" si="121"/>
        <v>7.9138649056292491E-5</v>
      </c>
      <c r="T27" s="51">
        <f t="shared" si="122"/>
        <v>2.1899411754730154E-3</v>
      </c>
      <c r="U27" s="51">
        <f t="shared" si="123"/>
        <v>2.1899411754730154E-3</v>
      </c>
      <c r="V27" s="51">
        <f t="shared" si="124"/>
        <v>1.3523605020486756E-4</v>
      </c>
      <c r="W27" s="51">
        <f t="shared" si="125"/>
        <v>1.3523605020486756E-4</v>
      </c>
      <c r="X27" s="51">
        <f t="shared" si="126"/>
        <v>3.4988167992850896E-3</v>
      </c>
      <c r="Y27" s="51">
        <f t="shared" si="127"/>
        <v>3.4988167992850896E-3</v>
      </c>
      <c r="Z27" s="51">
        <f t="shared" si="128"/>
        <v>1.3156105021288605E-3</v>
      </c>
      <c r="AA27" s="51">
        <f t="shared" si="129"/>
        <v>1.3156105021288605E-3</v>
      </c>
      <c r="AB27" s="51">
        <f t="shared" si="130"/>
        <v>3.4127775897643306E-2</v>
      </c>
      <c r="AC27" s="51">
        <f t="shared" si="34"/>
        <v>0.50853111597096912</v>
      </c>
      <c r="AD27" s="51">
        <f t="shared" si="131"/>
        <v>3.4127775897643306E-2</v>
      </c>
      <c r="AE27" s="51">
        <f t="shared" si="36"/>
        <v>0.50853111597096912</v>
      </c>
      <c r="AF27" s="51">
        <v>1</v>
      </c>
      <c r="AG27" s="51">
        <f t="shared" si="132"/>
        <v>-5.2331763115848265E-2</v>
      </c>
      <c r="AH27" s="51">
        <f t="shared" si="133"/>
        <v>-5.2331763115848265E-2</v>
      </c>
      <c r="AI27" s="51">
        <f t="shared" si="134"/>
        <v>-0.10536729569015889</v>
      </c>
      <c r="AJ27" s="51">
        <f t="shared" si="135"/>
        <v>-0.15859195548622032</v>
      </c>
      <c r="AK27" s="51">
        <f t="shared" si="41"/>
        <v>0.46043490288010325</v>
      </c>
      <c r="AL27" s="51">
        <f t="shared" si="136"/>
        <v>-0.36282256543564512</v>
      </c>
      <c r="AM27" s="51">
        <f t="shared" si="137"/>
        <v>4.7454042536302019E-3</v>
      </c>
      <c r="AN27" s="51">
        <f t="shared" si="138"/>
        <v>4.7454042536302019E-3</v>
      </c>
      <c r="AO27" s="51">
        <f t="shared" si="139"/>
        <v>4.7454042536302022E-4</v>
      </c>
      <c r="AP27" s="51">
        <f t="shared" si="140"/>
        <v>4.7454042536302022E-4</v>
      </c>
      <c r="AQ27" s="51">
        <f t="shared" si="141"/>
        <v>3.3217829775411415E-3</v>
      </c>
      <c r="AR27" s="51">
        <f t="shared" si="142"/>
        <v>3.3217829775411415E-3</v>
      </c>
      <c r="AS27" s="51">
        <f t="shared" si="143"/>
        <v>1.5185293611616648E-3</v>
      </c>
      <c r="AT27" s="51">
        <f t="shared" si="144"/>
        <v>1.5185293611616648E-3</v>
      </c>
      <c r="AU27" s="51">
        <f t="shared" si="145"/>
        <v>2.2303399992061952E-3</v>
      </c>
      <c r="AV27" s="51">
        <f t="shared" si="146"/>
        <v>2.2303399992061952E-3</v>
      </c>
      <c r="AW27" s="51">
        <f t="shared" si="147"/>
        <v>6.6435659550822829E-4</v>
      </c>
      <c r="AX27" s="51">
        <f t="shared" si="148"/>
        <v>6.6435659550822829E-4</v>
      </c>
      <c r="AY27" s="51">
        <f t="shared" si="149"/>
        <v>-1.8450656410043859E-2</v>
      </c>
      <c r="AZ27" s="51">
        <f t="shared" si="150"/>
        <v>-1.8450656410043859E-2</v>
      </c>
      <c r="BA27" s="51">
        <f t="shared" si="151"/>
        <v>-3.6282256543564512E-2</v>
      </c>
      <c r="BB27" s="51">
        <f t="shared" si="152"/>
        <v>5.5367907441931268E-4</v>
      </c>
      <c r="BC27" s="51">
        <f t="shared" si="153"/>
        <v>5.5367907441931268E-4</v>
      </c>
      <c r="BD27" s="51">
        <f t="shared" si="154"/>
        <v>5.5117241530141569E-3</v>
      </c>
      <c r="BE27" s="51">
        <f t="shared" si="155"/>
        <v>5.5117241530141569E-3</v>
      </c>
      <c r="BF27" s="51">
        <f t="shared" si="156"/>
        <v>1.6537654113665324E-3</v>
      </c>
      <c r="BG27" s="51">
        <f t="shared" si="157"/>
        <v>1.6537654113665324E-3</v>
      </c>
      <c r="BH27" s="51">
        <f t="shared" si="158"/>
        <v>5.7291567984912844E-3</v>
      </c>
      <c r="BI27" s="51">
        <f t="shared" si="159"/>
        <v>5.7291567984912844E-3</v>
      </c>
      <c r="BJ27" s="51">
        <f t="shared" si="160"/>
        <v>1.9799670976370885E-3</v>
      </c>
      <c r="BK27" s="51">
        <f t="shared" si="161"/>
        <v>1.9799670976370885E-3</v>
      </c>
      <c r="BL27" s="51">
        <f t="shared" si="162"/>
        <v>-7.0782419525892121E-2</v>
      </c>
      <c r="BM27" s="51">
        <f t="shared" si="163"/>
        <v>-7.0782419525892121E-2</v>
      </c>
      <c r="BN27" s="51">
        <f t="shared" si="164"/>
        <v>-0.14164955223372339</v>
      </c>
      <c r="BO27" s="51">
        <f t="shared" si="166"/>
        <v>0.19014864940352871</v>
      </c>
      <c r="BP27" s="51">
        <f t="shared" si="16"/>
        <v>0.54739444685208394</v>
      </c>
      <c r="BQ27" s="51">
        <f t="shared" si="167"/>
        <v>0.19014864940352871</v>
      </c>
      <c r="BR27" s="51">
        <f t="shared" si="18"/>
        <v>0.54739444685208394</v>
      </c>
      <c r="BS27" s="51">
        <f t="shared" si="168"/>
        <v>-0.33073697430646987</v>
      </c>
      <c r="BT27" s="51">
        <f t="shared" si="20"/>
        <v>0.41806131676897068</v>
      </c>
      <c r="BU27" s="51">
        <f t="shared" si="21"/>
        <v>-1.4180613167689706</v>
      </c>
      <c r="BV27" s="51">
        <f t="shared" si="22"/>
        <v>2.0108978981165468</v>
      </c>
      <c r="BW27" s="184"/>
    </row>
    <row r="28" spans="2:75" x14ac:dyDescent="0.25">
      <c r="B28" s="41"/>
      <c r="C28" s="42"/>
      <c r="D28" s="42"/>
      <c r="E28" s="42"/>
      <c r="F28" s="42"/>
      <c r="G28" s="42"/>
      <c r="H28" s="43"/>
      <c r="K28" s="178"/>
      <c r="L28" s="51">
        <v>1</v>
      </c>
      <c r="M28" s="51">
        <v>6.4</v>
      </c>
      <c r="N28" s="51">
        <v>3.2</v>
      </c>
      <c r="O28" s="51">
        <v>4.5</v>
      </c>
      <c r="P28" s="51">
        <v>1.5</v>
      </c>
      <c r="Q28" s="51">
        <v>-1</v>
      </c>
      <c r="R28" s="51">
        <f t="shared" si="120"/>
        <v>5.5367907441931268E-4</v>
      </c>
      <c r="S28" s="51">
        <f t="shared" si="121"/>
        <v>5.5367907441931268E-4</v>
      </c>
      <c r="T28" s="51">
        <f t="shared" si="122"/>
        <v>5.5117241530141569E-3</v>
      </c>
      <c r="U28" s="51">
        <f t="shared" si="123"/>
        <v>5.5117241530141569E-3</v>
      </c>
      <c r="V28" s="51">
        <f t="shared" si="124"/>
        <v>1.6537654113665324E-3</v>
      </c>
      <c r="W28" s="51">
        <f t="shared" si="125"/>
        <v>1.6537654113665324E-3</v>
      </c>
      <c r="X28" s="51">
        <f t="shared" si="126"/>
        <v>5.7291567984912844E-3</v>
      </c>
      <c r="Y28" s="51">
        <f t="shared" si="127"/>
        <v>5.7291567984912844E-3</v>
      </c>
      <c r="Z28" s="51">
        <f t="shared" si="128"/>
        <v>1.9799670976370885E-3</v>
      </c>
      <c r="AA28" s="51">
        <f t="shared" si="129"/>
        <v>1.9799670976370885E-3</v>
      </c>
      <c r="AB28" s="51">
        <f t="shared" si="130"/>
        <v>6.987191920974925E-2</v>
      </c>
      <c r="AC28" s="51">
        <f t="shared" si="34"/>
        <v>0.51746087658994788</v>
      </c>
      <c r="AD28" s="51">
        <f t="shared" si="131"/>
        <v>6.987191920974925E-2</v>
      </c>
      <c r="AE28" s="51">
        <f t="shared" si="36"/>
        <v>0.51746087658994788</v>
      </c>
      <c r="AF28" s="51">
        <v>1</v>
      </c>
      <c r="AG28" s="51">
        <f t="shared" si="132"/>
        <v>-7.0782419525892121E-2</v>
      </c>
      <c r="AH28" s="51">
        <f t="shared" si="133"/>
        <v>-7.0782419525892121E-2</v>
      </c>
      <c r="AI28" s="51">
        <f t="shared" si="134"/>
        <v>-0.14164955223372339</v>
      </c>
      <c r="AJ28" s="51">
        <f t="shared" si="135"/>
        <v>-0.21490381794377456</v>
      </c>
      <c r="AK28" s="51">
        <f t="shared" si="41"/>
        <v>0.44647986673622958</v>
      </c>
      <c r="AL28" s="51">
        <f t="shared" si="136"/>
        <v>-0.35747666300656905</v>
      </c>
      <c r="AM28" s="51">
        <f t="shared" si="137"/>
        <v>6.318051329071761E-3</v>
      </c>
      <c r="AN28" s="51">
        <f t="shared" si="138"/>
        <v>6.318051329071761E-3</v>
      </c>
      <c r="AO28" s="51">
        <f t="shared" si="139"/>
        <v>6.3180513290717619E-4</v>
      </c>
      <c r="AP28" s="51">
        <f t="shared" si="140"/>
        <v>6.3180513290717619E-4</v>
      </c>
      <c r="AQ28" s="51">
        <f t="shared" si="141"/>
        <v>4.0435528506059274E-3</v>
      </c>
      <c r="AR28" s="51">
        <f t="shared" si="142"/>
        <v>4.0435528506059274E-3</v>
      </c>
      <c r="AS28" s="51">
        <f t="shared" si="143"/>
        <v>2.0217764253029637E-3</v>
      </c>
      <c r="AT28" s="51">
        <f t="shared" si="144"/>
        <v>2.0217764253029637E-3</v>
      </c>
      <c r="AU28" s="51">
        <f t="shared" si="145"/>
        <v>2.8431230980822926E-3</v>
      </c>
      <c r="AV28" s="51">
        <f t="shared" si="146"/>
        <v>2.8431230980822926E-3</v>
      </c>
      <c r="AW28" s="51">
        <f t="shared" si="147"/>
        <v>9.4770769936076429E-4</v>
      </c>
      <c r="AX28" s="51">
        <f t="shared" si="148"/>
        <v>9.4770769936076429E-4</v>
      </c>
      <c r="AY28" s="51">
        <f t="shared" si="149"/>
        <v>-1.8498018739982861E-2</v>
      </c>
      <c r="AZ28" s="51">
        <f t="shared" si="150"/>
        <v>-1.8498018739982861E-2</v>
      </c>
      <c r="BA28" s="51">
        <f t="shared" si="151"/>
        <v>-3.5747666300656906E-2</v>
      </c>
      <c r="BB28" s="51">
        <f t="shared" si="152"/>
        <v>1.185484207326489E-3</v>
      </c>
      <c r="BC28" s="51">
        <f t="shared" si="153"/>
        <v>1.185484207326489E-3</v>
      </c>
      <c r="BD28" s="51">
        <f t="shared" si="154"/>
        <v>9.5552770036200843E-3</v>
      </c>
      <c r="BE28" s="51">
        <f t="shared" si="155"/>
        <v>9.5552770036200843E-3</v>
      </c>
      <c r="BF28" s="51">
        <f t="shared" si="156"/>
        <v>3.6755418366694959E-3</v>
      </c>
      <c r="BG28" s="51">
        <f t="shared" si="157"/>
        <v>3.6755418366694959E-3</v>
      </c>
      <c r="BH28" s="51">
        <f t="shared" si="158"/>
        <v>8.5722798965735779E-3</v>
      </c>
      <c r="BI28" s="51">
        <f t="shared" si="159"/>
        <v>8.5722798965735779E-3</v>
      </c>
      <c r="BJ28" s="51">
        <f t="shared" si="160"/>
        <v>2.927674796997853E-3</v>
      </c>
      <c r="BK28" s="51">
        <f t="shared" si="161"/>
        <v>2.927674796997853E-3</v>
      </c>
      <c r="BL28" s="51">
        <f t="shared" si="162"/>
        <v>-8.9280438265874978E-2</v>
      </c>
      <c r="BM28" s="51">
        <f t="shared" si="163"/>
        <v>-8.9280438265874978E-2</v>
      </c>
      <c r="BN28" s="51">
        <f t="shared" si="164"/>
        <v>-0.17739721853438029</v>
      </c>
      <c r="BO28" s="51">
        <f t="shared" si="166"/>
        <v>0.17910935629798103</v>
      </c>
      <c r="BP28" s="51">
        <f t="shared" si="16"/>
        <v>0.54465801649284618</v>
      </c>
      <c r="BQ28" s="51">
        <f t="shared" si="167"/>
        <v>0.17910935629798103</v>
      </c>
      <c r="BR28" s="51">
        <f t="shared" si="18"/>
        <v>0.54465801649284618</v>
      </c>
      <c r="BS28" s="51">
        <f t="shared" si="168"/>
        <v>-0.33014615993712254</v>
      </c>
      <c r="BT28" s="51">
        <f t="shared" si="20"/>
        <v>0.41820506061900431</v>
      </c>
      <c r="BU28" s="51">
        <f t="shared" si="21"/>
        <v>-1.4182050606190044</v>
      </c>
      <c r="BV28" s="51">
        <f t="shared" si="22"/>
        <v>2.0113055939653539</v>
      </c>
      <c r="BW28" s="184"/>
    </row>
    <row r="29" spans="2:75" ht="15.75" thickBot="1" x14ac:dyDescent="0.3">
      <c r="B29" s="41"/>
      <c r="C29" s="42"/>
      <c r="D29" s="42"/>
      <c r="E29" s="42"/>
      <c r="F29" s="42"/>
      <c r="G29" s="42"/>
      <c r="H29" s="43"/>
      <c r="K29" s="179"/>
      <c r="L29" s="52">
        <v>1</v>
      </c>
      <c r="M29" s="52">
        <v>6.9</v>
      </c>
      <c r="N29" s="52">
        <v>3.1</v>
      </c>
      <c r="O29" s="52">
        <v>4.9000000000000004</v>
      </c>
      <c r="P29" s="52">
        <v>1.5</v>
      </c>
      <c r="Q29" s="52">
        <v>-1</v>
      </c>
      <c r="R29" s="52">
        <f t="shared" si="120"/>
        <v>1.185484207326489E-3</v>
      </c>
      <c r="S29" s="52">
        <f t="shared" si="121"/>
        <v>1.185484207326489E-3</v>
      </c>
      <c r="T29" s="52">
        <f t="shared" si="122"/>
        <v>9.5552770036200843E-3</v>
      </c>
      <c r="U29" s="52">
        <f t="shared" si="123"/>
        <v>9.5552770036200843E-3</v>
      </c>
      <c r="V29" s="52">
        <f t="shared" si="124"/>
        <v>3.6755418366694959E-3</v>
      </c>
      <c r="W29" s="52">
        <f t="shared" si="125"/>
        <v>3.6755418366694959E-3</v>
      </c>
      <c r="X29" s="52">
        <f t="shared" si="126"/>
        <v>8.5722798965735779E-3</v>
      </c>
      <c r="Y29" s="52">
        <f t="shared" si="127"/>
        <v>8.5722798965735779E-3</v>
      </c>
      <c r="Z29" s="52">
        <f t="shared" si="128"/>
        <v>2.927674796997853E-3</v>
      </c>
      <c r="AA29" s="52">
        <f t="shared" si="129"/>
        <v>2.927674796997853E-3</v>
      </c>
      <c r="AB29" s="52">
        <f t="shared" si="130"/>
        <v>0.12490675891468783</v>
      </c>
      <c r="AC29" s="52">
        <f t="shared" si="34"/>
        <v>0.53118615385402312</v>
      </c>
      <c r="AD29" s="52">
        <f t="shared" si="131"/>
        <v>0.12490675891468783</v>
      </c>
      <c r="AE29" s="52">
        <f t="shared" si="36"/>
        <v>0.53118615385402312</v>
      </c>
      <c r="AF29" s="52">
        <v>1</v>
      </c>
      <c r="AG29" s="52">
        <f t="shared" si="132"/>
        <v>-8.9280438265874978E-2</v>
      </c>
      <c r="AH29" s="52">
        <f t="shared" si="133"/>
        <v>-8.9280438265874978E-2</v>
      </c>
      <c r="AI29" s="52">
        <f t="shared" si="134"/>
        <v>-0.17739721853438029</v>
      </c>
      <c r="AJ29" s="52">
        <f t="shared" si="135"/>
        <v>-0.27224628376808363</v>
      </c>
      <c r="AK29" s="52">
        <f t="shared" si="41"/>
        <v>0.43235571897389735</v>
      </c>
      <c r="AL29" s="52">
        <f t="shared" si="136"/>
        <v>-0.35153482984489132</v>
      </c>
      <c r="AM29" s="52">
        <f t="shared" si="137"/>
        <v>7.8157714361382861E-3</v>
      </c>
      <c r="AN29" s="52">
        <f t="shared" si="138"/>
        <v>7.8157714361382861E-3</v>
      </c>
      <c r="AO29" s="52">
        <f t="shared" si="139"/>
        <v>7.8157714361382861E-4</v>
      </c>
      <c r="AP29" s="52">
        <f t="shared" si="140"/>
        <v>7.8157714361382861E-4</v>
      </c>
      <c r="AQ29" s="52">
        <f t="shared" si="141"/>
        <v>5.392882290935418E-3</v>
      </c>
      <c r="AR29" s="52">
        <f t="shared" si="142"/>
        <v>5.392882290935418E-3</v>
      </c>
      <c r="AS29" s="52">
        <f t="shared" si="143"/>
        <v>2.4228891452028689E-3</v>
      </c>
      <c r="AT29" s="52">
        <f t="shared" si="144"/>
        <v>2.4228891452028689E-3</v>
      </c>
      <c r="AU29" s="52">
        <f t="shared" si="145"/>
        <v>3.8297280037077604E-3</v>
      </c>
      <c r="AV29" s="52">
        <f t="shared" si="146"/>
        <v>3.8297280037077604E-3</v>
      </c>
      <c r="AW29" s="52">
        <f t="shared" si="147"/>
        <v>1.1723657154207429E-3</v>
      </c>
      <c r="AX29" s="52">
        <f t="shared" si="148"/>
        <v>1.1723657154207429E-3</v>
      </c>
      <c r="AY29" s="52">
        <f t="shared" si="149"/>
        <v>-1.8673043421103631E-2</v>
      </c>
      <c r="AZ29" s="52">
        <f t="shared" si="150"/>
        <v>-1.8673043421103631E-2</v>
      </c>
      <c r="BA29" s="52">
        <f t="shared" si="151"/>
        <v>-3.5153482984489136E-2</v>
      </c>
      <c r="BB29" s="52">
        <f t="shared" si="152"/>
        <v>1.9670613509403176E-3</v>
      </c>
      <c r="BC29" s="52">
        <f t="shared" si="153"/>
        <v>1.9670613509403176E-3</v>
      </c>
      <c r="BD29" s="52">
        <f t="shared" si="154"/>
        <v>1.4948159294555502E-2</v>
      </c>
      <c r="BE29" s="52">
        <f t="shared" si="155"/>
        <v>1.4948159294555502E-2</v>
      </c>
      <c r="BF29" s="52">
        <f t="shared" si="156"/>
        <v>6.0984309818723648E-3</v>
      </c>
      <c r="BG29" s="52">
        <f t="shared" si="157"/>
        <v>6.0984309818723648E-3</v>
      </c>
      <c r="BH29" s="52">
        <f t="shared" si="158"/>
        <v>1.2402007900281339E-2</v>
      </c>
      <c r="BI29" s="52">
        <f t="shared" si="159"/>
        <v>1.2402007900281339E-2</v>
      </c>
      <c r="BJ29" s="52">
        <f t="shared" si="160"/>
        <v>4.1000405124185964E-3</v>
      </c>
      <c r="BK29" s="52">
        <f t="shared" si="161"/>
        <v>4.1000405124185964E-3</v>
      </c>
      <c r="BL29" s="52">
        <f t="shared" si="162"/>
        <v>-0.1079534816869786</v>
      </c>
      <c r="BM29" s="52">
        <f t="shared" si="163"/>
        <v>-0.1079534816869786</v>
      </c>
      <c r="BN29" s="52">
        <f t="shared" si="164"/>
        <v>-0.21255070151886943</v>
      </c>
      <c r="BO29" s="52">
        <f t="shared" si="166"/>
        <v>0.19093439600718409</v>
      </c>
      <c r="BP29" s="52">
        <f t="shared" si="16"/>
        <v>0.54758911127325804</v>
      </c>
      <c r="BQ29" s="52">
        <f t="shared" si="167"/>
        <v>0.19093439600718409</v>
      </c>
      <c r="BR29" s="52">
        <f t="shared" si="18"/>
        <v>0.54758911127325804</v>
      </c>
      <c r="BS29" s="52">
        <f t="shared" si="168"/>
        <v>-0.33077900371052255</v>
      </c>
      <c r="BT29" s="52">
        <f t="shared" si="20"/>
        <v>0.41805109163639792</v>
      </c>
      <c r="BU29" s="52">
        <f t="shared" si="21"/>
        <v>-1.418051091636398</v>
      </c>
      <c r="BV29" s="52">
        <f t="shared" si="22"/>
        <v>2.01086889849118</v>
      </c>
      <c r="BW29" s="185"/>
    </row>
    <row r="30" spans="2:75" ht="16.5" thickTop="1" thickBot="1" x14ac:dyDescent="0.3">
      <c r="B30" s="44"/>
      <c r="C30" s="45"/>
      <c r="D30" s="45"/>
      <c r="E30" s="45"/>
      <c r="F30" s="45"/>
      <c r="G30" s="45"/>
      <c r="H30" s="46"/>
      <c r="K30" s="186">
        <v>4</v>
      </c>
      <c r="L30" s="53">
        <v>1</v>
      </c>
      <c r="M30" s="53">
        <v>5.0999999999999996</v>
      </c>
      <c r="N30" s="53">
        <v>3.5</v>
      </c>
      <c r="O30" s="53">
        <v>1.4</v>
      </c>
      <c r="P30" s="53">
        <v>0.2</v>
      </c>
      <c r="Q30" s="53">
        <v>1</v>
      </c>
      <c r="R30" s="53">
        <f t="shared" si="120"/>
        <v>1.9670613509403176E-3</v>
      </c>
      <c r="S30" s="53">
        <f t="shared" si="121"/>
        <v>1.9670613509403176E-3</v>
      </c>
      <c r="T30" s="53">
        <f t="shared" si="122"/>
        <v>1.4948159294555502E-2</v>
      </c>
      <c r="U30" s="53">
        <f t="shared" si="123"/>
        <v>1.4948159294555502E-2</v>
      </c>
      <c r="V30" s="53">
        <f t="shared" si="124"/>
        <v>6.0984309818723648E-3</v>
      </c>
      <c r="W30" s="53">
        <f t="shared" si="125"/>
        <v>6.0984309818723648E-3</v>
      </c>
      <c r="X30" s="53">
        <f t="shared" si="126"/>
        <v>1.2402007900281339E-2</v>
      </c>
      <c r="Y30" s="53">
        <f t="shared" si="127"/>
        <v>1.2402007900281339E-2</v>
      </c>
      <c r="Z30" s="53">
        <f t="shared" si="128"/>
        <v>4.1000405124185964E-3</v>
      </c>
      <c r="AA30" s="53">
        <f t="shared" si="129"/>
        <v>4.1000405124185964E-3</v>
      </c>
      <c r="AB30" s="53">
        <f t="shared" si="130"/>
        <v>0.11773000135260425</v>
      </c>
      <c r="AC30" s="53">
        <f t="shared" si="34"/>
        <v>0.52939855198675645</v>
      </c>
      <c r="AD30" s="53">
        <f t="shared" si="131"/>
        <v>0.11773000135260425</v>
      </c>
      <c r="AE30" s="53">
        <f t="shared" si="36"/>
        <v>0.52939855198675645</v>
      </c>
      <c r="AF30" s="53">
        <v>1</v>
      </c>
      <c r="AG30" s="53">
        <f t="shared" si="132"/>
        <v>-0.1079534816869786</v>
      </c>
      <c r="AH30" s="53">
        <f t="shared" si="133"/>
        <v>-0.1079534816869786</v>
      </c>
      <c r="AI30" s="53">
        <f t="shared" si="134"/>
        <v>-0.21255070151886943</v>
      </c>
      <c r="AJ30" s="53">
        <f t="shared" si="135"/>
        <v>-0.32685153529290001</v>
      </c>
      <c r="AK30" s="53">
        <f t="shared" si="41"/>
        <v>0.41900688973797268</v>
      </c>
      <c r="AL30" s="53">
        <f t="shared" si="136"/>
        <v>0.14143703020972639</v>
      </c>
      <c r="AM30" s="53">
        <f t="shared" si="137"/>
        <v>-3.8039586783843288E-3</v>
      </c>
      <c r="AN30" s="53">
        <f t="shared" si="138"/>
        <v>-3.8039586783843288E-3</v>
      </c>
      <c r="AO30" s="53">
        <f t="shared" si="139"/>
        <v>-3.803958678384329E-4</v>
      </c>
      <c r="AP30" s="53">
        <f t="shared" si="140"/>
        <v>-3.803958678384329E-4</v>
      </c>
      <c r="AQ30" s="53">
        <f t="shared" si="141"/>
        <v>-1.9400189259760076E-3</v>
      </c>
      <c r="AR30" s="53">
        <f t="shared" si="142"/>
        <v>-1.9400189259760076E-3</v>
      </c>
      <c r="AS30" s="53">
        <f t="shared" si="143"/>
        <v>-1.3313855374345151E-3</v>
      </c>
      <c r="AT30" s="53">
        <f t="shared" si="144"/>
        <v>-1.3313855374345151E-3</v>
      </c>
      <c r="AU30" s="53">
        <f t="shared" si="145"/>
        <v>-5.3255421497380598E-4</v>
      </c>
      <c r="AV30" s="53">
        <f t="shared" si="146"/>
        <v>-5.3255421497380598E-4</v>
      </c>
      <c r="AW30" s="53">
        <f t="shared" si="147"/>
        <v>-7.6079173567686592E-5</v>
      </c>
      <c r="AX30" s="53">
        <f t="shared" si="148"/>
        <v>-7.6079173567686592E-5</v>
      </c>
      <c r="AY30" s="53">
        <f t="shared" si="149"/>
        <v>7.487655899033629E-3</v>
      </c>
      <c r="AZ30" s="53">
        <f t="shared" si="150"/>
        <v>7.487655899033629E-3</v>
      </c>
      <c r="BA30" s="53">
        <f t="shared" si="151"/>
        <v>1.4143703020972641E-2</v>
      </c>
      <c r="BB30" s="53">
        <f t="shared" si="152"/>
        <v>1.5866654831018846E-3</v>
      </c>
      <c r="BC30" s="53">
        <f t="shared" si="153"/>
        <v>1.5866654831018846E-3</v>
      </c>
      <c r="BD30" s="53">
        <f t="shared" si="154"/>
        <v>1.3008140368579495E-2</v>
      </c>
      <c r="BE30" s="53">
        <f t="shared" si="155"/>
        <v>1.3008140368579495E-2</v>
      </c>
      <c r="BF30" s="53">
        <f t="shared" si="156"/>
        <v>4.7670454444378495E-3</v>
      </c>
      <c r="BG30" s="53">
        <f t="shared" si="157"/>
        <v>4.7670454444378495E-3</v>
      </c>
      <c r="BH30" s="53">
        <f t="shared" si="158"/>
        <v>1.1869453685307533E-2</v>
      </c>
      <c r="BI30" s="53">
        <f t="shared" si="159"/>
        <v>1.1869453685307533E-2</v>
      </c>
      <c r="BJ30" s="53">
        <f t="shared" si="160"/>
        <v>4.0239613388509095E-3</v>
      </c>
      <c r="BK30" s="53">
        <f t="shared" si="161"/>
        <v>4.0239613388509095E-3</v>
      </c>
      <c r="BL30" s="53">
        <f t="shared" si="162"/>
        <v>-0.10046582578794497</v>
      </c>
      <c r="BM30" s="53">
        <f t="shared" si="163"/>
        <v>-0.10046582578794497</v>
      </c>
      <c r="BN30" s="53">
        <f t="shared" si="164"/>
        <v>-0.19840699849789678</v>
      </c>
      <c r="BO30" s="53">
        <f>L30*$BB$35+M30*$BD$35+N30*$BF$35+O30*$BH$35+P30*$BJ$35</f>
        <v>0.2193148543277835</v>
      </c>
      <c r="BP30" s="53">
        <f t="shared" si="16"/>
        <v>0.55460999830490487</v>
      </c>
      <c r="BQ30" s="53">
        <f>L30*$BC$35+M30*$BE$35+N30*$BG$35+O30*$BI$35+P30*$BK$35</f>
        <v>0.2193148543277835</v>
      </c>
      <c r="BR30" s="53">
        <f t="shared" si="18"/>
        <v>0.55460999830490487</v>
      </c>
      <c r="BS30" s="53">
        <f>$BL$35*BP30+BR30*$BM$35+$BN$35*AF30</f>
        <v>-0.43257653480760105</v>
      </c>
      <c r="BT30" s="53">
        <f t="shared" si="20"/>
        <v>0.39351124697451983</v>
      </c>
      <c r="BU30" s="53">
        <f t="shared" si="21"/>
        <v>0.60648875302548011</v>
      </c>
      <c r="BV30" s="53">
        <f t="shared" si="22"/>
        <v>0.36782860754640179</v>
      </c>
      <c r="BW30" s="180">
        <f t="shared" ref="BW30" si="169">SUM(BV30:BV35)/2</f>
        <v>3.4551787771821942</v>
      </c>
    </row>
    <row r="31" spans="2:75" ht="15.75" thickTop="1" x14ac:dyDescent="0.25">
      <c r="K31" s="187"/>
      <c r="L31" s="54">
        <v>1</v>
      </c>
      <c r="M31" s="54">
        <v>4.9000000000000004</v>
      </c>
      <c r="N31" s="54">
        <v>3</v>
      </c>
      <c r="O31" s="54">
        <v>1.4</v>
      </c>
      <c r="P31" s="54">
        <v>0.2</v>
      </c>
      <c r="Q31" s="54">
        <v>1</v>
      </c>
      <c r="R31" s="54">
        <f t="shared" si="120"/>
        <v>1.5866654831018846E-3</v>
      </c>
      <c r="S31" s="54">
        <f t="shared" si="121"/>
        <v>1.5866654831018846E-3</v>
      </c>
      <c r="T31" s="54">
        <f t="shared" si="122"/>
        <v>1.3008140368579495E-2</v>
      </c>
      <c r="U31" s="54">
        <f t="shared" si="123"/>
        <v>1.3008140368579495E-2</v>
      </c>
      <c r="V31" s="54">
        <f t="shared" si="124"/>
        <v>4.7670454444378495E-3</v>
      </c>
      <c r="W31" s="54">
        <f t="shared" si="125"/>
        <v>4.7670454444378495E-3</v>
      </c>
      <c r="X31" s="54">
        <f t="shared" si="126"/>
        <v>1.1869453685307533E-2</v>
      </c>
      <c r="Y31" s="54">
        <f t="shared" si="127"/>
        <v>1.1869453685307533E-2</v>
      </c>
      <c r="Z31" s="54">
        <f t="shared" si="128"/>
        <v>4.0239613388509095E-3</v>
      </c>
      <c r="AA31" s="54">
        <f t="shared" si="129"/>
        <v>4.0239613388509095E-3</v>
      </c>
      <c r="AB31" s="54">
        <f t="shared" si="130"/>
        <v>9.7049717049655676E-2</v>
      </c>
      <c r="AC31" s="54">
        <f t="shared" si="34"/>
        <v>0.52424340390896929</v>
      </c>
      <c r="AD31" s="54">
        <f t="shared" si="131"/>
        <v>9.7049717049655676E-2</v>
      </c>
      <c r="AE31" s="54">
        <f t="shared" si="36"/>
        <v>0.52424340390896929</v>
      </c>
      <c r="AF31" s="54">
        <v>1</v>
      </c>
      <c r="AG31" s="54">
        <f t="shared" si="132"/>
        <v>-0.10046582578794497</v>
      </c>
      <c r="AH31" s="54">
        <f t="shared" si="133"/>
        <v>-0.10046582578794497</v>
      </c>
      <c r="AI31" s="54">
        <f t="shared" si="134"/>
        <v>-0.19840699849789678</v>
      </c>
      <c r="AJ31" s="54">
        <f t="shared" si="135"/>
        <v>-0.30374409147309234</v>
      </c>
      <c r="AK31" s="54">
        <f t="shared" si="41"/>
        <v>0.42464246501041708</v>
      </c>
      <c r="AL31" s="54">
        <f t="shared" si="136"/>
        <v>0.1405720674968538</v>
      </c>
      <c r="AM31" s="54">
        <f t="shared" si="137"/>
        <v>-3.5223717046201303E-3</v>
      </c>
      <c r="AN31" s="54">
        <f t="shared" si="138"/>
        <v>-3.5223717046201303E-3</v>
      </c>
      <c r="AO31" s="54">
        <f t="shared" si="139"/>
        <v>-3.5223717046201303E-4</v>
      </c>
      <c r="AP31" s="54">
        <f t="shared" si="140"/>
        <v>-3.5223717046201303E-4</v>
      </c>
      <c r="AQ31" s="54">
        <f t="shared" si="141"/>
        <v>-1.7259621352638641E-3</v>
      </c>
      <c r="AR31" s="54">
        <f t="shared" si="142"/>
        <v>-1.7259621352638641E-3</v>
      </c>
      <c r="AS31" s="54">
        <f t="shared" si="143"/>
        <v>-1.0567115113860391E-3</v>
      </c>
      <c r="AT31" s="54">
        <f t="shared" si="144"/>
        <v>-1.0567115113860391E-3</v>
      </c>
      <c r="AU31" s="54">
        <f t="shared" si="145"/>
        <v>-4.9313203864681824E-4</v>
      </c>
      <c r="AV31" s="54">
        <f t="shared" si="146"/>
        <v>-4.9313203864681824E-4</v>
      </c>
      <c r="AW31" s="54">
        <f t="shared" si="147"/>
        <v>-7.0447434092402606E-5</v>
      </c>
      <c r="AX31" s="54">
        <f t="shared" si="148"/>
        <v>-7.0447434092402606E-5</v>
      </c>
      <c r="AY31" s="54">
        <f t="shared" si="149"/>
        <v>7.3693979159072023E-3</v>
      </c>
      <c r="AZ31" s="54">
        <f t="shared" si="150"/>
        <v>7.3693979159072023E-3</v>
      </c>
      <c r="BA31" s="54">
        <f t="shared" si="151"/>
        <v>1.4057206749685381E-2</v>
      </c>
      <c r="BB31" s="54">
        <f t="shared" si="152"/>
        <v>1.2344283126398715E-3</v>
      </c>
      <c r="BC31" s="54">
        <f t="shared" si="153"/>
        <v>1.2344283126398715E-3</v>
      </c>
      <c r="BD31" s="54">
        <f t="shared" si="154"/>
        <v>1.1282178233315631E-2</v>
      </c>
      <c r="BE31" s="54">
        <f t="shared" si="155"/>
        <v>1.1282178233315631E-2</v>
      </c>
      <c r="BF31" s="54">
        <f t="shared" si="156"/>
        <v>3.7103339330518104E-3</v>
      </c>
      <c r="BG31" s="54">
        <f t="shared" si="157"/>
        <v>3.7103339330518104E-3</v>
      </c>
      <c r="BH31" s="54">
        <f t="shared" si="158"/>
        <v>1.1376321646660715E-2</v>
      </c>
      <c r="BI31" s="54">
        <f t="shared" si="159"/>
        <v>1.1376321646660715E-2</v>
      </c>
      <c r="BJ31" s="54">
        <f t="shared" si="160"/>
        <v>3.9535139047585065E-3</v>
      </c>
      <c r="BK31" s="54">
        <f t="shared" si="161"/>
        <v>3.9535139047585065E-3</v>
      </c>
      <c r="BL31" s="54">
        <f t="shared" si="162"/>
        <v>-9.3096427872037771E-2</v>
      </c>
      <c r="BM31" s="54">
        <f t="shared" si="163"/>
        <v>-9.3096427872037771E-2</v>
      </c>
      <c r="BN31" s="54">
        <f t="shared" si="164"/>
        <v>-0.18434979174821139</v>
      </c>
      <c r="BO31" s="54">
        <f t="shared" ref="BO31:BO35" si="170">L31*$BB$35+M31*$BD$35+N31*$BF$35+O31*$BH$35+P31*$BJ$35</f>
        <v>0.20816842726993617</v>
      </c>
      <c r="BP31" s="54">
        <f t="shared" si="16"/>
        <v>0.55185498452363024</v>
      </c>
      <c r="BQ31" s="54">
        <f t="shared" ref="BQ31:BQ35" si="171">L31*$BC$35+M31*$BE$35+N31*$BG$35+O31*$BI$35+P31*$BK$35</f>
        <v>0.20816842726993617</v>
      </c>
      <c r="BR31" s="54">
        <f t="shared" si="18"/>
        <v>0.55185498452363024</v>
      </c>
      <c r="BS31" s="54">
        <f t="shared" ref="BS31:BS35" si="172">$BL$35*BP31+BR31*$BM$35+$BN$35*AF31</f>
        <v>-0.43178968293810205</v>
      </c>
      <c r="BT31" s="54">
        <f t="shared" si="20"/>
        <v>0.39369905288289647</v>
      </c>
      <c r="BU31" s="54">
        <f t="shared" si="21"/>
        <v>0.60630094711710347</v>
      </c>
      <c r="BV31" s="54">
        <f t="shared" si="22"/>
        <v>0.36760083847509673</v>
      </c>
      <c r="BW31" s="181"/>
    </row>
    <row r="32" spans="2:75" x14ac:dyDescent="0.25">
      <c r="K32" s="187"/>
      <c r="L32" s="54">
        <v>1</v>
      </c>
      <c r="M32" s="54">
        <v>4.7</v>
      </c>
      <c r="N32" s="54">
        <v>3.2</v>
      </c>
      <c r="O32" s="54">
        <v>1.3</v>
      </c>
      <c r="P32" s="54">
        <v>0.2</v>
      </c>
      <c r="Q32" s="54">
        <v>1</v>
      </c>
      <c r="R32" s="54">
        <f t="shared" si="120"/>
        <v>1.2344283126398715E-3</v>
      </c>
      <c r="S32" s="54">
        <f t="shared" si="121"/>
        <v>1.2344283126398715E-3</v>
      </c>
      <c r="T32" s="54">
        <f t="shared" si="122"/>
        <v>1.1282178233315631E-2</v>
      </c>
      <c r="U32" s="54">
        <f t="shared" si="123"/>
        <v>1.1282178233315631E-2</v>
      </c>
      <c r="V32" s="54">
        <f t="shared" si="124"/>
        <v>3.7103339330518104E-3</v>
      </c>
      <c r="W32" s="54">
        <f t="shared" si="125"/>
        <v>3.7103339330518104E-3</v>
      </c>
      <c r="X32" s="54">
        <f t="shared" si="126"/>
        <v>1.1376321646660715E-2</v>
      </c>
      <c r="Y32" s="54">
        <f t="shared" si="127"/>
        <v>1.1376321646660715E-2</v>
      </c>
      <c r="Z32" s="54">
        <f t="shared" si="128"/>
        <v>3.9535139047585065E-3</v>
      </c>
      <c r="AA32" s="54">
        <f t="shared" si="129"/>
        <v>3.9535139047585065E-3</v>
      </c>
      <c r="AB32" s="54">
        <f t="shared" si="130"/>
        <v>8.1713655516599759E-2</v>
      </c>
      <c r="AC32" s="54">
        <f t="shared" si="34"/>
        <v>0.52041705454706366</v>
      </c>
      <c r="AD32" s="54">
        <f t="shared" si="131"/>
        <v>8.1713655516599759E-2</v>
      </c>
      <c r="AE32" s="54">
        <f t="shared" si="36"/>
        <v>0.52041705454706366</v>
      </c>
      <c r="AF32" s="54">
        <v>1</v>
      </c>
      <c r="AG32" s="54">
        <f t="shared" si="132"/>
        <v>-9.3096427872037771E-2</v>
      </c>
      <c r="AH32" s="54">
        <f t="shared" si="133"/>
        <v>-9.3096427872037771E-2</v>
      </c>
      <c r="AI32" s="54">
        <f t="shared" si="134"/>
        <v>-0.18434979174821139</v>
      </c>
      <c r="AJ32" s="54">
        <f t="shared" si="135"/>
        <v>-0.28124772931224951</v>
      </c>
      <c r="AK32" s="54">
        <f t="shared" si="41"/>
        <v>0.4301479051782911</v>
      </c>
      <c r="AL32" s="54">
        <f t="shared" si="136"/>
        <v>0.13968253574534542</v>
      </c>
      <c r="AM32" s="54">
        <f t="shared" si="137"/>
        <v>-3.2455655044421605E-3</v>
      </c>
      <c r="AN32" s="54">
        <f t="shared" si="138"/>
        <v>-3.2455655044421605E-3</v>
      </c>
      <c r="AO32" s="54">
        <f t="shared" si="139"/>
        <v>-3.2455655044421607E-4</v>
      </c>
      <c r="AP32" s="54">
        <f t="shared" si="140"/>
        <v>-3.2455655044421607E-4</v>
      </c>
      <c r="AQ32" s="54">
        <f t="shared" si="141"/>
        <v>-1.5254157870878155E-3</v>
      </c>
      <c r="AR32" s="54">
        <f t="shared" si="142"/>
        <v>-1.5254157870878155E-3</v>
      </c>
      <c r="AS32" s="54">
        <f t="shared" si="143"/>
        <v>-1.0385809614214916E-3</v>
      </c>
      <c r="AT32" s="54">
        <f t="shared" si="144"/>
        <v>-1.0385809614214916E-3</v>
      </c>
      <c r="AU32" s="54">
        <f t="shared" si="145"/>
        <v>-4.2192351557748093E-4</v>
      </c>
      <c r="AV32" s="54">
        <f t="shared" si="146"/>
        <v>-4.2192351557748093E-4</v>
      </c>
      <c r="AW32" s="54">
        <f t="shared" si="147"/>
        <v>-6.4911310088843223E-5</v>
      </c>
      <c r="AX32" s="54">
        <f t="shared" si="148"/>
        <v>-6.4911310088843223E-5</v>
      </c>
      <c r="AY32" s="54">
        <f t="shared" si="149"/>
        <v>7.2693173824257603E-3</v>
      </c>
      <c r="AZ32" s="54">
        <f t="shared" si="150"/>
        <v>7.2693173824257603E-3</v>
      </c>
      <c r="BA32" s="54">
        <f t="shared" si="151"/>
        <v>1.3968253574534543E-2</v>
      </c>
      <c r="BB32" s="54">
        <f t="shared" si="152"/>
        <v>9.0987176219565547E-4</v>
      </c>
      <c r="BC32" s="54">
        <f t="shared" si="153"/>
        <v>9.0987176219565547E-4</v>
      </c>
      <c r="BD32" s="54">
        <f t="shared" si="154"/>
        <v>9.7567624462278155E-3</v>
      </c>
      <c r="BE32" s="54">
        <f t="shared" si="155"/>
        <v>9.7567624462278155E-3</v>
      </c>
      <c r="BF32" s="54">
        <f t="shared" si="156"/>
        <v>2.6717529716303191E-3</v>
      </c>
      <c r="BG32" s="54">
        <f t="shared" si="157"/>
        <v>2.6717529716303191E-3</v>
      </c>
      <c r="BH32" s="54">
        <f t="shared" si="158"/>
        <v>1.0954398131083233E-2</v>
      </c>
      <c r="BI32" s="54">
        <f t="shared" si="159"/>
        <v>1.0954398131083233E-2</v>
      </c>
      <c r="BJ32" s="54">
        <f t="shared" si="160"/>
        <v>3.8886025946696635E-3</v>
      </c>
      <c r="BK32" s="54">
        <f t="shared" si="161"/>
        <v>3.8886025946696635E-3</v>
      </c>
      <c r="BL32" s="54">
        <f t="shared" si="162"/>
        <v>-8.5827110489612016E-2</v>
      </c>
      <c r="BM32" s="54">
        <f t="shared" si="163"/>
        <v>-8.5827110489612016E-2</v>
      </c>
      <c r="BN32" s="54">
        <f t="shared" si="164"/>
        <v>-0.17038153817367685</v>
      </c>
      <c r="BO32" s="54">
        <f t="shared" si="170"/>
        <v>0.20246515606852838</v>
      </c>
      <c r="BP32" s="54">
        <f t="shared" si="16"/>
        <v>0.55044408903589714</v>
      </c>
      <c r="BQ32" s="54">
        <f t="shared" si="171"/>
        <v>0.20246515606852838</v>
      </c>
      <c r="BR32" s="54">
        <f t="shared" si="18"/>
        <v>0.55044408903589714</v>
      </c>
      <c r="BS32" s="54">
        <f t="shared" si="172"/>
        <v>-0.43138672097844288</v>
      </c>
      <c r="BT32" s="54">
        <f t="shared" si="20"/>
        <v>0.39379524406551636</v>
      </c>
      <c r="BU32" s="54">
        <f t="shared" si="21"/>
        <v>0.60620475593448364</v>
      </c>
      <c r="BV32" s="54">
        <f t="shared" si="22"/>
        <v>0.36748420611758686</v>
      </c>
      <c r="BW32" s="181"/>
    </row>
    <row r="33" spans="11:75" x14ac:dyDescent="0.25">
      <c r="K33" s="187"/>
      <c r="L33" s="54">
        <v>1</v>
      </c>
      <c r="M33" s="54">
        <v>7</v>
      </c>
      <c r="N33" s="54">
        <v>3.2</v>
      </c>
      <c r="O33" s="54">
        <v>4.7</v>
      </c>
      <c r="P33" s="54">
        <v>1.4</v>
      </c>
      <c r="Q33" s="54">
        <v>-1</v>
      </c>
      <c r="R33" s="54">
        <f t="shared" si="120"/>
        <v>9.0987176219565547E-4</v>
      </c>
      <c r="S33" s="54">
        <f t="shared" si="121"/>
        <v>9.0987176219565547E-4</v>
      </c>
      <c r="T33" s="54">
        <f t="shared" si="122"/>
        <v>9.7567624462278155E-3</v>
      </c>
      <c r="U33" s="54">
        <f t="shared" si="123"/>
        <v>9.7567624462278155E-3</v>
      </c>
      <c r="V33" s="54">
        <f t="shared" si="124"/>
        <v>2.6717529716303191E-3</v>
      </c>
      <c r="W33" s="54">
        <f t="shared" si="125"/>
        <v>2.6717529716303191E-3</v>
      </c>
      <c r="X33" s="54">
        <f t="shared" si="126"/>
        <v>1.0954398131083233E-2</v>
      </c>
      <c r="Y33" s="54">
        <f t="shared" si="127"/>
        <v>1.0954398131083233E-2</v>
      </c>
      <c r="Z33" s="54">
        <f t="shared" si="128"/>
        <v>3.8886025946696635E-3</v>
      </c>
      <c r="AA33" s="54">
        <f t="shared" si="129"/>
        <v>3.8886025946696635E-3</v>
      </c>
      <c r="AB33" s="54">
        <f t="shared" si="130"/>
        <v>0.13468653324363611</v>
      </c>
      <c r="AC33" s="54">
        <f t="shared" si="34"/>
        <v>0.53362082389683296</v>
      </c>
      <c r="AD33" s="54">
        <f t="shared" si="131"/>
        <v>0.13468653324363611</v>
      </c>
      <c r="AE33" s="54">
        <f t="shared" si="36"/>
        <v>0.53362082389683296</v>
      </c>
      <c r="AF33" s="54">
        <v>1</v>
      </c>
      <c r="AG33" s="54">
        <f t="shared" si="132"/>
        <v>-8.5827110489612016E-2</v>
      </c>
      <c r="AH33" s="54">
        <f t="shared" si="133"/>
        <v>-8.5827110489612016E-2</v>
      </c>
      <c r="AI33" s="54">
        <f t="shared" si="134"/>
        <v>-0.17038153817367685</v>
      </c>
      <c r="AJ33" s="54">
        <f t="shared" si="135"/>
        <v>-0.2619798049979794</v>
      </c>
      <c r="AK33" s="54">
        <f t="shared" si="41"/>
        <v>0.4348770907062689</v>
      </c>
      <c r="AL33" s="54">
        <f t="shared" si="136"/>
        <v>-0.35263396852720813</v>
      </c>
      <c r="AM33" s="54">
        <f t="shared" si="137"/>
        <v>7.5321776785878362E-3</v>
      </c>
      <c r="AN33" s="54">
        <f t="shared" si="138"/>
        <v>7.5321776785878362E-3</v>
      </c>
      <c r="AO33" s="54">
        <f t="shared" si="139"/>
        <v>7.5321776785878365E-4</v>
      </c>
      <c r="AP33" s="54">
        <f t="shared" si="140"/>
        <v>7.5321776785878365E-4</v>
      </c>
      <c r="AQ33" s="54">
        <f t="shared" si="141"/>
        <v>5.2725243750114852E-3</v>
      </c>
      <c r="AR33" s="54">
        <f t="shared" si="142"/>
        <v>5.2725243750114852E-3</v>
      </c>
      <c r="AS33" s="54">
        <f t="shared" si="143"/>
        <v>2.4102968571481078E-3</v>
      </c>
      <c r="AT33" s="54">
        <f t="shared" si="144"/>
        <v>2.4102968571481078E-3</v>
      </c>
      <c r="AU33" s="54">
        <f t="shared" si="145"/>
        <v>3.5401235089362834E-3</v>
      </c>
      <c r="AV33" s="54">
        <f t="shared" si="146"/>
        <v>3.5401235089362834E-3</v>
      </c>
      <c r="AW33" s="54">
        <f t="shared" si="147"/>
        <v>1.0545048750022971E-3</v>
      </c>
      <c r="AX33" s="54">
        <f t="shared" si="148"/>
        <v>1.0545048750022971E-3</v>
      </c>
      <c r="AY33" s="54">
        <f t="shared" si="149"/>
        <v>-1.8817282881949868E-2</v>
      </c>
      <c r="AZ33" s="54">
        <f t="shared" si="150"/>
        <v>-1.8817282881949868E-2</v>
      </c>
      <c r="BA33" s="54">
        <f t="shared" si="151"/>
        <v>-3.5263396852720813E-2</v>
      </c>
      <c r="BB33" s="54">
        <f t="shared" si="152"/>
        <v>1.6630895300544391E-3</v>
      </c>
      <c r="BC33" s="54">
        <f t="shared" si="153"/>
        <v>1.6630895300544391E-3</v>
      </c>
      <c r="BD33" s="54">
        <f t="shared" si="154"/>
        <v>1.5029286821239302E-2</v>
      </c>
      <c r="BE33" s="54">
        <f t="shared" si="155"/>
        <v>1.5029286821239302E-2</v>
      </c>
      <c r="BF33" s="54">
        <f t="shared" si="156"/>
        <v>5.0820498287784269E-3</v>
      </c>
      <c r="BG33" s="54">
        <f t="shared" si="157"/>
        <v>5.0820498287784269E-3</v>
      </c>
      <c r="BH33" s="54">
        <f t="shared" si="158"/>
        <v>1.4494521640019516E-2</v>
      </c>
      <c r="BI33" s="54">
        <f t="shared" si="159"/>
        <v>1.4494521640019516E-2</v>
      </c>
      <c r="BJ33" s="54">
        <f t="shared" si="160"/>
        <v>4.9431074696719606E-3</v>
      </c>
      <c r="BK33" s="54">
        <f t="shared" si="161"/>
        <v>4.9431074696719606E-3</v>
      </c>
      <c r="BL33" s="54">
        <f t="shared" si="162"/>
        <v>-0.10464439337156188</v>
      </c>
      <c r="BM33" s="54">
        <f t="shared" si="163"/>
        <v>-0.10464439337156188</v>
      </c>
      <c r="BN33" s="54">
        <f t="shared" si="164"/>
        <v>-0.20564493502639766</v>
      </c>
      <c r="BO33" s="54">
        <f t="shared" si="170"/>
        <v>0.35612620467249162</v>
      </c>
      <c r="BP33" s="54">
        <f t="shared" si="16"/>
        <v>0.58810237506024376</v>
      </c>
      <c r="BQ33" s="54">
        <f t="shared" si="171"/>
        <v>0.35612620467249162</v>
      </c>
      <c r="BR33" s="54">
        <f t="shared" si="18"/>
        <v>0.58810237506024376</v>
      </c>
      <c r="BS33" s="54">
        <f t="shared" si="172"/>
        <v>-0.44214219993894194</v>
      </c>
      <c r="BT33" s="54">
        <f t="shared" si="20"/>
        <v>0.39123064443588945</v>
      </c>
      <c r="BU33" s="54">
        <f t="shared" si="21"/>
        <v>-1.3912306444358895</v>
      </c>
      <c r="BV33" s="54">
        <f t="shared" si="22"/>
        <v>1.9355227060175004</v>
      </c>
      <c r="BW33" s="181"/>
    </row>
    <row r="34" spans="11:75" x14ac:dyDescent="0.25">
      <c r="K34" s="187"/>
      <c r="L34" s="54">
        <v>1</v>
      </c>
      <c r="M34" s="54">
        <v>6.4</v>
      </c>
      <c r="N34" s="54">
        <v>3.2</v>
      </c>
      <c r="O34" s="54">
        <v>4.5</v>
      </c>
      <c r="P34" s="54">
        <v>1.5</v>
      </c>
      <c r="Q34" s="54">
        <v>-1</v>
      </c>
      <c r="R34" s="54">
        <f t="shared" si="120"/>
        <v>1.6630895300544391E-3</v>
      </c>
      <c r="S34" s="54">
        <f t="shared" si="121"/>
        <v>1.6630895300544391E-3</v>
      </c>
      <c r="T34" s="54">
        <f t="shared" si="122"/>
        <v>1.5029286821239302E-2</v>
      </c>
      <c r="U34" s="54">
        <f t="shared" si="123"/>
        <v>1.5029286821239302E-2</v>
      </c>
      <c r="V34" s="54">
        <f t="shared" si="124"/>
        <v>5.0820498287784269E-3</v>
      </c>
      <c r="W34" s="54">
        <f t="shared" si="125"/>
        <v>5.0820498287784269E-3</v>
      </c>
      <c r="X34" s="54">
        <f t="shared" si="126"/>
        <v>1.4494521640019516E-2</v>
      </c>
      <c r="Y34" s="54">
        <f t="shared" si="127"/>
        <v>1.4494521640019516E-2</v>
      </c>
      <c r="Z34" s="54">
        <f t="shared" si="128"/>
        <v>4.9431074696719606E-3</v>
      </c>
      <c r="AA34" s="54">
        <f t="shared" si="129"/>
        <v>4.9431074696719606E-3</v>
      </c>
      <c r="AB34" s="54">
        <f t="shared" si="130"/>
        <v>0.18675309322267269</v>
      </c>
      <c r="AC34" s="54">
        <f t="shared" si="34"/>
        <v>0.54655305042130187</v>
      </c>
      <c r="AD34" s="54">
        <f t="shared" si="131"/>
        <v>0.18675309322267269</v>
      </c>
      <c r="AE34" s="54">
        <f t="shared" si="36"/>
        <v>0.54655305042130187</v>
      </c>
      <c r="AF34" s="54">
        <v>1</v>
      </c>
      <c r="AG34" s="54">
        <f t="shared" si="132"/>
        <v>-0.10464439337156188</v>
      </c>
      <c r="AH34" s="54">
        <f t="shared" si="133"/>
        <v>-0.10464439337156188</v>
      </c>
      <c r="AI34" s="54">
        <f t="shared" si="134"/>
        <v>-0.20564493502639766</v>
      </c>
      <c r="AJ34" s="54">
        <f t="shared" si="135"/>
        <v>-0.32003235983982525</v>
      </c>
      <c r="AK34" s="54">
        <f t="shared" si="41"/>
        <v>0.4206678615305553</v>
      </c>
      <c r="AL34" s="54">
        <f t="shared" si="136"/>
        <v>-0.34622586690152291</v>
      </c>
      <c r="AM34" s="54">
        <f t="shared" si="137"/>
        <v>8.9791304946058789E-3</v>
      </c>
      <c r="AN34" s="54">
        <f t="shared" si="138"/>
        <v>8.9791304946058789E-3</v>
      </c>
      <c r="AO34" s="54">
        <f t="shared" si="139"/>
        <v>8.9791304946058794E-4</v>
      </c>
      <c r="AP34" s="54">
        <f t="shared" si="140"/>
        <v>8.9791304946058794E-4</v>
      </c>
      <c r="AQ34" s="54">
        <f t="shared" si="141"/>
        <v>5.746643516547763E-3</v>
      </c>
      <c r="AR34" s="54">
        <f t="shared" si="142"/>
        <v>5.746643516547763E-3</v>
      </c>
      <c r="AS34" s="54">
        <f t="shared" si="143"/>
        <v>2.8733217582738815E-3</v>
      </c>
      <c r="AT34" s="54">
        <f t="shared" si="144"/>
        <v>2.8733217582738815E-3</v>
      </c>
      <c r="AU34" s="54">
        <f t="shared" si="145"/>
        <v>4.040608722572646E-3</v>
      </c>
      <c r="AV34" s="54">
        <f t="shared" si="146"/>
        <v>4.040608722572646E-3</v>
      </c>
      <c r="AW34" s="54">
        <f t="shared" si="147"/>
        <v>1.346869574190882E-3</v>
      </c>
      <c r="AX34" s="54">
        <f t="shared" si="148"/>
        <v>1.346869574190882E-3</v>
      </c>
      <c r="AY34" s="54">
        <f t="shared" si="149"/>
        <v>-1.89230803689787E-2</v>
      </c>
      <c r="AZ34" s="54">
        <f t="shared" si="150"/>
        <v>-1.89230803689787E-2</v>
      </c>
      <c r="BA34" s="54">
        <f t="shared" si="151"/>
        <v>-3.4622586690152293E-2</v>
      </c>
      <c r="BB34" s="54">
        <f t="shared" si="152"/>
        <v>2.5610025795150268E-3</v>
      </c>
      <c r="BC34" s="54">
        <f t="shared" si="153"/>
        <v>2.5610025795150268E-3</v>
      </c>
      <c r="BD34" s="54">
        <f t="shared" si="154"/>
        <v>2.0775930337787064E-2</v>
      </c>
      <c r="BE34" s="54">
        <f t="shared" si="155"/>
        <v>2.0775930337787064E-2</v>
      </c>
      <c r="BF34" s="54">
        <f t="shared" si="156"/>
        <v>7.9553715870523088E-3</v>
      </c>
      <c r="BG34" s="54">
        <f t="shared" si="157"/>
        <v>7.9553715870523088E-3</v>
      </c>
      <c r="BH34" s="54">
        <f t="shared" si="158"/>
        <v>1.8535130362592162E-2</v>
      </c>
      <c r="BI34" s="54">
        <f t="shared" si="159"/>
        <v>1.8535130362592162E-2</v>
      </c>
      <c r="BJ34" s="54">
        <f t="shared" si="160"/>
        <v>6.2899770438628426E-3</v>
      </c>
      <c r="BK34" s="54">
        <f t="shared" si="161"/>
        <v>6.2899770438628426E-3</v>
      </c>
      <c r="BL34" s="54">
        <f t="shared" si="162"/>
        <v>-0.12356747374054058</v>
      </c>
      <c r="BM34" s="54">
        <f t="shared" si="163"/>
        <v>-0.12356747374054058</v>
      </c>
      <c r="BN34" s="54">
        <f t="shared" si="164"/>
        <v>-0.24026752171654997</v>
      </c>
      <c r="BO34" s="54">
        <f t="shared" si="170"/>
        <v>0.33547088795564084</v>
      </c>
      <c r="BP34" s="54">
        <f t="shared" si="16"/>
        <v>0.58308992968646323</v>
      </c>
      <c r="BQ34" s="54">
        <f t="shared" si="171"/>
        <v>0.33547088795564084</v>
      </c>
      <c r="BR34" s="54">
        <f t="shared" si="18"/>
        <v>0.58308992968646323</v>
      </c>
      <c r="BS34" s="54">
        <f t="shared" si="172"/>
        <v>-0.44071060927325173</v>
      </c>
      <c r="BT34" s="54">
        <f t="shared" si="20"/>
        <v>0.39157165832065299</v>
      </c>
      <c r="BU34" s="54">
        <f t="shared" si="21"/>
        <v>-1.391571658320653</v>
      </c>
      <c r="BV34" s="54">
        <f t="shared" si="22"/>
        <v>1.9364716802412922</v>
      </c>
      <c r="BW34" s="181"/>
    </row>
    <row r="35" spans="11:75" ht="15.75" thickBot="1" x14ac:dyDescent="0.3">
      <c r="K35" s="188"/>
      <c r="L35" s="55">
        <v>1</v>
      </c>
      <c r="M35" s="55">
        <v>6.9</v>
      </c>
      <c r="N35" s="55">
        <v>3.1</v>
      </c>
      <c r="O35" s="55">
        <v>4.9000000000000004</v>
      </c>
      <c r="P35" s="55">
        <v>1.5</v>
      </c>
      <c r="Q35" s="55">
        <v>-1</v>
      </c>
      <c r="R35" s="55">
        <f t="shared" si="120"/>
        <v>2.5610025795150268E-3</v>
      </c>
      <c r="S35" s="55">
        <f t="shared" si="121"/>
        <v>2.5610025795150268E-3</v>
      </c>
      <c r="T35" s="55">
        <f t="shared" si="122"/>
        <v>2.0775930337787064E-2</v>
      </c>
      <c r="U35" s="55">
        <f t="shared" si="123"/>
        <v>2.0775930337787064E-2</v>
      </c>
      <c r="V35" s="55">
        <f t="shared" si="124"/>
        <v>7.9553715870523088E-3</v>
      </c>
      <c r="W35" s="55">
        <f t="shared" si="125"/>
        <v>7.9553715870523088E-3</v>
      </c>
      <c r="X35" s="55">
        <f t="shared" si="126"/>
        <v>1.8535130362592162E-2</v>
      </c>
      <c r="Y35" s="55">
        <f t="shared" si="127"/>
        <v>1.8535130362592162E-2</v>
      </c>
      <c r="Z35" s="55">
        <f t="shared" si="128"/>
        <v>6.2899770438628426E-3</v>
      </c>
      <c r="AA35" s="55">
        <f t="shared" si="129"/>
        <v>6.2899770438628426E-3</v>
      </c>
      <c r="AB35" s="55">
        <f t="shared" si="130"/>
        <v>0.27083367817260379</v>
      </c>
      <c r="AC35" s="55">
        <f t="shared" si="34"/>
        <v>0.56729756028239064</v>
      </c>
      <c r="AD35" s="55">
        <f t="shared" si="131"/>
        <v>0.27083367817260379</v>
      </c>
      <c r="AE35" s="55">
        <f t="shared" si="36"/>
        <v>0.56729756028239064</v>
      </c>
      <c r="AF35" s="55">
        <v>1</v>
      </c>
      <c r="AG35" s="55">
        <f t="shared" si="132"/>
        <v>-0.12356747374054058</v>
      </c>
      <c r="AH35" s="55">
        <f t="shared" si="133"/>
        <v>-0.12356747374054058</v>
      </c>
      <c r="AI35" s="55">
        <f t="shared" si="134"/>
        <v>-0.24026752171654997</v>
      </c>
      <c r="AJ35" s="55">
        <f t="shared" si="135"/>
        <v>-0.38046657448308407</v>
      </c>
      <c r="AK35" s="55">
        <f t="shared" si="41"/>
        <v>0.40601436990442391</v>
      </c>
      <c r="AL35" s="55">
        <f t="shared" si="136"/>
        <v>-0.33908384762021421</v>
      </c>
      <c r="AM35" s="55">
        <f t="shared" si="137"/>
        <v>1.0285171320012873E-2</v>
      </c>
      <c r="AN35" s="55">
        <f t="shared" si="138"/>
        <v>1.0285171320012873E-2</v>
      </c>
      <c r="AO35" s="55">
        <f t="shared" si="139"/>
        <v>1.0285171320012873E-3</v>
      </c>
      <c r="AP35" s="55">
        <f t="shared" si="140"/>
        <v>1.0285171320012873E-3</v>
      </c>
      <c r="AQ35" s="55">
        <f t="shared" si="141"/>
        <v>7.0967682108088832E-3</v>
      </c>
      <c r="AR35" s="55">
        <f t="shared" si="142"/>
        <v>7.0967682108088832E-3</v>
      </c>
      <c r="AS35" s="55">
        <f t="shared" si="143"/>
        <v>3.1884031092039907E-3</v>
      </c>
      <c r="AT35" s="55">
        <f t="shared" si="144"/>
        <v>3.1884031092039907E-3</v>
      </c>
      <c r="AU35" s="55">
        <f t="shared" si="145"/>
        <v>5.0397339468063081E-3</v>
      </c>
      <c r="AV35" s="55">
        <f t="shared" si="146"/>
        <v>5.0397339468063081E-3</v>
      </c>
      <c r="AW35" s="55">
        <f t="shared" si="147"/>
        <v>1.5427756980019311E-3</v>
      </c>
      <c r="AX35" s="55">
        <f t="shared" si="148"/>
        <v>1.5427756980019311E-3</v>
      </c>
      <c r="AY35" s="55">
        <f t="shared" si="149"/>
        <v>-1.9236143948611346E-2</v>
      </c>
      <c r="AZ35" s="55">
        <f t="shared" si="150"/>
        <v>-1.9236143948611346E-2</v>
      </c>
      <c r="BA35" s="55">
        <f t="shared" si="151"/>
        <v>-3.3908384762021425E-2</v>
      </c>
      <c r="BB35" s="55">
        <f t="shared" si="152"/>
        <v>3.589519711516314E-3</v>
      </c>
      <c r="BC35" s="55">
        <f t="shared" si="153"/>
        <v>3.589519711516314E-3</v>
      </c>
      <c r="BD35" s="55">
        <f t="shared" si="154"/>
        <v>2.7872698548595948E-2</v>
      </c>
      <c r="BE35" s="55">
        <f t="shared" si="155"/>
        <v>2.7872698548595948E-2</v>
      </c>
      <c r="BF35" s="55">
        <f t="shared" si="156"/>
        <v>1.11437746962563E-2</v>
      </c>
      <c r="BG35" s="55">
        <f t="shared" si="157"/>
        <v>1.11437746962563E-2</v>
      </c>
      <c r="BH35" s="55">
        <f t="shared" si="158"/>
        <v>2.357486430939847E-2</v>
      </c>
      <c r="BI35" s="55">
        <f t="shared" si="159"/>
        <v>2.357486430939847E-2</v>
      </c>
      <c r="BJ35" s="55">
        <f t="shared" si="160"/>
        <v>7.8327527418647729E-3</v>
      </c>
      <c r="BK35" s="55">
        <f t="shared" si="161"/>
        <v>7.8327527418647729E-3</v>
      </c>
      <c r="BL35" s="55">
        <f t="shared" si="162"/>
        <v>-0.14280361768915192</v>
      </c>
      <c r="BM35" s="55">
        <f t="shared" si="163"/>
        <v>-0.14280361768915192</v>
      </c>
      <c r="BN35" s="55">
        <f t="shared" si="164"/>
        <v>-0.27417590647857137</v>
      </c>
      <c r="BO35" s="55">
        <f t="shared" si="170"/>
        <v>0.35772280548407259</v>
      </c>
      <c r="BP35" s="55">
        <f t="shared" si="16"/>
        <v>0.58848907792470706</v>
      </c>
      <c r="BQ35" s="55">
        <f t="shared" si="171"/>
        <v>0.35772280548407259</v>
      </c>
      <c r="BR35" s="55">
        <f t="shared" si="18"/>
        <v>0.58848907792470706</v>
      </c>
      <c r="BS35" s="55">
        <f t="shared" si="172"/>
        <v>-0.44225264507497419</v>
      </c>
      <c r="BT35" s="55">
        <f t="shared" si="20"/>
        <v>0.39120434011920435</v>
      </c>
      <c r="BU35" s="55">
        <f t="shared" si="21"/>
        <v>-1.3912043401192045</v>
      </c>
      <c r="BV35" s="55">
        <f t="shared" si="22"/>
        <v>1.935449515966511</v>
      </c>
      <c r="BW35" s="182"/>
    </row>
    <row r="36" spans="11:75" ht="15.75" thickTop="1" x14ac:dyDescent="0.25">
      <c r="K36" s="191">
        <v>5</v>
      </c>
      <c r="L36" s="61">
        <v>1</v>
      </c>
      <c r="M36" s="61">
        <v>5.0999999999999996</v>
      </c>
      <c r="N36" s="61">
        <v>3.5</v>
      </c>
      <c r="O36" s="61">
        <v>1.4</v>
      </c>
      <c r="P36" s="61">
        <v>0.2</v>
      </c>
      <c r="Q36" s="61">
        <v>1</v>
      </c>
      <c r="R36" s="61">
        <f t="shared" si="120"/>
        <v>3.589519711516314E-3</v>
      </c>
      <c r="S36" s="61">
        <f t="shared" si="121"/>
        <v>3.589519711516314E-3</v>
      </c>
      <c r="T36" s="61">
        <f t="shared" si="122"/>
        <v>2.7872698548595948E-2</v>
      </c>
      <c r="U36" s="61">
        <f t="shared" si="123"/>
        <v>2.7872698548595948E-2</v>
      </c>
      <c r="V36" s="61">
        <f t="shared" si="124"/>
        <v>1.11437746962563E-2</v>
      </c>
      <c r="W36" s="61">
        <f t="shared" si="125"/>
        <v>1.11437746962563E-2</v>
      </c>
      <c r="X36" s="61">
        <f t="shared" si="126"/>
        <v>2.357486430939847E-2</v>
      </c>
      <c r="Y36" s="61">
        <f t="shared" si="127"/>
        <v>2.357486430939847E-2</v>
      </c>
      <c r="Z36" s="61">
        <f t="shared" si="128"/>
        <v>7.8327527418647729E-3</v>
      </c>
      <c r="AA36" s="61">
        <f t="shared" si="129"/>
        <v>7.8327527418647729E-3</v>
      </c>
      <c r="AB36" s="61">
        <f t="shared" si="130"/>
        <v>0.2193148543277835</v>
      </c>
      <c r="AC36" s="61">
        <f t="shared" si="34"/>
        <v>0.55460999830490487</v>
      </c>
      <c r="AD36" s="61">
        <f t="shared" si="131"/>
        <v>0.2193148543277835</v>
      </c>
      <c r="AE36" s="61">
        <f t="shared" si="36"/>
        <v>0.55460999830490487</v>
      </c>
      <c r="AF36" s="61">
        <v>1</v>
      </c>
      <c r="AG36" s="61">
        <f t="shared" si="132"/>
        <v>-0.14280361768915192</v>
      </c>
      <c r="AH36" s="61">
        <f t="shared" si="133"/>
        <v>-0.14280361768915192</v>
      </c>
      <c r="AI36" s="61">
        <f t="shared" si="134"/>
        <v>-0.27417590647857137</v>
      </c>
      <c r="AJ36" s="61">
        <f t="shared" si="135"/>
        <v>-0.43257653480760105</v>
      </c>
      <c r="AK36" s="61">
        <f t="shared" si="41"/>
        <v>0.39351124697451983</v>
      </c>
      <c r="AL36" s="61">
        <f t="shared" si="136"/>
        <v>0.14474469402848586</v>
      </c>
      <c r="AM36" s="61">
        <f t="shared" si="137"/>
        <v>-5.1058731433888298E-3</v>
      </c>
      <c r="AN36" s="61">
        <f t="shared" si="138"/>
        <v>-5.1058731433888298E-3</v>
      </c>
      <c r="AO36" s="61">
        <f t="shared" si="139"/>
        <v>-5.10587314338883E-4</v>
      </c>
      <c r="AP36" s="61">
        <f t="shared" si="140"/>
        <v>-5.10587314338883E-4</v>
      </c>
      <c r="AQ36" s="61">
        <f t="shared" si="141"/>
        <v>-2.6039953031283033E-3</v>
      </c>
      <c r="AR36" s="61">
        <f t="shared" si="142"/>
        <v>-2.6039953031283033E-3</v>
      </c>
      <c r="AS36" s="61">
        <f t="shared" si="143"/>
        <v>-1.7870556001860906E-3</v>
      </c>
      <c r="AT36" s="61">
        <f t="shared" si="144"/>
        <v>-1.7870556001860906E-3</v>
      </c>
      <c r="AU36" s="61">
        <f t="shared" si="145"/>
        <v>-7.1482224007443618E-4</v>
      </c>
      <c r="AV36" s="61">
        <f t="shared" si="146"/>
        <v>-7.1482224007443618E-4</v>
      </c>
      <c r="AW36" s="61">
        <f t="shared" si="147"/>
        <v>-1.021174628677766E-4</v>
      </c>
      <c r="AX36" s="61">
        <f t="shared" si="148"/>
        <v>-1.021174628677766E-4</v>
      </c>
      <c r="AY36" s="61">
        <f t="shared" si="149"/>
        <v>8.0276854509782527E-3</v>
      </c>
      <c r="AZ36" s="61">
        <f t="shared" si="150"/>
        <v>8.0276854509782527E-3</v>
      </c>
      <c r="BA36" s="61">
        <f t="shared" si="151"/>
        <v>1.4474469402848586E-2</v>
      </c>
      <c r="BB36" s="61">
        <f t="shared" si="152"/>
        <v>3.0789323971774311E-3</v>
      </c>
      <c r="BC36" s="61">
        <f t="shared" si="153"/>
        <v>3.0789323971774311E-3</v>
      </c>
      <c r="BD36" s="61">
        <f t="shared" si="154"/>
        <v>2.5268703245467643E-2</v>
      </c>
      <c r="BE36" s="61">
        <f t="shared" si="155"/>
        <v>2.5268703245467643E-2</v>
      </c>
      <c r="BF36" s="61">
        <f t="shared" si="156"/>
        <v>9.3567190960702085E-3</v>
      </c>
      <c r="BG36" s="61">
        <f t="shared" si="157"/>
        <v>9.3567190960702085E-3</v>
      </c>
      <c r="BH36" s="61">
        <f t="shared" si="158"/>
        <v>2.2860042069324033E-2</v>
      </c>
      <c r="BI36" s="61">
        <f t="shared" si="159"/>
        <v>2.2860042069324033E-2</v>
      </c>
      <c r="BJ36" s="61">
        <f t="shared" si="160"/>
        <v>7.7306352789969961E-3</v>
      </c>
      <c r="BK36" s="61">
        <f t="shared" si="161"/>
        <v>7.7306352789969961E-3</v>
      </c>
      <c r="BL36" s="61">
        <f t="shared" si="162"/>
        <v>-0.13477593223817366</v>
      </c>
      <c r="BM36" s="61">
        <f t="shared" si="163"/>
        <v>-0.13477593223817366</v>
      </c>
      <c r="BN36" s="61">
        <f t="shared" si="164"/>
        <v>-0.2597014370757228</v>
      </c>
      <c r="BO36" s="61">
        <f>L36*$BB$41+M36*$BD$41+N36*$BF$41+O36*$BH$41+P36*$BJ$41</f>
        <v>0.34079146083894168</v>
      </c>
      <c r="BP36" s="61">
        <f t="shared" si="16"/>
        <v>0.58438276541594669</v>
      </c>
      <c r="BQ36" s="61">
        <f>L36*$BC$41+M36*$BE$41+N36*$BG$41+O36*$BI$41+P36*$BK$41</f>
        <v>0.34079146083894168</v>
      </c>
      <c r="BR36" s="61">
        <f t="shared" si="18"/>
        <v>0.58438276541594669</v>
      </c>
      <c r="BS36" s="61">
        <f>$BL$41*BP36+BR36*$BM$41+$BN$41*AF36</f>
        <v>-0.53880046671430215</v>
      </c>
      <c r="BT36" s="61">
        <f t="shared" si="20"/>
        <v>0.36846666837187764</v>
      </c>
      <c r="BU36" s="61">
        <f t="shared" si="21"/>
        <v>0.63153333162812242</v>
      </c>
      <c r="BV36" s="61">
        <f t="shared" si="22"/>
        <v>0.39883434895731606</v>
      </c>
      <c r="BW36" s="193">
        <f t="shared" ref="BW36" si="173">SUM(BV36:BV41)/2</f>
        <v>3.3902042292265824</v>
      </c>
    </row>
    <row r="37" spans="11:75" x14ac:dyDescent="0.25">
      <c r="K37" s="178"/>
      <c r="L37" s="51">
        <v>1</v>
      </c>
      <c r="M37" s="51">
        <v>4.9000000000000004</v>
      </c>
      <c r="N37" s="51">
        <v>3</v>
      </c>
      <c r="O37" s="51">
        <v>1.4</v>
      </c>
      <c r="P37" s="51">
        <v>0.2</v>
      </c>
      <c r="Q37" s="51">
        <v>1</v>
      </c>
      <c r="R37" s="51">
        <f t="shared" si="120"/>
        <v>3.0789323971774311E-3</v>
      </c>
      <c r="S37" s="51">
        <f t="shared" si="121"/>
        <v>3.0789323971774311E-3</v>
      </c>
      <c r="T37" s="51">
        <f t="shared" si="122"/>
        <v>2.5268703245467643E-2</v>
      </c>
      <c r="U37" s="51">
        <f t="shared" si="123"/>
        <v>2.5268703245467643E-2</v>
      </c>
      <c r="V37" s="51">
        <f t="shared" si="124"/>
        <v>9.3567190960702085E-3</v>
      </c>
      <c r="W37" s="51">
        <f t="shared" si="125"/>
        <v>9.3567190960702085E-3</v>
      </c>
      <c r="X37" s="51">
        <f t="shared" si="126"/>
        <v>2.2860042069324033E-2</v>
      </c>
      <c r="Y37" s="51">
        <f t="shared" si="127"/>
        <v>2.2860042069324033E-2</v>
      </c>
      <c r="Z37" s="51">
        <f t="shared" si="128"/>
        <v>7.7306352789969961E-3</v>
      </c>
      <c r="AA37" s="51">
        <f t="shared" si="129"/>
        <v>7.7306352789969961E-3</v>
      </c>
      <c r="AB37" s="51">
        <f t="shared" si="130"/>
        <v>0.18851592154103256</v>
      </c>
      <c r="AC37" s="51">
        <f t="shared" si="34"/>
        <v>0.54698990115985235</v>
      </c>
      <c r="AD37" s="51">
        <f t="shared" si="131"/>
        <v>0.18851592154103256</v>
      </c>
      <c r="AE37" s="51">
        <f t="shared" si="36"/>
        <v>0.54698990115985235</v>
      </c>
      <c r="AF37" s="51">
        <v>1</v>
      </c>
      <c r="AG37" s="51">
        <f t="shared" si="132"/>
        <v>-0.13477593223817366</v>
      </c>
      <c r="AH37" s="51">
        <f t="shared" si="133"/>
        <v>-0.13477593223817366</v>
      </c>
      <c r="AI37" s="51">
        <f t="shared" si="134"/>
        <v>-0.2597014370757228</v>
      </c>
      <c r="AJ37" s="51">
        <f t="shared" si="135"/>
        <v>-0.40714358478309393</v>
      </c>
      <c r="AK37" s="51">
        <f t="shared" si="41"/>
        <v>0.3995972332960277</v>
      </c>
      <c r="AL37" s="51">
        <f t="shared" si="136"/>
        <v>0.1440482021623252</v>
      </c>
      <c r="AM37" s="51">
        <f t="shared" si="137"/>
        <v>-4.8106900754984246E-3</v>
      </c>
      <c r="AN37" s="51">
        <f t="shared" si="138"/>
        <v>-4.8106900754984246E-3</v>
      </c>
      <c r="AO37" s="51">
        <f t="shared" si="139"/>
        <v>-4.8106900754984246E-4</v>
      </c>
      <c r="AP37" s="51">
        <f t="shared" si="140"/>
        <v>-4.8106900754984246E-4</v>
      </c>
      <c r="AQ37" s="51">
        <f t="shared" si="141"/>
        <v>-2.3572381369942282E-3</v>
      </c>
      <c r="AR37" s="51">
        <f t="shared" si="142"/>
        <v>-2.3572381369942282E-3</v>
      </c>
      <c r="AS37" s="51">
        <f t="shared" si="143"/>
        <v>-1.4432070226495274E-3</v>
      </c>
      <c r="AT37" s="51">
        <f t="shared" si="144"/>
        <v>-1.4432070226495274E-3</v>
      </c>
      <c r="AU37" s="51">
        <f t="shared" si="145"/>
        <v>-6.734966105697794E-4</v>
      </c>
      <c r="AV37" s="51">
        <f t="shared" si="146"/>
        <v>-6.734966105697794E-4</v>
      </c>
      <c r="AW37" s="51">
        <f t="shared" si="147"/>
        <v>-9.6213801509968498E-5</v>
      </c>
      <c r="AX37" s="51">
        <f t="shared" si="148"/>
        <v>-9.6213801509968498E-5</v>
      </c>
      <c r="AY37" s="51">
        <f t="shared" si="149"/>
        <v>7.8792911863024701E-3</v>
      </c>
      <c r="AZ37" s="51">
        <f t="shared" si="150"/>
        <v>7.8792911863024701E-3</v>
      </c>
      <c r="BA37" s="51">
        <f t="shared" si="151"/>
        <v>1.440482021623252E-2</v>
      </c>
      <c r="BB37" s="51">
        <f t="shared" si="152"/>
        <v>2.5978633896275886E-3</v>
      </c>
      <c r="BC37" s="51">
        <f t="shared" si="153"/>
        <v>2.5978633896275886E-3</v>
      </c>
      <c r="BD37" s="51">
        <f t="shared" si="154"/>
        <v>2.2911465108473413E-2</v>
      </c>
      <c r="BE37" s="51">
        <f t="shared" si="155"/>
        <v>2.2911465108473413E-2</v>
      </c>
      <c r="BF37" s="51">
        <f t="shared" si="156"/>
        <v>7.9135120734206803E-3</v>
      </c>
      <c r="BG37" s="51">
        <f t="shared" si="157"/>
        <v>7.9135120734206803E-3</v>
      </c>
      <c r="BH37" s="51">
        <f t="shared" si="158"/>
        <v>2.2186545458754255E-2</v>
      </c>
      <c r="BI37" s="51">
        <f t="shared" si="159"/>
        <v>2.2186545458754255E-2</v>
      </c>
      <c r="BJ37" s="51">
        <f t="shared" si="160"/>
        <v>7.634421477487028E-3</v>
      </c>
      <c r="BK37" s="51">
        <f t="shared" si="161"/>
        <v>7.634421477487028E-3</v>
      </c>
      <c r="BL37" s="51">
        <f t="shared" si="162"/>
        <v>-0.12689664105187121</v>
      </c>
      <c r="BM37" s="51">
        <f t="shared" si="163"/>
        <v>-0.12689664105187121</v>
      </c>
      <c r="BN37" s="51">
        <f t="shared" si="164"/>
        <v>-0.24529661685949028</v>
      </c>
      <c r="BO37" s="51">
        <f t="shared" ref="BO37:BO41" si="174">L37*$BB$41+M37*$BD$41+N37*$BF$41+O37*$BH$41+P37*$BJ$41</f>
        <v>0.32361354387961078</v>
      </c>
      <c r="BP37" s="51">
        <f t="shared" si="16"/>
        <v>0.5802046471669845</v>
      </c>
      <c r="BQ37" s="51">
        <f t="shared" ref="BQ37:BQ41" si="175">L37*$BC$41+M37*$BE$41+N37*$BG$41+O37*$BI$41+P37*$BK$41</f>
        <v>0.32361354387961078</v>
      </c>
      <c r="BR37" s="51">
        <f t="shared" si="18"/>
        <v>0.5802046471669845</v>
      </c>
      <c r="BS37" s="51">
        <f t="shared" ref="BS37:BS41" si="176">$BL$41*BP37+BR37*$BM$41+$BN$41*AF37</f>
        <v>-0.53731369274339902</v>
      </c>
      <c r="BT37" s="51">
        <f t="shared" si="20"/>
        <v>0.36881270677000982</v>
      </c>
      <c r="BU37" s="51">
        <f t="shared" si="21"/>
        <v>0.63118729322999023</v>
      </c>
      <c r="BV37" s="51">
        <f t="shared" si="22"/>
        <v>0.39839739913500166</v>
      </c>
      <c r="BW37" s="184"/>
    </row>
    <row r="38" spans="11:75" x14ac:dyDescent="0.25">
      <c r="K38" s="178"/>
      <c r="L38" s="51">
        <v>1</v>
      </c>
      <c r="M38" s="51">
        <v>4.7</v>
      </c>
      <c r="N38" s="51">
        <v>3.2</v>
      </c>
      <c r="O38" s="51">
        <v>1.3</v>
      </c>
      <c r="P38" s="51">
        <v>0.2</v>
      </c>
      <c r="Q38" s="51">
        <v>1</v>
      </c>
      <c r="R38" s="51">
        <f t="shared" si="120"/>
        <v>2.5978633896275886E-3</v>
      </c>
      <c r="S38" s="51">
        <f t="shared" si="121"/>
        <v>2.5978633896275886E-3</v>
      </c>
      <c r="T38" s="51">
        <f t="shared" si="122"/>
        <v>2.2911465108473413E-2</v>
      </c>
      <c r="U38" s="51">
        <f t="shared" si="123"/>
        <v>2.2911465108473413E-2</v>
      </c>
      <c r="V38" s="51">
        <f t="shared" si="124"/>
        <v>7.9135120734206803E-3</v>
      </c>
      <c r="W38" s="51">
        <f t="shared" si="125"/>
        <v>7.9135120734206803E-3</v>
      </c>
      <c r="X38" s="51">
        <f t="shared" si="126"/>
        <v>2.2186545458754255E-2</v>
      </c>
      <c r="Y38" s="51">
        <f t="shared" si="127"/>
        <v>2.2186545458754255E-2</v>
      </c>
      <c r="Z38" s="51">
        <f t="shared" si="128"/>
        <v>7.634421477487028E-3</v>
      </c>
      <c r="AA38" s="51">
        <f t="shared" si="129"/>
        <v>7.634421477487028E-3</v>
      </c>
      <c r="AB38" s="51">
        <f t="shared" si="130"/>
        <v>0.16597438142627674</v>
      </c>
      <c r="AC38" s="51">
        <f t="shared" si="34"/>
        <v>0.54139860330873557</v>
      </c>
      <c r="AD38" s="51">
        <f t="shared" si="131"/>
        <v>0.16597438142627674</v>
      </c>
      <c r="AE38" s="51">
        <f t="shared" si="36"/>
        <v>0.54139860330873557</v>
      </c>
      <c r="AF38" s="51">
        <v>1</v>
      </c>
      <c r="AG38" s="51">
        <f t="shared" si="132"/>
        <v>-0.12689664105187121</v>
      </c>
      <c r="AH38" s="51">
        <f t="shared" si="133"/>
        <v>-0.12689664105187121</v>
      </c>
      <c r="AI38" s="51">
        <f t="shared" si="134"/>
        <v>-0.24529661685949028</v>
      </c>
      <c r="AJ38" s="51">
        <f t="shared" si="135"/>
        <v>-0.38269994531959634</v>
      </c>
      <c r="AK38" s="51">
        <f t="shared" si="41"/>
        <v>0.40547586848477202</v>
      </c>
      <c r="AL38" s="51">
        <f t="shared" si="136"/>
        <v>0.14331907186795673</v>
      </c>
      <c r="AM38" s="51">
        <f t="shared" si="137"/>
        <v>-4.5155080164172518E-3</v>
      </c>
      <c r="AN38" s="51">
        <f t="shared" si="138"/>
        <v>-4.5155080164172518E-3</v>
      </c>
      <c r="AO38" s="51">
        <f t="shared" si="139"/>
        <v>-4.5155080164172522E-4</v>
      </c>
      <c r="AP38" s="51">
        <f t="shared" si="140"/>
        <v>-4.5155080164172522E-4</v>
      </c>
      <c r="AQ38" s="51">
        <f t="shared" si="141"/>
        <v>-2.1222887677161085E-3</v>
      </c>
      <c r="AR38" s="51">
        <f t="shared" si="142"/>
        <v>-2.1222887677161085E-3</v>
      </c>
      <c r="AS38" s="51">
        <f t="shared" si="143"/>
        <v>-1.4449625652535208E-3</v>
      </c>
      <c r="AT38" s="51">
        <f t="shared" si="144"/>
        <v>-1.4449625652535208E-3</v>
      </c>
      <c r="AU38" s="51">
        <f t="shared" si="145"/>
        <v>-5.8701604213424281E-4</v>
      </c>
      <c r="AV38" s="51">
        <f t="shared" si="146"/>
        <v>-5.8701604213424281E-4</v>
      </c>
      <c r="AW38" s="51">
        <f t="shared" si="147"/>
        <v>-9.031016032834505E-5</v>
      </c>
      <c r="AX38" s="51">
        <f t="shared" si="148"/>
        <v>-9.031016032834505E-5</v>
      </c>
      <c r="AY38" s="51">
        <f t="shared" si="149"/>
        <v>7.7592745336816076E-3</v>
      </c>
      <c r="AZ38" s="51">
        <f t="shared" si="150"/>
        <v>7.7592745336816076E-3</v>
      </c>
      <c r="BA38" s="51">
        <f t="shared" si="151"/>
        <v>1.4331907186795674E-2</v>
      </c>
      <c r="BB38" s="51">
        <f t="shared" si="152"/>
        <v>2.1463125879858632E-3</v>
      </c>
      <c r="BC38" s="51">
        <f t="shared" si="153"/>
        <v>2.1463125879858632E-3</v>
      </c>
      <c r="BD38" s="51">
        <f t="shared" si="154"/>
        <v>2.0789176340757304E-2</v>
      </c>
      <c r="BE38" s="51">
        <f t="shared" si="155"/>
        <v>2.0789176340757304E-2</v>
      </c>
      <c r="BF38" s="51">
        <f t="shared" si="156"/>
        <v>6.4685495081671599E-3</v>
      </c>
      <c r="BG38" s="51">
        <f t="shared" si="157"/>
        <v>6.4685495081671599E-3</v>
      </c>
      <c r="BH38" s="51">
        <f t="shared" si="158"/>
        <v>2.1599529416620012E-2</v>
      </c>
      <c r="BI38" s="51">
        <f t="shared" si="159"/>
        <v>2.1599529416620012E-2</v>
      </c>
      <c r="BJ38" s="51">
        <f t="shared" si="160"/>
        <v>7.544111317158683E-3</v>
      </c>
      <c r="BK38" s="51">
        <f t="shared" si="161"/>
        <v>7.544111317158683E-3</v>
      </c>
      <c r="BL38" s="51">
        <f t="shared" si="162"/>
        <v>-0.1191373665181896</v>
      </c>
      <c r="BM38" s="51">
        <f t="shared" si="163"/>
        <v>-0.1191373665181896</v>
      </c>
      <c r="BN38" s="51">
        <f t="shared" si="164"/>
        <v>-0.23096470967269461</v>
      </c>
      <c r="BO38" s="51">
        <f t="shared" si="174"/>
        <v>0.31461970396484995</v>
      </c>
      <c r="BP38" s="51">
        <f t="shared" si="16"/>
        <v>0.57801247608982864</v>
      </c>
      <c r="BQ38" s="51">
        <f t="shared" si="175"/>
        <v>0.31461970396484995</v>
      </c>
      <c r="BR38" s="51">
        <f t="shared" si="18"/>
        <v>0.57801247608982864</v>
      </c>
      <c r="BS38" s="51">
        <f t="shared" si="176"/>
        <v>-0.53653361360176843</v>
      </c>
      <c r="BT38" s="51">
        <f t="shared" si="20"/>
        <v>0.3689943198872116</v>
      </c>
      <c r="BU38" s="51">
        <f t="shared" si="21"/>
        <v>0.63100568011278835</v>
      </c>
      <c r="BV38" s="51">
        <f t="shared" si="22"/>
        <v>0.39816816833460256</v>
      </c>
      <c r="BW38" s="184"/>
    </row>
    <row r="39" spans="11:75" x14ac:dyDescent="0.25">
      <c r="K39" s="178"/>
      <c r="L39" s="51">
        <v>1</v>
      </c>
      <c r="M39" s="51">
        <v>7</v>
      </c>
      <c r="N39" s="51">
        <v>3.2</v>
      </c>
      <c r="O39" s="51">
        <v>4.7</v>
      </c>
      <c r="P39" s="51">
        <v>1.4</v>
      </c>
      <c r="Q39" s="51">
        <v>-1</v>
      </c>
      <c r="R39" s="51">
        <f t="shared" si="120"/>
        <v>2.1463125879858632E-3</v>
      </c>
      <c r="S39" s="51">
        <f t="shared" si="121"/>
        <v>2.1463125879858632E-3</v>
      </c>
      <c r="T39" s="51">
        <f t="shared" si="122"/>
        <v>2.0789176340757304E-2</v>
      </c>
      <c r="U39" s="51">
        <f t="shared" si="123"/>
        <v>2.0789176340757304E-2</v>
      </c>
      <c r="V39" s="51">
        <f t="shared" si="124"/>
        <v>6.4685495081671599E-3</v>
      </c>
      <c r="W39" s="51">
        <f t="shared" si="125"/>
        <v>6.4685495081671599E-3</v>
      </c>
      <c r="X39" s="51">
        <f t="shared" si="126"/>
        <v>2.1599529416620012E-2</v>
      </c>
      <c r="Y39" s="51">
        <f t="shared" si="127"/>
        <v>2.1599529416620012E-2</v>
      </c>
      <c r="Z39" s="51">
        <f t="shared" si="128"/>
        <v>7.544111317158683E-3</v>
      </c>
      <c r="AA39" s="51">
        <f t="shared" si="129"/>
        <v>7.544111317158683E-3</v>
      </c>
      <c r="AB39" s="51">
        <f t="shared" si="130"/>
        <v>0.28044944950155809</v>
      </c>
      <c r="AC39" s="51">
        <f t="shared" si="34"/>
        <v>0.56965640902646608</v>
      </c>
      <c r="AD39" s="51">
        <f t="shared" si="131"/>
        <v>0.28044944950155809</v>
      </c>
      <c r="AE39" s="51">
        <f t="shared" si="36"/>
        <v>0.56965640902646608</v>
      </c>
      <c r="AF39" s="51">
        <v>1</v>
      </c>
      <c r="AG39" s="51">
        <f t="shared" si="132"/>
        <v>-0.1191373665181896</v>
      </c>
      <c r="AH39" s="51">
        <f t="shared" si="133"/>
        <v>-0.1191373665181896</v>
      </c>
      <c r="AI39" s="51">
        <f t="shared" si="134"/>
        <v>-0.23096470967269461</v>
      </c>
      <c r="AJ39" s="51">
        <f t="shared" si="135"/>
        <v>-0.36669943845593822</v>
      </c>
      <c r="AK39" s="51">
        <f t="shared" si="41"/>
        <v>0.40933879369448012</v>
      </c>
      <c r="AL39" s="51">
        <f t="shared" si="136"/>
        <v>-0.34075070257508161</v>
      </c>
      <c r="AM39" s="51">
        <f t="shared" si="137"/>
        <v>9.9520622363328884E-3</v>
      </c>
      <c r="AN39" s="51">
        <f t="shared" si="138"/>
        <v>9.9520622363328884E-3</v>
      </c>
      <c r="AO39" s="51">
        <f t="shared" si="139"/>
        <v>9.9520622363328897E-4</v>
      </c>
      <c r="AP39" s="51">
        <f t="shared" si="140"/>
        <v>9.9520622363328897E-4</v>
      </c>
      <c r="AQ39" s="51">
        <f t="shared" si="141"/>
        <v>6.9664435654330226E-3</v>
      </c>
      <c r="AR39" s="51">
        <f t="shared" si="142"/>
        <v>6.9664435654330226E-3</v>
      </c>
      <c r="AS39" s="51">
        <f t="shared" si="143"/>
        <v>3.184659915626525E-3</v>
      </c>
      <c r="AT39" s="51">
        <f t="shared" si="144"/>
        <v>3.184659915626525E-3</v>
      </c>
      <c r="AU39" s="51">
        <f t="shared" si="145"/>
        <v>4.6774692510764583E-3</v>
      </c>
      <c r="AV39" s="51">
        <f t="shared" si="146"/>
        <v>4.6774692510764583E-3</v>
      </c>
      <c r="AW39" s="51">
        <f t="shared" si="147"/>
        <v>1.3932887130866044E-3</v>
      </c>
      <c r="AX39" s="51">
        <f t="shared" si="148"/>
        <v>1.3932887130866044E-3</v>
      </c>
      <c r="AY39" s="51">
        <f t="shared" si="149"/>
        <v>-1.9411082160216638E-2</v>
      </c>
      <c r="AZ39" s="51">
        <f t="shared" si="150"/>
        <v>-1.9411082160216638E-2</v>
      </c>
      <c r="BA39" s="51">
        <f t="shared" si="151"/>
        <v>-3.407507025750816E-2</v>
      </c>
      <c r="BB39" s="51">
        <f t="shared" si="152"/>
        <v>3.1415188116191524E-3</v>
      </c>
      <c r="BC39" s="51">
        <f t="shared" si="153"/>
        <v>3.1415188116191524E-3</v>
      </c>
      <c r="BD39" s="51">
        <f t="shared" si="154"/>
        <v>2.7755619906190326E-2</v>
      </c>
      <c r="BE39" s="51">
        <f t="shared" si="155"/>
        <v>2.7755619906190326E-2</v>
      </c>
      <c r="BF39" s="51">
        <f t="shared" si="156"/>
        <v>9.6532094237936853E-3</v>
      </c>
      <c r="BG39" s="51">
        <f t="shared" si="157"/>
        <v>9.6532094237936853E-3</v>
      </c>
      <c r="BH39" s="51">
        <f t="shared" si="158"/>
        <v>2.627699866769647E-2</v>
      </c>
      <c r="BI39" s="51">
        <f t="shared" si="159"/>
        <v>2.627699866769647E-2</v>
      </c>
      <c r="BJ39" s="51">
        <f t="shared" si="160"/>
        <v>8.937400030245287E-3</v>
      </c>
      <c r="BK39" s="51">
        <f t="shared" si="161"/>
        <v>8.937400030245287E-3</v>
      </c>
      <c r="BL39" s="51">
        <f t="shared" si="162"/>
        <v>-0.13854844867840624</v>
      </c>
      <c r="BM39" s="51">
        <f t="shared" si="163"/>
        <v>-0.13854844867840624</v>
      </c>
      <c r="BN39" s="51">
        <f t="shared" si="164"/>
        <v>-0.26503977993020278</v>
      </c>
      <c r="BO39" s="51">
        <f t="shared" si="174"/>
        <v>0.55604326617704891</v>
      </c>
      <c r="BP39" s="51">
        <f t="shared" si="16"/>
        <v>0.63553653506107699</v>
      </c>
      <c r="BQ39" s="51">
        <f t="shared" si="175"/>
        <v>0.55604326617704891</v>
      </c>
      <c r="BR39" s="51">
        <f t="shared" si="18"/>
        <v>0.63553653506107699</v>
      </c>
      <c r="BS39" s="51">
        <f t="shared" si="176"/>
        <v>-0.55700342045809392</v>
      </c>
      <c r="BT39" s="51">
        <f t="shared" si="20"/>
        <v>0.36424109350468009</v>
      </c>
      <c r="BU39" s="51">
        <f t="shared" si="21"/>
        <v>-1.36424109350468</v>
      </c>
      <c r="BV39" s="51">
        <f t="shared" si="22"/>
        <v>1.8611537612068452</v>
      </c>
      <c r="BW39" s="184"/>
    </row>
    <row r="40" spans="11:75" x14ac:dyDescent="0.25">
      <c r="K40" s="178"/>
      <c r="L40" s="51">
        <v>1</v>
      </c>
      <c r="M40" s="51">
        <v>6.4</v>
      </c>
      <c r="N40" s="51">
        <v>3.2</v>
      </c>
      <c r="O40" s="51">
        <v>4.5</v>
      </c>
      <c r="P40" s="51">
        <v>1.5</v>
      </c>
      <c r="Q40" s="51">
        <v>-1</v>
      </c>
      <c r="R40" s="51">
        <f t="shared" si="120"/>
        <v>3.1415188116191524E-3</v>
      </c>
      <c r="S40" s="51">
        <f t="shared" si="121"/>
        <v>3.1415188116191524E-3</v>
      </c>
      <c r="T40" s="51">
        <f t="shared" si="122"/>
        <v>2.7755619906190326E-2</v>
      </c>
      <c r="U40" s="51">
        <f t="shared" si="123"/>
        <v>2.7755619906190326E-2</v>
      </c>
      <c r="V40" s="51">
        <f t="shared" si="124"/>
        <v>9.6532094237936853E-3</v>
      </c>
      <c r="W40" s="51">
        <f t="shared" si="125"/>
        <v>9.6532094237936853E-3</v>
      </c>
      <c r="X40" s="51">
        <f t="shared" si="126"/>
        <v>2.627699866769647E-2</v>
      </c>
      <c r="Y40" s="51">
        <f t="shared" si="127"/>
        <v>2.627699866769647E-2</v>
      </c>
      <c r="Z40" s="51">
        <f t="shared" si="128"/>
        <v>8.937400030245287E-3</v>
      </c>
      <c r="AA40" s="51">
        <f t="shared" si="129"/>
        <v>8.937400030245287E-3</v>
      </c>
      <c r="AB40" s="51">
        <f t="shared" si="130"/>
        <v>0.34332035041737907</v>
      </c>
      <c r="AC40" s="51">
        <f t="shared" si="34"/>
        <v>0.58499684960639819</v>
      </c>
      <c r="AD40" s="51">
        <f t="shared" si="131"/>
        <v>0.34332035041737907</v>
      </c>
      <c r="AE40" s="51">
        <f t="shared" si="36"/>
        <v>0.58499684960639819</v>
      </c>
      <c r="AF40" s="51">
        <v>1</v>
      </c>
      <c r="AG40" s="51">
        <f t="shared" si="132"/>
        <v>-0.13854844867840624</v>
      </c>
      <c r="AH40" s="51">
        <f t="shared" si="133"/>
        <v>-0.13854844867840624</v>
      </c>
      <c r="AI40" s="51">
        <f t="shared" si="134"/>
        <v>-0.26503977993020278</v>
      </c>
      <c r="AJ40" s="51">
        <f t="shared" si="135"/>
        <v>-0.4271405919196456</v>
      </c>
      <c r="AK40" s="51">
        <f t="shared" si="41"/>
        <v>0.39480933812032543</v>
      </c>
      <c r="AL40" s="51">
        <f t="shared" si="136"/>
        <v>-0.33326866410952144</v>
      </c>
      <c r="AM40" s="51">
        <f t="shared" si="137"/>
        <v>1.1209882717576461E-2</v>
      </c>
      <c r="AN40" s="51">
        <f t="shared" si="138"/>
        <v>1.1209882717576461E-2</v>
      </c>
      <c r="AO40" s="51">
        <f t="shared" si="139"/>
        <v>1.1209882717576462E-3</v>
      </c>
      <c r="AP40" s="51">
        <f t="shared" si="140"/>
        <v>1.1209882717576462E-3</v>
      </c>
      <c r="AQ40" s="51">
        <f t="shared" si="141"/>
        <v>7.1743249392489357E-3</v>
      </c>
      <c r="AR40" s="51">
        <f t="shared" si="142"/>
        <v>7.1743249392489357E-3</v>
      </c>
      <c r="AS40" s="51">
        <f t="shared" si="143"/>
        <v>3.5871624696244679E-3</v>
      </c>
      <c r="AT40" s="51">
        <f t="shared" si="144"/>
        <v>3.5871624696244679E-3</v>
      </c>
      <c r="AU40" s="51">
        <f t="shared" si="145"/>
        <v>5.0444472229094076E-3</v>
      </c>
      <c r="AV40" s="51">
        <f t="shared" si="146"/>
        <v>5.0444472229094076E-3</v>
      </c>
      <c r="AW40" s="51">
        <f t="shared" si="147"/>
        <v>1.6814824076364693E-3</v>
      </c>
      <c r="AX40" s="51">
        <f t="shared" si="148"/>
        <v>1.6814824076364693E-3</v>
      </c>
      <c r="AY40" s="51">
        <f t="shared" si="149"/>
        <v>-1.9496111857660293E-2</v>
      </c>
      <c r="AZ40" s="51">
        <f t="shared" si="150"/>
        <v>-1.9496111857660293E-2</v>
      </c>
      <c r="BA40" s="51">
        <f t="shared" si="151"/>
        <v>-3.3326866410952144E-2</v>
      </c>
      <c r="BB40" s="51">
        <f t="shared" si="152"/>
        <v>4.262507083376799E-3</v>
      </c>
      <c r="BC40" s="51">
        <f t="shared" si="153"/>
        <v>4.262507083376799E-3</v>
      </c>
      <c r="BD40" s="51">
        <f t="shared" si="154"/>
        <v>3.4929944845439265E-2</v>
      </c>
      <c r="BE40" s="51">
        <f t="shared" si="155"/>
        <v>3.4929944845439265E-2</v>
      </c>
      <c r="BF40" s="51">
        <f t="shared" si="156"/>
        <v>1.3240371893418153E-2</v>
      </c>
      <c r="BG40" s="51">
        <f t="shared" si="157"/>
        <v>1.3240371893418153E-2</v>
      </c>
      <c r="BH40" s="51">
        <f t="shared" si="158"/>
        <v>3.1321445890605877E-2</v>
      </c>
      <c r="BI40" s="51">
        <f t="shared" si="159"/>
        <v>3.1321445890605877E-2</v>
      </c>
      <c r="BJ40" s="51">
        <f t="shared" si="160"/>
        <v>1.0618882437881757E-2</v>
      </c>
      <c r="BK40" s="51">
        <f t="shared" si="161"/>
        <v>1.0618882437881757E-2</v>
      </c>
      <c r="BL40" s="51">
        <f t="shared" si="162"/>
        <v>-0.15804456053606653</v>
      </c>
      <c r="BM40" s="51">
        <f t="shared" si="163"/>
        <v>-0.15804456053606653</v>
      </c>
      <c r="BN40" s="51">
        <f t="shared" si="164"/>
        <v>-0.29836664634115495</v>
      </c>
      <c r="BO40" s="51">
        <f t="shared" si="174"/>
        <v>0.52382434613191531</v>
      </c>
      <c r="BP40" s="51">
        <f t="shared" si="16"/>
        <v>0.62804159062830278</v>
      </c>
      <c r="BQ40" s="51">
        <f t="shared" si="175"/>
        <v>0.52382434613191531</v>
      </c>
      <c r="BR40" s="51">
        <f t="shared" si="18"/>
        <v>0.62804159062830278</v>
      </c>
      <c r="BS40" s="51">
        <f t="shared" si="176"/>
        <v>-0.55433636135827513</v>
      </c>
      <c r="BT40" s="51">
        <f t="shared" si="20"/>
        <v>0.36485892643526879</v>
      </c>
      <c r="BU40" s="51">
        <f t="shared" si="21"/>
        <v>-1.3648589264352688</v>
      </c>
      <c r="BV40" s="51">
        <f t="shared" si="22"/>
        <v>1.8628398890700346</v>
      </c>
      <c r="BW40" s="184"/>
    </row>
    <row r="41" spans="11:75" ht="15.75" thickBot="1" x14ac:dyDescent="0.3">
      <c r="K41" s="179"/>
      <c r="L41" s="52">
        <v>1</v>
      </c>
      <c r="M41" s="52">
        <v>6.9</v>
      </c>
      <c r="N41" s="52">
        <v>3.1</v>
      </c>
      <c r="O41" s="52">
        <v>4.9000000000000004</v>
      </c>
      <c r="P41" s="52">
        <v>1.5</v>
      </c>
      <c r="Q41" s="52">
        <v>-1</v>
      </c>
      <c r="R41" s="52">
        <f t="shared" si="120"/>
        <v>4.262507083376799E-3</v>
      </c>
      <c r="S41" s="52">
        <f t="shared" si="121"/>
        <v>4.262507083376799E-3</v>
      </c>
      <c r="T41" s="52">
        <f t="shared" si="122"/>
        <v>3.4929944845439265E-2</v>
      </c>
      <c r="U41" s="52">
        <f t="shared" si="123"/>
        <v>3.4929944845439265E-2</v>
      </c>
      <c r="V41" s="52">
        <f t="shared" si="124"/>
        <v>1.3240371893418153E-2</v>
      </c>
      <c r="W41" s="52">
        <f t="shared" si="125"/>
        <v>1.3240371893418153E-2</v>
      </c>
      <c r="X41" s="52">
        <f t="shared" si="126"/>
        <v>3.1321445890605877E-2</v>
      </c>
      <c r="Y41" s="52">
        <f t="shared" si="127"/>
        <v>3.1321445890605877E-2</v>
      </c>
      <c r="Z41" s="52">
        <f t="shared" si="128"/>
        <v>1.0618882437881757E-2</v>
      </c>
      <c r="AA41" s="52">
        <f t="shared" si="129"/>
        <v>1.0618882437881757E-2</v>
      </c>
      <c r="AB41" s="52">
        <f t="shared" si="130"/>
        <v>0.45572768790729545</v>
      </c>
      <c r="AC41" s="52">
        <f t="shared" si="34"/>
        <v>0.61200017690903707</v>
      </c>
      <c r="AD41" s="52">
        <f t="shared" si="131"/>
        <v>0.45572768790729545</v>
      </c>
      <c r="AE41" s="52">
        <f t="shared" si="36"/>
        <v>0.61200017690903707</v>
      </c>
      <c r="AF41" s="52">
        <v>1</v>
      </c>
      <c r="AG41" s="52">
        <f t="shared" si="132"/>
        <v>-0.15804456053606653</v>
      </c>
      <c r="AH41" s="52">
        <f t="shared" si="133"/>
        <v>-0.15804456053606653</v>
      </c>
      <c r="AI41" s="52">
        <f t="shared" si="134"/>
        <v>-0.29836664634115495</v>
      </c>
      <c r="AJ41" s="52">
        <f t="shared" si="135"/>
        <v>-0.49181324435632245</v>
      </c>
      <c r="AK41" s="52">
        <f t="shared" si="41"/>
        <v>0.37946650674750454</v>
      </c>
      <c r="AL41" s="52">
        <f t="shared" si="136"/>
        <v>-0.32482529171516827</v>
      </c>
      <c r="AM41" s="52">
        <f t="shared" si="137"/>
        <v>1.2190245882368354E-2</v>
      </c>
      <c r="AN41" s="52">
        <f t="shared" si="138"/>
        <v>1.2190245882368354E-2</v>
      </c>
      <c r="AO41" s="52">
        <f t="shared" si="139"/>
        <v>1.2190245882368355E-3</v>
      </c>
      <c r="AP41" s="52">
        <f t="shared" si="140"/>
        <v>1.2190245882368355E-3</v>
      </c>
      <c r="AQ41" s="52">
        <f t="shared" si="141"/>
        <v>8.411269658834165E-3</v>
      </c>
      <c r="AR41" s="52">
        <f t="shared" si="142"/>
        <v>8.411269658834165E-3</v>
      </c>
      <c r="AS41" s="52">
        <f t="shared" si="143"/>
        <v>3.7789762235341902E-3</v>
      </c>
      <c r="AT41" s="52">
        <f t="shared" si="144"/>
        <v>3.7789762235341902E-3</v>
      </c>
      <c r="AU41" s="52">
        <f t="shared" si="145"/>
        <v>5.9732204823604949E-3</v>
      </c>
      <c r="AV41" s="52">
        <f t="shared" si="146"/>
        <v>5.9732204823604949E-3</v>
      </c>
      <c r="AW41" s="52">
        <f t="shared" si="147"/>
        <v>1.8285368823552533E-3</v>
      </c>
      <c r="AX41" s="52">
        <f t="shared" si="148"/>
        <v>1.8285368823552533E-3</v>
      </c>
      <c r="AY41" s="52">
        <f t="shared" si="149"/>
        <v>-1.9879313599421258E-2</v>
      </c>
      <c r="AZ41" s="52">
        <f t="shared" si="150"/>
        <v>-1.9879313599421258E-2</v>
      </c>
      <c r="BA41" s="52">
        <f t="shared" si="151"/>
        <v>-3.2482529171516832E-2</v>
      </c>
      <c r="BB41" s="52">
        <f t="shared" si="152"/>
        <v>5.4815316716136341E-3</v>
      </c>
      <c r="BC41" s="52">
        <f t="shared" si="153"/>
        <v>5.4815316716136341E-3</v>
      </c>
      <c r="BD41" s="52">
        <f t="shared" si="154"/>
        <v>4.3341214504273431E-2</v>
      </c>
      <c r="BE41" s="52">
        <f t="shared" si="155"/>
        <v>4.3341214504273431E-2</v>
      </c>
      <c r="BF41" s="52">
        <f t="shared" si="156"/>
        <v>1.7019348116952344E-2</v>
      </c>
      <c r="BG41" s="52">
        <f t="shared" si="157"/>
        <v>1.7019348116952344E-2</v>
      </c>
      <c r="BH41" s="52">
        <f t="shared" si="158"/>
        <v>3.729466637296637E-2</v>
      </c>
      <c r="BI41" s="52">
        <f t="shared" si="159"/>
        <v>3.729466637296637E-2</v>
      </c>
      <c r="BJ41" s="52">
        <f t="shared" si="160"/>
        <v>1.244741932023701E-2</v>
      </c>
      <c r="BK41" s="52">
        <f t="shared" si="161"/>
        <v>1.244741932023701E-2</v>
      </c>
      <c r="BL41" s="52">
        <f t="shared" si="162"/>
        <v>-0.17792387413548777</v>
      </c>
      <c r="BM41" s="52">
        <f t="shared" si="163"/>
        <v>-0.17792387413548777</v>
      </c>
      <c r="BN41" s="52">
        <f t="shared" si="164"/>
        <v>-0.33084917551267179</v>
      </c>
      <c r="BO41" s="52">
        <f t="shared" si="174"/>
        <v>0.55871088512154332</v>
      </c>
      <c r="BP41" s="52">
        <f t="shared" si="16"/>
        <v>0.63615421153752194</v>
      </c>
      <c r="BQ41" s="52">
        <f t="shared" si="175"/>
        <v>0.55871088512154332</v>
      </c>
      <c r="BR41" s="52">
        <f t="shared" si="18"/>
        <v>0.63615421153752194</v>
      </c>
      <c r="BS41" s="52">
        <f t="shared" si="176"/>
        <v>-0.55722321924139684</v>
      </c>
      <c r="BT41" s="52">
        <f t="shared" si="20"/>
        <v>0.3641901963250449</v>
      </c>
      <c r="BU41" s="52">
        <f t="shared" si="21"/>
        <v>-1.3641901963250449</v>
      </c>
      <c r="BV41" s="52">
        <f t="shared" si="22"/>
        <v>1.8610148917493645</v>
      </c>
      <c r="BW41" s="185"/>
    </row>
    <row r="42" spans="11:75" ht="15.75" thickTop="1" x14ac:dyDescent="0.25">
      <c r="K42" s="186">
        <v>6</v>
      </c>
      <c r="L42" s="53">
        <v>1</v>
      </c>
      <c r="M42" s="53">
        <v>5.0999999999999996</v>
      </c>
      <c r="N42" s="53">
        <v>3.5</v>
      </c>
      <c r="O42" s="53">
        <v>1.4</v>
      </c>
      <c r="P42" s="53">
        <v>0.2</v>
      </c>
      <c r="Q42" s="53">
        <v>1</v>
      </c>
      <c r="R42" s="53">
        <f t="shared" si="120"/>
        <v>5.4815316716136341E-3</v>
      </c>
      <c r="S42" s="53">
        <f t="shared" si="121"/>
        <v>5.4815316716136341E-3</v>
      </c>
      <c r="T42" s="53">
        <f t="shared" si="122"/>
        <v>4.3341214504273431E-2</v>
      </c>
      <c r="U42" s="53">
        <f t="shared" si="123"/>
        <v>4.3341214504273431E-2</v>
      </c>
      <c r="V42" s="53">
        <f t="shared" si="124"/>
        <v>1.7019348116952344E-2</v>
      </c>
      <c r="W42" s="53">
        <f t="shared" si="125"/>
        <v>1.7019348116952344E-2</v>
      </c>
      <c r="X42" s="53">
        <f t="shared" si="126"/>
        <v>3.729466637296637E-2</v>
      </c>
      <c r="Y42" s="53">
        <f t="shared" si="127"/>
        <v>3.729466637296637E-2</v>
      </c>
      <c r="Z42" s="53">
        <f t="shared" si="128"/>
        <v>1.244741932023701E-2</v>
      </c>
      <c r="AA42" s="53">
        <f t="shared" si="129"/>
        <v>1.244741932023701E-2</v>
      </c>
      <c r="AB42" s="53">
        <f t="shared" si="130"/>
        <v>0.34079146083894168</v>
      </c>
      <c r="AC42" s="53">
        <f t="shared" si="34"/>
        <v>0.58438276541594669</v>
      </c>
      <c r="AD42" s="53">
        <f t="shared" si="131"/>
        <v>0.34079146083894168</v>
      </c>
      <c r="AE42" s="53">
        <f t="shared" si="36"/>
        <v>0.58438276541594669</v>
      </c>
      <c r="AF42" s="53">
        <v>1</v>
      </c>
      <c r="AG42" s="53">
        <f t="shared" si="132"/>
        <v>-0.17792387413548777</v>
      </c>
      <c r="AH42" s="53">
        <f t="shared" si="133"/>
        <v>-0.17792387413548777</v>
      </c>
      <c r="AI42" s="53">
        <f t="shared" si="134"/>
        <v>-0.33084917551267179</v>
      </c>
      <c r="AJ42" s="53">
        <f t="shared" si="135"/>
        <v>-0.53880046671430215</v>
      </c>
      <c r="AK42" s="53">
        <f t="shared" si="41"/>
        <v>0.36846666837187764</v>
      </c>
      <c r="AL42" s="53">
        <f t="shared" si="136"/>
        <v>0.1469571637925691</v>
      </c>
      <c r="AM42" s="53">
        <f t="shared" si="137"/>
        <v>-6.3506172055604309E-3</v>
      </c>
      <c r="AN42" s="53">
        <f t="shared" si="138"/>
        <v>-6.3506172055604309E-3</v>
      </c>
      <c r="AO42" s="53">
        <f t="shared" si="139"/>
        <v>-6.3506172055604313E-4</v>
      </c>
      <c r="AP42" s="53">
        <f t="shared" si="140"/>
        <v>-6.3506172055604313E-4</v>
      </c>
      <c r="AQ42" s="53">
        <f t="shared" si="141"/>
        <v>-3.2388147748358197E-3</v>
      </c>
      <c r="AR42" s="53">
        <f t="shared" si="142"/>
        <v>-3.2388147748358197E-3</v>
      </c>
      <c r="AS42" s="53">
        <f t="shared" si="143"/>
        <v>-2.2227160219461511E-3</v>
      </c>
      <c r="AT42" s="53">
        <f t="shared" si="144"/>
        <v>-2.2227160219461511E-3</v>
      </c>
      <c r="AU42" s="53">
        <f t="shared" si="145"/>
        <v>-8.8908640877846028E-4</v>
      </c>
      <c r="AV42" s="53">
        <f t="shared" si="146"/>
        <v>-8.8908640877846028E-4</v>
      </c>
      <c r="AW42" s="53">
        <f t="shared" si="147"/>
        <v>-1.2701234411120863E-4</v>
      </c>
      <c r="AX42" s="53">
        <f t="shared" si="148"/>
        <v>-1.2701234411120863E-4</v>
      </c>
      <c r="AY42" s="53">
        <f t="shared" si="149"/>
        <v>8.587923377478577E-3</v>
      </c>
      <c r="AZ42" s="53">
        <f t="shared" si="150"/>
        <v>8.587923377478577E-3</v>
      </c>
      <c r="BA42" s="53">
        <f t="shared" si="151"/>
        <v>1.469571637925691E-2</v>
      </c>
      <c r="BB42" s="53">
        <f t="shared" si="152"/>
        <v>4.8464699510575911E-3</v>
      </c>
      <c r="BC42" s="53">
        <f t="shared" si="153"/>
        <v>4.8464699510575911E-3</v>
      </c>
      <c r="BD42" s="53">
        <f t="shared" si="154"/>
        <v>4.0102399729437611E-2</v>
      </c>
      <c r="BE42" s="53">
        <f t="shared" si="155"/>
        <v>4.0102399729437611E-2</v>
      </c>
      <c r="BF42" s="53">
        <f t="shared" si="156"/>
        <v>1.4796632095006193E-2</v>
      </c>
      <c r="BG42" s="53">
        <f t="shared" si="157"/>
        <v>1.4796632095006193E-2</v>
      </c>
      <c r="BH42" s="53">
        <f t="shared" si="158"/>
        <v>3.640557996418791E-2</v>
      </c>
      <c r="BI42" s="53">
        <f t="shared" si="159"/>
        <v>3.640557996418791E-2</v>
      </c>
      <c r="BJ42" s="53">
        <f t="shared" si="160"/>
        <v>1.2320406976125801E-2</v>
      </c>
      <c r="BK42" s="53">
        <f t="shared" si="161"/>
        <v>1.2320406976125801E-2</v>
      </c>
      <c r="BL42" s="53">
        <f t="shared" si="162"/>
        <v>-0.1693359507580092</v>
      </c>
      <c r="BM42" s="53">
        <f t="shared" si="163"/>
        <v>-0.1693359507580092</v>
      </c>
      <c r="BN42" s="53">
        <f t="shared" si="164"/>
        <v>-0.31615345913341486</v>
      </c>
      <c r="BO42" s="53">
        <f>L42*$BB$47+M42*$BD$47+N42*$BF$47+O42*$BH$47+P42*$BJ$47</f>
        <v>0.47262096354297078</v>
      </c>
      <c r="BP42" s="53">
        <f t="shared" si="16"/>
        <v>0.61600391541002875</v>
      </c>
      <c r="BQ42" s="53">
        <f>L42*$BC$47+M42*$BE$47+N42*$BG$47+O42*$BI$47+P42*$BK$47</f>
        <v>0.47262096354297078</v>
      </c>
      <c r="BR42" s="53">
        <f t="shared" si="18"/>
        <v>0.61600391541002875</v>
      </c>
      <c r="BS42" s="53">
        <f>$BL$47*BP42+BR42*$BM$47+$BN$47*AF42</f>
        <v>-0.64502634719104801</v>
      </c>
      <c r="BT42" s="53">
        <f t="shared" si="20"/>
        <v>0.34411121224136737</v>
      </c>
      <c r="BU42" s="53">
        <f t="shared" si="21"/>
        <v>0.65588878775863257</v>
      </c>
      <c r="BV42" s="53">
        <f t="shared" si="22"/>
        <v>0.43019010190748858</v>
      </c>
      <c r="BW42" s="180">
        <f t="shared" ref="BW42" si="177">SUM(BV42:BV47)/2</f>
        <v>3.3290436244889823</v>
      </c>
    </row>
    <row r="43" spans="11:75" x14ac:dyDescent="0.25">
      <c r="K43" s="187"/>
      <c r="L43" s="54">
        <v>1</v>
      </c>
      <c r="M43" s="54">
        <v>4.9000000000000004</v>
      </c>
      <c r="N43" s="54">
        <v>3</v>
      </c>
      <c r="O43" s="54">
        <v>1.4</v>
      </c>
      <c r="P43" s="54">
        <v>0.2</v>
      </c>
      <c r="Q43" s="54">
        <v>1</v>
      </c>
      <c r="R43" s="54">
        <f t="shared" si="120"/>
        <v>4.8464699510575911E-3</v>
      </c>
      <c r="S43" s="54">
        <f t="shared" si="121"/>
        <v>4.8464699510575911E-3</v>
      </c>
      <c r="T43" s="54">
        <f t="shared" si="122"/>
        <v>4.0102399729437611E-2</v>
      </c>
      <c r="U43" s="54">
        <f t="shared" si="123"/>
        <v>4.0102399729437611E-2</v>
      </c>
      <c r="V43" s="54">
        <f t="shared" si="124"/>
        <v>1.4796632095006193E-2</v>
      </c>
      <c r="W43" s="54">
        <f t="shared" si="125"/>
        <v>1.4796632095006193E-2</v>
      </c>
      <c r="X43" s="54">
        <f t="shared" si="126"/>
        <v>3.640557996418791E-2</v>
      </c>
      <c r="Y43" s="54">
        <f t="shared" si="127"/>
        <v>3.640557996418791E-2</v>
      </c>
      <c r="Z43" s="54">
        <f t="shared" si="128"/>
        <v>1.2320406976125801E-2</v>
      </c>
      <c r="AA43" s="54">
        <f t="shared" si="129"/>
        <v>1.2320406976125801E-2</v>
      </c>
      <c r="AB43" s="54">
        <f t="shared" si="130"/>
        <v>0.29917001825540868</v>
      </c>
      <c r="AC43" s="54">
        <f t="shared" si="34"/>
        <v>0.57423960835040222</v>
      </c>
      <c r="AD43" s="54">
        <f t="shared" si="131"/>
        <v>0.29917001825540868</v>
      </c>
      <c r="AE43" s="54">
        <f t="shared" si="36"/>
        <v>0.57423960835040222</v>
      </c>
      <c r="AF43" s="54">
        <v>1</v>
      </c>
      <c r="AG43" s="54">
        <f t="shared" si="132"/>
        <v>-0.1693359507580092</v>
      </c>
      <c r="AH43" s="54">
        <f t="shared" si="133"/>
        <v>-0.1693359507580092</v>
      </c>
      <c r="AI43" s="54">
        <f t="shared" si="134"/>
        <v>-0.31615345913341486</v>
      </c>
      <c r="AJ43" s="54">
        <f t="shared" si="135"/>
        <v>-0.51063227921925924</v>
      </c>
      <c r="AK43" s="54">
        <f t="shared" si="41"/>
        <v>0.37504531622320464</v>
      </c>
      <c r="AL43" s="54">
        <f t="shared" si="136"/>
        <v>0.14648083287329014</v>
      </c>
      <c r="AM43" s="54">
        <f t="shared" si="137"/>
        <v>-6.0644074507270234E-3</v>
      </c>
      <c r="AN43" s="54">
        <f t="shared" si="138"/>
        <v>-6.0644074507270234E-3</v>
      </c>
      <c r="AO43" s="54">
        <f t="shared" si="139"/>
        <v>-6.064407450727024E-4</v>
      </c>
      <c r="AP43" s="54">
        <f t="shared" si="140"/>
        <v>-6.064407450727024E-4</v>
      </c>
      <c r="AQ43" s="54">
        <f t="shared" si="141"/>
        <v>-2.9715596508562421E-3</v>
      </c>
      <c r="AR43" s="54">
        <f t="shared" si="142"/>
        <v>-2.9715596508562421E-3</v>
      </c>
      <c r="AS43" s="54">
        <f t="shared" si="143"/>
        <v>-1.8193222352181071E-3</v>
      </c>
      <c r="AT43" s="54">
        <f t="shared" si="144"/>
        <v>-1.8193222352181071E-3</v>
      </c>
      <c r="AU43" s="54">
        <f t="shared" si="145"/>
        <v>-8.490170431017833E-4</v>
      </c>
      <c r="AV43" s="54">
        <f t="shared" si="146"/>
        <v>-8.490170431017833E-4</v>
      </c>
      <c r="AW43" s="54">
        <f t="shared" si="147"/>
        <v>-1.2128814901454049E-4</v>
      </c>
      <c r="AX43" s="54">
        <f t="shared" si="148"/>
        <v>-1.2128814901454049E-4</v>
      </c>
      <c r="AY43" s="54">
        <f t="shared" si="149"/>
        <v>8.411509609999885E-3</v>
      </c>
      <c r="AZ43" s="54">
        <f t="shared" si="150"/>
        <v>8.411509609999885E-3</v>
      </c>
      <c r="BA43" s="54">
        <f t="shared" si="151"/>
        <v>1.4648083287329014E-2</v>
      </c>
      <c r="BB43" s="54">
        <f t="shared" si="152"/>
        <v>4.2400292059848891E-3</v>
      </c>
      <c r="BC43" s="54">
        <f t="shared" si="153"/>
        <v>4.2400292059848891E-3</v>
      </c>
      <c r="BD43" s="54">
        <f t="shared" si="154"/>
        <v>3.7130840078581369E-2</v>
      </c>
      <c r="BE43" s="54">
        <f t="shared" si="155"/>
        <v>3.7130840078581369E-2</v>
      </c>
      <c r="BF43" s="54">
        <f t="shared" si="156"/>
        <v>1.2977309859788086E-2</v>
      </c>
      <c r="BG43" s="54">
        <f t="shared" si="157"/>
        <v>1.2977309859788086E-2</v>
      </c>
      <c r="BH43" s="54">
        <f t="shared" si="158"/>
        <v>3.5556562921086124E-2</v>
      </c>
      <c r="BI43" s="54">
        <f t="shared" si="159"/>
        <v>3.5556562921086124E-2</v>
      </c>
      <c r="BJ43" s="54">
        <f t="shared" si="160"/>
        <v>1.219911882711126E-2</v>
      </c>
      <c r="BK43" s="54">
        <f t="shared" si="161"/>
        <v>1.219911882711126E-2</v>
      </c>
      <c r="BL43" s="54">
        <f t="shared" si="162"/>
        <v>-0.1609244411480093</v>
      </c>
      <c r="BM43" s="54">
        <f t="shared" si="163"/>
        <v>-0.1609244411480093</v>
      </c>
      <c r="BN43" s="54">
        <f t="shared" si="164"/>
        <v>-0.30150537584608583</v>
      </c>
      <c r="BO43" s="54">
        <f t="shared" ref="BO43:BO47" si="178">L43*$BB$47+M43*$BD$47+N43*$BF$47+O43*$BH$47+P43*$BJ$47</f>
        <v>0.44900596053460895</v>
      </c>
      <c r="BP43" s="54">
        <f t="shared" si="16"/>
        <v>0.61040286618361195</v>
      </c>
      <c r="BQ43" s="54">
        <f t="shared" ref="BQ43:BQ47" si="179">L43*$BC$47+M43*$BE$47+N43*$BG$47+O43*$BI$47+P43*$BK$47</f>
        <v>0.44900596053460895</v>
      </c>
      <c r="BR43" s="54">
        <f t="shared" si="18"/>
        <v>0.61040286618361195</v>
      </c>
      <c r="BS43" s="54">
        <f t="shared" ref="BS43:BS47" si="180">$BL$47*BP43+BR43*$BM$47+$BN$47*AF43</f>
        <v>-0.64263834969403777</v>
      </c>
      <c r="BT43" s="54">
        <f t="shared" si="20"/>
        <v>0.34465038059394781</v>
      </c>
      <c r="BU43" s="54">
        <f t="shared" si="21"/>
        <v>0.65534961940605219</v>
      </c>
      <c r="BV43" s="54">
        <f t="shared" si="22"/>
        <v>0.42948312365565744</v>
      </c>
      <c r="BW43" s="181"/>
    </row>
    <row r="44" spans="11:75" x14ac:dyDescent="0.25">
      <c r="K44" s="187"/>
      <c r="L44" s="54">
        <v>1</v>
      </c>
      <c r="M44" s="54">
        <v>4.7</v>
      </c>
      <c r="N44" s="54">
        <v>3.2</v>
      </c>
      <c r="O44" s="54">
        <v>1.3</v>
      </c>
      <c r="P44" s="54">
        <v>0.2</v>
      </c>
      <c r="Q44" s="54">
        <v>1</v>
      </c>
      <c r="R44" s="54">
        <f t="shared" si="120"/>
        <v>4.2400292059848891E-3</v>
      </c>
      <c r="S44" s="54">
        <f t="shared" si="121"/>
        <v>4.2400292059848891E-3</v>
      </c>
      <c r="T44" s="54">
        <f t="shared" si="122"/>
        <v>3.7130840078581369E-2</v>
      </c>
      <c r="U44" s="54">
        <f t="shared" si="123"/>
        <v>3.7130840078581369E-2</v>
      </c>
      <c r="V44" s="54">
        <f t="shared" si="124"/>
        <v>1.2977309859788086E-2</v>
      </c>
      <c r="W44" s="54">
        <f t="shared" si="125"/>
        <v>1.2977309859788086E-2</v>
      </c>
      <c r="X44" s="54">
        <f t="shared" si="126"/>
        <v>3.5556562921086124E-2</v>
      </c>
      <c r="Y44" s="54">
        <f t="shared" si="127"/>
        <v>3.5556562921086124E-2</v>
      </c>
      <c r="Z44" s="54">
        <f t="shared" si="128"/>
        <v>1.219911882711126E-2</v>
      </c>
      <c r="AA44" s="54">
        <f t="shared" si="129"/>
        <v>1.219911882711126E-2</v>
      </c>
      <c r="AB44" s="54">
        <f t="shared" si="130"/>
        <v>0.26894572468947342</v>
      </c>
      <c r="AC44" s="54">
        <f t="shared" si="34"/>
        <v>0.56683406362873479</v>
      </c>
      <c r="AD44" s="54">
        <f t="shared" si="131"/>
        <v>0.26894572468947342</v>
      </c>
      <c r="AE44" s="54">
        <f t="shared" si="36"/>
        <v>0.56683406362873479</v>
      </c>
      <c r="AF44" s="54">
        <v>1</v>
      </c>
      <c r="AG44" s="54">
        <f t="shared" si="132"/>
        <v>-0.1609244411480093</v>
      </c>
      <c r="AH44" s="54">
        <f t="shared" si="133"/>
        <v>-0.1609244411480093</v>
      </c>
      <c r="AI44" s="54">
        <f t="shared" si="134"/>
        <v>-0.30150537584608583</v>
      </c>
      <c r="AJ44" s="54">
        <f t="shared" si="135"/>
        <v>-0.4839402856723044</v>
      </c>
      <c r="AK44" s="54">
        <f t="shared" si="41"/>
        <v>0.3813221168379296</v>
      </c>
      <c r="AL44" s="54">
        <f t="shared" si="136"/>
        <v>0.1459557392955961</v>
      </c>
      <c r="AM44" s="54">
        <f t="shared" si="137"/>
        <v>-5.7670461215656938E-3</v>
      </c>
      <c r="AN44" s="54">
        <f t="shared" si="138"/>
        <v>-5.7670461215656938E-3</v>
      </c>
      <c r="AO44" s="54">
        <f t="shared" si="139"/>
        <v>-5.767046121565694E-4</v>
      </c>
      <c r="AP44" s="54">
        <f t="shared" si="140"/>
        <v>-5.767046121565694E-4</v>
      </c>
      <c r="AQ44" s="54">
        <f t="shared" si="141"/>
        <v>-2.7105116771358761E-3</v>
      </c>
      <c r="AR44" s="54">
        <f t="shared" si="142"/>
        <v>-2.7105116771358761E-3</v>
      </c>
      <c r="AS44" s="54">
        <f t="shared" si="143"/>
        <v>-1.8454547589010222E-3</v>
      </c>
      <c r="AT44" s="54">
        <f t="shared" si="144"/>
        <v>-1.8454547589010222E-3</v>
      </c>
      <c r="AU44" s="54">
        <f t="shared" si="145"/>
        <v>-7.4971599580354029E-4</v>
      </c>
      <c r="AV44" s="54">
        <f t="shared" si="146"/>
        <v>-7.4971599580354029E-4</v>
      </c>
      <c r="AW44" s="54">
        <f t="shared" si="147"/>
        <v>-1.1534092243131389E-4</v>
      </c>
      <c r="AX44" s="54">
        <f t="shared" si="148"/>
        <v>-1.1534092243131389E-4</v>
      </c>
      <c r="AY44" s="54">
        <f t="shared" si="149"/>
        <v>8.2732684814858948E-3</v>
      </c>
      <c r="AZ44" s="54">
        <f t="shared" si="150"/>
        <v>8.2732684814858948E-3</v>
      </c>
      <c r="BA44" s="54">
        <f t="shared" si="151"/>
        <v>1.459557392955961E-2</v>
      </c>
      <c r="BB44" s="54">
        <f t="shared" si="152"/>
        <v>3.6633245938283198E-3</v>
      </c>
      <c r="BC44" s="54">
        <f t="shared" si="153"/>
        <v>3.6633245938283198E-3</v>
      </c>
      <c r="BD44" s="54">
        <f t="shared" si="154"/>
        <v>3.4420328401445495E-2</v>
      </c>
      <c r="BE44" s="54">
        <f t="shared" si="155"/>
        <v>3.4420328401445495E-2</v>
      </c>
      <c r="BF44" s="54">
        <f t="shared" si="156"/>
        <v>1.1131855100887064E-2</v>
      </c>
      <c r="BG44" s="54">
        <f t="shared" si="157"/>
        <v>1.1131855100887064E-2</v>
      </c>
      <c r="BH44" s="54">
        <f t="shared" si="158"/>
        <v>3.4806846925282582E-2</v>
      </c>
      <c r="BI44" s="54">
        <f t="shared" si="159"/>
        <v>3.4806846925282582E-2</v>
      </c>
      <c r="BJ44" s="54">
        <f t="shared" si="160"/>
        <v>1.2083777904679946E-2</v>
      </c>
      <c r="BK44" s="54">
        <f t="shared" si="161"/>
        <v>1.2083777904679946E-2</v>
      </c>
      <c r="BL44" s="54">
        <f t="shared" si="162"/>
        <v>-0.15265117266652339</v>
      </c>
      <c r="BM44" s="54">
        <f t="shared" si="163"/>
        <v>-0.15265117266652339</v>
      </c>
      <c r="BN44" s="54">
        <f t="shared" si="164"/>
        <v>-0.28690980191652621</v>
      </c>
      <c r="BO44" s="54">
        <f t="shared" si="178"/>
        <v>0.43634152445725927</v>
      </c>
      <c r="BP44" s="54">
        <f t="shared" si="16"/>
        <v>0.60738694483080513</v>
      </c>
      <c r="BQ44" s="54">
        <f t="shared" si="179"/>
        <v>0.43634152445725927</v>
      </c>
      <c r="BR44" s="54">
        <f t="shared" si="18"/>
        <v>0.60738694483080513</v>
      </c>
      <c r="BS44" s="54">
        <f t="shared" si="180"/>
        <v>-0.6413525169240426</v>
      </c>
      <c r="BT44" s="54">
        <f t="shared" si="20"/>
        <v>0.34494086512114375</v>
      </c>
      <c r="BU44" s="54">
        <f t="shared" si="21"/>
        <v>0.65505913487885625</v>
      </c>
      <c r="BV44" s="54">
        <f t="shared" si="22"/>
        <v>0.42910247018823561</v>
      </c>
      <c r="BW44" s="181"/>
    </row>
    <row r="45" spans="11:75" x14ac:dyDescent="0.25">
      <c r="K45" s="187"/>
      <c r="L45" s="54">
        <v>1</v>
      </c>
      <c r="M45" s="54">
        <v>7</v>
      </c>
      <c r="N45" s="54">
        <v>3.2</v>
      </c>
      <c r="O45" s="54">
        <v>4.7</v>
      </c>
      <c r="P45" s="54">
        <v>1.4</v>
      </c>
      <c r="Q45" s="54">
        <v>-1</v>
      </c>
      <c r="R45" s="54">
        <f t="shared" si="120"/>
        <v>3.6633245938283198E-3</v>
      </c>
      <c r="S45" s="54">
        <f t="shared" si="121"/>
        <v>3.6633245938283198E-3</v>
      </c>
      <c r="T45" s="54">
        <f t="shared" si="122"/>
        <v>3.4420328401445495E-2</v>
      </c>
      <c r="U45" s="54">
        <f t="shared" si="123"/>
        <v>3.4420328401445495E-2</v>
      </c>
      <c r="V45" s="54">
        <f t="shared" si="124"/>
        <v>1.1131855100887064E-2</v>
      </c>
      <c r="W45" s="54">
        <f t="shared" si="125"/>
        <v>1.1131855100887064E-2</v>
      </c>
      <c r="X45" s="54">
        <f t="shared" si="126"/>
        <v>3.4806846925282582E-2</v>
      </c>
      <c r="Y45" s="54">
        <f t="shared" si="127"/>
        <v>3.4806846925282582E-2</v>
      </c>
      <c r="Z45" s="54">
        <f t="shared" si="128"/>
        <v>1.2083777904679946E-2</v>
      </c>
      <c r="AA45" s="54">
        <f t="shared" si="129"/>
        <v>1.2083777904679946E-2</v>
      </c>
      <c r="AB45" s="54">
        <f t="shared" si="130"/>
        <v>0.46073702934216548</v>
      </c>
      <c r="AC45" s="54">
        <f t="shared" si="34"/>
        <v>0.61318900541548105</v>
      </c>
      <c r="AD45" s="54">
        <f t="shared" si="131"/>
        <v>0.46073702934216548</v>
      </c>
      <c r="AE45" s="54">
        <f t="shared" si="36"/>
        <v>0.61318900541548105</v>
      </c>
      <c r="AF45" s="54">
        <v>1</v>
      </c>
      <c r="AG45" s="54">
        <f t="shared" si="132"/>
        <v>-0.15265117266652339</v>
      </c>
      <c r="AH45" s="54">
        <f t="shared" si="133"/>
        <v>-0.15265117266652339</v>
      </c>
      <c r="AI45" s="54">
        <f t="shared" si="134"/>
        <v>-0.28690980191652621</v>
      </c>
      <c r="AJ45" s="54">
        <f t="shared" si="135"/>
        <v>-0.47411784340231089</v>
      </c>
      <c r="AK45" s="54">
        <f t="shared" si="41"/>
        <v>0.3836420695389397</v>
      </c>
      <c r="AL45" s="54">
        <f t="shared" si="136"/>
        <v>-0.32717715497941835</v>
      </c>
      <c r="AM45" s="54">
        <f t="shared" si="137"/>
        <v>1.1846124307680093E-2</v>
      </c>
      <c r="AN45" s="54">
        <f t="shared" si="138"/>
        <v>1.1846124307680093E-2</v>
      </c>
      <c r="AO45" s="54">
        <f t="shared" si="139"/>
        <v>1.1846124307680094E-3</v>
      </c>
      <c r="AP45" s="54">
        <f t="shared" si="140"/>
        <v>1.1846124307680094E-3</v>
      </c>
      <c r="AQ45" s="54">
        <f t="shared" si="141"/>
        <v>8.2922870153760656E-3</v>
      </c>
      <c r="AR45" s="54">
        <f t="shared" si="142"/>
        <v>8.2922870153760656E-3</v>
      </c>
      <c r="AS45" s="54">
        <f t="shared" si="143"/>
        <v>3.7907597784576303E-3</v>
      </c>
      <c r="AT45" s="54">
        <f t="shared" si="144"/>
        <v>3.7907597784576303E-3</v>
      </c>
      <c r="AU45" s="54">
        <f t="shared" si="145"/>
        <v>5.5676784246096447E-3</v>
      </c>
      <c r="AV45" s="54">
        <f t="shared" si="146"/>
        <v>5.5676784246096447E-3</v>
      </c>
      <c r="AW45" s="54">
        <f t="shared" si="147"/>
        <v>1.6584574030752131E-3</v>
      </c>
      <c r="AX45" s="54">
        <f t="shared" si="148"/>
        <v>1.6584574030752131E-3</v>
      </c>
      <c r="AY45" s="54">
        <f t="shared" si="149"/>
        <v>-2.0062143425649624E-2</v>
      </c>
      <c r="AZ45" s="54">
        <f t="shared" si="150"/>
        <v>-2.0062143425649624E-2</v>
      </c>
      <c r="BA45" s="54">
        <f t="shared" si="151"/>
        <v>-3.2717715497941835E-2</v>
      </c>
      <c r="BB45" s="54">
        <f t="shared" si="152"/>
        <v>4.8479370245963294E-3</v>
      </c>
      <c r="BC45" s="54">
        <f t="shared" si="153"/>
        <v>4.8479370245963294E-3</v>
      </c>
      <c r="BD45" s="54">
        <f t="shared" si="154"/>
        <v>4.2712615416821559E-2</v>
      </c>
      <c r="BE45" s="54">
        <f t="shared" si="155"/>
        <v>4.2712615416821559E-2</v>
      </c>
      <c r="BF45" s="54">
        <f t="shared" si="156"/>
        <v>1.4922614879344695E-2</v>
      </c>
      <c r="BG45" s="54">
        <f t="shared" si="157"/>
        <v>1.4922614879344695E-2</v>
      </c>
      <c r="BH45" s="54">
        <f t="shared" si="158"/>
        <v>4.0374525349892228E-2</v>
      </c>
      <c r="BI45" s="54">
        <f t="shared" si="159"/>
        <v>4.0374525349892228E-2</v>
      </c>
      <c r="BJ45" s="54">
        <f t="shared" si="160"/>
        <v>1.3742235307755158E-2</v>
      </c>
      <c r="BK45" s="54">
        <f t="shared" si="161"/>
        <v>1.3742235307755158E-2</v>
      </c>
      <c r="BL45" s="54">
        <f t="shared" si="162"/>
        <v>-0.17271331609217302</v>
      </c>
      <c r="BM45" s="54">
        <f t="shared" si="163"/>
        <v>-0.17271331609217302</v>
      </c>
      <c r="BN45" s="54">
        <f t="shared" si="164"/>
        <v>-0.31962751741446804</v>
      </c>
      <c r="BO45" s="54">
        <f t="shared" si="178"/>
        <v>0.77505125224493299</v>
      </c>
      <c r="BP45" s="54">
        <f t="shared" si="16"/>
        <v>0.6846125667206191</v>
      </c>
      <c r="BQ45" s="54">
        <f t="shared" si="179"/>
        <v>0.77505125224493299</v>
      </c>
      <c r="BR45" s="54">
        <f t="shared" si="18"/>
        <v>0.6846125667206191</v>
      </c>
      <c r="BS45" s="54">
        <f t="shared" si="180"/>
        <v>-0.67427752513646233</v>
      </c>
      <c r="BT45" s="54">
        <f t="shared" si="20"/>
        <v>0.33753969404662387</v>
      </c>
      <c r="BU45" s="54">
        <f t="shared" si="21"/>
        <v>-1.3375396940466238</v>
      </c>
      <c r="BV45" s="54">
        <f t="shared" si="22"/>
        <v>1.7890124331503359</v>
      </c>
      <c r="BW45" s="181"/>
    </row>
    <row r="46" spans="11:75" x14ac:dyDescent="0.25">
      <c r="K46" s="187"/>
      <c r="L46" s="54">
        <v>1</v>
      </c>
      <c r="M46" s="54">
        <v>6.4</v>
      </c>
      <c r="N46" s="54">
        <v>3.2</v>
      </c>
      <c r="O46" s="54">
        <v>4.5</v>
      </c>
      <c r="P46" s="54">
        <v>1.5</v>
      </c>
      <c r="Q46" s="54">
        <v>-1</v>
      </c>
      <c r="R46" s="54">
        <f t="shared" si="120"/>
        <v>4.8479370245963294E-3</v>
      </c>
      <c r="S46" s="54">
        <f t="shared" si="121"/>
        <v>4.8479370245963294E-3</v>
      </c>
      <c r="T46" s="54">
        <f t="shared" si="122"/>
        <v>4.2712615416821559E-2</v>
      </c>
      <c r="U46" s="54">
        <f t="shared" si="123"/>
        <v>4.2712615416821559E-2</v>
      </c>
      <c r="V46" s="54">
        <f t="shared" si="124"/>
        <v>1.4922614879344695E-2</v>
      </c>
      <c r="W46" s="54">
        <f t="shared" si="125"/>
        <v>1.4922614879344695E-2</v>
      </c>
      <c r="X46" s="54">
        <f t="shared" si="126"/>
        <v>4.0374525349892228E-2</v>
      </c>
      <c r="Y46" s="54">
        <f t="shared" si="127"/>
        <v>4.0374525349892228E-2</v>
      </c>
      <c r="Z46" s="54">
        <f t="shared" si="128"/>
        <v>1.3742235307755158E-2</v>
      </c>
      <c r="AA46" s="54">
        <f t="shared" si="129"/>
        <v>1.3742235307755158E-2</v>
      </c>
      <c r="AB46" s="54">
        <f t="shared" si="130"/>
        <v>0.52825976034230504</v>
      </c>
      <c r="AC46" s="54">
        <f t="shared" si="34"/>
        <v>0.6290771373192976</v>
      </c>
      <c r="AD46" s="54">
        <f t="shared" si="131"/>
        <v>0.52825976034230504</v>
      </c>
      <c r="AE46" s="54">
        <f t="shared" si="36"/>
        <v>0.6290771373192976</v>
      </c>
      <c r="AF46" s="54">
        <v>1</v>
      </c>
      <c r="AG46" s="54">
        <f t="shared" si="132"/>
        <v>-0.17271331609217302</v>
      </c>
      <c r="AH46" s="54">
        <f t="shared" si="133"/>
        <v>-0.17271331609217302</v>
      </c>
      <c r="AI46" s="54">
        <f t="shared" si="134"/>
        <v>-0.31962751741446804</v>
      </c>
      <c r="AJ46" s="54">
        <f t="shared" si="135"/>
        <v>-0.53692751434284247</v>
      </c>
      <c r="AK46" s="54">
        <f t="shared" si="41"/>
        <v>0.36890260975249767</v>
      </c>
      <c r="AL46" s="54">
        <f t="shared" si="136"/>
        <v>-0.31869897251415152</v>
      </c>
      <c r="AM46" s="54">
        <f t="shared" si="137"/>
        <v>1.2843813499920829E-2</v>
      </c>
      <c r="AN46" s="54">
        <f t="shared" si="138"/>
        <v>1.2843813499920829E-2</v>
      </c>
      <c r="AO46" s="54">
        <f t="shared" si="139"/>
        <v>1.2843813499920831E-3</v>
      </c>
      <c r="AP46" s="54">
        <f t="shared" si="140"/>
        <v>1.2843813499920831E-3</v>
      </c>
      <c r="AQ46" s="54">
        <f t="shared" si="141"/>
        <v>8.2200406399493327E-3</v>
      </c>
      <c r="AR46" s="54">
        <f t="shared" si="142"/>
        <v>8.2200406399493327E-3</v>
      </c>
      <c r="AS46" s="54">
        <f t="shared" si="143"/>
        <v>4.1100203199746664E-3</v>
      </c>
      <c r="AT46" s="54">
        <f t="shared" si="144"/>
        <v>4.1100203199746664E-3</v>
      </c>
      <c r="AU46" s="54">
        <f t="shared" si="145"/>
        <v>5.779716074964374E-3</v>
      </c>
      <c r="AV46" s="54">
        <f t="shared" si="146"/>
        <v>5.779716074964374E-3</v>
      </c>
      <c r="AW46" s="54">
        <f t="shared" si="147"/>
        <v>1.9265720249881245E-3</v>
      </c>
      <c r="AX46" s="54">
        <f t="shared" si="148"/>
        <v>1.9265720249881245E-3</v>
      </c>
      <c r="AY46" s="54">
        <f t="shared" si="149"/>
        <v>-2.0048623729580394E-2</v>
      </c>
      <c r="AZ46" s="54">
        <f t="shared" si="150"/>
        <v>-2.0048623729580394E-2</v>
      </c>
      <c r="BA46" s="54">
        <f t="shared" si="151"/>
        <v>-3.1869897251415154E-2</v>
      </c>
      <c r="BB46" s="54">
        <f t="shared" si="152"/>
        <v>6.1323183745884127E-3</v>
      </c>
      <c r="BC46" s="54">
        <f t="shared" si="153"/>
        <v>6.1323183745884127E-3</v>
      </c>
      <c r="BD46" s="54">
        <f t="shared" si="154"/>
        <v>5.0932656056770893E-2</v>
      </c>
      <c r="BE46" s="54">
        <f t="shared" si="155"/>
        <v>5.0932656056770893E-2</v>
      </c>
      <c r="BF46" s="54">
        <f t="shared" si="156"/>
        <v>1.9032635199319362E-2</v>
      </c>
      <c r="BG46" s="54">
        <f t="shared" si="157"/>
        <v>1.9032635199319362E-2</v>
      </c>
      <c r="BH46" s="54">
        <f t="shared" si="158"/>
        <v>4.61542414248566E-2</v>
      </c>
      <c r="BI46" s="54">
        <f t="shared" si="159"/>
        <v>4.61542414248566E-2</v>
      </c>
      <c r="BJ46" s="54">
        <f t="shared" si="160"/>
        <v>1.5668807332743284E-2</v>
      </c>
      <c r="BK46" s="54">
        <f t="shared" si="161"/>
        <v>1.5668807332743284E-2</v>
      </c>
      <c r="BL46" s="54">
        <f t="shared" si="162"/>
        <v>-0.19276193982175341</v>
      </c>
      <c r="BM46" s="54">
        <f t="shared" si="163"/>
        <v>-0.19276193982175341</v>
      </c>
      <c r="BN46" s="54">
        <f t="shared" si="164"/>
        <v>-0.35149741466588319</v>
      </c>
      <c r="BO46" s="54">
        <f t="shared" si="178"/>
        <v>0.73019171619199952</v>
      </c>
      <c r="BP46" s="54">
        <f t="shared" si="16"/>
        <v>0.67484734197100305</v>
      </c>
      <c r="BQ46" s="54">
        <f t="shared" si="179"/>
        <v>0.73019171619199952</v>
      </c>
      <c r="BR46" s="54">
        <f t="shared" si="18"/>
        <v>0.67484734197100305</v>
      </c>
      <c r="BS46" s="54">
        <f t="shared" si="180"/>
        <v>-0.67011413872131653</v>
      </c>
      <c r="BT46" s="54">
        <f t="shared" si="20"/>
        <v>0.3384712836989946</v>
      </c>
      <c r="BU46" s="54">
        <f t="shared" si="21"/>
        <v>-1.3384712836989947</v>
      </c>
      <c r="BV46" s="54">
        <f t="shared" si="22"/>
        <v>1.7915053772868348</v>
      </c>
      <c r="BW46" s="181"/>
    </row>
    <row r="47" spans="11:75" ht="15.75" thickBot="1" x14ac:dyDescent="0.3">
      <c r="K47" s="188"/>
      <c r="L47" s="55">
        <v>1</v>
      </c>
      <c r="M47" s="55">
        <v>6.9</v>
      </c>
      <c r="N47" s="55">
        <v>3.1</v>
      </c>
      <c r="O47" s="55">
        <v>4.9000000000000004</v>
      </c>
      <c r="P47" s="55">
        <v>1.5</v>
      </c>
      <c r="Q47" s="55">
        <v>-1</v>
      </c>
      <c r="R47" s="55">
        <f t="shared" si="120"/>
        <v>6.1323183745884127E-3</v>
      </c>
      <c r="S47" s="55">
        <f t="shared" si="121"/>
        <v>6.1323183745884127E-3</v>
      </c>
      <c r="T47" s="55">
        <f t="shared" si="122"/>
        <v>5.0932656056770893E-2</v>
      </c>
      <c r="U47" s="55">
        <f t="shared" si="123"/>
        <v>5.0932656056770893E-2</v>
      </c>
      <c r="V47" s="55">
        <f t="shared" si="124"/>
        <v>1.9032635199319362E-2</v>
      </c>
      <c r="W47" s="55">
        <f t="shared" si="125"/>
        <v>1.9032635199319362E-2</v>
      </c>
      <c r="X47" s="55">
        <f t="shared" si="126"/>
        <v>4.61542414248566E-2</v>
      </c>
      <c r="Y47" s="55">
        <f t="shared" si="127"/>
        <v>4.61542414248566E-2</v>
      </c>
      <c r="Z47" s="55">
        <f t="shared" si="128"/>
        <v>1.5668807332743284E-2</v>
      </c>
      <c r="AA47" s="55">
        <f t="shared" si="129"/>
        <v>1.5668807332743284E-2</v>
      </c>
      <c r="AB47" s="55">
        <f t="shared" si="130"/>
        <v>0.66622780826510986</v>
      </c>
      <c r="AC47" s="55">
        <f t="shared" si="34"/>
        <v>0.6606579884729078</v>
      </c>
      <c r="AD47" s="55">
        <f t="shared" si="131"/>
        <v>0.66622780826510986</v>
      </c>
      <c r="AE47" s="55">
        <f t="shared" si="36"/>
        <v>0.6606579884729078</v>
      </c>
      <c r="AF47" s="55">
        <v>1</v>
      </c>
      <c r="AG47" s="55">
        <f t="shared" si="132"/>
        <v>-0.19276193982175341</v>
      </c>
      <c r="AH47" s="55">
        <f t="shared" si="133"/>
        <v>-0.19276193982175341</v>
      </c>
      <c r="AI47" s="55">
        <f t="shared" si="134"/>
        <v>-0.35149741466588319</v>
      </c>
      <c r="AJ47" s="55">
        <f t="shared" si="135"/>
        <v>-0.60619684549943376</v>
      </c>
      <c r="AK47" s="55">
        <f t="shared" si="41"/>
        <v>0.352927236224375</v>
      </c>
      <c r="AL47" s="55">
        <f t="shared" si="136"/>
        <v>-0.30896745468176434</v>
      </c>
      <c r="AM47" s="55">
        <f t="shared" si="137"/>
        <v>1.3352062106989889E-2</v>
      </c>
      <c r="AN47" s="55">
        <f t="shared" si="138"/>
        <v>1.3352062106989889E-2</v>
      </c>
      <c r="AO47" s="55">
        <f t="shared" si="139"/>
        <v>1.3352062106989889E-3</v>
      </c>
      <c r="AP47" s="55">
        <f t="shared" si="140"/>
        <v>1.3352062106989889E-3</v>
      </c>
      <c r="AQ47" s="55">
        <f t="shared" si="141"/>
        <v>9.2129228538230246E-3</v>
      </c>
      <c r="AR47" s="55">
        <f t="shared" si="142"/>
        <v>9.2129228538230246E-3</v>
      </c>
      <c r="AS47" s="55">
        <f t="shared" si="143"/>
        <v>4.139139253166866E-3</v>
      </c>
      <c r="AT47" s="55">
        <f t="shared" si="144"/>
        <v>4.139139253166866E-3</v>
      </c>
      <c r="AU47" s="55">
        <f t="shared" si="145"/>
        <v>6.5425104324250459E-3</v>
      </c>
      <c r="AV47" s="55">
        <f t="shared" si="146"/>
        <v>6.5425104324250459E-3</v>
      </c>
      <c r="AW47" s="55">
        <f t="shared" si="147"/>
        <v>2.0028093160484833E-3</v>
      </c>
      <c r="AX47" s="55">
        <f t="shared" si="148"/>
        <v>2.0028093160484833E-3</v>
      </c>
      <c r="AY47" s="55">
        <f t="shared" si="149"/>
        <v>-2.0412181711364875E-2</v>
      </c>
      <c r="AZ47" s="55">
        <f t="shared" si="150"/>
        <v>-2.0412181711364875E-2</v>
      </c>
      <c r="BA47" s="55">
        <f t="shared" si="151"/>
        <v>-3.0896745468176435E-2</v>
      </c>
      <c r="BB47" s="55">
        <f t="shared" si="152"/>
        <v>7.4675245852874016E-3</v>
      </c>
      <c r="BC47" s="55">
        <f t="shared" si="153"/>
        <v>7.4675245852874016E-3</v>
      </c>
      <c r="BD47" s="55">
        <f t="shared" si="154"/>
        <v>6.0145578910593918E-2</v>
      </c>
      <c r="BE47" s="55">
        <f t="shared" si="155"/>
        <v>6.0145578910593918E-2</v>
      </c>
      <c r="BF47" s="55">
        <f t="shared" si="156"/>
        <v>2.3171774452486228E-2</v>
      </c>
      <c r="BG47" s="55">
        <f t="shared" si="157"/>
        <v>2.3171774452486228E-2</v>
      </c>
      <c r="BH47" s="55">
        <f t="shared" si="158"/>
        <v>5.2696751857281648E-2</v>
      </c>
      <c r="BI47" s="55">
        <f t="shared" si="159"/>
        <v>5.2696751857281648E-2</v>
      </c>
      <c r="BJ47" s="55">
        <f t="shared" si="160"/>
        <v>1.7671616648791768E-2</v>
      </c>
      <c r="BK47" s="55">
        <f t="shared" si="161"/>
        <v>1.7671616648791768E-2</v>
      </c>
      <c r="BL47" s="55">
        <f t="shared" si="162"/>
        <v>-0.21317412153311829</v>
      </c>
      <c r="BM47" s="55">
        <f t="shared" si="163"/>
        <v>-0.21317412153311829</v>
      </c>
      <c r="BN47" s="55">
        <f t="shared" si="164"/>
        <v>-0.38239416013405964</v>
      </c>
      <c r="BO47" s="55">
        <f t="shared" si="178"/>
        <v>0.77902602894496054</v>
      </c>
      <c r="BP47" s="55">
        <f t="shared" si="16"/>
        <v>0.68547016292411922</v>
      </c>
      <c r="BQ47" s="55">
        <f t="shared" si="179"/>
        <v>0.77902602894496054</v>
      </c>
      <c r="BR47" s="55">
        <f t="shared" si="18"/>
        <v>0.68547016292411922</v>
      </c>
      <c r="BS47" s="55">
        <f t="shared" si="180"/>
        <v>-0.6746431597710848</v>
      </c>
      <c r="BT47" s="55">
        <f t="shared" si="20"/>
        <v>0.33745794056837997</v>
      </c>
      <c r="BU47" s="55">
        <f t="shared" si="21"/>
        <v>-1.33745794056838</v>
      </c>
      <c r="BV47" s="55">
        <f t="shared" si="22"/>
        <v>1.7887937427894123</v>
      </c>
      <c r="BW47" s="182"/>
    </row>
    <row r="48" spans="11:75" ht="15.75" thickTop="1" x14ac:dyDescent="0.25">
      <c r="K48" s="191">
        <v>7</v>
      </c>
      <c r="L48" s="61">
        <v>1</v>
      </c>
      <c r="M48" s="61">
        <v>5.0999999999999996</v>
      </c>
      <c r="N48" s="61">
        <v>3.5</v>
      </c>
      <c r="O48" s="61">
        <v>1.4</v>
      </c>
      <c r="P48" s="61">
        <v>0.2</v>
      </c>
      <c r="Q48" s="61">
        <v>1</v>
      </c>
      <c r="R48" s="61">
        <f t="shared" si="120"/>
        <v>7.4675245852874016E-3</v>
      </c>
      <c r="S48" s="61">
        <f t="shared" si="121"/>
        <v>7.4675245852874016E-3</v>
      </c>
      <c r="T48" s="61">
        <f t="shared" si="122"/>
        <v>6.0145578910593918E-2</v>
      </c>
      <c r="U48" s="61">
        <f t="shared" si="123"/>
        <v>6.0145578910593918E-2</v>
      </c>
      <c r="V48" s="61">
        <f t="shared" si="124"/>
        <v>2.3171774452486228E-2</v>
      </c>
      <c r="W48" s="61">
        <f t="shared" si="125"/>
        <v>2.3171774452486228E-2</v>
      </c>
      <c r="X48" s="61">
        <f t="shared" si="126"/>
        <v>5.2696751857281648E-2</v>
      </c>
      <c r="Y48" s="61">
        <f t="shared" si="127"/>
        <v>5.2696751857281648E-2</v>
      </c>
      <c r="Z48" s="61">
        <f t="shared" si="128"/>
        <v>1.7671616648791768E-2</v>
      </c>
      <c r="AA48" s="61">
        <f t="shared" si="129"/>
        <v>1.7671616648791768E-2</v>
      </c>
      <c r="AB48" s="61">
        <f t="shared" si="130"/>
        <v>0.47262096354297078</v>
      </c>
      <c r="AC48" s="61">
        <f t="shared" si="34"/>
        <v>0.61600391541002875</v>
      </c>
      <c r="AD48" s="61">
        <f t="shared" si="131"/>
        <v>0.47262096354297078</v>
      </c>
      <c r="AE48" s="61">
        <f t="shared" si="36"/>
        <v>0.61600391541002875</v>
      </c>
      <c r="AF48" s="61">
        <v>1</v>
      </c>
      <c r="AG48" s="61">
        <f t="shared" si="132"/>
        <v>-0.21317412153311829</v>
      </c>
      <c r="AH48" s="61">
        <f t="shared" si="133"/>
        <v>-0.21317412153311829</v>
      </c>
      <c r="AI48" s="61">
        <f t="shared" si="134"/>
        <v>-0.38239416013405964</v>
      </c>
      <c r="AJ48" s="61">
        <f t="shared" si="135"/>
        <v>-0.64502634719104801</v>
      </c>
      <c r="AK48" s="61">
        <f t="shared" si="41"/>
        <v>0.34411121224136737</v>
      </c>
      <c r="AL48" s="61">
        <f t="shared" si="136"/>
        <v>0.14803323746162325</v>
      </c>
      <c r="AM48" s="61">
        <f t="shared" si="137"/>
        <v>-7.4645561268121587E-3</v>
      </c>
      <c r="AN48" s="61">
        <f t="shared" si="138"/>
        <v>-7.4645561268121587E-3</v>
      </c>
      <c r="AO48" s="61">
        <f t="shared" si="139"/>
        <v>-7.4645561268121591E-4</v>
      </c>
      <c r="AP48" s="61">
        <f t="shared" si="140"/>
        <v>-7.4645561268121591E-4</v>
      </c>
      <c r="AQ48" s="61">
        <f t="shared" si="141"/>
        <v>-3.8069236246742011E-3</v>
      </c>
      <c r="AR48" s="61">
        <f t="shared" si="142"/>
        <v>-3.8069236246742011E-3</v>
      </c>
      <c r="AS48" s="61">
        <f t="shared" si="143"/>
        <v>-2.6125946443842558E-3</v>
      </c>
      <c r="AT48" s="61">
        <f t="shared" si="144"/>
        <v>-2.6125946443842558E-3</v>
      </c>
      <c r="AU48" s="61">
        <f t="shared" si="145"/>
        <v>-1.0450378577537022E-3</v>
      </c>
      <c r="AV48" s="61">
        <f t="shared" si="146"/>
        <v>-1.0450378577537022E-3</v>
      </c>
      <c r="AW48" s="61">
        <f t="shared" si="147"/>
        <v>-1.4929112253624319E-4</v>
      </c>
      <c r="AX48" s="61">
        <f t="shared" si="148"/>
        <v>-1.4929112253624319E-4</v>
      </c>
      <c r="AY48" s="61">
        <f t="shared" si="149"/>
        <v>9.1189053887182469E-3</v>
      </c>
      <c r="AZ48" s="61">
        <f t="shared" si="150"/>
        <v>9.1189053887182469E-3</v>
      </c>
      <c r="BA48" s="61">
        <f t="shared" si="151"/>
        <v>1.4803323746162327E-2</v>
      </c>
      <c r="BB48" s="61">
        <f t="shared" si="152"/>
        <v>6.7210689726061859E-3</v>
      </c>
      <c r="BC48" s="61">
        <f t="shared" si="153"/>
        <v>6.7210689726061859E-3</v>
      </c>
      <c r="BD48" s="61">
        <f t="shared" si="154"/>
        <v>5.633865528591972E-2</v>
      </c>
      <c r="BE48" s="61">
        <f t="shared" si="155"/>
        <v>5.633865528591972E-2</v>
      </c>
      <c r="BF48" s="61">
        <f t="shared" si="156"/>
        <v>2.0559179808101971E-2</v>
      </c>
      <c r="BG48" s="61">
        <f t="shared" si="157"/>
        <v>2.0559179808101971E-2</v>
      </c>
      <c r="BH48" s="61">
        <f t="shared" si="158"/>
        <v>5.1651713999527948E-2</v>
      </c>
      <c r="BI48" s="61">
        <f t="shared" si="159"/>
        <v>5.1651713999527948E-2</v>
      </c>
      <c r="BJ48" s="61">
        <f t="shared" si="160"/>
        <v>1.7522325526255524E-2</v>
      </c>
      <c r="BK48" s="61">
        <f t="shared" si="161"/>
        <v>1.7522325526255524E-2</v>
      </c>
      <c r="BL48" s="61">
        <f t="shared" si="162"/>
        <v>-0.20405521614440006</v>
      </c>
      <c r="BM48" s="61">
        <f t="shared" si="163"/>
        <v>-0.20405521614440006</v>
      </c>
      <c r="BN48" s="61">
        <f t="shared" si="164"/>
        <v>-0.3675908363878973</v>
      </c>
      <c r="BO48" s="61">
        <f>L48*$BB$53+M48*$BD$53+N48*$BF$53+O48*$BH$53+P48*$BJ$53</f>
        <v>0.60436985893425577</v>
      </c>
      <c r="BP48" s="61">
        <f t="shared" si="16"/>
        <v>0.6466554235573766</v>
      </c>
      <c r="BQ48" s="61">
        <f>L48*$BC$53+M48*$BE$53+N48*$BG$53+O48*$BI$53+P48*$BK$53</f>
        <v>0.60436985893425577</v>
      </c>
      <c r="BR48" s="61">
        <f t="shared" si="18"/>
        <v>0.6466554235573766</v>
      </c>
      <c r="BS48" s="61">
        <f>$BL$53*BP48+BR48*$BM$53+$BN$53*AF48</f>
        <v>-0.74957068696533646</v>
      </c>
      <c r="BT48" s="61">
        <f t="shared" si="20"/>
        <v>0.32091485318057816</v>
      </c>
      <c r="BU48" s="61">
        <f t="shared" si="21"/>
        <v>0.67908514681942189</v>
      </c>
      <c r="BV48" s="61">
        <f t="shared" si="22"/>
        <v>0.46115663663075579</v>
      </c>
      <c r="BW48" s="193">
        <f t="shared" ref="BW48" si="181">SUM(BV48:BV53)/2</f>
        <v>3.2736329753112932</v>
      </c>
    </row>
    <row r="49" spans="11:75" x14ac:dyDescent="0.25">
      <c r="K49" s="178"/>
      <c r="L49" s="51">
        <v>1</v>
      </c>
      <c r="M49" s="51">
        <v>4.9000000000000004</v>
      </c>
      <c r="N49" s="51">
        <v>3</v>
      </c>
      <c r="O49" s="51">
        <v>1.4</v>
      </c>
      <c r="P49" s="51">
        <v>0.2</v>
      </c>
      <c r="Q49" s="51">
        <v>1</v>
      </c>
      <c r="R49" s="51">
        <f t="shared" si="120"/>
        <v>6.7210689726061859E-3</v>
      </c>
      <c r="S49" s="51">
        <f t="shared" si="121"/>
        <v>6.7210689726061859E-3</v>
      </c>
      <c r="T49" s="51">
        <f t="shared" si="122"/>
        <v>5.633865528591972E-2</v>
      </c>
      <c r="U49" s="51">
        <f t="shared" si="123"/>
        <v>5.633865528591972E-2</v>
      </c>
      <c r="V49" s="51">
        <f t="shared" si="124"/>
        <v>2.0559179808101971E-2</v>
      </c>
      <c r="W49" s="51">
        <f t="shared" si="125"/>
        <v>2.0559179808101971E-2</v>
      </c>
      <c r="X49" s="51">
        <f t="shared" si="126"/>
        <v>5.1651713999527948E-2</v>
      </c>
      <c r="Y49" s="51">
        <f t="shared" si="127"/>
        <v>5.1651713999527948E-2</v>
      </c>
      <c r="Z49" s="51">
        <f t="shared" si="128"/>
        <v>1.7522325526255524E-2</v>
      </c>
      <c r="AA49" s="51">
        <f t="shared" si="129"/>
        <v>1.7522325526255524E-2</v>
      </c>
      <c r="AB49" s="51">
        <f t="shared" si="130"/>
        <v>0.42027488400250895</v>
      </c>
      <c r="AC49" s="51">
        <f t="shared" si="34"/>
        <v>0.60354902532076427</v>
      </c>
      <c r="AD49" s="51">
        <f t="shared" si="131"/>
        <v>0.42027488400250895</v>
      </c>
      <c r="AE49" s="51">
        <f t="shared" si="36"/>
        <v>0.60354902532076427</v>
      </c>
      <c r="AF49" s="51">
        <v>1</v>
      </c>
      <c r="AG49" s="51">
        <f t="shared" si="132"/>
        <v>-0.20405521614440006</v>
      </c>
      <c r="AH49" s="51">
        <f t="shared" si="133"/>
        <v>-0.20405521614440006</v>
      </c>
      <c r="AI49" s="51">
        <f t="shared" si="134"/>
        <v>-0.3675908363878973</v>
      </c>
      <c r="AJ49" s="51">
        <f t="shared" si="135"/>
        <v>-0.61390549001903838</v>
      </c>
      <c r="AK49" s="51">
        <f t="shared" si="41"/>
        <v>0.35116881842375697</v>
      </c>
      <c r="AL49" s="51">
        <f t="shared" si="136"/>
        <v>0.14783571716831112</v>
      </c>
      <c r="AM49" s="51">
        <f t="shared" si="137"/>
        <v>-7.2182034061032399E-3</v>
      </c>
      <c r="AN49" s="51">
        <f t="shared" si="138"/>
        <v>-7.2182034061032399E-3</v>
      </c>
      <c r="AO49" s="51">
        <f t="shared" si="139"/>
        <v>-7.2182034061032399E-4</v>
      </c>
      <c r="AP49" s="51">
        <f t="shared" si="140"/>
        <v>-7.2182034061032399E-4</v>
      </c>
      <c r="AQ49" s="51">
        <f t="shared" si="141"/>
        <v>-3.5369196689905877E-3</v>
      </c>
      <c r="AR49" s="51">
        <f t="shared" si="142"/>
        <v>-3.5369196689905877E-3</v>
      </c>
      <c r="AS49" s="51">
        <f t="shared" si="143"/>
        <v>-2.165461021830972E-3</v>
      </c>
      <c r="AT49" s="51">
        <f t="shared" si="144"/>
        <v>-2.165461021830972E-3</v>
      </c>
      <c r="AU49" s="51">
        <f t="shared" si="145"/>
        <v>-1.0105484768544535E-3</v>
      </c>
      <c r="AV49" s="51">
        <f t="shared" si="146"/>
        <v>-1.0105484768544535E-3</v>
      </c>
      <c r="AW49" s="51">
        <f t="shared" si="147"/>
        <v>-1.4436406812206481E-4</v>
      </c>
      <c r="AX49" s="51">
        <f t="shared" si="148"/>
        <v>-1.4436406812206481E-4</v>
      </c>
      <c r="AY49" s="51">
        <f t="shared" si="149"/>
        <v>8.9226103004530349E-3</v>
      </c>
      <c r="AZ49" s="51">
        <f t="shared" si="150"/>
        <v>8.9226103004530349E-3</v>
      </c>
      <c r="BA49" s="51">
        <f t="shared" si="151"/>
        <v>1.4783571716831112E-2</v>
      </c>
      <c r="BB49" s="51">
        <f t="shared" si="152"/>
        <v>5.9992486319958623E-3</v>
      </c>
      <c r="BC49" s="51">
        <f t="shared" si="153"/>
        <v>5.9992486319958623E-3</v>
      </c>
      <c r="BD49" s="51">
        <f t="shared" si="154"/>
        <v>5.2801735616929135E-2</v>
      </c>
      <c r="BE49" s="51">
        <f t="shared" si="155"/>
        <v>5.2801735616929135E-2</v>
      </c>
      <c r="BF49" s="51">
        <f t="shared" si="156"/>
        <v>1.8393718786271E-2</v>
      </c>
      <c r="BG49" s="51">
        <f t="shared" si="157"/>
        <v>1.8393718786271E-2</v>
      </c>
      <c r="BH49" s="51">
        <f t="shared" si="158"/>
        <v>5.0641165522673497E-2</v>
      </c>
      <c r="BI49" s="51">
        <f t="shared" si="159"/>
        <v>5.0641165522673497E-2</v>
      </c>
      <c r="BJ49" s="51">
        <f t="shared" si="160"/>
        <v>1.7377961458133459E-2</v>
      </c>
      <c r="BK49" s="51">
        <f t="shared" si="161"/>
        <v>1.7377961458133459E-2</v>
      </c>
      <c r="BL49" s="51">
        <f t="shared" si="162"/>
        <v>-0.19513260584394704</v>
      </c>
      <c r="BM49" s="51">
        <f t="shared" si="163"/>
        <v>-0.19513260584394704</v>
      </c>
      <c r="BN49" s="51">
        <f t="shared" si="164"/>
        <v>-0.35280726467106621</v>
      </c>
      <c r="BO49" s="51">
        <f t="shared" ref="BO49:BO53" si="182">L49*$BB$53+M49*$BD$53+N49*$BF$53+O49*$BH$53+P49*$BJ$53</f>
        <v>0.57447117820972549</v>
      </c>
      <c r="BP49" s="51">
        <f t="shared" si="16"/>
        <v>0.63979423476360264</v>
      </c>
      <c r="BQ49" s="51">
        <f t="shared" ref="BQ49:BQ53" si="183">L49*$BC$53+M49*$BE$53+N49*$BG$53+O49*$BI$53+P49*$BK$53</f>
        <v>0.57447117820972549</v>
      </c>
      <c r="BR49" s="51">
        <f t="shared" si="18"/>
        <v>0.63979423476360264</v>
      </c>
      <c r="BS49" s="51">
        <f t="shared" ref="BS49:BS53" si="184">$BL$53*BP49+BR49*$BM$53+$BN$53*AF49</f>
        <v>-0.74616679565152277</v>
      </c>
      <c r="BT49" s="51">
        <f t="shared" si="20"/>
        <v>0.32165710989634472</v>
      </c>
      <c r="BU49" s="51">
        <f t="shared" si="21"/>
        <v>0.67834289010365523</v>
      </c>
      <c r="BV49" s="51">
        <f t="shared" si="22"/>
        <v>0.46014907655417969</v>
      </c>
      <c r="BW49" s="184"/>
    </row>
    <row r="50" spans="11:75" x14ac:dyDescent="0.25">
      <c r="K50" s="178"/>
      <c r="L50" s="51">
        <v>1</v>
      </c>
      <c r="M50" s="51">
        <v>4.7</v>
      </c>
      <c r="N50" s="51">
        <v>3.2</v>
      </c>
      <c r="O50" s="51">
        <v>1.3</v>
      </c>
      <c r="P50" s="51">
        <v>0.2</v>
      </c>
      <c r="Q50" s="51">
        <v>1</v>
      </c>
      <c r="R50" s="51">
        <f t="shared" si="120"/>
        <v>5.9992486319958623E-3</v>
      </c>
      <c r="S50" s="51">
        <f t="shared" si="121"/>
        <v>5.9992486319958623E-3</v>
      </c>
      <c r="T50" s="51">
        <f t="shared" si="122"/>
        <v>5.2801735616929135E-2</v>
      </c>
      <c r="U50" s="51">
        <f t="shared" si="123"/>
        <v>5.2801735616929135E-2</v>
      </c>
      <c r="V50" s="51">
        <f t="shared" si="124"/>
        <v>1.8393718786271E-2</v>
      </c>
      <c r="W50" s="51">
        <f t="shared" si="125"/>
        <v>1.8393718786271E-2</v>
      </c>
      <c r="X50" s="51">
        <f t="shared" si="126"/>
        <v>5.0641165522673497E-2</v>
      </c>
      <c r="Y50" s="51">
        <f t="shared" si="127"/>
        <v>5.0641165522673497E-2</v>
      </c>
      <c r="Z50" s="51">
        <f t="shared" si="128"/>
        <v>1.7377961458133459E-2</v>
      </c>
      <c r="AA50" s="51">
        <f t="shared" si="129"/>
        <v>1.7377961458133459E-2</v>
      </c>
      <c r="AB50" s="51">
        <f t="shared" si="130"/>
        <v>0.38233641361873222</v>
      </c>
      <c r="AC50" s="51">
        <f t="shared" si="34"/>
        <v>0.59443649366671913</v>
      </c>
      <c r="AD50" s="51">
        <f t="shared" si="131"/>
        <v>0.38233641361873222</v>
      </c>
      <c r="AE50" s="51">
        <f t="shared" si="36"/>
        <v>0.59443649366671913</v>
      </c>
      <c r="AF50" s="51">
        <v>1</v>
      </c>
      <c r="AG50" s="51">
        <f t="shared" si="132"/>
        <v>-0.19513260584394704</v>
      </c>
      <c r="AH50" s="51">
        <f t="shared" si="133"/>
        <v>-0.19513260584394704</v>
      </c>
      <c r="AI50" s="51">
        <f t="shared" si="134"/>
        <v>-0.35280726467106621</v>
      </c>
      <c r="AJ50" s="51">
        <f t="shared" si="135"/>
        <v>-0.58479514870691784</v>
      </c>
      <c r="AK50" s="51">
        <f t="shared" si="41"/>
        <v>0.35782997797589072</v>
      </c>
      <c r="AL50" s="51">
        <f t="shared" si="136"/>
        <v>0.14756276263307197</v>
      </c>
      <c r="AM50" s="51">
        <f t="shared" si="137"/>
        <v>-6.9417817380246815E-3</v>
      </c>
      <c r="AN50" s="51">
        <f t="shared" si="138"/>
        <v>-6.9417817380246815E-3</v>
      </c>
      <c r="AO50" s="51">
        <f t="shared" si="139"/>
        <v>-6.9417817380246823E-4</v>
      </c>
      <c r="AP50" s="51">
        <f t="shared" si="140"/>
        <v>-6.9417817380246823E-4</v>
      </c>
      <c r="AQ50" s="51">
        <f t="shared" si="141"/>
        <v>-3.2626374168716007E-3</v>
      </c>
      <c r="AR50" s="51">
        <f t="shared" si="142"/>
        <v>-3.2626374168716007E-3</v>
      </c>
      <c r="AS50" s="51">
        <f t="shared" si="143"/>
        <v>-2.2213701561678983E-3</v>
      </c>
      <c r="AT50" s="51">
        <f t="shared" si="144"/>
        <v>-2.2213701561678983E-3</v>
      </c>
      <c r="AU50" s="51">
        <f t="shared" si="145"/>
        <v>-9.024316259432087E-4</v>
      </c>
      <c r="AV50" s="51">
        <f t="shared" si="146"/>
        <v>-9.024316259432087E-4</v>
      </c>
      <c r="AW50" s="51">
        <f t="shared" si="147"/>
        <v>-1.3883563476049365E-4</v>
      </c>
      <c r="AX50" s="51">
        <f t="shared" si="148"/>
        <v>-1.3883563476049365E-4</v>
      </c>
      <c r="AY50" s="51">
        <f t="shared" si="149"/>
        <v>8.771669121537767E-3</v>
      </c>
      <c r="AZ50" s="51">
        <f t="shared" si="150"/>
        <v>8.771669121537767E-3</v>
      </c>
      <c r="BA50" s="51">
        <f t="shared" si="151"/>
        <v>1.4756276263307198E-2</v>
      </c>
      <c r="BB50" s="51">
        <f t="shared" si="152"/>
        <v>5.3050704581933941E-3</v>
      </c>
      <c r="BC50" s="51">
        <f t="shared" si="153"/>
        <v>5.3050704581933941E-3</v>
      </c>
      <c r="BD50" s="51">
        <f t="shared" si="154"/>
        <v>4.9539098200057537E-2</v>
      </c>
      <c r="BE50" s="51">
        <f t="shared" si="155"/>
        <v>4.9539098200057537E-2</v>
      </c>
      <c r="BF50" s="51">
        <f t="shared" si="156"/>
        <v>1.6172348630103101E-2</v>
      </c>
      <c r="BG50" s="51">
        <f t="shared" si="157"/>
        <v>1.6172348630103101E-2</v>
      </c>
      <c r="BH50" s="51">
        <f t="shared" si="158"/>
        <v>4.9738733896730287E-2</v>
      </c>
      <c r="BI50" s="51">
        <f t="shared" si="159"/>
        <v>4.9738733896730287E-2</v>
      </c>
      <c r="BJ50" s="51">
        <f t="shared" si="160"/>
        <v>1.7239125823372965E-2</v>
      </c>
      <c r="BK50" s="51">
        <f t="shared" si="161"/>
        <v>1.7239125823372965E-2</v>
      </c>
      <c r="BL50" s="51">
        <f t="shared" si="162"/>
        <v>-0.18636093672240928</v>
      </c>
      <c r="BM50" s="51">
        <f t="shared" si="163"/>
        <v>-0.18636093672240928</v>
      </c>
      <c r="BN50" s="51">
        <f t="shared" si="164"/>
        <v>-0.33805098840775899</v>
      </c>
      <c r="BO50" s="51">
        <f t="shared" si="182"/>
        <v>0.55800120296974876</v>
      </c>
      <c r="BP50" s="51">
        <f t="shared" si="16"/>
        <v>0.63598993119863767</v>
      </c>
      <c r="BQ50" s="51">
        <f t="shared" si="183"/>
        <v>0.55800120296974876</v>
      </c>
      <c r="BR50" s="51">
        <f t="shared" si="18"/>
        <v>0.63598993119863767</v>
      </c>
      <c r="BS50" s="51">
        <f t="shared" si="184"/>
        <v>-0.74427944985050853</v>
      </c>
      <c r="BT50" s="51">
        <f t="shared" si="20"/>
        <v>0.32206905561061899</v>
      </c>
      <c r="BU50" s="51">
        <f t="shared" si="21"/>
        <v>0.67793094438938106</v>
      </c>
      <c r="BV50" s="51">
        <f t="shared" si="22"/>
        <v>0.4595903653606781</v>
      </c>
      <c r="BW50" s="184"/>
    </row>
    <row r="51" spans="11:75" x14ac:dyDescent="0.25">
      <c r="K51" s="178"/>
      <c r="L51" s="51">
        <v>1</v>
      </c>
      <c r="M51" s="51">
        <v>7</v>
      </c>
      <c r="N51" s="51">
        <v>3.2</v>
      </c>
      <c r="O51" s="51">
        <v>4.7</v>
      </c>
      <c r="P51" s="51">
        <v>1.4</v>
      </c>
      <c r="Q51" s="51">
        <v>-1</v>
      </c>
      <c r="R51" s="51">
        <f t="shared" si="120"/>
        <v>5.3050704581933941E-3</v>
      </c>
      <c r="S51" s="51">
        <f t="shared" si="121"/>
        <v>5.3050704581933941E-3</v>
      </c>
      <c r="T51" s="51">
        <f t="shared" si="122"/>
        <v>4.9539098200057537E-2</v>
      </c>
      <c r="U51" s="51">
        <f t="shared" si="123"/>
        <v>4.9539098200057537E-2</v>
      </c>
      <c r="V51" s="51">
        <f t="shared" si="124"/>
        <v>1.6172348630103101E-2</v>
      </c>
      <c r="W51" s="51">
        <f t="shared" si="125"/>
        <v>1.6172348630103101E-2</v>
      </c>
      <c r="X51" s="51">
        <f t="shared" si="126"/>
        <v>4.9738733896730287E-2</v>
      </c>
      <c r="Y51" s="51">
        <f t="shared" si="127"/>
        <v>4.9738733896730287E-2</v>
      </c>
      <c r="Z51" s="51">
        <f t="shared" si="128"/>
        <v>1.7239125823372965E-2</v>
      </c>
      <c r="AA51" s="51">
        <f t="shared" si="129"/>
        <v>1.7239125823372965E-2</v>
      </c>
      <c r="AB51" s="51">
        <f t="shared" si="130"/>
        <v>0.66173709894228061</v>
      </c>
      <c r="AC51" s="51">
        <f t="shared" si="34"/>
        <v>0.65965049561124423</v>
      </c>
      <c r="AD51" s="51">
        <f t="shared" si="131"/>
        <v>0.66173709894228061</v>
      </c>
      <c r="AE51" s="51">
        <f t="shared" si="36"/>
        <v>0.65965049561124423</v>
      </c>
      <c r="AF51" s="51">
        <v>1</v>
      </c>
      <c r="AG51" s="51">
        <f t="shared" si="132"/>
        <v>-0.18636093672240928</v>
      </c>
      <c r="AH51" s="51">
        <f t="shared" si="133"/>
        <v>-0.18636093672240928</v>
      </c>
      <c r="AI51" s="51">
        <f t="shared" si="134"/>
        <v>-0.33805098840775899</v>
      </c>
      <c r="AJ51" s="51">
        <f t="shared" si="135"/>
        <v>-0.58391715695078505</v>
      </c>
      <c r="AK51" s="51">
        <f t="shared" si="41"/>
        <v>0.35803175484249433</v>
      </c>
      <c r="AL51" s="51">
        <f t="shared" si="136"/>
        <v>-0.31213683227657257</v>
      </c>
      <c r="AM51" s="51">
        <f t="shared" si="137"/>
        <v>1.3059871954870277E-2</v>
      </c>
      <c r="AN51" s="51">
        <f t="shared" si="138"/>
        <v>1.3059871954870277E-2</v>
      </c>
      <c r="AO51" s="51">
        <f t="shared" si="139"/>
        <v>1.3059871954870278E-3</v>
      </c>
      <c r="AP51" s="51">
        <f t="shared" si="140"/>
        <v>1.3059871954870278E-3</v>
      </c>
      <c r="AQ51" s="51">
        <f t="shared" si="141"/>
        <v>9.1419103684091951E-3</v>
      </c>
      <c r="AR51" s="51">
        <f t="shared" si="142"/>
        <v>9.1419103684091951E-3</v>
      </c>
      <c r="AS51" s="51">
        <f t="shared" si="143"/>
        <v>4.1791590255584894E-3</v>
      </c>
      <c r="AT51" s="51">
        <f t="shared" si="144"/>
        <v>4.1791590255584894E-3</v>
      </c>
      <c r="AU51" s="51">
        <f t="shared" si="145"/>
        <v>6.1381398187890313E-3</v>
      </c>
      <c r="AV51" s="51">
        <f t="shared" si="146"/>
        <v>6.1381398187890313E-3</v>
      </c>
      <c r="AW51" s="51">
        <f t="shared" si="147"/>
        <v>1.8283820736818388E-3</v>
      </c>
      <c r="AX51" s="51">
        <f t="shared" si="148"/>
        <v>1.8283820736818388E-3</v>
      </c>
      <c r="AY51" s="51">
        <f t="shared" si="149"/>
        <v>-2.0590121610976495E-2</v>
      </c>
      <c r="AZ51" s="51">
        <f t="shared" si="150"/>
        <v>-2.0590121610976495E-2</v>
      </c>
      <c r="BA51" s="51">
        <f t="shared" si="151"/>
        <v>-3.121368322765726E-2</v>
      </c>
      <c r="BB51" s="51">
        <f t="shared" si="152"/>
        <v>6.6110576536804223E-3</v>
      </c>
      <c r="BC51" s="51">
        <f t="shared" si="153"/>
        <v>6.6110576536804223E-3</v>
      </c>
      <c r="BD51" s="51">
        <f t="shared" si="154"/>
        <v>5.8681008568466732E-2</v>
      </c>
      <c r="BE51" s="51">
        <f t="shared" si="155"/>
        <v>5.8681008568466732E-2</v>
      </c>
      <c r="BF51" s="51">
        <f t="shared" si="156"/>
        <v>2.0351507655661592E-2</v>
      </c>
      <c r="BG51" s="51">
        <f t="shared" si="157"/>
        <v>2.0351507655661592E-2</v>
      </c>
      <c r="BH51" s="51">
        <f t="shared" si="158"/>
        <v>5.5876873715519318E-2</v>
      </c>
      <c r="BI51" s="51">
        <f t="shared" si="159"/>
        <v>5.5876873715519318E-2</v>
      </c>
      <c r="BJ51" s="51">
        <f t="shared" si="160"/>
        <v>1.9067507897054803E-2</v>
      </c>
      <c r="BK51" s="51">
        <f t="shared" si="161"/>
        <v>1.9067507897054803E-2</v>
      </c>
      <c r="BL51" s="51">
        <f t="shared" si="162"/>
        <v>-0.20695105833338578</v>
      </c>
      <c r="BM51" s="51">
        <f t="shared" si="163"/>
        <v>-0.20695105833338578</v>
      </c>
      <c r="BN51" s="51">
        <f t="shared" si="164"/>
        <v>-0.36926467163541626</v>
      </c>
      <c r="BO51" s="51">
        <f t="shared" si="182"/>
        <v>0.99675898060800794</v>
      </c>
      <c r="BP51" s="51">
        <f t="shared" si="16"/>
        <v>0.73042087854839866</v>
      </c>
      <c r="BQ51" s="51">
        <f t="shared" si="183"/>
        <v>0.99675898060800794</v>
      </c>
      <c r="BR51" s="51">
        <f t="shared" si="18"/>
        <v>0.73042087854839866</v>
      </c>
      <c r="BS51" s="51">
        <f t="shared" si="184"/>
        <v>-0.79112740741301368</v>
      </c>
      <c r="BT51" s="51">
        <f t="shared" si="20"/>
        <v>0.31192664446117419</v>
      </c>
      <c r="BU51" s="51">
        <f t="shared" si="21"/>
        <v>-1.3119266444611741</v>
      </c>
      <c r="BV51" s="51">
        <f t="shared" si="22"/>
        <v>1.7211515204471559</v>
      </c>
      <c r="BW51" s="184"/>
    </row>
    <row r="52" spans="11:75" x14ac:dyDescent="0.25">
      <c r="K52" s="178"/>
      <c r="L52" s="51">
        <v>1</v>
      </c>
      <c r="M52" s="51">
        <v>6.4</v>
      </c>
      <c r="N52" s="51">
        <v>3.2</v>
      </c>
      <c r="O52" s="51">
        <v>4.5</v>
      </c>
      <c r="P52" s="51">
        <v>1.5</v>
      </c>
      <c r="Q52" s="51">
        <v>-1</v>
      </c>
      <c r="R52" s="51">
        <f t="shared" si="120"/>
        <v>6.6110576536804223E-3</v>
      </c>
      <c r="S52" s="51">
        <f t="shared" si="121"/>
        <v>6.6110576536804223E-3</v>
      </c>
      <c r="T52" s="51">
        <f t="shared" si="122"/>
        <v>5.8681008568466732E-2</v>
      </c>
      <c r="U52" s="51">
        <f t="shared" si="123"/>
        <v>5.8681008568466732E-2</v>
      </c>
      <c r="V52" s="51">
        <f t="shared" si="124"/>
        <v>2.0351507655661592E-2</v>
      </c>
      <c r="W52" s="51">
        <f t="shared" si="125"/>
        <v>2.0351507655661592E-2</v>
      </c>
      <c r="X52" s="51">
        <f t="shared" si="126"/>
        <v>5.5876873715519318E-2</v>
      </c>
      <c r="Y52" s="51">
        <f t="shared" si="127"/>
        <v>5.5876873715519318E-2</v>
      </c>
      <c r="Z52" s="51">
        <f t="shared" si="128"/>
        <v>1.9067507897054803E-2</v>
      </c>
      <c r="AA52" s="51">
        <f t="shared" si="129"/>
        <v>1.9067507897054803E-2</v>
      </c>
      <c r="AB52" s="51">
        <f t="shared" si="130"/>
        <v>0.72734153055540385</v>
      </c>
      <c r="AC52" s="51">
        <f t="shared" si="34"/>
        <v>0.67422161887321785</v>
      </c>
      <c r="AD52" s="51">
        <f t="shared" si="131"/>
        <v>0.72734153055540385</v>
      </c>
      <c r="AE52" s="51">
        <f t="shared" si="36"/>
        <v>0.67422161887321785</v>
      </c>
      <c r="AF52" s="51">
        <v>1</v>
      </c>
      <c r="AG52" s="51">
        <f t="shared" si="132"/>
        <v>-0.20695105833338578</v>
      </c>
      <c r="AH52" s="51">
        <f t="shared" si="133"/>
        <v>-0.20695105833338578</v>
      </c>
      <c r="AI52" s="51">
        <f t="shared" si="134"/>
        <v>-0.36926467163541626</v>
      </c>
      <c r="AJ52" s="51">
        <f t="shared" si="135"/>
        <v>-0.64832642678953856</v>
      </c>
      <c r="AK52" s="51">
        <f t="shared" si="41"/>
        <v>0.34336677226212464</v>
      </c>
      <c r="AL52" s="51">
        <f t="shared" si="136"/>
        <v>-0.3028835756201585</v>
      </c>
      <c r="AM52" s="51">
        <f t="shared" si="137"/>
        <v>1.3767919251212029E-2</v>
      </c>
      <c r="AN52" s="51">
        <f t="shared" si="138"/>
        <v>1.3767919251212029E-2</v>
      </c>
      <c r="AO52" s="51">
        <f t="shared" si="139"/>
        <v>1.376791925121203E-3</v>
      </c>
      <c r="AP52" s="51">
        <f t="shared" si="140"/>
        <v>1.376791925121203E-3</v>
      </c>
      <c r="AQ52" s="51">
        <f t="shared" si="141"/>
        <v>8.8114683207756988E-3</v>
      </c>
      <c r="AR52" s="51">
        <f t="shared" si="142"/>
        <v>8.8114683207756988E-3</v>
      </c>
      <c r="AS52" s="51">
        <f t="shared" si="143"/>
        <v>4.4057341603878494E-3</v>
      </c>
      <c r="AT52" s="51">
        <f t="shared" si="144"/>
        <v>4.4057341603878494E-3</v>
      </c>
      <c r="AU52" s="51">
        <f t="shared" si="145"/>
        <v>6.1955636630454131E-3</v>
      </c>
      <c r="AV52" s="51">
        <f t="shared" si="146"/>
        <v>6.1955636630454131E-3</v>
      </c>
      <c r="AW52" s="51">
        <f t="shared" si="147"/>
        <v>2.0651878876818044E-3</v>
      </c>
      <c r="AX52" s="51">
        <f t="shared" si="148"/>
        <v>2.0651878876818044E-3</v>
      </c>
      <c r="AY52" s="51">
        <f t="shared" si="149"/>
        <v>-2.0421065468473196E-2</v>
      </c>
      <c r="AZ52" s="51">
        <f t="shared" si="150"/>
        <v>-2.0421065468473196E-2</v>
      </c>
      <c r="BA52" s="51">
        <f t="shared" si="151"/>
        <v>-3.0288357562015852E-2</v>
      </c>
      <c r="BB52" s="51">
        <f t="shared" si="152"/>
        <v>7.9878495788016247E-3</v>
      </c>
      <c r="BC52" s="51">
        <f t="shared" si="153"/>
        <v>7.9878495788016247E-3</v>
      </c>
      <c r="BD52" s="51">
        <f t="shared" si="154"/>
        <v>6.7492476889242425E-2</v>
      </c>
      <c r="BE52" s="51">
        <f t="shared" si="155"/>
        <v>6.7492476889242425E-2</v>
      </c>
      <c r="BF52" s="51">
        <f t="shared" si="156"/>
        <v>2.4757241816049443E-2</v>
      </c>
      <c r="BG52" s="51">
        <f t="shared" si="157"/>
        <v>2.4757241816049443E-2</v>
      </c>
      <c r="BH52" s="51">
        <f t="shared" si="158"/>
        <v>6.2072437378564729E-2</v>
      </c>
      <c r="BI52" s="51">
        <f t="shared" si="159"/>
        <v>6.2072437378564729E-2</v>
      </c>
      <c r="BJ52" s="51">
        <f t="shared" si="160"/>
        <v>2.1132695784736609E-2</v>
      </c>
      <c r="BK52" s="51">
        <f t="shared" si="161"/>
        <v>2.1132695784736609E-2</v>
      </c>
      <c r="BL52" s="51">
        <f t="shared" si="162"/>
        <v>-0.22737212380185898</v>
      </c>
      <c r="BM52" s="51">
        <f t="shared" si="163"/>
        <v>-0.22737212380185898</v>
      </c>
      <c r="BN52" s="51">
        <f t="shared" si="164"/>
        <v>-0.39955302919743213</v>
      </c>
      <c r="BO52" s="51">
        <f t="shared" si="182"/>
        <v>0.93914071505499597</v>
      </c>
      <c r="BP52" s="51">
        <f t="shared" si="16"/>
        <v>0.71892605318803893</v>
      </c>
      <c r="BQ52" s="51">
        <f t="shared" si="183"/>
        <v>0.93914071505499597</v>
      </c>
      <c r="BR52" s="51">
        <f t="shared" si="18"/>
        <v>0.71892605318803893</v>
      </c>
      <c r="BS52" s="51">
        <f t="shared" si="184"/>
        <v>-0.78542473148119263</v>
      </c>
      <c r="BT52" s="51">
        <f t="shared" si="20"/>
        <v>0.31315191155055871</v>
      </c>
      <c r="BU52" s="51">
        <f t="shared" si="21"/>
        <v>-1.3131519115505588</v>
      </c>
      <c r="BV52" s="51">
        <f t="shared" si="22"/>
        <v>1.7243679428088865</v>
      </c>
      <c r="BW52" s="184"/>
    </row>
    <row r="53" spans="11:75" ht="15.75" thickBot="1" x14ac:dyDescent="0.3">
      <c r="K53" s="179"/>
      <c r="L53" s="52">
        <v>1</v>
      </c>
      <c r="M53" s="52">
        <v>6.9</v>
      </c>
      <c r="N53" s="52">
        <v>3.1</v>
      </c>
      <c r="O53" s="52">
        <v>4.9000000000000004</v>
      </c>
      <c r="P53" s="52">
        <v>1.5</v>
      </c>
      <c r="Q53" s="52">
        <v>-1</v>
      </c>
      <c r="R53" s="52">
        <f t="shared" si="120"/>
        <v>7.9878495788016247E-3</v>
      </c>
      <c r="S53" s="52">
        <f t="shared" si="121"/>
        <v>7.9878495788016247E-3</v>
      </c>
      <c r="T53" s="52">
        <f t="shared" si="122"/>
        <v>6.7492476889242425E-2</v>
      </c>
      <c r="U53" s="52">
        <f t="shared" si="123"/>
        <v>6.7492476889242425E-2</v>
      </c>
      <c r="V53" s="52">
        <f t="shared" si="124"/>
        <v>2.4757241816049443E-2</v>
      </c>
      <c r="W53" s="52">
        <f t="shared" si="125"/>
        <v>2.4757241816049443E-2</v>
      </c>
      <c r="X53" s="52">
        <f t="shared" si="126"/>
        <v>6.2072437378564729E-2</v>
      </c>
      <c r="Y53" s="52">
        <f t="shared" si="127"/>
        <v>6.2072437378564729E-2</v>
      </c>
      <c r="Z53" s="52">
        <f t="shared" si="128"/>
        <v>2.1132695784736609E-2</v>
      </c>
      <c r="AA53" s="52">
        <f t="shared" si="129"/>
        <v>2.1132695784736609E-2</v>
      </c>
      <c r="AB53" s="52">
        <f t="shared" si="130"/>
        <v>0.88628737657639989</v>
      </c>
      <c r="AC53" s="52">
        <f t="shared" si="34"/>
        <v>0.70812342366365966</v>
      </c>
      <c r="AD53" s="52">
        <f t="shared" si="131"/>
        <v>0.88628737657639989</v>
      </c>
      <c r="AE53" s="52">
        <f t="shared" si="36"/>
        <v>0.70812342366365966</v>
      </c>
      <c r="AF53" s="52">
        <v>1</v>
      </c>
      <c r="AG53" s="52">
        <f t="shared" si="132"/>
        <v>-0.22737212380185898</v>
      </c>
      <c r="AH53" s="52">
        <f t="shared" si="133"/>
        <v>-0.22737212380185898</v>
      </c>
      <c r="AI53" s="52">
        <f t="shared" si="134"/>
        <v>-0.39955302919743213</v>
      </c>
      <c r="AJ53" s="52">
        <f t="shared" si="135"/>
        <v>-0.72156808270193185</v>
      </c>
      <c r="AK53" s="52">
        <f t="shared" si="41"/>
        <v>0.32704777393634088</v>
      </c>
      <c r="AL53" s="52">
        <f t="shared" si="136"/>
        <v>-0.29206666343953053</v>
      </c>
      <c r="AM53" s="52">
        <f t="shared" si="137"/>
        <v>1.3725475899853665E-2</v>
      </c>
      <c r="AN53" s="52">
        <f t="shared" si="138"/>
        <v>1.3725475899853665E-2</v>
      </c>
      <c r="AO53" s="52">
        <f t="shared" si="139"/>
        <v>1.3725475899853666E-3</v>
      </c>
      <c r="AP53" s="52">
        <f t="shared" si="140"/>
        <v>1.3725475899853666E-3</v>
      </c>
      <c r="AQ53" s="52">
        <f t="shared" si="141"/>
        <v>9.4705783708990306E-3</v>
      </c>
      <c r="AR53" s="52">
        <f t="shared" si="142"/>
        <v>9.4705783708990306E-3</v>
      </c>
      <c r="AS53" s="52">
        <f t="shared" si="143"/>
        <v>4.2548975289546367E-3</v>
      </c>
      <c r="AT53" s="52">
        <f t="shared" si="144"/>
        <v>4.2548975289546367E-3</v>
      </c>
      <c r="AU53" s="52">
        <f t="shared" si="145"/>
        <v>6.7254831909282966E-3</v>
      </c>
      <c r="AV53" s="52">
        <f t="shared" si="146"/>
        <v>6.7254831909282966E-3</v>
      </c>
      <c r="AW53" s="52">
        <f t="shared" si="147"/>
        <v>2.05882138497805E-3</v>
      </c>
      <c r="AX53" s="52">
        <f t="shared" si="148"/>
        <v>2.05882138497805E-3</v>
      </c>
      <c r="AY53" s="52">
        <f t="shared" si="149"/>
        <v>-2.0681924565282218E-2</v>
      </c>
      <c r="AZ53" s="52">
        <f t="shared" si="150"/>
        <v>-2.0681924565282218E-2</v>
      </c>
      <c r="BA53" s="52">
        <f t="shared" si="151"/>
        <v>-2.9206666343953053E-2</v>
      </c>
      <c r="BB53" s="52">
        <f t="shared" si="152"/>
        <v>9.3603971687869908E-3</v>
      </c>
      <c r="BC53" s="52">
        <f t="shared" si="153"/>
        <v>9.3603971687869908E-3</v>
      </c>
      <c r="BD53" s="52">
        <f t="shared" si="154"/>
        <v>7.6963055260141452E-2</v>
      </c>
      <c r="BE53" s="52">
        <f t="shared" si="155"/>
        <v>7.6963055260141452E-2</v>
      </c>
      <c r="BF53" s="52">
        <f t="shared" si="156"/>
        <v>2.901213934500408E-2</v>
      </c>
      <c r="BG53" s="52">
        <f t="shared" si="157"/>
        <v>2.901213934500408E-2</v>
      </c>
      <c r="BH53" s="52">
        <f t="shared" si="158"/>
        <v>6.8797920569493021E-2</v>
      </c>
      <c r="BI53" s="52">
        <f t="shared" si="159"/>
        <v>6.8797920569493021E-2</v>
      </c>
      <c r="BJ53" s="52">
        <f t="shared" si="160"/>
        <v>2.3191517169714661E-2</v>
      </c>
      <c r="BK53" s="52">
        <f t="shared" si="161"/>
        <v>2.3191517169714661E-2</v>
      </c>
      <c r="BL53" s="52">
        <f t="shared" si="162"/>
        <v>-0.24805404836714121</v>
      </c>
      <c r="BM53" s="52">
        <f t="shared" si="163"/>
        <v>-0.24805404836714121</v>
      </c>
      <c r="BN53" s="52">
        <f t="shared" si="164"/>
        <v>-0.42875969554138516</v>
      </c>
      <c r="BO53" s="52">
        <f t="shared" si="182"/>
        <v>1.0022401969783636</v>
      </c>
      <c r="BP53" s="52">
        <f t="shared" si="16"/>
        <v>0.73149880003869316</v>
      </c>
      <c r="BQ53" s="52">
        <f t="shared" si="183"/>
        <v>1.0022401969783636</v>
      </c>
      <c r="BR53" s="52">
        <f t="shared" si="18"/>
        <v>0.73149880003869316</v>
      </c>
      <c r="BS53" s="52">
        <f t="shared" si="184"/>
        <v>-0.7916621729919926</v>
      </c>
      <c r="BT53" s="52">
        <f t="shared" si="20"/>
        <v>0.3118118801188417</v>
      </c>
      <c r="BU53" s="52">
        <f t="shared" si="21"/>
        <v>-1.3118118801188416</v>
      </c>
      <c r="BV53" s="52">
        <f t="shared" si="22"/>
        <v>1.7208504088209302</v>
      </c>
      <c r="BW53" s="185"/>
    </row>
    <row r="54" spans="11:75" ht="15.75" thickTop="1" x14ac:dyDescent="0.25">
      <c r="K54" s="186">
        <v>8</v>
      </c>
      <c r="L54" s="53">
        <v>1</v>
      </c>
      <c r="M54" s="53">
        <v>5.0999999999999996</v>
      </c>
      <c r="N54" s="53">
        <v>3.5</v>
      </c>
      <c r="O54" s="53">
        <v>1.4</v>
      </c>
      <c r="P54" s="53">
        <v>0.2</v>
      </c>
      <c r="Q54" s="53">
        <v>1</v>
      </c>
      <c r="R54" s="53">
        <f t="shared" si="120"/>
        <v>9.3603971687869908E-3</v>
      </c>
      <c r="S54" s="53">
        <f t="shared" si="121"/>
        <v>9.3603971687869908E-3</v>
      </c>
      <c r="T54" s="53">
        <f t="shared" si="122"/>
        <v>7.6963055260141452E-2</v>
      </c>
      <c r="U54" s="53">
        <f t="shared" si="123"/>
        <v>7.6963055260141452E-2</v>
      </c>
      <c r="V54" s="53">
        <f t="shared" si="124"/>
        <v>2.901213934500408E-2</v>
      </c>
      <c r="W54" s="53">
        <f t="shared" si="125"/>
        <v>2.901213934500408E-2</v>
      </c>
      <c r="X54" s="53">
        <f t="shared" si="126"/>
        <v>6.8797920569493021E-2</v>
      </c>
      <c r="Y54" s="53">
        <f t="shared" si="127"/>
        <v>6.8797920569493021E-2</v>
      </c>
      <c r="Z54" s="53">
        <f t="shared" si="128"/>
        <v>2.3191517169714661E-2</v>
      </c>
      <c r="AA54" s="53">
        <f t="shared" si="129"/>
        <v>2.3191517169714661E-2</v>
      </c>
      <c r="AB54" s="53">
        <f t="shared" si="130"/>
        <v>0.60436985893425577</v>
      </c>
      <c r="AC54" s="53">
        <f t="shared" si="34"/>
        <v>0.6466554235573766</v>
      </c>
      <c r="AD54" s="53">
        <f t="shared" si="131"/>
        <v>0.60436985893425577</v>
      </c>
      <c r="AE54" s="53">
        <f t="shared" si="36"/>
        <v>0.6466554235573766</v>
      </c>
      <c r="AF54" s="53">
        <v>1</v>
      </c>
      <c r="AG54" s="53">
        <f t="shared" si="132"/>
        <v>-0.24805404836714121</v>
      </c>
      <c r="AH54" s="53">
        <f t="shared" si="133"/>
        <v>-0.24805404836714121</v>
      </c>
      <c r="AI54" s="53">
        <f t="shared" si="134"/>
        <v>-0.42875969554138516</v>
      </c>
      <c r="AJ54" s="53">
        <f t="shared" si="135"/>
        <v>-0.74957068696533646</v>
      </c>
      <c r="AK54" s="53">
        <f t="shared" si="41"/>
        <v>0.32091485318057816</v>
      </c>
      <c r="AL54" s="53">
        <f t="shared" si="136"/>
        <v>0.14799201433760822</v>
      </c>
      <c r="AM54" s="53">
        <f t="shared" si="137"/>
        <v>-8.3879523526670628E-3</v>
      </c>
      <c r="AN54" s="53">
        <f t="shared" si="138"/>
        <v>-8.3879523526670628E-3</v>
      </c>
      <c r="AO54" s="53">
        <f t="shared" si="139"/>
        <v>-8.3879523526670633E-4</v>
      </c>
      <c r="AP54" s="53">
        <f t="shared" si="140"/>
        <v>-8.3879523526670633E-4</v>
      </c>
      <c r="AQ54" s="53">
        <f t="shared" si="141"/>
        <v>-4.2778556998602016E-3</v>
      </c>
      <c r="AR54" s="53">
        <f t="shared" si="142"/>
        <v>-4.2778556998602016E-3</v>
      </c>
      <c r="AS54" s="53">
        <f t="shared" si="143"/>
        <v>-2.9357833234334722E-3</v>
      </c>
      <c r="AT54" s="53">
        <f t="shared" si="144"/>
        <v>-2.9357833234334722E-3</v>
      </c>
      <c r="AU54" s="53">
        <f t="shared" si="145"/>
        <v>-1.1743133293733888E-3</v>
      </c>
      <c r="AV54" s="53">
        <f t="shared" si="146"/>
        <v>-1.1743133293733888E-3</v>
      </c>
      <c r="AW54" s="53">
        <f t="shared" si="147"/>
        <v>-1.6775904705334128E-4</v>
      </c>
      <c r="AX54" s="53">
        <f t="shared" si="148"/>
        <v>-1.6775904705334128E-4</v>
      </c>
      <c r="AY54" s="53">
        <f t="shared" si="149"/>
        <v>9.5699838714595406E-3</v>
      </c>
      <c r="AZ54" s="53">
        <f t="shared" si="150"/>
        <v>9.5699838714595406E-3</v>
      </c>
      <c r="BA54" s="53">
        <f t="shared" si="151"/>
        <v>1.4799201433760824E-2</v>
      </c>
      <c r="BB54" s="53">
        <f t="shared" si="152"/>
        <v>8.5216019335202838E-3</v>
      </c>
      <c r="BC54" s="53">
        <f t="shared" si="153"/>
        <v>8.5216019335202838E-3</v>
      </c>
      <c r="BD54" s="53">
        <f t="shared" si="154"/>
        <v>7.2685199560281244E-2</v>
      </c>
      <c r="BE54" s="53">
        <f t="shared" si="155"/>
        <v>7.2685199560281244E-2</v>
      </c>
      <c r="BF54" s="53">
        <f t="shared" si="156"/>
        <v>2.6076356021570608E-2</v>
      </c>
      <c r="BG54" s="53">
        <f t="shared" si="157"/>
        <v>2.6076356021570608E-2</v>
      </c>
      <c r="BH54" s="53">
        <f t="shared" si="158"/>
        <v>6.7623607240119635E-2</v>
      </c>
      <c r="BI54" s="53">
        <f t="shared" si="159"/>
        <v>6.7623607240119635E-2</v>
      </c>
      <c r="BJ54" s="53">
        <f t="shared" si="160"/>
        <v>2.302375812266132E-2</v>
      </c>
      <c r="BK54" s="53">
        <f t="shared" si="161"/>
        <v>2.302375812266132E-2</v>
      </c>
      <c r="BL54" s="53">
        <f t="shared" si="162"/>
        <v>-0.23848406449568166</v>
      </c>
      <c r="BM54" s="53">
        <f t="shared" si="163"/>
        <v>-0.23848406449568166</v>
      </c>
      <c r="BN54" s="53">
        <f t="shared" si="164"/>
        <v>-0.41396049410762431</v>
      </c>
      <c r="BO54" s="53">
        <f>L54*$BB$59+M54*$BD$59+N54*$BF$59+O54*$BH$59+P54*$BJ$59</f>
        <v>0.72710961853214973</v>
      </c>
      <c r="BP54" s="53">
        <f t="shared" si="16"/>
        <v>0.67417067807505882</v>
      </c>
      <c r="BQ54" s="53">
        <f>L54*$BC$59+M54*$BE$59+N54*$BG$59+O54*$BI$59+P54*$BK$59</f>
        <v>0.72710961853214973</v>
      </c>
      <c r="BR54" s="53">
        <f t="shared" si="18"/>
        <v>0.67417067807505882</v>
      </c>
      <c r="BS54" s="53">
        <f>$BL$59*BP54+BR54*$BM$59+$BN$59*AF54</f>
        <v>-0.85020328371854537</v>
      </c>
      <c r="BT54" s="53">
        <f t="shared" si="20"/>
        <v>0.2993902158655854</v>
      </c>
      <c r="BU54" s="53">
        <f t="shared" si="21"/>
        <v>0.70060978413441455</v>
      </c>
      <c r="BV54" s="53">
        <f t="shared" si="22"/>
        <v>0.49085406962487094</v>
      </c>
      <c r="BW54" s="180">
        <f t="shared" ref="BW54" si="185">SUM(BV54:BV59)/2</f>
        <v>3.2255175223984849</v>
      </c>
    </row>
    <row r="55" spans="11:75" x14ac:dyDescent="0.25">
      <c r="K55" s="187"/>
      <c r="L55" s="54">
        <v>1</v>
      </c>
      <c r="M55" s="54">
        <v>4.9000000000000004</v>
      </c>
      <c r="N55" s="54">
        <v>3</v>
      </c>
      <c r="O55" s="54">
        <v>1.4</v>
      </c>
      <c r="P55" s="54">
        <v>0.2</v>
      </c>
      <c r="Q55" s="54">
        <v>1</v>
      </c>
      <c r="R55" s="54">
        <f t="shared" si="120"/>
        <v>8.5216019335202838E-3</v>
      </c>
      <c r="S55" s="54">
        <f t="shared" si="121"/>
        <v>8.5216019335202838E-3</v>
      </c>
      <c r="T55" s="54">
        <f t="shared" si="122"/>
        <v>7.2685199560281244E-2</v>
      </c>
      <c r="U55" s="54">
        <f t="shared" si="123"/>
        <v>7.2685199560281244E-2</v>
      </c>
      <c r="V55" s="54">
        <f t="shared" si="124"/>
        <v>2.6076356021570608E-2</v>
      </c>
      <c r="W55" s="54">
        <f t="shared" si="125"/>
        <v>2.6076356021570608E-2</v>
      </c>
      <c r="X55" s="54">
        <f t="shared" si="126"/>
        <v>6.7623607240119635E-2</v>
      </c>
      <c r="Y55" s="54">
        <f t="shared" si="127"/>
        <v>6.7623607240119635E-2</v>
      </c>
      <c r="Z55" s="54">
        <f t="shared" si="128"/>
        <v>2.302375812266132E-2</v>
      </c>
      <c r="AA55" s="54">
        <f t="shared" si="129"/>
        <v>2.302375812266132E-2</v>
      </c>
      <c r="AB55" s="54">
        <f t="shared" si="130"/>
        <v>0.54218594960430988</v>
      </c>
      <c r="AC55" s="54">
        <f t="shared" si="34"/>
        <v>0.63232077864718239</v>
      </c>
      <c r="AD55" s="54">
        <f t="shared" si="131"/>
        <v>0.54218594960430988</v>
      </c>
      <c r="AE55" s="54">
        <f t="shared" si="36"/>
        <v>0.63232077864718239</v>
      </c>
      <c r="AF55" s="54">
        <v>1</v>
      </c>
      <c r="AG55" s="54">
        <f t="shared" si="132"/>
        <v>-0.23848406449568166</v>
      </c>
      <c r="AH55" s="54">
        <f t="shared" si="133"/>
        <v>-0.23848406449568166</v>
      </c>
      <c r="AI55" s="54">
        <f t="shared" si="134"/>
        <v>-0.41396049410762431</v>
      </c>
      <c r="AJ55" s="54">
        <f t="shared" si="135"/>
        <v>-0.71555735282133281</v>
      </c>
      <c r="AK55" s="54">
        <f t="shared" si="41"/>
        <v>0.32837203328635056</v>
      </c>
      <c r="AL55" s="54">
        <f t="shared" si="136"/>
        <v>0.1481234115300811</v>
      </c>
      <c r="AM55" s="54">
        <f t="shared" si="137"/>
        <v>-8.212769072606976E-3</v>
      </c>
      <c r="AN55" s="54">
        <f t="shared" si="138"/>
        <v>-8.212769072606976E-3</v>
      </c>
      <c r="AO55" s="54">
        <f t="shared" si="139"/>
        <v>-8.2127690726069768E-4</v>
      </c>
      <c r="AP55" s="54">
        <f t="shared" si="140"/>
        <v>-8.2127690726069768E-4</v>
      </c>
      <c r="AQ55" s="54">
        <f t="shared" si="141"/>
        <v>-4.0242568455774192E-3</v>
      </c>
      <c r="AR55" s="54">
        <f t="shared" si="142"/>
        <v>-4.0242568455774192E-3</v>
      </c>
      <c r="AS55" s="54">
        <f t="shared" si="143"/>
        <v>-2.463830721782093E-3</v>
      </c>
      <c r="AT55" s="54">
        <f t="shared" si="144"/>
        <v>-2.463830721782093E-3</v>
      </c>
      <c r="AU55" s="54">
        <f t="shared" si="145"/>
        <v>-1.1497876701649767E-3</v>
      </c>
      <c r="AV55" s="54">
        <f t="shared" si="146"/>
        <v>-1.1497876701649767E-3</v>
      </c>
      <c r="AW55" s="54">
        <f t="shared" si="147"/>
        <v>-1.6425538145213955E-4</v>
      </c>
      <c r="AX55" s="54">
        <f t="shared" si="148"/>
        <v>-1.6425538145213955E-4</v>
      </c>
      <c r="AY55" s="54">
        <f t="shared" si="149"/>
        <v>9.3661510914577924E-3</v>
      </c>
      <c r="AZ55" s="54">
        <f t="shared" si="150"/>
        <v>9.3661510914577924E-3</v>
      </c>
      <c r="BA55" s="54">
        <f t="shared" si="151"/>
        <v>1.4812341153008111E-2</v>
      </c>
      <c r="BB55" s="54">
        <f t="shared" si="152"/>
        <v>7.7003250262595857E-3</v>
      </c>
      <c r="BC55" s="54">
        <f t="shared" si="153"/>
        <v>7.7003250262595857E-3</v>
      </c>
      <c r="BD55" s="54">
        <f t="shared" si="154"/>
        <v>6.8660942714703826E-2</v>
      </c>
      <c r="BE55" s="54">
        <f t="shared" si="155"/>
        <v>6.8660942714703826E-2</v>
      </c>
      <c r="BF55" s="54">
        <f t="shared" si="156"/>
        <v>2.3612525299788516E-2</v>
      </c>
      <c r="BG55" s="54">
        <f t="shared" si="157"/>
        <v>2.3612525299788516E-2</v>
      </c>
      <c r="BH55" s="54">
        <f t="shared" si="158"/>
        <v>6.6473819569954656E-2</v>
      </c>
      <c r="BI55" s="54">
        <f t="shared" si="159"/>
        <v>6.6473819569954656E-2</v>
      </c>
      <c r="BJ55" s="54">
        <f t="shared" si="160"/>
        <v>2.2859502741209181E-2</v>
      </c>
      <c r="BK55" s="54">
        <f t="shared" si="161"/>
        <v>2.2859502741209181E-2</v>
      </c>
      <c r="BL55" s="54">
        <f t="shared" si="162"/>
        <v>-0.22911791340422386</v>
      </c>
      <c r="BM55" s="54">
        <f t="shared" si="163"/>
        <v>-0.22911791340422386</v>
      </c>
      <c r="BN55" s="54">
        <f t="shared" si="164"/>
        <v>-0.3991481529546162</v>
      </c>
      <c r="BO55" s="54">
        <f t="shared" ref="BO55:BO59" si="186">L55*$BB$59+M55*$BD$59+N55*$BF$59+O55*$BH$59+P55*$BJ$59</f>
        <v>0.69154971614738159</v>
      </c>
      <c r="BP55" s="54">
        <f t="shared" si="16"/>
        <v>0.66631158011080838</v>
      </c>
      <c r="BQ55" s="54">
        <f t="shared" ref="BQ55:BQ59" si="187">L55*$BC$59+M55*$BE$59+N55*$BG$59+O55*$BI$59+P55*$BK$59</f>
        <v>0.69154971614738159</v>
      </c>
      <c r="BR55" s="54">
        <f t="shared" si="18"/>
        <v>0.66631158011080838</v>
      </c>
      <c r="BS55" s="54">
        <f t="shared" ref="BS55:BS59" si="188">$BL$59*BP55+BR55*$BM$59+$BN$59*AF55</f>
        <v>-0.84577212872302032</v>
      </c>
      <c r="BT55" s="54">
        <f t="shared" si="20"/>
        <v>0.30032050138712796</v>
      </c>
      <c r="BU55" s="54">
        <f t="shared" si="21"/>
        <v>0.69967949861287204</v>
      </c>
      <c r="BV55" s="54">
        <f t="shared" si="22"/>
        <v>0.48955140077915998</v>
      </c>
      <c r="BW55" s="181"/>
    </row>
    <row r="56" spans="11:75" x14ac:dyDescent="0.25">
      <c r="K56" s="187"/>
      <c r="L56" s="54">
        <v>1</v>
      </c>
      <c r="M56" s="54">
        <v>4.7</v>
      </c>
      <c r="N56" s="54">
        <v>3.2</v>
      </c>
      <c r="O56" s="54">
        <v>1.3</v>
      </c>
      <c r="P56" s="54">
        <v>0.2</v>
      </c>
      <c r="Q56" s="54">
        <v>1</v>
      </c>
      <c r="R56" s="54">
        <f t="shared" si="120"/>
        <v>7.7003250262595857E-3</v>
      </c>
      <c r="S56" s="54">
        <f t="shared" si="121"/>
        <v>7.7003250262595857E-3</v>
      </c>
      <c r="T56" s="54">
        <f t="shared" si="122"/>
        <v>6.8660942714703826E-2</v>
      </c>
      <c r="U56" s="54">
        <f t="shared" si="123"/>
        <v>6.8660942714703826E-2</v>
      </c>
      <c r="V56" s="54">
        <f t="shared" si="124"/>
        <v>2.3612525299788516E-2</v>
      </c>
      <c r="W56" s="54">
        <f t="shared" si="125"/>
        <v>2.3612525299788516E-2</v>
      </c>
      <c r="X56" s="54">
        <f t="shared" si="126"/>
        <v>6.6473819569954656E-2</v>
      </c>
      <c r="Y56" s="54">
        <f t="shared" si="127"/>
        <v>6.6473819569954656E-2</v>
      </c>
      <c r="Z56" s="54">
        <f t="shared" si="128"/>
        <v>2.2859502741209181E-2</v>
      </c>
      <c r="AA56" s="54">
        <f t="shared" si="129"/>
        <v>2.2859502741209181E-2</v>
      </c>
      <c r="AB56" s="54">
        <f t="shared" si="130"/>
        <v>0.49695470273387377</v>
      </c>
      <c r="AC56" s="54">
        <f t="shared" si="34"/>
        <v>0.62174340860735522</v>
      </c>
      <c r="AD56" s="54">
        <f t="shared" si="131"/>
        <v>0.49695470273387377</v>
      </c>
      <c r="AE56" s="54">
        <f t="shared" si="36"/>
        <v>0.62174340860735522</v>
      </c>
      <c r="AF56" s="54">
        <v>1</v>
      </c>
      <c r="AG56" s="54">
        <f t="shared" si="132"/>
        <v>-0.22911791340422386</v>
      </c>
      <c r="AH56" s="54">
        <f t="shared" si="133"/>
        <v>-0.22911791340422386</v>
      </c>
      <c r="AI56" s="54">
        <f t="shared" si="134"/>
        <v>-0.3991481529546162</v>
      </c>
      <c r="AJ56" s="54">
        <f t="shared" si="135"/>
        <v>-0.68405325786051019</v>
      </c>
      <c r="AK56" s="54">
        <f t="shared" si="41"/>
        <v>0.33535725866630339</v>
      </c>
      <c r="AL56" s="54">
        <f t="shared" si="136"/>
        <v>0.14814406016494691</v>
      </c>
      <c r="AM56" s="54">
        <f t="shared" si="137"/>
        <v>-7.9825377877952835E-3</v>
      </c>
      <c r="AN56" s="54">
        <f t="shared" si="138"/>
        <v>-7.9825377877952835E-3</v>
      </c>
      <c r="AO56" s="54">
        <f t="shared" si="139"/>
        <v>-7.9825377877952835E-4</v>
      </c>
      <c r="AP56" s="54">
        <f t="shared" si="140"/>
        <v>-7.9825377877952835E-4</v>
      </c>
      <c r="AQ56" s="54">
        <f t="shared" si="141"/>
        <v>-3.7517927602637832E-3</v>
      </c>
      <c r="AR56" s="54">
        <f t="shared" si="142"/>
        <v>-3.7517927602637832E-3</v>
      </c>
      <c r="AS56" s="54">
        <f t="shared" si="143"/>
        <v>-2.5544120920944907E-3</v>
      </c>
      <c r="AT56" s="54">
        <f t="shared" si="144"/>
        <v>-2.5544120920944907E-3</v>
      </c>
      <c r="AU56" s="54">
        <f t="shared" si="145"/>
        <v>-1.0377299124133869E-3</v>
      </c>
      <c r="AV56" s="54">
        <f t="shared" si="146"/>
        <v>-1.0377299124133869E-3</v>
      </c>
      <c r="AW56" s="54">
        <f t="shared" si="147"/>
        <v>-1.5965075575590567E-4</v>
      </c>
      <c r="AX56" s="54">
        <f t="shared" si="148"/>
        <v>-1.5965075575590567E-4</v>
      </c>
      <c r="AY56" s="54">
        <f t="shared" si="149"/>
        <v>9.2107592931887205E-3</v>
      </c>
      <c r="AZ56" s="54">
        <f t="shared" si="150"/>
        <v>9.2107592931887205E-3</v>
      </c>
      <c r="BA56" s="54">
        <f t="shared" si="151"/>
        <v>1.4814406016494691E-2</v>
      </c>
      <c r="BB56" s="54">
        <f t="shared" si="152"/>
        <v>6.9020712474800574E-3</v>
      </c>
      <c r="BC56" s="54">
        <f t="shared" si="153"/>
        <v>6.9020712474800574E-3</v>
      </c>
      <c r="BD56" s="54">
        <f t="shared" si="154"/>
        <v>6.490914995444004E-2</v>
      </c>
      <c r="BE56" s="54">
        <f t="shared" si="155"/>
        <v>6.490914995444004E-2</v>
      </c>
      <c r="BF56" s="54">
        <f t="shared" si="156"/>
        <v>2.1058113207694025E-2</v>
      </c>
      <c r="BG56" s="54">
        <f t="shared" si="157"/>
        <v>2.1058113207694025E-2</v>
      </c>
      <c r="BH56" s="54">
        <f t="shared" si="158"/>
        <v>6.5436089657541274E-2</v>
      </c>
      <c r="BI56" s="54">
        <f t="shared" si="159"/>
        <v>6.5436089657541274E-2</v>
      </c>
      <c r="BJ56" s="54">
        <f t="shared" si="160"/>
        <v>2.2699851985453275E-2</v>
      </c>
      <c r="BK56" s="54">
        <f t="shared" si="161"/>
        <v>2.2699851985453275E-2</v>
      </c>
      <c r="BL56" s="54">
        <f t="shared" si="162"/>
        <v>-0.21990715411103515</v>
      </c>
      <c r="BM56" s="54">
        <f t="shared" si="163"/>
        <v>-0.21990715411103515</v>
      </c>
      <c r="BN56" s="54">
        <f t="shared" si="164"/>
        <v>-0.3843337469381215</v>
      </c>
      <c r="BO56" s="54">
        <f t="shared" si="186"/>
        <v>0.67135755839093314</v>
      </c>
      <c r="BP56" s="54">
        <f t="shared" si="16"/>
        <v>0.66180707255837812</v>
      </c>
      <c r="BQ56" s="54">
        <f t="shared" si="187"/>
        <v>0.67135755839093314</v>
      </c>
      <c r="BR56" s="54">
        <f t="shared" si="18"/>
        <v>0.66180707255837812</v>
      </c>
      <c r="BS56" s="54">
        <f t="shared" si="188"/>
        <v>-0.84323237527623462</v>
      </c>
      <c r="BT56" s="54">
        <f t="shared" si="20"/>
        <v>0.30085444544348128</v>
      </c>
      <c r="BU56" s="54">
        <f t="shared" si="21"/>
        <v>0.69914555455651872</v>
      </c>
      <c r="BV56" s="54">
        <f t="shared" si="22"/>
        <v>0.4888045064561421</v>
      </c>
      <c r="BW56" s="181"/>
    </row>
    <row r="57" spans="11:75" x14ac:dyDescent="0.25">
      <c r="K57" s="187"/>
      <c r="L57" s="54">
        <v>1</v>
      </c>
      <c r="M57" s="54">
        <v>7</v>
      </c>
      <c r="N57" s="54">
        <v>3.2</v>
      </c>
      <c r="O57" s="54">
        <v>4.7</v>
      </c>
      <c r="P57" s="54">
        <v>1.4</v>
      </c>
      <c r="Q57" s="54">
        <v>-1</v>
      </c>
      <c r="R57" s="54">
        <f t="shared" si="120"/>
        <v>6.9020712474800574E-3</v>
      </c>
      <c r="S57" s="54">
        <f t="shared" si="121"/>
        <v>6.9020712474800574E-3</v>
      </c>
      <c r="T57" s="54">
        <f t="shared" si="122"/>
        <v>6.490914995444004E-2</v>
      </c>
      <c r="U57" s="54">
        <f t="shared" si="123"/>
        <v>6.490914995444004E-2</v>
      </c>
      <c r="V57" s="54">
        <f t="shared" si="124"/>
        <v>2.1058113207694025E-2</v>
      </c>
      <c r="W57" s="54">
        <f t="shared" si="125"/>
        <v>2.1058113207694025E-2</v>
      </c>
      <c r="X57" s="54">
        <f t="shared" si="126"/>
        <v>6.5436089657541274E-2</v>
      </c>
      <c r="Y57" s="54">
        <f t="shared" si="127"/>
        <v>6.5436089657541274E-2</v>
      </c>
      <c r="Z57" s="54">
        <f t="shared" si="128"/>
        <v>2.2699851985453275E-2</v>
      </c>
      <c r="AA57" s="54">
        <f t="shared" si="129"/>
        <v>2.2699851985453275E-2</v>
      </c>
      <c r="AB57" s="54">
        <f t="shared" si="130"/>
        <v>0.8679814973632598</v>
      </c>
      <c r="AC57" s="54">
        <f t="shared" si="34"/>
        <v>0.70432551607594573</v>
      </c>
      <c r="AD57" s="54">
        <f t="shared" si="131"/>
        <v>0.8679814973632598</v>
      </c>
      <c r="AE57" s="54">
        <f t="shared" si="36"/>
        <v>0.70432551607594573</v>
      </c>
      <c r="AF57" s="54">
        <v>1</v>
      </c>
      <c r="AG57" s="54">
        <f t="shared" si="132"/>
        <v>-0.21990715411103515</v>
      </c>
      <c r="AH57" s="54">
        <f t="shared" si="133"/>
        <v>-0.21990715411103515</v>
      </c>
      <c r="AI57" s="54">
        <f t="shared" si="134"/>
        <v>-0.3843337469381215</v>
      </c>
      <c r="AJ57" s="54">
        <f t="shared" si="135"/>
        <v>-0.69410618655421619</v>
      </c>
      <c r="AK57" s="54">
        <f t="shared" si="41"/>
        <v>0.33312025496373149</v>
      </c>
      <c r="AL57" s="54">
        <f t="shared" si="136"/>
        <v>-0.29615419865717774</v>
      </c>
      <c r="AM57" s="54">
        <f t="shared" si="137"/>
        <v>1.3562648986936444E-2</v>
      </c>
      <c r="AN57" s="54">
        <f t="shared" si="138"/>
        <v>1.3562648986936444E-2</v>
      </c>
      <c r="AO57" s="54">
        <f t="shared" si="139"/>
        <v>1.3562648986936445E-3</v>
      </c>
      <c r="AP57" s="54">
        <f t="shared" si="140"/>
        <v>1.3562648986936445E-3</v>
      </c>
      <c r="AQ57" s="54">
        <f t="shared" si="141"/>
        <v>9.493854290855511E-3</v>
      </c>
      <c r="AR57" s="54">
        <f t="shared" si="142"/>
        <v>9.493854290855511E-3</v>
      </c>
      <c r="AS57" s="54">
        <f t="shared" si="143"/>
        <v>4.3400476758196629E-3</v>
      </c>
      <c r="AT57" s="54">
        <f t="shared" si="144"/>
        <v>4.3400476758196629E-3</v>
      </c>
      <c r="AU57" s="54">
        <f t="shared" si="145"/>
        <v>6.3744450238601294E-3</v>
      </c>
      <c r="AV57" s="54">
        <f t="shared" si="146"/>
        <v>6.3744450238601294E-3</v>
      </c>
      <c r="AW57" s="54">
        <f t="shared" si="147"/>
        <v>1.8987708581711023E-3</v>
      </c>
      <c r="AX57" s="54">
        <f t="shared" si="148"/>
        <v>1.8987708581711023E-3</v>
      </c>
      <c r="AY57" s="54">
        <f t="shared" si="149"/>
        <v>-2.0858895880727486E-2</v>
      </c>
      <c r="AZ57" s="54">
        <f t="shared" si="150"/>
        <v>-2.0858895880727486E-2</v>
      </c>
      <c r="BA57" s="54">
        <f t="shared" si="151"/>
        <v>-2.9615419865717776E-2</v>
      </c>
      <c r="BB57" s="54">
        <f t="shared" si="152"/>
        <v>8.2583361461737014E-3</v>
      </c>
      <c r="BC57" s="54">
        <f t="shared" si="153"/>
        <v>8.2583361461737014E-3</v>
      </c>
      <c r="BD57" s="54">
        <f t="shared" si="154"/>
        <v>7.4403004245295556E-2</v>
      </c>
      <c r="BE57" s="54">
        <f t="shared" si="155"/>
        <v>7.4403004245295556E-2</v>
      </c>
      <c r="BF57" s="54">
        <f t="shared" si="156"/>
        <v>2.5398160883513689E-2</v>
      </c>
      <c r="BG57" s="54">
        <f t="shared" si="157"/>
        <v>2.5398160883513689E-2</v>
      </c>
      <c r="BH57" s="54">
        <f t="shared" si="158"/>
        <v>7.1810534681401403E-2</v>
      </c>
      <c r="BI57" s="54">
        <f t="shared" si="159"/>
        <v>7.1810534681401403E-2</v>
      </c>
      <c r="BJ57" s="54">
        <f t="shared" si="160"/>
        <v>2.4598622843624376E-2</v>
      </c>
      <c r="BK57" s="54">
        <f t="shared" si="161"/>
        <v>2.4598622843624376E-2</v>
      </c>
      <c r="BL57" s="54">
        <f t="shared" si="162"/>
        <v>-0.24076604999176263</v>
      </c>
      <c r="BM57" s="54">
        <f t="shared" si="163"/>
        <v>-0.24076604999176263</v>
      </c>
      <c r="BN57" s="54">
        <f t="shared" si="164"/>
        <v>-0.41394916680383925</v>
      </c>
      <c r="BO57" s="54">
        <f t="shared" si="186"/>
        <v>1.2069632540065014</v>
      </c>
      <c r="BP57" s="54">
        <f t="shared" si="16"/>
        <v>0.76976119083759309</v>
      </c>
      <c r="BQ57" s="54">
        <f t="shared" si="187"/>
        <v>1.2069632540065014</v>
      </c>
      <c r="BR57" s="54">
        <f t="shared" si="18"/>
        <v>0.76976119083759309</v>
      </c>
      <c r="BS57" s="54">
        <f t="shared" si="188"/>
        <v>-0.90409959345781488</v>
      </c>
      <c r="BT57" s="54">
        <f t="shared" si="20"/>
        <v>0.28820875877993635</v>
      </c>
      <c r="BU57" s="54">
        <f t="shared" si="21"/>
        <v>-1.2882087587799362</v>
      </c>
      <c r="BV57" s="54">
        <f t="shared" si="22"/>
        <v>1.659481806197344</v>
      </c>
      <c r="BW57" s="181"/>
    </row>
    <row r="58" spans="11:75" x14ac:dyDescent="0.25">
      <c r="K58" s="187"/>
      <c r="L58" s="54">
        <v>1</v>
      </c>
      <c r="M58" s="54">
        <v>6.4</v>
      </c>
      <c r="N58" s="54">
        <v>3.2</v>
      </c>
      <c r="O58" s="54">
        <v>4.5</v>
      </c>
      <c r="P58" s="54">
        <v>1.5</v>
      </c>
      <c r="Q58" s="54">
        <v>-1</v>
      </c>
      <c r="R58" s="54">
        <f t="shared" si="120"/>
        <v>8.2583361461737014E-3</v>
      </c>
      <c r="S58" s="54">
        <f t="shared" si="121"/>
        <v>8.2583361461737014E-3</v>
      </c>
      <c r="T58" s="54">
        <f t="shared" si="122"/>
        <v>7.4403004245295556E-2</v>
      </c>
      <c r="U58" s="54">
        <f t="shared" si="123"/>
        <v>7.4403004245295556E-2</v>
      </c>
      <c r="V58" s="54">
        <f t="shared" si="124"/>
        <v>2.5398160883513689E-2</v>
      </c>
      <c r="W58" s="54">
        <f t="shared" si="125"/>
        <v>2.5398160883513689E-2</v>
      </c>
      <c r="X58" s="54">
        <f t="shared" si="126"/>
        <v>7.1810534681401403E-2</v>
      </c>
      <c r="Y58" s="54">
        <f t="shared" si="127"/>
        <v>7.1810534681401403E-2</v>
      </c>
      <c r="Z58" s="54">
        <f t="shared" si="128"/>
        <v>2.4598622843624376E-2</v>
      </c>
      <c r="AA58" s="54">
        <f t="shared" si="129"/>
        <v>2.4598622843624376E-2</v>
      </c>
      <c r="AB58" s="54">
        <f t="shared" si="130"/>
        <v>0.92575701847505198</v>
      </c>
      <c r="AC58" s="54">
        <f t="shared" si="34"/>
        <v>0.71621368424544296</v>
      </c>
      <c r="AD58" s="54">
        <f t="shared" si="131"/>
        <v>0.92575701847505198</v>
      </c>
      <c r="AE58" s="54">
        <f t="shared" si="36"/>
        <v>0.71621368424544296</v>
      </c>
      <c r="AF58" s="54">
        <v>1</v>
      </c>
      <c r="AG58" s="54">
        <f t="shared" si="132"/>
        <v>-0.24076604999176263</v>
      </c>
      <c r="AH58" s="54">
        <f t="shared" si="133"/>
        <v>-0.24076604999176263</v>
      </c>
      <c r="AI58" s="54">
        <f t="shared" si="134"/>
        <v>-0.41394916680383925</v>
      </c>
      <c r="AJ58" s="54">
        <f t="shared" si="135"/>
        <v>-0.75882904621548486</v>
      </c>
      <c r="AK58" s="54">
        <f t="shared" si="41"/>
        <v>0.31890054692030123</v>
      </c>
      <c r="AL58" s="54">
        <f t="shared" si="136"/>
        <v>-0.28646913979020888</v>
      </c>
      <c r="AM58" s="54">
        <f t="shared" si="137"/>
        <v>1.4018681090348749E-2</v>
      </c>
      <c r="AN58" s="54">
        <f t="shared" si="138"/>
        <v>1.4018681090348749E-2</v>
      </c>
      <c r="AO58" s="54">
        <f t="shared" si="139"/>
        <v>1.401868109034875E-3</v>
      </c>
      <c r="AP58" s="54">
        <f t="shared" si="140"/>
        <v>1.401868109034875E-3</v>
      </c>
      <c r="AQ58" s="54">
        <f t="shared" si="141"/>
        <v>8.9719558978231997E-3</v>
      </c>
      <c r="AR58" s="54">
        <f t="shared" si="142"/>
        <v>8.9719558978231997E-3</v>
      </c>
      <c r="AS58" s="54">
        <f t="shared" si="143"/>
        <v>4.4859779489115998E-3</v>
      </c>
      <c r="AT58" s="54">
        <f t="shared" si="144"/>
        <v>4.4859779489115998E-3</v>
      </c>
      <c r="AU58" s="54">
        <f t="shared" si="145"/>
        <v>6.3084064906569377E-3</v>
      </c>
      <c r="AV58" s="54">
        <f t="shared" si="146"/>
        <v>6.3084064906569377E-3</v>
      </c>
      <c r="AW58" s="54">
        <f t="shared" si="147"/>
        <v>2.1028021635523123E-3</v>
      </c>
      <c r="AX58" s="54">
        <f t="shared" si="148"/>
        <v>2.1028021635523123E-3</v>
      </c>
      <c r="AY58" s="54">
        <f t="shared" si="149"/>
        <v>-2.0517311803176834E-2</v>
      </c>
      <c r="AZ58" s="54">
        <f t="shared" si="150"/>
        <v>-2.0517311803176834E-2</v>
      </c>
      <c r="BA58" s="54">
        <f t="shared" si="151"/>
        <v>-2.8646913979020888E-2</v>
      </c>
      <c r="BB58" s="54">
        <f t="shared" si="152"/>
        <v>9.6602042552085769E-3</v>
      </c>
      <c r="BC58" s="54">
        <f t="shared" si="153"/>
        <v>9.6602042552085769E-3</v>
      </c>
      <c r="BD58" s="54">
        <f t="shared" si="154"/>
        <v>8.3374960143118751E-2</v>
      </c>
      <c r="BE58" s="54">
        <f t="shared" si="155"/>
        <v>8.3374960143118751E-2</v>
      </c>
      <c r="BF58" s="54">
        <f t="shared" si="156"/>
        <v>2.9884138832425289E-2</v>
      </c>
      <c r="BG58" s="54">
        <f t="shared" si="157"/>
        <v>2.9884138832425289E-2</v>
      </c>
      <c r="BH58" s="54">
        <f t="shared" si="158"/>
        <v>7.8118941172058337E-2</v>
      </c>
      <c r="BI58" s="54">
        <f t="shared" si="159"/>
        <v>7.8118941172058337E-2</v>
      </c>
      <c r="BJ58" s="54">
        <f t="shared" si="160"/>
        <v>2.6701425007176687E-2</v>
      </c>
      <c r="BK58" s="54">
        <f t="shared" si="161"/>
        <v>2.6701425007176687E-2</v>
      </c>
      <c r="BL58" s="54">
        <f t="shared" si="162"/>
        <v>-0.26128336179493944</v>
      </c>
      <c r="BM58" s="54">
        <f t="shared" si="163"/>
        <v>-0.26128336179493944</v>
      </c>
      <c r="BN58" s="54">
        <f t="shared" si="164"/>
        <v>-0.44259608078286017</v>
      </c>
      <c r="BO58" s="54">
        <f t="shared" si="186"/>
        <v>1.1372966050635707</v>
      </c>
      <c r="BP58" s="54">
        <f t="shared" si="16"/>
        <v>0.75718294674124087</v>
      </c>
      <c r="BQ58" s="54">
        <f t="shared" si="187"/>
        <v>1.1372966050635707</v>
      </c>
      <c r="BR58" s="54">
        <f t="shared" si="18"/>
        <v>0.75718294674124087</v>
      </c>
      <c r="BS58" s="54">
        <f t="shared" si="188"/>
        <v>-0.89700766644328755</v>
      </c>
      <c r="BT58" s="54">
        <f t="shared" si="20"/>
        <v>0.28966581078651121</v>
      </c>
      <c r="BU58" s="54">
        <f t="shared" si="21"/>
        <v>-1.2896658107865111</v>
      </c>
      <c r="BV58" s="54">
        <f t="shared" si="22"/>
        <v>1.6632379035116291</v>
      </c>
      <c r="BW58" s="181"/>
    </row>
    <row r="59" spans="11:75" ht="15.75" thickBot="1" x14ac:dyDescent="0.3">
      <c r="K59" s="188"/>
      <c r="L59" s="55">
        <v>1</v>
      </c>
      <c r="M59" s="55">
        <v>6.9</v>
      </c>
      <c r="N59" s="55">
        <v>3.1</v>
      </c>
      <c r="O59" s="55">
        <v>4.9000000000000004</v>
      </c>
      <c r="P59" s="55">
        <v>1.5</v>
      </c>
      <c r="Q59" s="55">
        <v>-1</v>
      </c>
      <c r="R59" s="55">
        <f t="shared" si="120"/>
        <v>9.6602042552085769E-3</v>
      </c>
      <c r="S59" s="55">
        <f t="shared" si="121"/>
        <v>9.6602042552085769E-3</v>
      </c>
      <c r="T59" s="55">
        <f t="shared" si="122"/>
        <v>8.3374960143118751E-2</v>
      </c>
      <c r="U59" s="55">
        <f t="shared" si="123"/>
        <v>8.3374960143118751E-2</v>
      </c>
      <c r="V59" s="55">
        <f t="shared" si="124"/>
        <v>2.9884138832425289E-2</v>
      </c>
      <c r="W59" s="55">
        <f t="shared" si="125"/>
        <v>2.9884138832425289E-2</v>
      </c>
      <c r="X59" s="55">
        <f t="shared" si="126"/>
        <v>7.8118941172058337E-2</v>
      </c>
      <c r="Y59" s="55">
        <f t="shared" si="127"/>
        <v>7.8118941172058337E-2</v>
      </c>
      <c r="Z59" s="55">
        <f t="shared" si="128"/>
        <v>2.6701425007176687E-2</v>
      </c>
      <c r="AA59" s="55">
        <f t="shared" si="129"/>
        <v>2.6701425007176687E-2</v>
      </c>
      <c r="AB59" s="55">
        <f t="shared" si="130"/>
        <v>1.1004232088770971</v>
      </c>
      <c r="AC59" s="55">
        <f t="shared" si="34"/>
        <v>0.75033939379266412</v>
      </c>
      <c r="AD59" s="55">
        <f t="shared" si="131"/>
        <v>1.1004232088770971</v>
      </c>
      <c r="AE59" s="55">
        <f t="shared" si="36"/>
        <v>0.75033939379266412</v>
      </c>
      <c r="AF59" s="55">
        <v>1</v>
      </c>
      <c r="AG59" s="55">
        <f t="shared" si="132"/>
        <v>-0.26128336179493944</v>
      </c>
      <c r="AH59" s="55">
        <f t="shared" si="133"/>
        <v>-0.26128336179493944</v>
      </c>
      <c r="AI59" s="55">
        <f t="shared" si="134"/>
        <v>-0.44259608078286017</v>
      </c>
      <c r="AJ59" s="55">
        <f t="shared" si="135"/>
        <v>-0.83469847937750852</v>
      </c>
      <c r="AK59" s="55">
        <f t="shared" si="41"/>
        <v>0.30265251894210848</v>
      </c>
      <c r="AL59" s="55">
        <f t="shared" si="136"/>
        <v>-0.27492998789393147</v>
      </c>
      <c r="AM59" s="55">
        <f t="shared" si="137"/>
        <v>1.3456795016832133E-2</v>
      </c>
      <c r="AN59" s="55">
        <f t="shared" si="138"/>
        <v>1.3456795016832133E-2</v>
      </c>
      <c r="AO59" s="55">
        <f t="shared" si="139"/>
        <v>1.3456795016832134E-3</v>
      </c>
      <c r="AP59" s="55">
        <f t="shared" si="140"/>
        <v>1.3456795016832134E-3</v>
      </c>
      <c r="AQ59" s="55">
        <f t="shared" si="141"/>
        <v>9.2851885616141733E-3</v>
      </c>
      <c r="AR59" s="55">
        <f t="shared" si="142"/>
        <v>9.2851885616141733E-3</v>
      </c>
      <c r="AS59" s="55">
        <f t="shared" si="143"/>
        <v>4.1716064552179619E-3</v>
      </c>
      <c r="AT59" s="55">
        <f t="shared" si="144"/>
        <v>4.1716064552179619E-3</v>
      </c>
      <c r="AU59" s="55">
        <f t="shared" si="145"/>
        <v>6.5938295582477465E-3</v>
      </c>
      <c r="AV59" s="55">
        <f t="shared" si="146"/>
        <v>6.5938295582477465E-3</v>
      </c>
      <c r="AW59" s="55">
        <f t="shared" si="147"/>
        <v>2.0185192525248204E-3</v>
      </c>
      <c r="AX59" s="55">
        <f t="shared" si="148"/>
        <v>2.0185192525248204E-3</v>
      </c>
      <c r="AY59" s="55">
        <f t="shared" si="149"/>
        <v>-2.0629080045175704E-2</v>
      </c>
      <c r="AZ59" s="55">
        <f t="shared" si="150"/>
        <v>-2.0629080045175704E-2</v>
      </c>
      <c r="BA59" s="55">
        <f t="shared" si="151"/>
        <v>-2.7492998789393149E-2</v>
      </c>
      <c r="BB59" s="55">
        <f t="shared" si="152"/>
        <v>1.100588375689179E-2</v>
      </c>
      <c r="BC59" s="55">
        <f t="shared" si="153"/>
        <v>1.100588375689179E-2</v>
      </c>
      <c r="BD59" s="55">
        <f t="shared" si="154"/>
        <v>9.2660148704732923E-2</v>
      </c>
      <c r="BE59" s="55">
        <f t="shared" si="155"/>
        <v>9.2660148704732923E-2</v>
      </c>
      <c r="BF59" s="55">
        <f t="shared" si="156"/>
        <v>3.4055745287643255E-2</v>
      </c>
      <c r="BG59" s="55">
        <f t="shared" si="157"/>
        <v>3.4055745287643255E-2</v>
      </c>
      <c r="BH59" s="55">
        <f t="shared" si="158"/>
        <v>8.4712770730306086E-2</v>
      </c>
      <c r="BI59" s="55">
        <f t="shared" si="159"/>
        <v>8.4712770730306086E-2</v>
      </c>
      <c r="BJ59" s="55">
        <f t="shared" si="160"/>
        <v>2.8719944259701508E-2</v>
      </c>
      <c r="BK59" s="55">
        <f t="shared" si="161"/>
        <v>2.8719944259701508E-2</v>
      </c>
      <c r="BL59" s="55">
        <f t="shared" si="162"/>
        <v>-0.28191244184011516</v>
      </c>
      <c r="BM59" s="55">
        <f t="shared" si="163"/>
        <v>-0.28191244184011516</v>
      </c>
      <c r="BN59" s="55">
        <f t="shared" si="164"/>
        <v>-0.47008907957225332</v>
      </c>
      <c r="BO59" s="55">
        <f t="shared" si="186"/>
        <v>1.2141062131792952</v>
      </c>
      <c r="BP59" s="55">
        <f t="shared" si="16"/>
        <v>0.77102468963457271</v>
      </c>
      <c r="BQ59" s="55">
        <f t="shared" si="187"/>
        <v>1.2141062131792952</v>
      </c>
      <c r="BR59" s="55">
        <f t="shared" si="18"/>
        <v>0.77102468963457271</v>
      </c>
      <c r="BS59" s="55">
        <f t="shared" si="188"/>
        <v>-0.90481198552005204</v>
      </c>
      <c r="BT59" s="55">
        <f t="shared" si="20"/>
        <v>0.28806263754051342</v>
      </c>
      <c r="BU59" s="55">
        <f t="shared" si="21"/>
        <v>-1.2880626375405133</v>
      </c>
      <c r="BV59" s="55">
        <f t="shared" si="22"/>
        <v>1.6591053582278237</v>
      </c>
      <c r="BW59" s="182"/>
    </row>
    <row r="60" spans="11:75" ht="15.75" thickTop="1" x14ac:dyDescent="0.25">
      <c r="K60" s="191">
        <v>9</v>
      </c>
      <c r="L60" s="61">
        <v>1</v>
      </c>
      <c r="M60" s="61">
        <v>5.0999999999999996</v>
      </c>
      <c r="N60" s="61">
        <v>3.5</v>
      </c>
      <c r="O60" s="61">
        <v>1.4</v>
      </c>
      <c r="P60" s="61">
        <v>0.2</v>
      </c>
      <c r="Q60" s="61">
        <v>1</v>
      </c>
      <c r="R60" s="61">
        <f t="shared" si="120"/>
        <v>1.100588375689179E-2</v>
      </c>
      <c r="S60" s="61">
        <f t="shared" si="121"/>
        <v>1.100588375689179E-2</v>
      </c>
      <c r="T60" s="61">
        <f t="shared" si="122"/>
        <v>9.2660148704732923E-2</v>
      </c>
      <c r="U60" s="61">
        <f t="shared" si="123"/>
        <v>9.2660148704732923E-2</v>
      </c>
      <c r="V60" s="61">
        <f t="shared" si="124"/>
        <v>3.4055745287643255E-2</v>
      </c>
      <c r="W60" s="61">
        <f t="shared" si="125"/>
        <v>3.4055745287643255E-2</v>
      </c>
      <c r="X60" s="61">
        <f t="shared" si="126"/>
        <v>8.4712770730306086E-2</v>
      </c>
      <c r="Y60" s="61">
        <f t="shared" si="127"/>
        <v>8.4712770730306086E-2</v>
      </c>
      <c r="Z60" s="61">
        <f t="shared" si="128"/>
        <v>2.8719944259701508E-2</v>
      </c>
      <c r="AA60" s="61">
        <f t="shared" si="129"/>
        <v>2.8719944259701508E-2</v>
      </c>
      <c r="AB60" s="61">
        <f t="shared" si="130"/>
        <v>0.72710961853214973</v>
      </c>
      <c r="AC60" s="61">
        <f t="shared" si="34"/>
        <v>0.67417067807505882</v>
      </c>
      <c r="AD60" s="61">
        <f t="shared" si="131"/>
        <v>0.72710961853214973</v>
      </c>
      <c r="AE60" s="61">
        <f t="shared" si="36"/>
        <v>0.67417067807505882</v>
      </c>
      <c r="AF60" s="61">
        <v>1</v>
      </c>
      <c r="AG60" s="61">
        <f t="shared" si="132"/>
        <v>-0.28191244184011516</v>
      </c>
      <c r="AH60" s="61">
        <f t="shared" si="133"/>
        <v>-0.28191244184011516</v>
      </c>
      <c r="AI60" s="61">
        <f t="shared" si="134"/>
        <v>-0.47008907957225332</v>
      </c>
      <c r="AJ60" s="61">
        <f t="shared" si="135"/>
        <v>-0.85020328371854537</v>
      </c>
      <c r="AK60" s="61">
        <f t="shared" si="41"/>
        <v>0.2993902158655854</v>
      </c>
      <c r="AL60" s="61">
        <f t="shared" si="136"/>
        <v>0.14695690586349119</v>
      </c>
      <c r="AM60" s="61">
        <f t="shared" si="137"/>
        <v>-9.1004793191283521E-3</v>
      </c>
      <c r="AN60" s="61">
        <f t="shared" si="138"/>
        <v>-9.1004793191283521E-3</v>
      </c>
      <c r="AO60" s="61">
        <f t="shared" si="139"/>
        <v>-9.1004793191283529E-4</v>
      </c>
      <c r="AP60" s="61">
        <f t="shared" si="140"/>
        <v>-9.1004793191283529E-4</v>
      </c>
      <c r="AQ60" s="61">
        <f t="shared" si="141"/>
        <v>-4.64124445275546E-3</v>
      </c>
      <c r="AR60" s="61">
        <f t="shared" si="142"/>
        <v>-4.64124445275546E-3</v>
      </c>
      <c r="AS60" s="61">
        <f t="shared" si="143"/>
        <v>-3.1851677616949233E-3</v>
      </c>
      <c r="AT60" s="61">
        <f t="shared" si="144"/>
        <v>-3.1851677616949233E-3</v>
      </c>
      <c r="AU60" s="61">
        <f t="shared" si="145"/>
        <v>-1.2740671046779692E-3</v>
      </c>
      <c r="AV60" s="61">
        <f t="shared" si="146"/>
        <v>-1.2740671046779692E-3</v>
      </c>
      <c r="AW60" s="61">
        <f t="shared" si="147"/>
        <v>-1.8200958638256708E-4</v>
      </c>
      <c r="AX60" s="61">
        <f t="shared" si="148"/>
        <v>-1.8200958638256708E-4</v>
      </c>
      <c r="AY60" s="61">
        <f t="shared" si="149"/>
        <v>9.9074036873802451E-3</v>
      </c>
      <c r="AZ60" s="61">
        <f t="shared" si="150"/>
        <v>9.9074036873802451E-3</v>
      </c>
      <c r="BA60" s="61">
        <f t="shared" si="151"/>
        <v>1.4695690586349119E-2</v>
      </c>
      <c r="BB60" s="61">
        <f t="shared" si="152"/>
        <v>1.0095835824978954E-2</v>
      </c>
      <c r="BC60" s="61">
        <f t="shared" si="153"/>
        <v>1.0095835824978954E-2</v>
      </c>
      <c r="BD60" s="61">
        <f t="shared" si="154"/>
        <v>8.8018904251977462E-2</v>
      </c>
      <c r="BE60" s="61">
        <f t="shared" si="155"/>
        <v>8.8018904251977462E-2</v>
      </c>
      <c r="BF60" s="61">
        <f t="shared" si="156"/>
        <v>3.087057752594833E-2</v>
      </c>
      <c r="BG60" s="61">
        <f t="shared" si="157"/>
        <v>3.087057752594833E-2</v>
      </c>
      <c r="BH60" s="61">
        <f t="shared" si="158"/>
        <v>8.3438703625628122E-2</v>
      </c>
      <c r="BI60" s="61">
        <f t="shared" si="159"/>
        <v>8.3438703625628122E-2</v>
      </c>
      <c r="BJ60" s="61">
        <f t="shared" si="160"/>
        <v>2.853793467331894E-2</v>
      </c>
      <c r="BK60" s="61">
        <f t="shared" si="161"/>
        <v>2.853793467331894E-2</v>
      </c>
      <c r="BL60" s="61">
        <f t="shared" si="162"/>
        <v>-0.27200503815273491</v>
      </c>
      <c r="BM60" s="61">
        <f t="shared" si="163"/>
        <v>-0.27200503815273491</v>
      </c>
      <c r="BN60" s="61">
        <f t="shared" si="164"/>
        <v>-0.4553933889859042</v>
      </c>
      <c r="BO60" s="61">
        <f>L60*$BB$65+M60*$BD$65+N60*$BF$65+O60*$BH$65+P60*$BJ$65</f>
        <v>0.8352004702362914</v>
      </c>
      <c r="BP60" s="61">
        <f t="shared" si="16"/>
        <v>0.69745341772539149</v>
      </c>
      <c r="BQ60" s="61">
        <f>L60*$BC$65+M60*$BE$65+N60*$BG$65+O60*$BI$65+P60*$BK$65</f>
        <v>0.8352004702362914</v>
      </c>
      <c r="BR60" s="61">
        <f t="shared" si="18"/>
        <v>0.69745341772539149</v>
      </c>
      <c r="BS60" s="61">
        <f>$BL$65*BP60+BR60*$BM$65+$BN$65*AF60</f>
        <v>-0.94497430402509808</v>
      </c>
      <c r="BT60" s="61">
        <f t="shared" si="20"/>
        <v>0.27989665231000954</v>
      </c>
      <c r="BU60" s="61">
        <f t="shared" si="21"/>
        <v>0.72010334768999051</v>
      </c>
      <c r="BV60" s="61">
        <f t="shared" si="22"/>
        <v>0.51854883135433139</v>
      </c>
      <c r="BW60" s="193">
        <f t="shared" ref="BW60" si="189">SUM(BV60:BV65)/2</f>
        <v>3.1851556640160426</v>
      </c>
    </row>
    <row r="61" spans="11:75" x14ac:dyDescent="0.25">
      <c r="K61" s="178"/>
      <c r="L61" s="51">
        <v>1</v>
      </c>
      <c r="M61" s="51">
        <v>4.9000000000000004</v>
      </c>
      <c r="N61" s="51">
        <v>3</v>
      </c>
      <c r="O61" s="51">
        <v>1.4</v>
      </c>
      <c r="P61" s="51">
        <v>0.2</v>
      </c>
      <c r="Q61" s="51">
        <v>1</v>
      </c>
      <c r="R61" s="51">
        <f t="shared" si="120"/>
        <v>1.0095835824978954E-2</v>
      </c>
      <c r="S61" s="51">
        <f t="shared" si="121"/>
        <v>1.0095835824978954E-2</v>
      </c>
      <c r="T61" s="51">
        <f t="shared" si="122"/>
        <v>8.8018904251977462E-2</v>
      </c>
      <c r="U61" s="51">
        <f t="shared" si="123"/>
        <v>8.8018904251977462E-2</v>
      </c>
      <c r="V61" s="51">
        <f t="shared" si="124"/>
        <v>3.087057752594833E-2</v>
      </c>
      <c r="W61" s="51">
        <f t="shared" si="125"/>
        <v>3.087057752594833E-2</v>
      </c>
      <c r="X61" s="51">
        <f t="shared" si="126"/>
        <v>8.3438703625628122E-2</v>
      </c>
      <c r="Y61" s="51">
        <f t="shared" si="127"/>
        <v>8.3438703625628122E-2</v>
      </c>
      <c r="Z61" s="51">
        <f t="shared" si="128"/>
        <v>2.853793467331894E-2</v>
      </c>
      <c r="AA61" s="51">
        <f t="shared" si="129"/>
        <v>2.853793467331894E-2</v>
      </c>
      <c r="AB61" s="51">
        <f t="shared" si="130"/>
        <v>0.65652197124805678</v>
      </c>
      <c r="AC61" s="51">
        <f t="shared" si="34"/>
        <v>0.65847866531917831</v>
      </c>
      <c r="AD61" s="51">
        <f t="shared" si="131"/>
        <v>0.65652197124805678</v>
      </c>
      <c r="AE61" s="51">
        <f t="shared" si="36"/>
        <v>0.65847866531917831</v>
      </c>
      <c r="AF61" s="51">
        <v>1</v>
      </c>
      <c r="AG61" s="51">
        <f t="shared" si="132"/>
        <v>-0.27200503815273491</v>
      </c>
      <c r="AH61" s="51">
        <f t="shared" si="133"/>
        <v>-0.27200503815273491</v>
      </c>
      <c r="AI61" s="51">
        <f t="shared" si="134"/>
        <v>-0.4553933889859042</v>
      </c>
      <c r="AJ61" s="51">
        <f t="shared" si="135"/>
        <v>-0.81361241795171435</v>
      </c>
      <c r="AK61" s="51">
        <f t="shared" si="41"/>
        <v>0.30712124601018226</v>
      </c>
      <c r="AL61" s="51">
        <f t="shared" si="136"/>
        <v>0.14744306499515986</v>
      </c>
      <c r="AM61" s="51">
        <f t="shared" si="137"/>
        <v>-9.0190510666054297E-3</v>
      </c>
      <c r="AN61" s="51">
        <f t="shared" si="138"/>
        <v>-9.0190510666054297E-3</v>
      </c>
      <c r="AO61" s="51">
        <f t="shared" si="139"/>
        <v>-9.0190510666054297E-4</v>
      </c>
      <c r="AP61" s="51">
        <f t="shared" si="140"/>
        <v>-9.0190510666054297E-4</v>
      </c>
      <c r="AQ61" s="51">
        <f t="shared" si="141"/>
        <v>-4.4193350226366607E-3</v>
      </c>
      <c r="AR61" s="51">
        <f t="shared" si="142"/>
        <v>-4.4193350226366607E-3</v>
      </c>
      <c r="AS61" s="51">
        <f t="shared" si="143"/>
        <v>-2.7057153199816289E-3</v>
      </c>
      <c r="AT61" s="51">
        <f t="shared" si="144"/>
        <v>-2.7057153199816289E-3</v>
      </c>
      <c r="AU61" s="51">
        <f t="shared" si="145"/>
        <v>-1.2626671493247601E-3</v>
      </c>
      <c r="AV61" s="51">
        <f t="shared" si="146"/>
        <v>-1.2626671493247601E-3</v>
      </c>
      <c r="AW61" s="51">
        <f t="shared" si="147"/>
        <v>-1.803810213321086E-4</v>
      </c>
      <c r="AX61" s="51">
        <f t="shared" si="148"/>
        <v>-1.803810213321086E-4</v>
      </c>
      <c r="AY61" s="51">
        <f t="shared" si="149"/>
        <v>9.7088112648581731E-3</v>
      </c>
      <c r="AZ61" s="51">
        <f t="shared" si="150"/>
        <v>9.7088112648581731E-3</v>
      </c>
      <c r="BA61" s="51">
        <f t="shared" si="151"/>
        <v>1.4744306499515986E-2</v>
      </c>
      <c r="BB61" s="51">
        <f t="shared" si="152"/>
        <v>9.1939307183184112E-3</v>
      </c>
      <c r="BC61" s="51">
        <f t="shared" si="153"/>
        <v>9.1939307183184112E-3</v>
      </c>
      <c r="BD61" s="51">
        <f t="shared" si="154"/>
        <v>8.3599569229340795E-2</v>
      </c>
      <c r="BE61" s="51">
        <f t="shared" si="155"/>
        <v>8.3599569229340795E-2</v>
      </c>
      <c r="BF61" s="51">
        <f t="shared" si="156"/>
        <v>2.8164862205966701E-2</v>
      </c>
      <c r="BG61" s="51">
        <f t="shared" si="157"/>
        <v>2.8164862205966701E-2</v>
      </c>
      <c r="BH61" s="51">
        <f t="shared" si="158"/>
        <v>8.2176036476303366E-2</v>
      </c>
      <c r="BI61" s="51">
        <f t="shared" si="159"/>
        <v>8.2176036476303366E-2</v>
      </c>
      <c r="BJ61" s="51">
        <f t="shared" si="160"/>
        <v>2.835755365198683E-2</v>
      </c>
      <c r="BK61" s="51">
        <f t="shared" si="161"/>
        <v>2.835755365198683E-2</v>
      </c>
      <c r="BL61" s="51">
        <f t="shared" si="162"/>
        <v>-0.26229622688787674</v>
      </c>
      <c r="BM61" s="51">
        <f t="shared" si="163"/>
        <v>-0.26229622688787674</v>
      </c>
      <c r="BN61" s="51">
        <f t="shared" si="164"/>
        <v>-0.44064908248638823</v>
      </c>
      <c r="BO61" s="51">
        <f t="shared" ref="BO61:BO65" si="190">L61*$BB$65+M61*$BD$65+N61*$BF$65+O61*$BH$65+P61*$BJ$65</f>
        <v>0.79488695534173381</v>
      </c>
      <c r="BP61" s="51">
        <f t="shared" si="16"/>
        <v>0.68887969025865314</v>
      </c>
      <c r="BQ61" s="51">
        <f t="shared" ref="BQ61:BQ65" si="191">L61*$BC$65+M61*$BE$65+N61*$BG$65+O61*$BI$65+P61*$BK$65</f>
        <v>0.79488695534173381</v>
      </c>
      <c r="BR61" s="51">
        <f t="shared" si="18"/>
        <v>0.68887969025865314</v>
      </c>
      <c r="BS61" s="51">
        <f t="shared" ref="BS61:BS65" si="192">$BL$65*BP61+BR61*$BM$65+$BN$65*AF61</f>
        <v>-0.93958689645270654</v>
      </c>
      <c r="BT61" s="51">
        <f t="shared" si="20"/>
        <v>0.28098379512732996</v>
      </c>
      <c r="BU61" s="51">
        <f t="shared" si="21"/>
        <v>0.71901620487267004</v>
      </c>
      <c r="BV61" s="51">
        <f t="shared" si="22"/>
        <v>0.51698430286949737</v>
      </c>
      <c r="BW61" s="184"/>
    </row>
    <row r="62" spans="11:75" x14ac:dyDescent="0.25">
      <c r="K62" s="178"/>
      <c r="L62" s="51">
        <v>1</v>
      </c>
      <c r="M62" s="51">
        <v>4.7</v>
      </c>
      <c r="N62" s="51">
        <v>3.2</v>
      </c>
      <c r="O62" s="51">
        <v>1.3</v>
      </c>
      <c r="P62" s="51">
        <v>0.2</v>
      </c>
      <c r="Q62" s="51">
        <v>1</v>
      </c>
      <c r="R62" s="51">
        <f t="shared" si="120"/>
        <v>9.1939307183184112E-3</v>
      </c>
      <c r="S62" s="51">
        <f t="shared" si="121"/>
        <v>9.1939307183184112E-3</v>
      </c>
      <c r="T62" s="51">
        <f t="shared" si="122"/>
        <v>8.3599569229340795E-2</v>
      </c>
      <c r="U62" s="51">
        <f t="shared" si="123"/>
        <v>8.3599569229340795E-2</v>
      </c>
      <c r="V62" s="51">
        <f t="shared" si="124"/>
        <v>2.8164862205966701E-2</v>
      </c>
      <c r="W62" s="51">
        <f t="shared" si="125"/>
        <v>2.8164862205966701E-2</v>
      </c>
      <c r="X62" s="51">
        <f t="shared" si="126"/>
        <v>8.2176036476303366E-2</v>
      </c>
      <c r="Y62" s="51">
        <f t="shared" si="127"/>
        <v>8.2176036476303366E-2</v>
      </c>
      <c r="Z62" s="51">
        <f t="shared" si="128"/>
        <v>2.835755365198683E-2</v>
      </c>
      <c r="AA62" s="51">
        <f t="shared" si="129"/>
        <v>2.835755365198683E-2</v>
      </c>
      <c r="AB62" s="51">
        <f t="shared" si="130"/>
        <v>0.60473982330490539</v>
      </c>
      <c r="AC62" s="51">
        <f t="shared" si="34"/>
        <v>0.64673995293814401</v>
      </c>
      <c r="AD62" s="51">
        <f t="shared" si="131"/>
        <v>0.60473982330490539</v>
      </c>
      <c r="AE62" s="51">
        <f t="shared" si="36"/>
        <v>0.64673995293814401</v>
      </c>
      <c r="AF62" s="51">
        <v>1</v>
      </c>
      <c r="AG62" s="51">
        <f t="shared" si="132"/>
        <v>-0.26229622688787674</v>
      </c>
      <c r="AH62" s="51">
        <f t="shared" si="133"/>
        <v>-0.26229622688787674</v>
      </c>
      <c r="AI62" s="51">
        <f t="shared" si="134"/>
        <v>-0.44064908248638823</v>
      </c>
      <c r="AJ62" s="51">
        <f t="shared" si="135"/>
        <v>-0.77992398135302454</v>
      </c>
      <c r="AK62" s="51">
        <f t="shared" si="41"/>
        <v>0.3143362700518928</v>
      </c>
      <c r="AL62" s="51">
        <f t="shared" si="136"/>
        <v>0.14778040391480374</v>
      </c>
      <c r="AM62" s="51">
        <f t="shared" si="137"/>
        <v>-8.8559081945104833E-3</v>
      </c>
      <c r="AN62" s="51">
        <f t="shared" si="138"/>
        <v>-8.8559081945104833E-3</v>
      </c>
      <c r="AO62" s="51">
        <f t="shared" si="139"/>
        <v>-8.8559081945104837E-4</v>
      </c>
      <c r="AP62" s="51">
        <f t="shared" si="140"/>
        <v>-8.8559081945104837E-4</v>
      </c>
      <c r="AQ62" s="51">
        <f t="shared" si="141"/>
        <v>-4.1622768514199271E-3</v>
      </c>
      <c r="AR62" s="51">
        <f t="shared" si="142"/>
        <v>-4.1622768514199271E-3</v>
      </c>
      <c r="AS62" s="51">
        <f t="shared" si="143"/>
        <v>-2.8338906222433549E-3</v>
      </c>
      <c r="AT62" s="51">
        <f t="shared" si="144"/>
        <v>-2.8338906222433549E-3</v>
      </c>
      <c r="AU62" s="51">
        <f t="shared" si="145"/>
        <v>-1.1512680652863629E-3</v>
      </c>
      <c r="AV62" s="51">
        <f t="shared" si="146"/>
        <v>-1.1512680652863629E-3</v>
      </c>
      <c r="AW62" s="51">
        <f t="shared" si="147"/>
        <v>-1.7711816389020968E-4</v>
      </c>
      <c r="AX62" s="51">
        <f t="shared" si="148"/>
        <v>-1.7711816389020968E-4</v>
      </c>
      <c r="AY62" s="51">
        <f t="shared" si="149"/>
        <v>9.5575491473040095E-3</v>
      </c>
      <c r="AZ62" s="51">
        <f t="shared" si="150"/>
        <v>9.5575491473040095E-3</v>
      </c>
      <c r="BA62" s="51">
        <f t="shared" si="151"/>
        <v>1.4778040391480375E-2</v>
      </c>
      <c r="BB62" s="51">
        <f t="shared" si="152"/>
        <v>8.3083398988673621E-3</v>
      </c>
      <c r="BC62" s="51">
        <f t="shared" si="153"/>
        <v>8.3083398988673621E-3</v>
      </c>
      <c r="BD62" s="51">
        <f t="shared" si="154"/>
        <v>7.9437292377920868E-2</v>
      </c>
      <c r="BE62" s="51">
        <f t="shared" si="155"/>
        <v>7.9437292377920868E-2</v>
      </c>
      <c r="BF62" s="51">
        <f t="shared" si="156"/>
        <v>2.5330971583723345E-2</v>
      </c>
      <c r="BG62" s="51">
        <f t="shared" si="157"/>
        <v>2.5330971583723345E-2</v>
      </c>
      <c r="BH62" s="51">
        <f t="shared" si="158"/>
        <v>8.1024768411017009E-2</v>
      </c>
      <c r="BI62" s="51">
        <f t="shared" si="159"/>
        <v>8.1024768411017009E-2</v>
      </c>
      <c r="BJ62" s="51">
        <f t="shared" si="160"/>
        <v>2.8180435488096619E-2</v>
      </c>
      <c r="BK62" s="51">
        <f t="shared" si="161"/>
        <v>2.8180435488096619E-2</v>
      </c>
      <c r="BL62" s="51">
        <f t="shared" si="162"/>
        <v>-0.25273867774057274</v>
      </c>
      <c r="BM62" s="51">
        <f t="shared" si="163"/>
        <v>-0.25273867774057274</v>
      </c>
      <c r="BN62" s="51">
        <f t="shared" si="164"/>
        <v>-0.42587104209490784</v>
      </c>
      <c r="BO62" s="51">
        <f t="shared" si="190"/>
        <v>0.7712040806752658</v>
      </c>
      <c r="BP62" s="51">
        <f t="shared" si="16"/>
        <v>0.68378130299106998</v>
      </c>
      <c r="BQ62" s="51">
        <f t="shared" si="191"/>
        <v>0.7712040806752658</v>
      </c>
      <c r="BR62" s="51">
        <f t="shared" si="18"/>
        <v>0.68378130299106998</v>
      </c>
      <c r="BS62" s="51">
        <f t="shared" si="192"/>
        <v>-0.93638326182833564</v>
      </c>
      <c r="BT62" s="51">
        <f t="shared" si="20"/>
        <v>0.28163148542039518</v>
      </c>
      <c r="BU62" s="51">
        <f t="shared" si="21"/>
        <v>0.71836851457960482</v>
      </c>
      <c r="BV62" s="51">
        <f t="shared" si="22"/>
        <v>0.51605332273930793</v>
      </c>
      <c r="BW62" s="184"/>
    </row>
    <row r="63" spans="11:75" x14ac:dyDescent="0.25">
      <c r="K63" s="178"/>
      <c r="L63" s="51">
        <v>1</v>
      </c>
      <c r="M63" s="51">
        <v>7</v>
      </c>
      <c r="N63" s="51">
        <v>3.2</v>
      </c>
      <c r="O63" s="51">
        <v>4.7</v>
      </c>
      <c r="P63" s="51">
        <v>1.4</v>
      </c>
      <c r="Q63" s="51">
        <v>-1</v>
      </c>
      <c r="R63" s="51">
        <f t="shared" si="120"/>
        <v>8.3083398988673621E-3</v>
      </c>
      <c r="S63" s="51">
        <f t="shared" si="121"/>
        <v>8.3083398988673621E-3</v>
      </c>
      <c r="T63" s="51">
        <f t="shared" si="122"/>
        <v>7.9437292377920868E-2</v>
      </c>
      <c r="U63" s="51">
        <f t="shared" si="123"/>
        <v>7.9437292377920868E-2</v>
      </c>
      <c r="V63" s="51">
        <f t="shared" si="124"/>
        <v>2.5330971583723345E-2</v>
      </c>
      <c r="W63" s="51">
        <f t="shared" si="125"/>
        <v>2.5330971583723345E-2</v>
      </c>
      <c r="X63" s="51">
        <f t="shared" si="126"/>
        <v>8.1024768411017009E-2</v>
      </c>
      <c r="Y63" s="51">
        <f t="shared" si="127"/>
        <v>8.1024768411017009E-2</v>
      </c>
      <c r="Z63" s="51">
        <f t="shared" si="128"/>
        <v>2.8180435488096619E-2</v>
      </c>
      <c r="AA63" s="51">
        <f t="shared" si="129"/>
        <v>2.8180435488096619E-2</v>
      </c>
      <c r="AB63" s="51">
        <f t="shared" si="130"/>
        <v>1.0656975168273433</v>
      </c>
      <c r="AC63" s="51">
        <f t="shared" si="34"/>
        <v>0.74377784178819595</v>
      </c>
      <c r="AD63" s="51">
        <f t="shared" si="131"/>
        <v>1.0656975168273433</v>
      </c>
      <c r="AE63" s="51">
        <f t="shared" si="36"/>
        <v>0.74377784178819595</v>
      </c>
      <c r="AF63" s="51">
        <v>1</v>
      </c>
      <c r="AG63" s="51">
        <f t="shared" si="132"/>
        <v>-0.25273867774057274</v>
      </c>
      <c r="AH63" s="51">
        <f t="shared" si="133"/>
        <v>-0.25273867774057274</v>
      </c>
      <c r="AI63" s="51">
        <f t="shared" si="134"/>
        <v>-0.42587104209490784</v>
      </c>
      <c r="AJ63" s="51">
        <f t="shared" si="135"/>
        <v>-0.80183389862747889</v>
      </c>
      <c r="AK63" s="51">
        <f t="shared" si="41"/>
        <v>0.30963336690680959</v>
      </c>
      <c r="AL63" s="51">
        <f t="shared" si="136"/>
        <v>-0.27994794226642183</v>
      </c>
      <c r="AM63" s="51">
        <f t="shared" si="137"/>
        <v>1.3483694670039606E-2</v>
      </c>
      <c r="AN63" s="51">
        <f t="shared" si="138"/>
        <v>1.3483694670039606E-2</v>
      </c>
      <c r="AO63" s="51">
        <f t="shared" si="139"/>
        <v>1.3483694670039608E-3</v>
      </c>
      <c r="AP63" s="51">
        <f t="shared" si="140"/>
        <v>1.3483694670039608E-3</v>
      </c>
      <c r="AQ63" s="51">
        <f t="shared" si="141"/>
        <v>9.438586269027726E-3</v>
      </c>
      <c r="AR63" s="51">
        <f t="shared" si="142"/>
        <v>9.438586269027726E-3</v>
      </c>
      <c r="AS63" s="51">
        <f t="shared" si="143"/>
        <v>4.3147822944126744E-3</v>
      </c>
      <c r="AT63" s="51">
        <f t="shared" si="144"/>
        <v>4.3147822944126744E-3</v>
      </c>
      <c r="AU63" s="51">
        <f t="shared" si="145"/>
        <v>6.3373364949186155E-3</v>
      </c>
      <c r="AV63" s="51">
        <f t="shared" si="146"/>
        <v>6.3373364949186155E-3</v>
      </c>
      <c r="AW63" s="51">
        <f t="shared" si="147"/>
        <v>1.8877172538055449E-3</v>
      </c>
      <c r="AX63" s="51">
        <f t="shared" si="148"/>
        <v>1.8877172538055449E-3</v>
      </c>
      <c r="AY63" s="51">
        <f t="shared" si="149"/>
        <v>-2.0821907631196571E-2</v>
      </c>
      <c r="AZ63" s="51">
        <f t="shared" si="150"/>
        <v>-2.0821907631196571E-2</v>
      </c>
      <c r="BA63" s="51">
        <f t="shared" si="151"/>
        <v>-2.7994794226642184E-2</v>
      </c>
      <c r="BB63" s="51">
        <f t="shared" si="152"/>
        <v>9.6567093658713223E-3</v>
      </c>
      <c r="BC63" s="51">
        <f t="shared" si="153"/>
        <v>9.6567093658713223E-3</v>
      </c>
      <c r="BD63" s="51">
        <f t="shared" si="154"/>
        <v>8.8875878646948597E-2</v>
      </c>
      <c r="BE63" s="51">
        <f t="shared" si="155"/>
        <v>8.8875878646948597E-2</v>
      </c>
      <c r="BF63" s="51">
        <f t="shared" si="156"/>
        <v>2.9645753878136019E-2</v>
      </c>
      <c r="BG63" s="51">
        <f t="shared" si="157"/>
        <v>2.9645753878136019E-2</v>
      </c>
      <c r="BH63" s="51">
        <f t="shared" si="158"/>
        <v>8.7362104905935628E-2</v>
      </c>
      <c r="BI63" s="51">
        <f t="shared" si="159"/>
        <v>8.7362104905935628E-2</v>
      </c>
      <c r="BJ63" s="51">
        <f t="shared" si="160"/>
        <v>3.0068152741902165E-2</v>
      </c>
      <c r="BK63" s="51">
        <f t="shared" si="161"/>
        <v>3.0068152741902165E-2</v>
      </c>
      <c r="BL63" s="51">
        <f t="shared" si="162"/>
        <v>-0.2735605853717693</v>
      </c>
      <c r="BM63" s="51">
        <f t="shared" si="163"/>
        <v>-0.2735605853717693</v>
      </c>
      <c r="BN63" s="51">
        <f t="shared" si="164"/>
        <v>-0.45386583632155003</v>
      </c>
      <c r="BO63" s="51">
        <f t="shared" si="190"/>
        <v>1.39648200175413</v>
      </c>
      <c r="BP63" s="51">
        <f t="shared" si="16"/>
        <v>0.80162504184381655</v>
      </c>
      <c r="BQ63" s="51">
        <f t="shared" si="191"/>
        <v>1.39648200175413</v>
      </c>
      <c r="BR63" s="51">
        <f t="shared" si="18"/>
        <v>0.80162504184381655</v>
      </c>
      <c r="BS63" s="51">
        <f t="shared" si="192"/>
        <v>-1.0104318309620297</v>
      </c>
      <c r="BT63" s="51">
        <f t="shared" si="20"/>
        <v>0.26689534925090858</v>
      </c>
      <c r="BU63" s="51">
        <f t="shared" si="21"/>
        <v>-1.2668953492509085</v>
      </c>
      <c r="BV63" s="51">
        <f t="shared" si="22"/>
        <v>1.6050238259535814</v>
      </c>
      <c r="BW63" s="184"/>
    </row>
    <row r="64" spans="11:75" x14ac:dyDescent="0.25">
      <c r="K64" s="178"/>
      <c r="L64" s="51">
        <v>1</v>
      </c>
      <c r="M64" s="51">
        <v>6.4</v>
      </c>
      <c r="N64" s="51">
        <v>3.2</v>
      </c>
      <c r="O64" s="51">
        <v>4.5</v>
      </c>
      <c r="P64" s="51">
        <v>1.5</v>
      </c>
      <c r="Q64" s="51">
        <v>-1</v>
      </c>
      <c r="R64" s="51">
        <f t="shared" si="120"/>
        <v>9.6567093658713223E-3</v>
      </c>
      <c r="S64" s="51">
        <f t="shared" si="121"/>
        <v>9.6567093658713223E-3</v>
      </c>
      <c r="T64" s="51">
        <f t="shared" si="122"/>
        <v>8.8875878646948597E-2</v>
      </c>
      <c r="U64" s="51">
        <f t="shared" si="123"/>
        <v>8.8875878646948597E-2</v>
      </c>
      <c r="V64" s="51">
        <f t="shared" si="124"/>
        <v>2.9645753878136019E-2</v>
      </c>
      <c r="W64" s="51">
        <f t="shared" si="125"/>
        <v>2.9645753878136019E-2</v>
      </c>
      <c r="X64" s="51">
        <f t="shared" si="126"/>
        <v>8.7362104905935628E-2</v>
      </c>
      <c r="Y64" s="51">
        <f t="shared" si="127"/>
        <v>8.7362104905935628E-2</v>
      </c>
      <c r="Z64" s="51">
        <f t="shared" si="128"/>
        <v>3.0068152741902165E-2</v>
      </c>
      <c r="AA64" s="51">
        <f t="shared" si="129"/>
        <v>3.0068152741902165E-2</v>
      </c>
      <c r="AB64" s="51">
        <f t="shared" si="130"/>
        <v>1.1115604463059412</v>
      </c>
      <c r="AC64" s="51">
        <f t="shared" si="34"/>
        <v>0.75241991239623585</v>
      </c>
      <c r="AD64" s="51">
        <f t="shared" si="131"/>
        <v>1.1115604463059412</v>
      </c>
      <c r="AE64" s="51">
        <f t="shared" si="36"/>
        <v>0.75241991239623585</v>
      </c>
      <c r="AF64" s="51">
        <v>1</v>
      </c>
      <c r="AG64" s="51">
        <f t="shared" si="132"/>
        <v>-0.2735605853717693</v>
      </c>
      <c r="AH64" s="51">
        <f t="shared" si="133"/>
        <v>-0.2735605853717693</v>
      </c>
      <c r="AI64" s="51">
        <f t="shared" si="134"/>
        <v>-0.45386583632155003</v>
      </c>
      <c r="AJ64" s="51">
        <f t="shared" si="135"/>
        <v>-0.86553069968252938</v>
      </c>
      <c r="AK64" s="51">
        <f t="shared" si="41"/>
        <v>0.29618512064756786</v>
      </c>
      <c r="AL64" s="51">
        <f t="shared" si="136"/>
        <v>-0.27020209561779907</v>
      </c>
      <c r="AM64" s="51">
        <f t="shared" si="137"/>
        <v>1.3769501891131389E-2</v>
      </c>
      <c r="AN64" s="51">
        <f t="shared" si="138"/>
        <v>1.3769501891131389E-2</v>
      </c>
      <c r="AO64" s="51">
        <f t="shared" si="139"/>
        <v>1.376950189113139E-3</v>
      </c>
      <c r="AP64" s="51">
        <f t="shared" si="140"/>
        <v>1.376950189113139E-3</v>
      </c>
      <c r="AQ64" s="51">
        <f t="shared" si="141"/>
        <v>8.8124812103240902E-3</v>
      </c>
      <c r="AR64" s="51">
        <f t="shared" si="142"/>
        <v>8.8124812103240902E-3</v>
      </c>
      <c r="AS64" s="51">
        <f t="shared" si="143"/>
        <v>4.4062406051620451E-3</v>
      </c>
      <c r="AT64" s="51">
        <f t="shared" si="144"/>
        <v>4.4062406051620451E-3</v>
      </c>
      <c r="AU64" s="51">
        <f t="shared" si="145"/>
        <v>6.1962758510091254E-3</v>
      </c>
      <c r="AV64" s="51">
        <f t="shared" si="146"/>
        <v>6.1962758510091254E-3</v>
      </c>
      <c r="AW64" s="51">
        <f t="shared" si="147"/>
        <v>2.0654252836697085E-3</v>
      </c>
      <c r="AX64" s="51">
        <f t="shared" si="148"/>
        <v>2.0654252836697085E-3</v>
      </c>
      <c r="AY64" s="51">
        <f t="shared" si="149"/>
        <v>-2.0330543711402371E-2</v>
      </c>
      <c r="AZ64" s="51">
        <f t="shared" si="150"/>
        <v>-2.0330543711402371E-2</v>
      </c>
      <c r="BA64" s="51">
        <f t="shared" si="151"/>
        <v>-2.7020209561779907E-2</v>
      </c>
      <c r="BB64" s="51">
        <f t="shared" si="152"/>
        <v>1.1033659554984461E-2</v>
      </c>
      <c r="BC64" s="51">
        <f t="shared" si="153"/>
        <v>1.1033659554984461E-2</v>
      </c>
      <c r="BD64" s="51">
        <f t="shared" si="154"/>
        <v>9.7688359857272686E-2</v>
      </c>
      <c r="BE64" s="51">
        <f t="shared" si="155"/>
        <v>9.7688359857272686E-2</v>
      </c>
      <c r="BF64" s="51">
        <f t="shared" si="156"/>
        <v>3.4051994483298063E-2</v>
      </c>
      <c r="BG64" s="51">
        <f t="shared" si="157"/>
        <v>3.4051994483298063E-2</v>
      </c>
      <c r="BH64" s="51">
        <f t="shared" si="158"/>
        <v>9.3558380756944753E-2</v>
      </c>
      <c r="BI64" s="51">
        <f t="shared" si="159"/>
        <v>9.3558380756944753E-2</v>
      </c>
      <c r="BJ64" s="51">
        <f t="shared" si="160"/>
        <v>3.2133578025571874E-2</v>
      </c>
      <c r="BK64" s="51">
        <f t="shared" si="161"/>
        <v>3.2133578025571874E-2</v>
      </c>
      <c r="BL64" s="51">
        <f t="shared" si="162"/>
        <v>-0.29389112908317166</v>
      </c>
      <c r="BM64" s="51">
        <f t="shared" si="163"/>
        <v>-0.29389112908317166</v>
      </c>
      <c r="BN64" s="51">
        <f t="shared" si="164"/>
        <v>-0.48088604588332995</v>
      </c>
      <c r="BO64" s="51">
        <f t="shared" si="190"/>
        <v>1.3160100077514034</v>
      </c>
      <c r="BP64" s="51">
        <f t="shared" si="16"/>
        <v>0.78851710983710677</v>
      </c>
      <c r="BQ64" s="51">
        <f t="shared" si="191"/>
        <v>1.3160100077514034</v>
      </c>
      <c r="BR64" s="51">
        <f t="shared" si="18"/>
        <v>0.78851710983710677</v>
      </c>
      <c r="BS64" s="51">
        <f t="shared" si="192"/>
        <v>-1.002195299951999</v>
      </c>
      <c r="BT64" s="51">
        <f t="shared" si="20"/>
        <v>0.26851001820183257</v>
      </c>
      <c r="BU64" s="51">
        <f t="shared" si="21"/>
        <v>-1.2685100182018325</v>
      </c>
      <c r="BV64" s="51">
        <f t="shared" si="22"/>
        <v>1.6091176662784135</v>
      </c>
      <c r="BW64" s="184"/>
    </row>
    <row r="65" spans="11:75" ht="15.75" thickBot="1" x14ac:dyDescent="0.3">
      <c r="K65" s="179"/>
      <c r="L65" s="52">
        <v>1</v>
      </c>
      <c r="M65" s="52">
        <v>6.9</v>
      </c>
      <c r="N65" s="52">
        <v>3.1</v>
      </c>
      <c r="O65" s="52">
        <v>4.9000000000000004</v>
      </c>
      <c r="P65" s="52">
        <v>1.5</v>
      </c>
      <c r="Q65" s="52">
        <v>-1</v>
      </c>
      <c r="R65" s="52">
        <f t="shared" si="120"/>
        <v>1.1033659554984461E-2</v>
      </c>
      <c r="S65" s="52">
        <f t="shared" si="121"/>
        <v>1.1033659554984461E-2</v>
      </c>
      <c r="T65" s="52">
        <f t="shared" si="122"/>
        <v>9.7688359857272686E-2</v>
      </c>
      <c r="U65" s="52">
        <f t="shared" si="123"/>
        <v>9.7688359857272686E-2</v>
      </c>
      <c r="V65" s="52">
        <f t="shared" si="124"/>
        <v>3.4051994483298063E-2</v>
      </c>
      <c r="W65" s="52">
        <f t="shared" si="125"/>
        <v>3.4051994483298063E-2</v>
      </c>
      <c r="X65" s="52">
        <f t="shared" si="126"/>
        <v>9.3558380756944753E-2</v>
      </c>
      <c r="Y65" s="52">
        <f t="shared" si="127"/>
        <v>9.3558380756944753E-2</v>
      </c>
      <c r="Z65" s="52">
        <f t="shared" si="128"/>
        <v>3.2133578025571874E-2</v>
      </c>
      <c r="AA65" s="52">
        <f t="shared" si="129"/>
        <v>3.2133578025571874E-2</v>
      </c>
      <c r="AB65" s="52">
        <f t="shared" si="130"/>
        <v>1.2972809582157772</v>
      </c>
      <c r="AC65" s="52">
        <f t="shared" si="34"/>
        <v>0.78537701711507624</v>
      </c>
      <c r="AD65" s="52">
        <f t="shared" si="131"/>
        <v>1.2972809582157772</v>
      </c>
      <c r="AE65" s="52">
        <f t="shared" si="36"/>
        <v>0.78537701711507624</v>
      </c>
      <c r="AF65" s="52">
        <v>1</v>
      </c>
      <c r="AG65" s="52">
        <f t="shared" si="132"/>
        <v>-0.29389112908317166</v>
      </c>
      <c r="AH65" s="52">
        <f t="shared" si="133"/>
        <v>-0.29389112908317166</v>
      </c>
      <c r="AI65" s="52">
        <f t="shared" si="134"/>
        <v>-0.48088604588332995</v>
      </c>
      <c r="AJ65" s="52">
        <f t="shared" si="135"/>
        <v>-0.94251672251517626</v>
      </c>
      <c r="AK65" s="52">
        <f t="shared" si="41"/>
        <v>0.28039225679648433</v>
      </c>
      <c r="AL65" s="52">
        <f t="shared" si="136"/>
        <v>-0.25834786869066517</v>
      </c>
      <c r="AM65" s="52">
        <f t="shared" si="137"/>
        <v>1.279810812782952E-2</v>
      </c>
      <c r="AN65" s="52">
        <f t="shared" si="138"/>
        <v>1.279810812782952E-2</v>
      </c>
      <c r="AO65" s="52">
        <f t="shared" si="139"/>
        <v>1.2798108127829522E-3</v>
      </c>
      <c r="AP65" s="52">
        <f t="shared" si="140"/>
        <v>1.2798108127829522E-3</v>
      </c>
      <c r="AQ65" s="52">
        <f t="shared" si="141"/>
        <v>8.8306946082023705E-3</v>
      </c>
      <c r="AR65" s="52">
        <f t="shared" si="142"/>
        <v>8.8306946082023705E-3</v>
      </c>
      <c r="AS65" s="52">
        <f t="shared" si="143"/>
        <v>3.9674135196271516E-3</v>
      </c>
      <c r="AT65" s="52">
        <f t="shared" si="144"/>
        <v>3.9674135196271516E-3</v>
      </c>
      <c r="AU65" s="52">
        <f t="shared" si="145"/>
        <v>6.2710729826364661E-3</v>
      </c>
      <c r="AV65" s="52">
        <f t="shared" si="146"/>
        <v>6.2710729826364661E-3</v>
      </c>
      <c r="AW65" s="52">
        <f t="shared" si="147"/>
        <v>1.9197162191744283E-3</v>
      </c>
      <c r="AX65" s="52">
        <f t="shared" si="148"/>
        <v>1.9197162191744283E-3</v>
      </c>
      <c r="AY65" s="52">
        <f t="shared" si="149"/>
        <v>-2.0290047849031202E-2</v>
      </c>
      <c r="AZ65" s="52">
        <f t="shared" si="150"/>
        <v>-2.0290047849031202E-2</v>
      </c>
      <c r="BA65" s="52">
        <f t="shared" si="151"/>
        <v>-2.5834786869066519E-2</v>
      </c>
      <c r="BB65" s="52">
        <f t="shared" si="152"/>
        <v>1.2313470367767414E-2</v>
      </c>
      <c r="BC65" s="52">
        <f t="shared" si="153"/>
        <v>1.2313470367767414E-2</v>
      </c>
      <c r="BD65" s="52">
        <f t="shared" si="154"/>
        <v>0.10651905446547505</v>
      </c>
      <c r="BE65" s="52">
        <f t="shared" si="155"/>
        <v>0.10651905446547505</v>
      </c>
      <c r="BF65" s="52">
        <f t="shared" si="156"/>
        <v>3.8019408002925213E-2</v>
      </c>
      <c r="BG65" s="52">
        <f t="shared" si="157"/>
        <v>3.8019408002925213E-2</v>
      </c>
      <c r="BH65" s="52">
        <f t="shared" si="158"/>
        <v>9.9829453739581214E-2</v>
      </c>
      <c r="BI65" s="52">
        <f t="shared" si="159"/>
        <v>9.9829453739581214E-2</v>
      </c>
      <c r="BJ65" s="52">
        <f t="shared" si="160"/>
        <v>3.4053294244746304E-2</v>
      </c>
      <c r="BK65" s="52">
        <f t="shared" si="161"/>
        <v>3.4053294244746304E-2</v>
      </c>
      <c r="BL65" s="52">
        <f t="shared" si="162"/>
        <v>-0.31418117693220288</v>
      </c>
      <c r="BM65" s="52">
        <f t="shared" si="163"/>
        <v>-0.31418117693220288</v>
      </c>
      <c r="BN65" s="52">
        <f t="shared" si="164"/>
        <v>-0.50672083275239643</v>
      </c>
      <c r="BO65" s="52">
        <f t="shared" si="190"/>
        <v>1.4053993756796808</v>
      </c>
      <c r="BP65" s="52">
        <f t="shared" si="16"/>
        <v>0.80303929017971165</v>
      </c>
      <c r="BQ65" s="52">
        <f t="shared" si="191"/>
        <v>1.4053993756796808</v>
      </c>
      <c r="BR65" s="52">
        <f t="shared" si="18"/>
        <v>0.80303929017971165</v>
      </c>
      <c r="BS65" s="52">
        <f t="shared" si="192"/>
        <v>-1.0113204913753218</v>
      </c>
      <c r="BT65" s="52">
        <f t="shared" si="20"/>
        <v>0.26672150800282607</v>
      </c>
      <c r="BU65" s="52">
        <f t="shared" si="21"/>
        <v>-1.266721508002826</v>
      </c>
      <c r="BV65" s="52">
        <f t="shared" si="22"/>
        <v>1.6045833788369537</v>
      </c>
      <c r="BW65" s="185"/>
    </row>
    <row r="66" spans="11:75" ht="15.75" thickTop="1" x14ac:dyDescent="0.25">
      <c r="K66" s="186">
        <v>10</v>
      </c>
      <c r="L66" s="53">
        <v>1</v>
      </c>
      <c r="M66" s="53">
        <v>5.0999999999999996</v>
      </c>
      <c r="N66" s="53">
        <v>3.5</v>
      </c>
      <c r="O66" s="53">
        <v>1.4</v>
      </c>
      <c r="P66" s="53">
        <v>0.2</v>
      </c>
      <c r="Q66" s="53">
        <v>1</v>
      </c>
      <c r="R66" s="53">
        <f t="shared" si="120"/>
        <v>1.2313470367767414E-2</v>
      </c>
      <c r="S66" s="53">
        <f t="shared" si="121"/>
        <v>1.2313470367767414E-2</v>
      </c>
      <c r="T66" s="53">
        <f t="shared" si="122"/>
        <v>0.10651905446547505</v>
      </c>
      <c r="U66" s="53">
        <f t="shared" si="123"/>
        <v>0.10651905446547505</v>
      </c>
      <c r="V66" s="53">
        <f t="shared" si="124"/>
        <v>3.8019408002925213E-2</v>
      </c>
      <c r="W66" s="53">
        <f t="shared" si="125"/>
        <v>3.8019408002925213E-2</v>
      </c>
      <c r="X66" s="53">
        <f t="shared" si="126"/>
        <v>9.9829453739581214E-2</v>
      </c>
      <c r="Y66" s="53">
        <f t="shared" si="127"/>
        <v>9.9829453739581214E-2</v>
      </c>
      <c r="Z66" s="53">
        <f t="shared" si="128"/>
        <v>3.4053294244746304E-2</v>
      </c>
      <c r="AA66" s="53">
        <f t="shared" si="129"/>
        <v>3.4053294244746304E-2</v>
      </c>
      <c r="AB66" s="53">
        <f t="shared" si="130"/>
        <v>0.8352004702362914</v>
      </c>
      <c r="AC66" s="53">
        <f t="shared" si="34"/>
        <v>0.69745341772539149</v>
      </c>
      <c r="AD66" s="53">
        <f t="shared" si="131"/>
        <v>0.8352004702362914</v>
      </c>
      <c r="AE66" s="53">
        <f t="shared" si="36"/>
        <v>0.69745341772539149</v>
      </c>
      <c r="AF66" s="53">
        <v>1</v>
      </c>
      <c r="AG66" s="53">
        <f t="shared" si="132"/>
        <v>-0.31418117693220288</v>
      </c>
      <c r="AH66" s="53">
        <f t="shared" si="133"/>
        <v>-0.31418117693220288</v>
      </c>
      <c r="AI66" s="53">
        <f t="shared" si="134"/>
        <v>-0.50672083275239643</v>
      </c>
      <c r="AJ66" s="53">
        <f t="shared" si="135"/>
        <v>-0.94497430402509808</v>
      </c>
      <c r="AK66" s="53">
        <f t="shared" si="41"/>
        <v>0.27989665231000954</v>
      </c>
      <c r="AL66" s="53">
        <f t="shared" si="136"/>
        <v>0.14514008195534506</v>
      </c>
      <c r="AM66" s="53">
        <f t="shared" si="137"/>
        <v>-9.6222133976150807E-3</v>
      </c>
      <c r="AN66" s="53">
        <f t="shared" si="138"/>
        <v>-9.6222133976150807E-3</v>
      </c>
      <c r="AO66" s="53">
        <f t="shared" si="139"/>
        <v>-9.6222133976150807E-4</v>
      </c>
      <c r="AP66" s="53">
        <f t="shared" si="140"/>
        <v>-9.6222133976150807E-4</v>
      </c>
      <c r="AQ66" s="53">
        <f t="shared" si="141"/>
        <v>-4.9073288327836908E-3</v>
      </c>
      <c r="AR66" s="53">
        <f t="shared" si="142"/>
        <v>-4.9073288327836908E-3</v>
      </c>
      <c r="AS66" s="53">
        <f t="shared" si="143"/>
        <v>-3.3677746891652783E-3</v>
      </c>
      <c r="AT66" s="53">
        <f t="shared" si="144"/>
        <v>-3.3677746891652783E-3</v>
      </c>
      <c r="AU66" s="53">
        <f t="shared" si="145"/>
        <v>-1.3471098756661112E-3</v>
      </c>
      <c r="AV66" s="53">
        <f t="shared" si="146"/>
        <v>-1.3471098756661112E-3</v>
      </c>
      <c r="AW66" s="53">
        <f t="shared" si="147"/>
        <v>-1.9244426795230163E-4</v>
      </c>
      <c r="AX66" s="53">
        <f t="shared" si="148"/>
        <v>-1.9244426795230163E-4</v>
      </c>
      <c r="AY66" s="53">
        <f t="shared" si="149"/>
        <v>1.0122844620869884E-2</v>
      </c>
      <c r="AZ66" s="53">
        <f t="shared" si="150"/>
        <v>1.0122844620869884E-2</v>
      </c>
      <c r="BA66" s="53">
        <f t="shared" si="151"/>
        <v>1.4514008195534507E-2</v>
      </c>
      <c r="BB66" s="53">
        <f t="shared" si="152"/>
        <v>1.1351249028005906E-2</v>
      </c>
      <c r="BC66" s="53">
        <f t="shared" si="153"/>
        <v>1.1351249028005906E-2</v>
      </c>
      <c r="BD66" s="53">
        <f t="shared" si="154"/>
        <v>0.10161172563269136</v>
      </c>
      <c r="BE66" s="53">
        <f t="shared" si="155"/>
        <v>0.10161172563269136</v>
      </c>
      <c r="BF66" s="53">
        <f t="shared" si="156"/>
        <v>3.4651633313759936E-2</v>
      </c>
      <c r="BG66" s="53">
        <f t="shared" si="157"/>
        <v>3.4651633313759936E-2</v>
      </c>
      <c r="BH66" s="53">
        <f t="shared" si="158"/>
        <v>9.8482343863915106E-2</v>
      </c>
      <c r="BI66" s="53">
        <f t="shared" si="159"/>
        <v>9.8482343863915106E-2</v>
      </c>
      <c r="BJ66" s="53">
        <f t="shared" si="160"/>
        <v>3.3860849976794005E-2</v>
      </c>
      <c r="BK66" s="53">
        <f t="shared" si="161"/>
        <v>3.3860849976794005E-2</v>
      </c>
      <c r="BL66" s="53">
        <f t="shared" si="162"/>
        <v>-0.304058332311333</v>
      </c>
      <c r="BM66" s="53">
        <f t="shared" si="163"/>
        <v>-0.304058332311333</v>
      </c>
      <c r="BN66" s="53">
        <f t="shared" si="164"/>
        <v>-0.49220682455686193</v>
      </c>
      <c r="BO66" s="53">
        <f>L66*$BB$71+M66*$BD$71+N66*$BF$71+O66*$BH$71+P66*$BJ$71</f>
        <v>0.92641629004276116</v>
      </c>
      <c r="BP66" s="53">
        <f t="shared" si="16"/>
        <v>0.71634766317191256</v>
      </c>
      <c r="BQ66" s="53">
        <f>L66*$BC$71+M66*$BE$71+N66*$BG$71+O66*$BI$71+P66*$BK$71</f>
        <v>0.92641629004276116</v>
      </c>
      <c r="BR66" s="53">
        <f t="shared" si="18"/>
        <v>0.71634766317191256</v>
      </c>
      <c r="BS66" s="53">
        <f>$BL$71*BP66+BR66*$BM$71+$BN$71*AF66</f>
        <v>-1.0326968021066822</v>
      </c>
      <c r="BT66" s="53">
        <f t="shared" si="20"/>
        <v>0.26256160697559644</v>
      </c>
      <c r="BU66" s="53">
        <f t="shared" si="21"/>
        <v>0.7374383930244035</v>
      </c>
      <c r="BV66" s="53">
        <f t="shared" si="22"/>
        <v>0.54381538350641456</v>
      </c>
      <c r="BW66" s="180">
        <f t="shared" ref="BW66" si="193">SUM(BV66:BV71)/2</f>
        <v>3.1520052730839709</v>
      </c>
    </row>
    <row r="67" spans="11:75" x14ac:dyDescent="0.25">
      <c r="K67" s="187"/>
      <c r="L67" s="54">
        <v>1</v>
      </c>
      <c r="M67" s="54">
        <v>4.9000000000000004</v>
      </c>
      <c r="N67" s="54">
        <v>3</v>
      </c>
      <c r="O67" s="54">
        <v>1.4</v>
      </c>
      <c r="P67" s="54">
        <v>0.2</v>
      </c>
      <c r="Q67" s="54">
        <v>1</v>
      </c>
      <c r="R67" s="54">
        <f t="shared" si="120"/>
        <v>1.1351249028005906E-2</v>
      </c>
      <c r="S67" s="54">
        <f t="shared" si="121"/>
        <v>1.1351249028005906E-2</v>
      </c>
      <c r="T67" s="54">
        <f t="shared" si="122"/>
        <v>0.10161172563269136</v>
      </c>
      <c r="U67" s="54">
        <f t="shared" si="123"/>
        <v>0.10161172563269136</v>
      </c>
      <c r="V67" s="54">
        <f t="shared" si="124"/>
        <v>3.4651633313759936E-2</v>
      </c>
      <c r="W67" s="54">
        <f t="shared" si="125"/>
        <v>3.4651633313759936E-2</v>
      </c>
      <c r="X67" s="54">
        <f t="shared" si="126"/>
        <v>9.8482343863915106E-2</v>
      </c>
      <c r="Y67" s="54">
        <f t="shared" si="127"/>
        <v>9.8482343863915106E-2</v>
      </c>
      <c r="Z67" s="54">
        <f t="shared" si="128"/>
        <v>3.3860849976794005E-2</v>
      </c>
      <c r="AA67" s="54">
        <f t="shared" si="129"/>
        <v>3.3860849976794005E-2</v>
      </c>
      <c r="AB67" s="54">
        <f t="shared" si="130"/>
        <v>0.75785105597431335</v>
      </c>
      <c r="AC67" s="54">
        <f t="shared" si="34"/>
        <v>0.68088699306438716</v>
      </c>
      <c r="AD67" s="54">
        <f t="shared" si="131"/>
        <v>0.75785105597431335</v>
      </c>
      <c r="AE67" s="54">
        <f t="shared" si="36"/>
        <v>0.68088699306438716</v>
      </c>
      <c r="AF67" s="54">
        <v>1</v>
      </c>
      <c r="AG67" s="54">
        <f t="shared" si="132"/>
        <v>-0.304058332311333</v>
      </c>
      <c r="AH67" s="54">
        <f t="shared" si="133"/>
        <v>-0.304058332311333</v>
      </c>
      <c r="AI67" s="54">
        <f t="shared" si="134"/>
        <v>-0.49220682455686193</v>
      </c>
      <c r="AJ67" s="54">
        <f t="shared" si="135"/>
        <v>-0.90626555176413337</v>
      </c>
      <c r="AK67" s="54">
        <f t="shared" si="41"/>
        <v>0.28776462832087663</v>
      </c>
      <c r="AL67" s="54">
        <f t="shared" si="136"/>
        <v>0.14597701754232376</v>
      </c>
      <c r="AM67" s="54">
        <f t="shared" si="137"/>
        <v>-9.644083006958187E-3</v>
      </c>
      <c r="AN67" s="54">
        <f t="shared" si="138"/>
        <v>-9.644083006958187E-3</v>
      </c>
      <c r="AO67" s="54">
        <f t="shared" si="139"/>
        <v>-9.6440830069581876E-4</v>
      </c>
      <c r="AP67" s="54">
        <f t="shared" si="140"/>
        <v>-9.6440830069581876E-4</v>
      </c>
      <c r="AQ67" s="54">
        <f t="shared" si="141"/>
        <v>-4.7256006734095121E-3</v>
      </c>
      <c r="AR67" s="54">
        <f t="shared" si="142"/>
        <v>-4.7256006734095121E-3</v>
      </c>
      <c r="AS67" s="54">
        <f t="shared" si="143"/>
        <v>-2.8932249020874562E-3</v>
      </c>
      <c r="AT67" s="54">
        <f t="shared" si="144"/>
        <v>-2.8932249020874562E-3</v>
      </c>
      <c r="AU67" s="54">
        <f t="shared" si="145"/>
        <v>-1.3501716209741463E-3</v>
      </c>
      <c r="AV67" s="54">
        <f t="shared" si="146"/>
        <v>-1.3501716209741463E-3</v>
      </c>
      <c r="AW67" s="54">
        <f t="shared" si="147"/>
        <v>-1.9288166013916376E-4</v>
      </c>
      <c r="AX67" s="54">
        <f t="shared" si="148"/>
        <v>-1.9288166013916376E-4</v>
      </c>
      <c r="AY67" s="54">
        <f t="shared" si="149"/>
        <v>9.939385253090011E-3</v>
      </c>
      <c r="AZ67" s="54">
        <f t="shared" si="150"/>
        <v>9.939385253090011E-3</v>
      </c>
      <c r="BA67" s="54">
        <f t="shared" si="151"/>
        <v>1.4597701754232376E-2</v>
      </c>
      <c r="BB67" s="54">
        <f t="shared" si="152"/>
        <v>1.0386840727310087E-2</v>
      </c>
      <c r="BC67" s="54">
        <f t="shared" si="153"/>
        <v>1.0386840727310087E-2</v>
      </c>
      <c r="BD67" s="54">
        <f t="shared" si="154"/>
        <v>9.6886124959281839E-2</v>
      </c>
      <c r="BE67" s="54">
        <f t="shared" si="155"/>
        <v>9.6886124959281839E-2</v>
      </c>
      <c r="BF67" s="54">
        <f t="shared" si="156"/>
        <v>3.1758408411672483E-2</v>
      </c>
      <c r="BG67" s="54">
        <f t="shared" si="157"/>
        <v>3.1758408411672483E-2</v>
      </c>
      <c r="BH67" s="54">
        <f t="shared" si="158"/>
        <v>9.7132172242940962E-2</v>
      </c>
      <c r="BI67" s="54">
        <f t="shared" si="159"/>
        <v>9.7132172242940962E-2</v>
      </c>
      <c r="BJ67" s="54">
        <f t="shared" si="160"/>
        <v>3.3667968316654841E-2</v>
      </c>
      <c r="BK67" s="54">
        <f t="shared" si="161"/>
        <v>3.3667968316654841E-2</v>
      </c>
      <c r="BL67" s="54">
        <f t="shared" si="162"/>
        <v>-0.29411894705824299</v>
      </c>
      <c r="BM67" s="54">
        <f t="shared" si="163"/>
        <v>-0.29411894705824299</v>
      </c>
      <c r="BN67" s="54">
        <f t="shared" si="164"/>
        <v>-0.47760912280262957</v>
      </c>
      <c r="BO67" s="54">
        <f t="shared" ref="BO67:BO71" si="194">L67*$BB$71+M67*$BD$71+N67*$BF$71+O67*$BH$71+P67*$BJ$71</f>
        <v>0.88235572311504928</v>
      </c>
      <c r="BP67" s="54">
        <f t="shared" si="16"/>
        <v>0.70731014684961913</v>
      </c>
      <c r="BQ67" s="54">
        <f t="shared" ref="BQ67:BQ71" si="195">L67*$BC$71+M67*$BE$71+N67*$BG$71+O67*$BI$71+P67*$BK$71</f>
        <v>0.88235572311504928</v>
      </c>
      <c r="BR67" s="54">
        <f t="shared" si="18"/>
        <v>0.70731014684961913</v>
      </c>
      <c r="BS67" s="54">
        <f t="shared" ref="BS67:BS71" si="196">$BL$71*BP67+BR67*$BM$71+$BN$71*AF67</f>
        <v>-1.0264698412798072</v>
      </c>
      <c r="BT67" s="54">
        <f t="shared" si="20"/>
        <v>0.26376907122895732</v>
      </c>
      <c r="BU67" s="54">
        <f t="shared" si="21"/>
        <v>0.73623092877104268</v>
      </c>
      <c r="BV67" s="54">
        <f t="shared" si="22"/>
        <v>0.54203598047907209</v>
      </c>
      <c r="BW67" s="181"/>
    </row>
    <row r="68" spans="11:75" x14ac:dyDescent="0.25">
      <c r="K68" s="187"/>
      <c r="L68" s="54">
        <v>1</v>
      </c>
      <c r="M68" s="54">
        <v>4.7</v>
      </c>
      <c r="N68" s="54">
        <v>3.2</v>
      </c>
      <c r="O68" s="54">
        <v>1.3</v>
      </c>
      <c r="P68" s="54">
        <v>0.2</v>
      </c>
      <c r="Q68" s="54">
        <v>1</v>
      </c>
      <c r="R68" s="54">
        <f t="shared" si="120"/>
        <v>1.0386840727310087E-2</v>
      </c>
      <c r="S68" s="54">
        <f t="shared" si="121"/>
        <v>1.0386840727310087E-2</v>
      </c>
      <c r="T68" s="54">
        <f t="shared" si="122"/>
        <v>9.6886124959281839E-2</v>
      </c>
      <c r="U68" s="54">
        <f t="shared" si="123"/>
        <v>9.6886124959281839E-2</v>
      </c>
      <c r="V68" s="54">
        <f t="shared" si="124"/>
        <v>3.1758408411672483E-2</v>
      </c>
      <c r="W68" s="54">
        <f t="shared" si="125"/>
        <v>3.1758408411672483E-2</v>
      </c>
      <c r="X68" s="54">
        <f t="shared" si="126"/>
        <v>9.7132172242940962E-2</v>
      </c>
      <c r="Y68" s="54">
        <f t="shared" si="127"/>
        <v>9.7132172242940962E-2</v>
      </c>
      <c r="Z68" s="54">
        <f t="shared" si="128"/>
        <v>3.3667968316654841E-2</v>
      </c>
      <c r="AA68" s="54">
        <f t="shared" si="129"/>
        <v>3.3667968316654841E-2</v>
      </c>
      <c r="AB68" s="54">
        <f t="shared" si="130"/>
        <v>0.7003839525324409</v>
      </c>
      <c r="AC68" s="54">
        <f t="shared" si="34"/>
        <v>0.66827289388946542</v>
      </c>
      <c r="AD68" s="54">
        <f t="shared" si="131"/>
        <v>0.7003839525324409</v>
      </c>
      <c r="AE68" s="54">
        <f t="shared" si="36"/>
        <v>0.66827289388946542</v>
      </c>
      <c r="AF68" s="54">
        <v>1</v>
      </c>
      <c r="AG68" s="54">
        <f t="shared" si="132"/>
        <v>-0.29411894705824299</v>
      </c>
      <c r="AH68" s="54">
        <f t="shared" si="133"/>
        <v>-0.29411894705824299</v>
      </c>
      <c r="AI68" s="54">
        <f t="shared" si="134"/>
        <v>-0.47760912280262957</v>
      </c>
      <c r="AJ68" s="54">
        <f t="shared" si="135"/>
        <v>-0.87071256259929863</v>
      </c>
      <c r="AK68" s="54">
        <f t="shared" si="41"/>
        <v>0.29510605418166069</v>
      </c>
      <c r="AL68" s="54">
        <f t="shared" si="136"/>
        <v>0.14663096080302027</v>
      </c>
      <c r="AM68" s="54">
        <f t="shared" si="137"/>
        <v>-9.5605634652398477E-3</v>
      </c>
      <c r="AN68" s="54">
        <f t="shared" si="138"/>
        <v>-9.5605634652398477E-3</v>
      </c>
      <c r="AO68" s="54">
        <f t="shared" si="139"/>
        <v>-9.560563465239848E-4</v>
      </c>
      <c r="AP68" s="54">
        <f t="shared" si="140"/>
        <v>-9.560563465239848E-4</v>
      </c>
      <c r="AQ68" s="54">
        <f t="shared" si="141"/>
        <v>-4.4934648286627287E-3</v>
      </c>
      <c r="AR68" s="54">
        <f t="shared" si="142"/>
        <v>-4.4934648286627287E-3</v>
      </c>
      <c r="AS68" s="54">
        <f t="shared" si="143"/>
        <v>-3.0593803088767514E-3</v>
      </c>
      <c r="AT68" s="54">
        <f t="shared" si="144"/>
        <v>-3.0593803088767514E-3</v>
      </c>
      <c r="AU68" s="54">
        <f t="shared" si="145"/>
        <v>-1.2428732504811803E-3</v>
      </c>
      <c r="AV68" s="54">
        <f t="shared" si="146"/>
        <v>-1.2428732504811803E-3</v>
      </c>
      <c r="AW68" s="54">
        <f t="shared" si="147"/>
        <v>-1.9121126930479696E-4</v>
      </c>
      <c r="AX68" s="54">
        <f t="shared" si="148"/>
        <v>-1.9121126930479696E-4</v>
      </c>
      <c r="AY68" s="54">
        <f t="shared" si="149"/>
        <v>9.7989496509627138E-3</v>
      </c>
      <c r="AZ68" s="54">
        <f t="shared" si="150"/>
        <v>9.7989496509627138E-3</v>
      </c>
      <c r="BA68" s="54">
        <f t="shared" si="151"/>
        <v>1.4663096080302028E-2</v>
      </c>
      <c r="BB68" s="54">
        <f t="shared" si="152"/>
        <v>9.4307843807861017E-3</v>
      </c>
      <c r="BC68" s="54">
        <f t="shared" si="153"/>
        <v>9.4307843807861017E-3</v>
      </c>
      <c r="BD68" s="54">
        <f t="shared" si="154"/>
        <v>9.2392660130619114E-2</v>
      </c>
      <c r="BE68" s="54">
        <f t="shared" si="155"/>
        <v>9.2392660130619114E-2</v>
      </c>
      <c r="BF68" s="54">
        <f t="shared" si="156"/>
        <v>2.8699028102795732E-2</v>
      </c>
      <c r="BG68" s="54">
        <f t="shared" si="157"/>
        <v>2.8699028102795732E-2</v>
      </c>
      <c r="BH68" s="54">
        <f t="shared" si="158"/>
        <v>9.5889298992459779E-2</v>
      </c>
      <c r="BI68" s="54">
        <f t="shared" si="159"/>
        <v>9.5889298992459779E-2</v>
      </c>
      <c r="BJ68" s="54">
        <f t="shared" si="160"/>
        <v>3.3476757047350043E-2</v>
      </c>
      <c r="BK68" s="54">
        <f t="shared" si="161"/>
        <v>3.3476757047350043E-2</v>
      </c>
      <c r="BL68" s="54">
        <f t="shared" si="162"/>
        <v>-0.28431999740728026</v>
      </c>
      <c r="BM68" s="54">
        <f t="shared" si="163"/>
        <v>-0.28431999740728026</v>
      </c>
      <c r="BN68" s="54">
        <f t="shared" si="164"/>
        <v>-0.46294602672232754</v>
      </c>
      <c r="BO68" s="54">
        <f t="shared" si="194"/>
        <v>0.85548454915235417</v>
      </c>
      <c r="BP68" s="54">
        <f t="shared" si="16"/>
        <v>0.70171638475286102</v>
      </c>
      <c r="BQ68" s="54">
        <f t="shared" si="195"/>
        <v>0.85548454915235417</v>
      </c>
      <c r="BR68" s="54">
        <f t="shared" si="18"/>
        <v>0.70171638475286102</v>
      </c>
      <c r="BS68" s="54">
        <f t="shared" si="196"/>
        <v>-1.0226156698228275</v>
      </c>
      <c r="BT68" s="54">
        <f t="shared" si="20"/>
        <v>0.26451821300288597</v>
      </c>
      <c r="BU68" s="54">
        <f t="shared" si="21"/>
        <v>0.73548178699711397</v>
      </c>
      <c r="BV68" s="54">
        <f t="shared" si="22"/>
        <v>0.5409334590044681</v>
      </c>
      <c r="BW68" s="181"/>
    </row>
    <row r="69" spans="11:75" x14ac:dyDescent="0.25">
      <c r="K69" s="187"/>
      <c r="L69" s="54">
        <v>1</v>
      </c>
      <c r="M69" s="54">
        <v>7</v>
      </c>
      <c r="N69" s="54">
        <v>3.2</v>
      </c>
      <c r="O69" s="54">
        <v>4.7</v>
      </c>
      <c r="P69" s="54">
        <v>1.4</v>
      </c>
      <c r="Q69" s="54">
        <v>-1</v>
      </c>
      <c r="R69" s="54">
        <f t="shared" si="120"/>
        <v>9.4307843807861017E-3</v>
      </c>
      <c r="S69" s="54">
        <f t="shared" si="121"/>
        <v>9.4307843807861017E-3</v>
      </c>
      <c r="T69" s="54">
        <f t="shared" si="122"/>
        <v>9.2392660130619114E-2</v>
      </c>
      <c r="U69" s="54">
        <f t="shared" si="123"/>
        <v>9.2392660130619114E-2</v>
      </c>
      <c r="V69" s="54">
        <f t="shared" si="124"/>
        <v>2.8699028102795732E-2</v>
      </c>
      <c r="W69" s="54">
        <f t="shared" si="125"/>
        <v>2.8699028102795732E-2</v>
      </c>
      <c r="X69" s="54">
        <f t="shared" si="126"/>
        <v>9.5889298992459779E-2</v>
      </c>
      <c r="Y69" s="54">
        <f t="shared" si="127"/>
        <v>9.5889298992459779E-2</v>
      </c>
      <c r="Z69" s="54">
        <f t="shared" si="128"/>
        <v>3.3476757047350043E-2</v>
      </c>
      <c r="AA69" s="54">
        <f t="shared" si="129"/>
        <v>3.3476757047350043E-2</v>
      </c>
      <c r="AB69" s="54">
        <f t="shared" si="130"/>
        <v>1.2455634603549175</v>
      </c>
      <c r="AC69" s="54">
        <f t="shared" si="34"/>
        <v>0.77653093020694819</v>
      </c>
      <c r="AD69" s="54">
        <f t="shared" si="131"/>
        <v>1.2455634603549175</v>
      </c>
      <c r="AE69" s="54">
        <f t="shared" si="36"/>
        <v>0.77653093020694819</v>
      </c>
      <c r="AF69" s="54">
        <v>1</v>
      </c>
      <c r="AG69" s="54">
        <f t="shared" si="132"/>
        <v>-0.28431999740728026</v>
      </c>
      <c r="AH69" s="54">
        <f t="shared" si="133"/>
        <v>-0.28431999740728026</v>
      </c>
      <c r="AI69" s="54">
        <f t="shared" si="134"/>
        <v>-0.46294602672232754</v>
      </c>
      <c r="AJ69" s="54">
        <f t="shared" si="135"/>
        <v>-0.90451257084855241</v>
      </c>
      <c r="AK69" s="54">
        <f t="shared" si="41"/>
        <v>0.28812404616252524</v>
      </c>
      <c r="AL69" s="54">
        <f t="shared" si="136"/>
        <v>-0.2642052942111458</v>
      </c>
      <c r="AM69" s="54">
        <f t="shared" si="137"/>
        <v>1.3035422216032674E-2</v>
      </c>
      <c r="AN69" s="54">
        <f t="shared" si="138"/>
        <v>1.3035422216032674E-2</v>
      </c>
      <c r="AO69" s="54">
        <f t="shared" si="139"/>
        <v>1.3035422216032674E-3</v>
      </c>
      <c r="AP69" s="54">
        <f t="shared" si="140"/>
        <v>1.3035422216032674E-3</v>
      </c>
      <c r="AQ69" s="54">
        <f t="shared" si="141"/>
        <v>9.1247955512228709E-3</v>
      </c>
      <c r="AR69" s="54">
        <f t="shared" si="142"/>
        <v>9.1247955512228709E-3</v>
      </c>
      <c r="AS69" s="54">
        <f t="shared" si="143"/>
        <v>4.1713351091304555E-3</v>
      </c>
      <c r="AT69" s="54">
        <f t="shared" si="144"/>
        <v>4.1713351091304555E-3</v>
      </c>
      <c r="AU69" s="54">
        <f t="shared" si="145"/>
        <v>6.1266484415353571E-3</v>
      </c>
      <c r="AV69" s="54">
        <f t="shared" si="146"/>
        <v>6.1266484415353571E-3</v>
      </c>
      <c r="AW69" s="54">
        <f t="shared" si="147"/>
        <v>1.8249591102445742E-3</v>
      </c>
      <c r="AX69" s="54">
        <f t="shared" si="148"/>
        <v>1.8249591102445742E-3</v>
      </c>
      <c r="AY69" s="54">
        <f t="shared" si="149"/>
        <v>-2.0516358287938147E-2</v>
      </c>
      <c r="AZ69" s="54">
        <f t="shared" si="150"/>
        <v>-2.0516358287938147E-2</v>
      </c>
      <c r="BA69" s="54">
        <f t="shared" si="151"/>
        <v>-2.6420529421114582E-2</v>
      </c>
      <c r="BB69" s="54">
        <f t="shared" si="152"/>
        <v>1.073432660238937E-2</v>
      </c>
      <c r="BC69" s="54">
        <f t="shared" si="153"/>
        <v>1.073432660238937E-2</v>
      </c>
      <c r="BD69" s="54">
        <f t="shared" si="154"/>
        <v>0.10151745568184198</v>
      </c>
      <c r="BE69" s="54">
        <f t="shared" si="155"/>
        <v>0.10151745568184198</v>
      </c>
      <c r="BF69" s="54">
        <f t="shared" si="156"/>
        <v>3.2870363211926185E-2</v>
      </c>
      <c r="BG69" s="54">
        <f t="shared" si="157"/>
        <v>3.2870363211926185E-2</v>
      </c>
      <c r="BH69" s="54">
        <f t="shared" si="158"/>
        <v>0.10201594743399514</v>
      </c>
      <c r="BI69" s="54">
        <f t="shared" si="159"/>
        <v>0.10201594743399514</v>
      </c>
      <c r="BJ69" s="54">
        <f t="shared" si="160"/>
        <v>3.5301716157594615E-2</v>
      </c>
      <c r="BK69" s="54">
        <f t="shared" si="161"/>
        <v>3.5301716157594615E-2</v>
      </c>
      <c r="BL69" s="54">
        <f t="shared" si="162"/>
        <v>-0.30483635569521839</v>
      </c>
      <c r="BM69" s="54">
        <f t="shared" si="163"/>
        <v>-0.30483635569521839</v>
      </c>
      <c r="BN69" s="54">
        <f t="shared" si="164"/>
        <v>-0.4893665561434421</v>
      </c>
      <c r="BO69" s="54">
        <f t="shared" si="194"/>
        <v>1.5614331524164056</v>
      </c>
      <c r="BP69" s="54">
        <f t="shared" si="16"/>
        <v>0.82655890484680339</v>
      </c>
      <c r="BQ69" s="54">
        <f t="shared" si="195"/>
        <v>1.5614331524164056</v>
      </c>
      <c r="BR69" s="54">
        <f t="shared" si="18"/>
        <v>0.82655890484680339</v>
      </c>
      <c r="BS69" s="54">
        <f t="shared" si="196"/>
        <v>-1.1086337144304705</v>
      </c>
      <c r="BT69" s="54">
        <f t="shared" si="20"/>
        <v>0.24812569415995686</v>
      </c>
      <c r="BU69" s="54">
        <f t="shared" si="21"/>
        <v>-1.2481256941599568</v>
      </c>
      <c r="BV69" s="54">
        <f t="shared" si="22"/>
        <v>1.5578177484222739</v>
      </c>
      <c r="BW69" s="181"/>
    </row>
    <row r="70" spans="11:75" x14ac:dyDescent="0.25">
      <c r="K70" s="187"/>
      <c r="L70" s="54">
        <v>1</v>
      </c>
      <c r="M70" s="54">
        <v>6.4</v>
      </c>
      <c r="N70" s="54">
        <v>3.2</v>
      </c>
      <c r="O70" s="54">
        <v>4.5</v>
      </c>
      <c r="P70" s="54">
        <v>1.5</v>
      </c>
      <c r="Q70" s="54">
        <v>-1</v>
      </c>
      <c r="R70" s="54">
        <f t="shared" si="120"/>
        <v>1.073432660238937E-2</v>
      </c>
      <c r="S70" s="54">
        <f t="shared" si="121"/>
        <v>1.073432660238937E-2</v>
      </c>
      <c r="T70" s="54">
        <f t="shared" si="122"/>
        <v>0.10151745568184198</v>
      </c>
      <c r="U70" s="54">
        <f t="shared" si="123"/>
        <v>0.10151745568184198</v>
      </c>
      <c r="V70" s="54">
        <f t="shared" si="124"/>
        <v>3.2870363211926185E-2</v>
      </c>
      <c r="W70" s="54">
        <f t="shared" si="125"/>
        <v>3.2870363211926185E-2</v>
      </c>
      <c r="X70" s="54">
        <f t="shared" si="126"/>
        <v>0.10201594743399514</v>
      </c>
      <c r="Y70" s="54">
        <f t="shared" si="127"/>
        <v>0.10201594743399514</v>
      </c>
      <c r="Z70" s="54">
        <f t="shared" si="128"/>
        <v>3.5301716157594615E-2</v>
      </c>
      <c r="AA70" s="54">
        <f t="shared" si="129"/>
        <v>3.5301716157594615E-2</v>
      </c>
      <c r="AB70" s="54">
        <f t="shared" si="130"/>
        <v>1.2776555429337118</v>
      </c>
      <c r="AC70" s="54">
        <f t="shared" si="34"/>
        <v>0.78205043370374527</v>
      </c>
      <c r="AD70" s="54">
        <f t="shared" si="131"/>
        <v>1.2776555429337118</v>
      </c>
      <c r="AE70" s="54">
        <f t="shared" si="36"/>
        <v>0.78205043370374527</v>
      </c>
      <c r="AF70" s="54">
        <v>1</v>
      </c>
      <c r="AG70" s="54">
        <f t="shared" si="132"/>
        <v>-0.30483635569521839</v>
      </c>
      <c r="AH70" s="54">
        <f t="shared" si="133"/>
        <v>-0.30483635569521839</v>
      </c>
      <c r="AI70" s="54">
        <f t="shared" si="134"/>
        <v>-0.4893665561434421</v>
      </c>
      <c r="AJ70" s="54">
        <f t="shared" si="135"/>
        <v>-0.96616136450367152</v>
      </c>
      <c r="AK70" s="54">
        <f t="shared" si="41"/>
        <v>0.27564628450037654</v>
      </c>
      <c r="AL70" s="54">
        <f t="shared" si="136"/>
        <v>-0.25470243884539545</v>
      </c>
      <c r="AM70" s="54">
        <f t="shared" si="137"/>
        <v>1.3233984901802937E-2</v>
      </c>
      <c r="AN70" s="54">
        <f t="shared" si="138"/>
        <v>1.3233984901802937E-2</v>
      </c>
      <c r="AO70" s="54">
        <f t="shared" si="139"/>
        <v>1.3233984901802939E-3</v>
      </c>
      <c r="AP70" s="54">
        <f t="shared" si="140"/>
        <v>1.3233984901802939E-3</v>
      </c>
      <c r="AQ70" s="54">
        <f t="shared" si="141"/>
        <v>8.4697503371538811E-3</v>
      </c>
      <c r="AR70" s="54">
        <f t="shared" si="142"/>
        <v>8.4697503371538811E-3</v>
      </c>
      <c r="AS70" s="54">
        <f t="shared" si="143"/>
        <v>4.2348751685769405E-3</v>
      </c>
      <c r="AT70" s="54">
        <f t="shared" si="144"/>
        <v>4.2348751685769405E-3</v>
      </c>
      <c r="AU70" s="54">
        <f t="shared" si="145"/>
        <v>5.9552932058113224E-3</v>
      </c>
      <c r="AV70" s="54">
        <f t="shared" si="146"/>
        <v>5.9552932058113224E-3</v>
      </c>
      <c r="AW70" s="54">
        <f t="shared" si="147"/>
        <v>1.9850977352704408E-3</v>
      </c>
      <c r="AX70" s="54">
        <f t="shared" si="148"/>
        <v>1.9850977352704408E-3</v>
      </c>
      <c r="AY70" s="54">
        <f t="shared" si="149"/>
        <v>-1.9919015276444317E-2</v>
      </c>
      <c r="AZ70" s="54">
        <f t="shared" si="150"/>
        <v>-1.9919015276444317E-2</v>
      </c>
      <c r="BA70" s="54">
        <f t="shared" si="151"/>
        <v>-2.5470243884539546E-2</v>
      </c>
      <c r="BB70" s="54">
        <f t="shared" si="152"/>
        <v>1.2057725092569664E-2</v>
      </c>
      <c r="BC70" s="54">
        <f t="shared" si="153"/>
        <v>1.2057725092569664E-2</v>
      </c>
      <c r="BD70" s="54">
        <f t="shared" si="154"/>
        <v>0.10998720601899586</v>
      </c>
      <c r="BE70" s="54">
        <f t="shared" si="155"/>
        <v>0.10998720601899586</v>
      </c>
      <c r="BF70" s="54">
        <f t="shared" si="156"/>
        <v>3.7105238380503128E-2</v>
      </c>
      <c r="BG70" s="54">
        <f t="shared" si="157"/>
        <v>3.7105238380503128E-2</v>
      </c>
      <c r="BH70" s="54">
        <f t="shared" si="158"/>
        <v>0.10797124063980647</v>
      </c>
      <c r="BI70" s="54">
        <f t="shared" si="159"/>
        <v>0.10797124063980647</v>
      </c>
      <c r="BJ70" s="54">
        <f t="shared" si="160"/>
        <v>3.7286813892865055E-2</v>
      </c>
      <c r="BK70" s="54">
        <f t="shared" si="161"/>
        <v>3.7286813892865055E-2</v>
      </c>
      <c r="BL70" s="54">
        <f t="shared" si="162"/>
        <v>-0.32475537097166268</v>
      </c>
      <c r="BM70" s="54">
        <f t="shared" si="163"/>
        <v>-0.32475537097166268</v>
      </c>
      <c r="BN70" s="54">
        <f t="shared" si="164"/>
        <v>-0.5148368000279816</v>
      </c>
      <c r="BO70" s="54">
        <f t="shared" si="194"/>
        <v>1.4716205803351743</v>
      </c>
      <c r="BP70" s="54">
        <f t="shared" si="16"/>
        <v>0.81330358130111258</v>
      </c>
      <c r="BQ70" s="54">
        <f t="shared" si="195"/>
        <v>1.4716205803351743</v>
      </c>
      <c r="BR70" s="54">
        <f t="shared" si="18"/>
        <v>0.81330358130111258</v>
      </c>
      <c r="BS70" s="54">
        <f t="shared" si="196"/>
        <v>-1.0995006321185787</v>
      </c>
      <c r="BT70" s="54">
        <f t="shared" si="20"/>
        <v>0.24983347259737024</v>
      </c>
      <c r="BU70" s="54">
        <f t="shared" si="21"/>
        <v>-1.2498334725973703</v>
      </c>
      <c r="BV70" s="54">
        <f t="shared" si="22"/>
        <v>1.5620837092248017</v>
      </c>
      <c r="BW70" s="181"/>
    </row>
    <row r="71" spans="11:75" ht="15.75" thickBot="1" x14ac:dyDescent="0.3">
      <c r="K71" s="188"/>
      <c r="L71" s="55">
        <v>1</v>
      </c>
      <c r="M71" s="55">
        <v>6.9</v>
      </c>
      <c r="N71" s="55">
        <v>3.1</v>
      </c>
      <c r="O71" s="55">
        <v>4.9000000000000004</v>
      </c>
      <c r="P71" s="55">
        <v>1.5</v>
      </c>
      <c r="Q71" s="55">
        <v>-1</v>
      </c>
      <c r="R71" s="55">
        <f t="shared" si="120"/>
        <v>1.2057725092569664E-2</v>
      </c>
      <c r="S71" s="55">
        <f t="shared" si="121"/>
        <v>1.2057725092569664E-2</v>
      </c>
      <c r="T71" s="55">
        <f t="shared" si="122"/>
        <v>0.10998720601899586</v>
      </c>
      <c r="U71" s="55">
        <f t="shared" si="123"/>
        <v>0.10998720601899586</v>
      </c>
      <c r="V71" s="55">
        <f t="shared" si="124"/>
        <v>3.7105238380503128E-2</v>
      </c>
      <c r="W71" s="55">
        <f t="shared" si="125"/>
        <v>3.7105238380503128E-2</v>
      </c>
      <c r="X71" s="55">
        <f t="shared" si="126"/>
        <v>0.10797124063980647</v>
      </c>
      <c r="Y71" s="55">
        <f t="shared" si="127"/>
        <v>0.10797124063980647</v>
      </c>
      <c r="Z71" s="55">
        <f t="shared" si="128"/>
        <v>3.7286813892865055E-2</v>
      </c>
      <c r="AA71" s="55">
        <f t="shared" si="129"/>
        <v>3.7286813892865055E-2</v>
      </c>
      <c r="AB71" s="55">
        <f t="shared" si="130"/>
        <v>1.4709849855775501</v>
      </c>
      <c r="AC71" s="55">
        <f t="shared" si="34"/>
        <v>0.81320705282386241</v>
      </c>
      <c r="AD71" s="55">
        <f t="shared" si="131"/>
        <v>1.4709849855775501</v>
      </c>
      <c r="AE71" s="55">
        <f t="shared" si="36"/>
        <v>0.81320705282386241</v>
      </c>
      <c r="AF71" s="55">
        <v>1</v>
      </c>
      <c r="AG71" s="55">
        <f t="shared" si="132"/>
        <v>-0.32475537097166268</v>
      </c>
      <c r="AH71" s="55">
        <f t="shared" si="133"/>
        <v>-0.32475537097166268</v>
      </c>
      <c r="AI71" s="55">
        <f t="shared" si="134"/>
        <v>-0.5148368000279816</v>
      </c>
      <c r="AJ71" s="55">
        <f t="shared" si="135"/>
        <v>-1.0430235162611534</v>
      </c>
      <c r="AK71" s="55">
        <f t="shared" si="41"/>
        <v>0.2605670258578463</v>
      </c>
      <c r="AL71" s="55">
        <f t="shared" si="136"/>
        <v>-0.24287578204727359</v>
      </c>
      <c r="AM71" s="55">
        <f t="shared" si="137"/>
        <v>1.1981250968127261E-2</v>
      </c>
      <c r="AN71" s="55">
        <f t="shared" si="138"/>
        <v>1.1981250968127261E-2</v>
      </c>
      <c r="AO71" s="55">
        <f t="shared" si="139"/>
        <v>1.1981250968127262E-3</v>
      </c>
      <c r="AP71" s="55">
        <f t="shared" si="140"/>
        <v>1.1981250968127262E-3</v>
      </c>
      <c r="AQ71" s="55">
        <f t="shared" si="141"/>
        <v>8.2670631680078106E-3</v>
      </c>
      <c r="AR71" s="55">
        <f t="shared" si="142"/>
        <v>8.2670631680078106E-3</v>
      </c>
      <c r="AS71" s="55">
        <f t="shared" si="143"/>
        <v>3.7141878001194515E-3</v>
      </c>
      <c r="AT71" s="55">
        <f t="shared" si="144"/>
        <v>3.7141878001194515E-3</v>
      </c>
      <c r="AU71" s="55">
        <f t="shared" si="145"/>
        <v>5.8708129743823591E-3</v>
      </c>
      <c r="AV71" s="55">
        <f t="shared" si="146"/>
        <v>5.8708129743823591E-3</v>
      </c>
      <c r="AW71" s="55">
        <f t="shared" si="147"/>
        <v>1.7971876452190893E-3</v>
      </c>
      <c r="AX71" s="55">
        <f t="shared" si="148"/>
        <v>1.7971876452190893E-3</v>
      </c>
      <c r="AY71" s="55">
        <f t="shared" si="149"/>
        <v>-1.9750829892095412E-2</v>
      </c>
      <c r="AZ71" s="55">
        <f t="shared" si="150"/>
        <v>-1.9750829892095412E-2</v>
      </c>
      <c r="BA71" s="55">
        <f t="shared" si="151"/>
        <v>-2.4287578204727361E-2</v>
      </c>
      <c r="BB71" s="55">
        <f t="shared" si="152"/>
        <v>1.325585018938239E-2</v>
      </c>
      <c r="BC71" s="55">
        <f t="shared" si="153"/>
        <v>1.325585018938239E-2</v>
      </c>
      <c r="BD71" s="55">
        <f t="shared" si="154"/>
        <v>0.11825426918700367</v>
      </c>
      <c r="BE71" s="55">
        <f t="shared" si="155"/>
        <v>0.11825426918700367</v>
      </c>
      <c r="BF71" s="55">
        <f t="shared" si="156"/>
        <v>4.0819426180622578E-2</v>
      </c>
      <c r="BG71" s="55">
        <f t="shared" si="157"/>
        <v>4.0819426180622578E-2</v>
      </c>
      <c r="BH71" s="55">
        <f t="shared" si="158"/>
        <v>0.11384205361418882</v>
      </c>
      <c r="BI71" s="55">
        <f t="shared" si="159"/>
        <v>0.11384205361418882</v>
      </c>
      <c r="BJ71" s="55">
        <f t="shared" si="160"/>
        <v>3.9084001538084147E-2</v>
      </c>
      <c r="BK71" s="55">
        <f t="shared" si="161"/>
        <v>3.9084001538084147E-2</v>
      </c>
      <c r="BL71" s="55">
        <f t="shared" si="162"/>
        <v>-0.34450620086375811</v>
      </c>
      <c r="BM71" s="55">
        <f t="shared" si="163"/>
        <v>-0.34450620086375811</v>
      </c>
      <c r="BN71" s="55">
        <f t="shared" si="164"/>
        <v>-0.53912437823270898</v>
      </c>
      <c r="BO71" s="55">
        <f t="shared" si="194"/>
        <v>1.5722025937562893</v>
      </c>
      <c r="BP71" s="55">
        <f t="shared" si="16"/>
        <v>0.82809737875909128</v>
      </c>
      <c r="BQ71" s="55">
        <f t="shared" si="195"/>
        <v>1.5722025937562893</v>
      </c>
      <c r="BR71" s="55">
        <f t="shared" si="18"/>
        <v>0.82809737875909128</v>
      </c>
      <c r="BS71" s="55">
        <f t="shared" si="196"/>
        <v>-1.1096937420357711</v>
      </c>
      <c r="BT71" s="55">
        <f t="shared" si="20"/>
        <v>0.24792798892039888</v>
      </c>
      <c r="BU71" s="55">
        <f t="shared" si="21"/>
        <v>-1.2479279889203989</v>
      </c>
      <c r="BV71" s="55">
        <f t="shared" si="22"/>
        <v>1.5573242655309112</v>
      </c>
      <c r="BW71" s="182"/>
    </row>
    <row r="72" spans="11:75" ht="15.75" thickTop="1" x14ac:dyDescent="0.25"/>
  </sheetData>
  <mergeCells count="46">
    <mergeCell ref="BW48:BW53"/>
    <mergeCell ref="BW54:BW59"/>
    <mergeCell ref="BW60:BW65"/>
    <mergeCell ref="BW66:BW71"/>
    <mergeCell ref="K42:K47"/>
    <mergeCell ref="K48:K53"/>
    <mergeCell ref="K54:K59"/>
    <mergeCell ref="K60:K65"/>
    <mergeCell ref="K66:K71"/>
    <mergeCell ref="BW18:BW23"/>
    <mergeCell ref="BW24:BW29"/>
    <mergeCell ref="BW30:BW35"/>
    <mergeCell ref="BW36:BW41"/>
    <mergeCell ref="BW42:BW47"/>
    <mergeCell ref="P10:P11"/>
    <mergeCell ref="R10:AA10"/>
    <mergeCell ref="AO10:BA10"/>
    <mergeCell ref="K12:K17"/>
    <mergeCell ref="K18:K23"/>
    <mergeCell ref="M10:M11"/>
    <mergeCell ref="N10:N11"/>
    <mergeCell ref="O10:O11"/>
    <mergeCell ref="Q10:Q11"/>
    <mergeCell ref="AB10:AC10"/>
    <mergeCell ref="L10:L11"/>
    <mergeCell ref="K24:K29"/>
    <mergeCell ref="K30:K35"/>
    <mergeCell ref="K36:K41"/>
    <mergeCell ref="BW10:BW11"/>
    <mergeCell ref="BW12:BW17"/>
    <mergeCell ref="BB10:BN10"/>
    <mergeCell ref="BO10:BP10"/>
    <mergeCell ref="BQ10:BR10"/>
    <mergeCell ref="BS10:BT10"/>
    <mergeCell ref="BU10:BU11"/>
    <mergeCell ref="BV10:BV11"/>
    <mergeCell ref="AD10:AE10"/>
    <mergeCell ref="AF10:AF11"/>
    <mergeCell ref="AG10:AI10"/>
    <mergeCell ref="AJ10:AK10"/>
    <mergeCell ref="AL10:AN10"/>
    <mergeCell ref="B2:C2"/>
    <mergeCell ref="B3:C3"/>
    <mergeCell ref="B10:H11"/>
    <mergeCell ref="I10:I11"/>
    <mergeCell ref="K10:K11"/>
  </mergeCells>
  <hyperlinks>
    <hyperlink ref="D8" location="'Daftar Isi'!A1" display="Daftar Isi"/>
  </hyperlinks>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Daftar Isi</vt:lpstr>
      <vt:lpstr>Perceptron - Dataset 1</vt:lpstr>
      <vt:lpstr>Perceptron - Dataset 2</vt:lpstr>
      <vt:lpstr>Delta Rule - Batch Dataset 1</vt:lpstr>
      <vt:lpstr>Delta Rule - Batch Dataset 2</vt:lpstr>
      <vt:lpstr>Delta Rule - Incremental Data1</vt:lpstr>
      <vt:lpstr>Delta Rule - Incremental Data2</vt:lpstr>
      <vt:lpstr>Backpropagation - Dataset 1</vt:lpstr>
      <vt:lpstr>Backpropagation - Dataset 2</vt:lpstr>
      <vt:lpstr>Kesimpulan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timothy.pratama</dc:creator>
  <cp:keywords/>
  <dc:description/>
  <cp:lastModifiedBy>Kevin Huang</cp:lastModifiedBy>
  <cp:revision/>
  <dcterms:created xsi:type="dcterms:W3CDTF">2015-09-22T02:28:34Z</dcterms:created>
  <dcterms:modified xsi:type="dcterms:W3CDTF">2015-11-27T12:34:48Z</dcterms:modified>
</cp:coreProperties>
</file>