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IntegrationEvents" sheetId="3" r:id="rId5"/>
    <sheet state="visible" name="Verification" sheetId="4" r:id="rId6"/>
    <sheet state="visible" name="ACS-158-CC_tcarray" sheetId="5" r:id="rId7"/>
    <sheet state="visible" name="ACS-158-CC_taarray" sheetId="6" r:id="rId8"/>
    <sheet state="visible" name="ACS-247_CC_taarray" sheetId="7" r:id="rId9"/>
    <sheet state="visible" name="ACS-247_CC_tcarray" sheetId="8" r:id="rId10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H90">
      <text>
        <t xml:space="preserve">missing other calibration values here - why does this differ from the other CTD's?
	-Dan Mergens</t>
      </text>
    </comment>
  </commentList>
</comments>
</file>

<file path=xl/sharedStrings.xml><?xml version="1.0" encoding="utf-8"?>
<sst xmlns="http://schemas.openxmlformats.org/spreadsheetml/2006/main" count="395" uniqueCount="139">
  <si>
    <t>OOIBARCODE</t>
  </si>
  <si>
    <t>Mooring OOIBARCODE</t>
  </si>
  <si>
    <t>Ref Des</t>
  </si>
  <si>
    <t>Int_Asset</t>
  </si>
  <si>
    <t>DESCRIPTION</t>
  </si>
  <si>
    <t>Mooring Serial Number</t>
  </si>
  <si>
    <t>Type</t>
  </si>
  <si>
    <t>Deployment Number</t>
  </si>
  <si>
    <t>serial_number</t>
  </si>
  <si>
    <t>Sensor OOIBARCODE</t>
  </si>
  <si>
    <t>Sensor Serial Number</t>
  </si>
  <si>
    <t>Date</t>
  </si>
  <si>
    <t>Calibration Cofficient Name</t>
  </si>
  <si>
    <t>comments</t>
  </si>
  <si>
    <t>Calibration Cofficient Value</t>
  </si>
  <si>
    <t>Notes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</si>
  <si>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</si>
  <si>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</si>
  <si>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</si>
  <si>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</si>
  <si>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</si>
  <si>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</si>
  <si>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</si>
  <si>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</si>
  <si>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ATAPL-71403-00002</t>
  </si>
  <si>
    <t>RS01SBPD-DP01A</t>
  </si>
  <si>
    <t>13152-03</t>
  </si>
  <si>
    <t>44° 31.6482'N</t>
  </si>
  <si>
    <t>125° 22.8402'W</t>
  </si>
  <si>
    <t>TN-313</t>
  </si>
  <si>
    <t>ATAPL-58320-00002</t>
  </si>
  <si>
    <t>RS01SBPD-DP01A-06-DOSTAD104</t>
  </si>
  <si>
    <t>44° 31.6482' N</t>
  </si>
  <si>
    <t>125° 22.8402' W</t>
  </si>
  <si>
    <t>ATAPL-70110-00001</t>
  </si>
  <si>
    <t>RS01SBPD-DP01A-03-FLNTUA104</t>
  </si>
  <si>
    <t>FLNTURTD-3099</t>
  </si>
  <si>
    <t>ATAPL-70111-00001</t>
  </si>
  <si>
    <t>RS01SBPD-DP01A-03-FLCDRA104</t>
  </si>
  <si>
    <t>FLCDRTD-3098</t>
  </si>
  <si>
    <t>ATAPL-58346-00001</t>
  </si>
  <si>
    <t>RS01SBPD-DP01A-02-VEL3DA103</t>
  </si>
  <si>
    <t>ATAPL-67977-00001</t>
  </si>
  <si>
    <t>RS01SBPD-DP01A-01-CTDPFL104</t>
  </si>
  <si>
    <t>5273520-0120</t>
  </si>
  <si>
    <t>ATAPL-71553-00002</t>
  </si>
  <si>
    <t>RS01SBPD-PD01A</t>
  </si>
  <si>
    <t>SN0003</t>
  </si>
  <si>
    <t>44° 31.639' N</t>
  </si>
  <si>
    <t>125° 22.806' W</t>
  </si>
  <si>
    <t>"Docking station failed shortly after installation and was recovered for anaysis before the end of the cruise.
Found failed dummy plug, which caused large ground fault and overcurrent."</t>
  </si>
  <si>
    <t>OL000577</t>
  </si>
  <si>
    <t>RS01SBPD-DP01A-00-ENG000000</t>
  </si>
  <si>
    <t>RS01SBPD-DP01A-ENG-00001</t>
  </si>
  <si>
    <t>TN-314</t>
  </si>
  <si>
    <t>CC_lat</t>
  </si>
  <si>
    <t>44° 31.6545' N</t>
  </si>
  <si>
    <t>125° 22.8448' W</t>
  </si>
  <si>
    <t>TN-326</t>
  </si>
  <si>
    <t>"9/9/2015 - no new data due to vehicle troubleshooting
10/2/2015 - profiler restarted and profiling, still working through some software de-bugging"</t>
  </si>
  <si>
    <t>ATAPL-58320-00010</t>
  </si>
  <si>
    <t>9/9/2015 - no new data due to vehicle troubleshooting
10/2/2015 - profiler restarted and profiling</t>
  </si>
  <si>
    <t>CC_lon</t>
  </si>
  <si>
    <t>ATAPL-69943-00004</t>
  </si>
  <si>
    <t>RS01SBPD-DP01A-05-OPTAAC102</t>
  </si>
  <si>
    <t>ATAPL-70110-00004</t>
  </si>
  <si>
    <t>ATAPL-70111-00004</t>
  </si>
  <si>
    <t>ATAPL-58346-00006</t>
  </si>
  <si>
    <t>ATAPL-67977-00004</t>
  </si>
  <si>
    <t>52-0144</t>
  </si>
  <si>
    <t>125° 22.8400'W</t>
  </si>
  <si>
    <t>OL000578</t>
  </si>
  <si>
    <t>RS01SBPD-DP01A-ENG-00002</t>
  </si>
  <si>
    <t>no change</t>
  </si>
  <si>
    <t>ATAPL-58320-00001</t>
  </si>
  <si>
    <t>TN-945</t>
  </si>
  <si>
    <t>ATAPL-69943-00007</t>
  </si>
  <si>
    <t>ATAPL-70110-00002</t>
  </si>
  <si>
    <t>RS01SBPD-DP01A-04-FLNTUA102</t>
  </si>
  <si>
    <t>ATAPL-70111-00002</t>
  </si>
  <si>
    <t>RS01SBPD-DP01A-03-FLCDRA102</t>
  </si>
  <si>
    <t>ATAPL-58346-00003</t>
  </si>
  <si>
    <t>ATAPL-67977-00002</t>
  </si>
  <si>
    <t>52-0137</t>
  </si>
  <si>
    <t>copied from last deployment</t>
  </si>
  <si>
    <t>CC_cwlngth</t>
  </si>
  <si>
    <t>[399.80000000, 403.40000000, 406.90000000, 410.00000000, 413.50000000, 417.30000000, 421.40000000, 425.60000000, 430.10000000, 433.60000000, 437.70000000, 441.70000000, 446.50000000, 450.90000000, 455.50000000, 459.70000000, 464.30000000, 468.70000000, 473.40000000, 478.70000000, 483.20000000, 487.90000000, 492.10000000, 496.70000000, 501.20000000, 505.70000000, 510.90000000, 515.60000000, 521.00000000, 525.40000000, 530.10000000, 534.40000000, 539.00000000, 543.50000000, 548.50000000, 552.90000000, 557.70000000, 562.30000000, 566.90000000, 571.20000000, 575.60000000, 579.70000000, 583.70000000, 587.90000000, 592.50000000, 597.20000000, 602.10000000, 606.80000000, 611.70000000, 616.50000000, 621.20000000, 625.70000000, 630.40000000, 634.70000000, 639.30000000, 644.10000000, 648.60000000, 653.50000000, 658.10000000, 663.10000000, 667.70000000, 672.40000000, 676.70000000, 681.10000000, 685.60000000, 689.80000000, 693.90000000, 698.30000000, 702.30000000, 706.60000000, 710.80000000, 715.00000000, 719.00000000, 723.30000000, 727.50000000, 731.60000000, 736.10000000]</t>
  </si>
  <si>
    <t>first deployment was on second cruise</t>
  </si>
  <si>
    <t>CC_ccwo</t>
  </si>
  <si>
    <t>[ -2.85003600,  -2.63539400,  -2.46072000,  -2.28257500,  -2.10855700,  -1.94374100,  -1.79306300,  -1.65204900,  -1.51632200,  -1.39046400,  -1.26982700,  -1.15437100,  -1.04450000,  -0.94273200,  -0.84905400,  -0.75432700,  -0.67251900,  -0.59759400,  -0.52020100,  -0.44840600,  -0.38042500,  -0.31446300,  -0.25279100,  -0.19304100,  -0.13323900,  -0.08551200,  -0.04267500,   0.00886200,   0.05108400,   0.09403000,   0.13326000,   0.16883500,   0.20623400,   0.24024200,   0.27401600,   0.30725100,   0.33882700,   0.36918400,   0.39600800,   0.41983700,   0.44032600,   0.45660800,   0.46455700,   0.46913700,   0.46642300,   0.45917800,   0.45547500,   0.45861400,   0.47054800,   0.49056400,   0.50847900,   0.52463600,   0.53994700,   0.55401700,   0.56558200,   0.57579200,   0.57902200,   0.57855900,   0.57493800,   0.57283800,   0.58636600,   0.55579000,   0.56851000,   0.56682200,   0.55424100,   0.52619400,   0.48689600,   0.43304100,   0.36408100,   0.27235500,   0.15456500,   0.00596200,  -0.17879000,  -0.40017000,  -0.65944800,  -0.94551600,  -1.17458800]</t>
  </si>
  <si>
    <t>CC_tcal</t>
  </si>
  <si>
    <t>CC_tbins</t>
  </si>
  <si>
    <t>[  1.81245200,   2.41196700,   3.46623900,   4.48744700,   5.48421100,   6.48355900,   7.48849100,   8.49232600,   9.48162200,  10.50250000,  11.49707300,  12.49891900,  13.49942900,  14.48878800,  15.49764700,  16.51625000,  17.47909100,  18.47421100,  19.47314300,  20.50142900,  21.49914300,  22.49606100,  23.49666700,  24.50625000,  25.50694400,  26.53311100,  27.47686600,  28.48258600,  29.48500000,  30.48717400,  31.49466700,  32.50708300,  33.49422200,  34.49978300,  35.52520000,  36.43987500]</t>
  </si>
  <si>
    <t>CC_awlngth</t>
  </si>
  <si>
    <t>[400.50000000, 404.10000000, 407.50000000, 410.90000000, 414.40000000, 418.00000000, 422.20000000, 426.50000000, 430.60000000, 434.30000000, 438.60000000, 442.80000000, 447.20000000, 451.80000000, 456.40000000, 460.40000000, 464.70000000, 469.20000000, 474.00000000, 479.00000000, 483.40000000, 487.90000000, 492.10000000, 496.70000000, 501.00000000, 505.70000000, 510.70000000, 515.40000000, 520.40000000, 525.30000000, 529.60000000, 533.90000000, 538.50000000, 543.00000000, 547.60000000, 552.20000000, 556.90000000, 561.50000000, 566.20000000, 570.50000000, 574.40000000, 578.50000000, 580.20000000, 584.20000000, 588.80000000, 593.20000000, 597.90000000, 602.60000000, 607.30000000, 612.00000000, 616.90000000, 621.20000000, 625.90000000, 630.40000000, 634.90000000, 639.30000000, 644.00000000, 648.40000000, 653.00000000, 658.00000000, 662.40000000, 667.00000000, 671.80000000, 676.30000000, 680.60000000, 684.80000000, 689.00000000, 693.10000000, 697.30000000, 701.70000000, 705.50000000, 709.70000000, 713.60000000, 718.00000000, 721.90000000, 726.00000000, 730.50000000]</t>
  </si>
  <si>
    <t>CC_acwo</t>
  </si>
  <si>
    <t>[ -2.72389400,  -2.29000100,  -2.01568300,  -1.83122100,  -1.69596700,  -1.58477900,  -1.49223300,  -1.41162900,  -1.33563300,  -1.26075100,  -1.18614500,  -1.10959000,  -1.03140000,  -0.95503200,  -0.88163200,  -0.81330900,  -0.74910300,  -0.68823100,  -0.62562100,  -0.56221600,  -0.50116000,  -0.44046600,  -0.38005400,  -0.32052000,  -0.25941800,  -0.19843400,  -0.15133300,  -0.09910300,  -0.04652700,   0.00182600,   0.04769700,   0.08915100,   0.13024500,   0.17174600,   0.21323600,   0.25676200,   0.30069200,   0.34369700,   0.38402200,   0.42082000,   0.45231200,   0.48136600,   0.48191500,   0.50454100,   0.52068200,   0.53005800,   0.53654900,   0.54967500,   0.57437900,   0.58158200,   0.61346500,   0.64739600,   0.67913500,   0.70952100,   0.73799300,   0.76465700,   0.78972700,   0.80989600,   0.82554800,   0.83897500,   0.85309500,   0.86963500,   0.88788400,   0.90367300,   0.91688200,   0.92304500,   0.91691400,   0.89724700,   0.86262200,   0.81235300,   0.74107600,   0.64427500,   0.51866500,   0.36003000,   0.16390500,  -0.06744900,  -0.32197700]</t>
  </si>
  <si>
    <t>CC_tcarray</t>
  </si>
  <si>
    <t>SheetRef:ACS-158-CC_tcarray</t>
  </si>
  <si>
    <t>CC_taarray</t>
  </si>
  <si>
    <t>SheetRef:ACS-158-CC_taarray</t>
  </si>
  <si>
    <t>[399.4, 402.6, 406.2, 409.4, 412.8, 416.4, 420.5, 424.4, 428.3, 432.2, 435.9, 439.8, 444.0, 448.8, 453.2, 457.1, 461.5, 465.4, 469.9, 474.3, 479.0, 483.4, 487.9, 492.0, 496.0, 500.1, 504.8, 509.2, 514.0, 518.5, 523.2, 527.2, 531.5, 535.6, 539.9, 544.0, 548.7, 552.9, 557.5, 561.6, 565.9, 570.0, 573.9, 577.5, 582.0, 586.1, 590.3, 594.7, 598.9, 603.3, 607.8, 612.2, 616.7, 621.0, 625.4, 629.5, 633.5, 637.8, 642.0, 646.4, 650.6, 655.2, 659.3, 663.9, 668.3, 672.4, 676.3, 680.2, 684.2, 688.1, 692.1, 695.8, 699.4, 702.9, 706.7, 710.2, 713.6, 717.1, 720.6, 724.1, 727.3, 730.8, 734.0]</t>
  </si>
  <si>
    <t>from acs247.dev (Oct 2015)</t>
  </si>
  <si>
    <t>[-1.689969, -1.489613, -1.294467, -1.112859, -0.942798, -0.786155, -0.639009, -0.502043, -0.373194, -0.251923, -0.134931, -0.028804, 0.07027, 0.165194, 0.250664, 0.325578, 0.399543, 0.468969, 0.539942, 0.605234, 0.668376, 0.728417, 0.787586, 0.843254, 0.894628, 0.943388, 0.989288, 1.031506, 1.071876, 1.108448, 1.145222, 1.17867, 1.209101, 1.239196, 1.269221, 1.301619, 1.332651, 1.361519, 1.38868, 1.414513, 1.436825, 1.458114, 1.475748, 1.476021, 1.480857, 1.48195, 1.477306, 1.47029, 1.466895, 1.472618, 1.485138, 1.500416, 1.516731, 1.531985, 1.544598, 1.558317, 1.571936, 1.580767, 1.583061, 1.589448, 1.586621, 1.585433, 1.586842, 1.590789, 1.593734, 1.59451, 1.589414, 1.575053, 1.552592, 1.520453, 1.47683, 1.423189, 1.358298, 1.273257, 1.169943, 1.04849, 0.902447, 0.730549, 0.534299, 0.326549, 0.11423, -0.078207, -0.07222]</t>
  </si>
  <si>
    <t>[1.703937, 2.456333, 3.470244, 4.471039, 5.486786, 6.483556, 7.475946, 8.494848, 9.535172, 10.523704, 11.524444, 12.515517, 13.504857, 14.510333, 15.472857, 16.4896, 17.501667, 18.488636, 19.497083, 20.496, 21.462857, 22.496957, 23.5184, 24.500937, 25.523529, 26.494, 27.494545, 28.491724, 29.489286, 30.4856, 31.504615, 32.4916, 33.503333, 34.506897, 35.0]</t>
  </si>
  <si>
    <t>[401.2, 404.8, 408.2, 411.4, 414.9, 418.5, 422.6, 426.5, 430.6, 434.3, 438.2, 442.1, 446.5, 450.9, 455.5, 459.6, 463.4, 467.6, 472.4, 476.8, 481.3, 485.9, 489.9, 494.2, 498.2, 502.4, 506.8, 511.4, 516.1, 521.0, 525.1, 529.6, 533.4, 537.5, 542.0, 546.1, 550.5, 555.0, 559.4, 563.5, 567.8, 571.8, 575.4, 579.1, 580.2, 584.2, 588.3, 592.5, 596.7, 601.1, 605.6, 610.0, 614.7, 619.0, 623.2, 627.2, 631.7, 635.7, 639.8, 644.1, 648.6, 653.0, 657.3, 661.6, 666.0, 670.1, 674.5, 678.5, 682.4, 686.1, 690.2, 693.6, 697.3, 701.0, 704.6, 707.9, 711.8, 715.0, 718.7, 722.2, 725.6, 728.8, 732.3]</t>
  </si>
  <si>
    <t>Science Map (name)</t>
  </si>
  <si>
    <t>Deployment</t>
  </si>
  <si>
    <t>Calibration</t>
  </si>
  <si>
    <t>Plot</t>
  </si>
  <si>
    <t>production load</t>
  </si>
  <si>
    <t>no</t>
  </si>
  <si>
    <t>[-1.807837, -1.645112, -1.495938, -1.359444, -1.232689, -1.113426, -0.999783, -0.890823, -0.788691, -0.691274, -0.598805, -0.510195, -0.423452, -0.339017, -0.25808, -0.176317, -0.097256, -0.022107, 0.049598, 0.116703, 0.182149, 0.244471, 0.304685, 0.361678, 0.416133, 0.468023, 0.517203, 0.564357, 0.611597, 0.65906, 0.70535, 0.749983, 0.793403, 0.835285, 0.875327, 0.91344, 0.949759, 0.985999, 1.021449, 1.054999, 1.086333, 1.114546, 1.139265, 1.164299, 1.17952, 1.18992, 1.194261, 1.192866, 1.190302, 1.193658, 1.206021, 1.224331, 1.244591, 1.264551, 1.284076, 1.303653, 1.322262, 1.338856, 1.353657, 1.36737, 1.374188, 1.378709, 1.383741, 1.391537, 1.400937, 1.409532, 1.413866, 1.412387, 1.403942, 1.386762, 1.358917, 1.3203, 1.268905, 1.201962, 1.117829, 1.014926, 0.88987, 0.740261, 0.563812, 0.366734, 0.151333, -0.068387, -0.269402]</t>
  </si>
  <si>
    <t>2/2</t>
  </si>
  <si>
    <t>1/1</t>
  </si>
  <si>
    <t>RS01SBPD-DP01A-04-FLNTUA104</t>
  </si>
  <si>
    <t>cannot see anything until the SBPD data is ingested on a machine</t>
  </si>
  <si>
    <t>SheetRef:ACS-247_CC_tcarray</t>
  </si>
  <si>
    <t>SheetRef:ACS-247_CC_taarray</t>
  </si>
  <si>
    <t>CC_dark_counts_volume_scatter</t>
  </si>
  <si>
    <t>CC_scale_factor_volume_scatter</t>
  </si>
  <si>
    <t>CC_dark_counts_chlorophyll_a</t>
  </si>
  <si>
    <t>CC_scale_factor_chlorophyll_a</t>
  </si>
  <si>
    <t>CC_scattering_angle</t>
  </si>
  <si>
    <t>CC_measurement_wavelength</t>
  </si>
  <si>
    <t>CC_angular_resolution</t>
  </si>
  <si>
    <t>CC_depolarization_ratio</t>
  </si>
  <si>
    <t>from FLNTURTD-3397 - RMA 028870 - ReqID151020031 - rec'd DEC 2015.pdf</t>
  </si>
  <si>
    <t>copied from previous deployment</t>
  </si>
  <si>
    <t>CC_dark_counts_cdom</t>
  </si>
  <si>
    <t>CC_scale_factor_cdom</t>
  </si>
  <si>
    <t>from FLCDRTD-3399 [ATAPL-70111-00002] - Calibration and Repairs - RMA 028870 - DEC 2015.pdf</t>
  </si>
  <si>
    <t>CC_hdg_cal</t>
  </si>
  <si>
    <t>[335.0, 20.0, 65.0, 110.0, 155.0, 200.0, 245.0, 290.0]</t>
  </si>
  <si>
    <t>CC_hx_cal</t>
  </si>
  <si>
    <t>[0.28, 0.32, 0.15, -0.13, -0.33, -0.38, -0.21, 0.05]</t>
  </si>
  <si>
    <t>CC_hy_cal</t>
  </si>
  <si>
    <t>[-0.18, 0.08, 0.32, 0.37, 0.21, -0.03, -0.27, -0.32]</t>
  </si>
  <si>
    <t>RS01SBPD-DP01A-05-OPTAAC102:  OPTAA-C not deployed due to late delivery.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</si>
</sst>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&quot;/&quot;d&quot;/&quot;yyyy"/>
    <numFmt numFmtId="165" formatCode="#,##0.000000000"/>
    <numFmt numFmtId="166" formatCode="#,##0.0000"/>
    <numFmt numFmtId="167" formatCode="#,##0.000"/>
    <numFmt numFmtId="168" formatCode="0.000E+00"/>
  </numFmts>
  <fonts count="9">
    <font>
      <sz val="10.0"/>
      <color rgb="FF000000"/>
      <name val="Arial"/>
    </font>
    <font>
      <sz val="11.0"/>
      <name val="Calibri"/>
    </font>
    <font>
      <sz val="11.0"/>
      <color rgb="FF999999"/>
      <name val="Calibri"/>
    </font>
    <font>
      <sz val="10.0"/>
      <color rgb="FF999999"/>
      <name val="Arial"/>
    </font>
    <font>
      <sz val="11.0"/>
      <color rgb="FFFF0000"/>
      <name val="Calibri"/>
    </font>
    <font>
      <b/>
      <sz val="11.0"/>
      <name val="Calibri"/>
    </font>
    <font>
      <sz val="10.0"/>
      <name val="Arial"/>
    </font>
    <font/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1" fillId="2" fontId="1" numFmtId="0" xfId="0" applyAlignment="1" applyBorder="1" applyFont="1">
      <alignment horizontal="left" vertical="center" wrapText="1"/>
    </xf>
    <xf borderId="0" fillId="0" fontId="1" numFmtId="0" xfId="0" applyAlignment="1" applyFont="1">
      <alignment vertical="center"/>
    </xf>
    <xf borderId="1" fillId="2" fontId="2" numFmtId="0" xfId="0" applyAlignment="1" applyBorder="1" applyFont="1">
      <alignment horizontal="center" vertical="center" wrapText="1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/>
    </xf>
    <xf borderId="0" fillId="0" fontId="1" numFmtId="0" xfId="0" applyFont="1"/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3" numFmtId="0" xfId="0" applyFont="1"/>
    <xf borderId="0" fillId="0" fontId="1" numFmtId="15" xfId="0" applyAlignment="1" applyFont="1" applyNumberFormat="1">
      <alignment horizontal="center" vertical="center"/>
    </xf>
    <xf borderId="0" fillId="0" fontId="1" numFmtId="20" xfId="0" applyAlignment="1" applyFont="1" applyNumberFormat="1">
      <alignment horizontal="center" vertic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164" xfId="0" applyFont="1" applyNumberFormat="1"/>
    <xf borderId="0" fillId="0" fontId="1" numFmtId="165" xfId="0" applyAlignment="1" applyFont="1" applyNumberFormat="1">
      <alignment horizontal="left" vertical="center"/>
    </xf>
    <xf borderId="0" fillId="0" fontId="1" numFmtId="0" xfId="0" applyAlignment="1" applyFont="1">
      <alignment horizontal="left" vertical="center" wrapText="1"/>
    </xf>
    <xf borderId="0" fillId="0" fontId="1" numFmtId="0" xfId="0" applyAlignment="1" applyFont="1">
      <alignment horizontal="center" vertical="center" wrapText="1"/>
    </xf>
    <xf borderId="0" fillId="0" fontId="4" numFmtId="15" xfId="0" applyAlignment="1" applyFont="1" applyNumberFormat="1">
      <alignment horizontal="center" vertical="center"/>
    </xf>
    <xf borderId="0" fillId="0" fontId="1" numFmtId="166" xfId="0" applyAlignment="1" applyFont="1" applyNumberFormat="1">
      <alignment horizontal="left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4" numFmtId="20" xfId="0" applyAlignment="1" applyFont="1" applyNumberFormat="1">
      <alignment horizontal="center" vertical="center"/>
    </xf>
    <xf borderId="0" fillId="0" fontId="4" numFmtId="15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2" numFmtId="0" xfId="0" applyFont="1"/>
    <xf borderId="0" fillId="0" fontId="0" numFmtId="0" xfId="0" applyFont="1"/>
    <xf borderId="0" fillId="0" fontId="4" numFmtId="0" xfId="0" applyAlignment="1" applyFont="1">
      <alignment horizontal="left" vertical="center"/>
    </xf>
    <xf borderId="0" fillId="3" fontId="5" numFmtId="0" xfId="0" applyAlignment="1" applyBorder="1" applyFill="1" applyFont="1">
      <alignment horizontal="left"/>
    </xf>
    <xf borderId="0" fillId="3" fontId="5" numFmtId="0" xfId="0" applyAlignment="1" applyBorder="1" applyFont="1">
      <alignment horizontal="center"/>
    </xf>
    <xf borderId="0" fillId="4" fontId="6" numFmtId="0" xfId="0" applyAlignment="1" applyBorder="1" applyFill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Font="1"/>
    <xf borderId="0" fillId="0" fontId="1" numFmtId="0" xfId="0" applyAlignment="1" applyFont="1">
      <alignment vertical="center"/>
    </xf>
    <xf borderId="0" fillId="5" fontId="1" numFmtId="0" xfId="0" applyAlignment="1" applyBorder="1" applyFill="1" applyFont="1">
      <alignment vertical="center"/>
    </xf>
    <xf borderId="0" fillId="5" fontId="1" numFmtId="3" xfId="0" applyAlignment="1" applyBorder="1" applyFont="1" applyNumberFormat="1">
      <alignment horizontal="left" vertical="center"/>
    </xf>
    <xf borderId="0" fillId="5" fontId="1" numFmtId="166" xfId="0" applyAlignment="1" applyBorder="1" applyFont="1" applyNumberFormat="1">
      <alignment horizontal="left" vertical="center"/>
    </xf>
    <xf borderId="0" fillId="5" fontId="1" numFmtId="167" xfId="0" applyAlignment="1" applyBorder="1" applyFont="1" applyNumberFormat="1">
      <alignment horizontal="left" vertical="center"/>
    </xf>
    <xf borderId="0" fillId="0" fontId="1" numFmtId="3" xfId="0" applyAlignment="1" applyFont="1" applyNumberFormat="1">
      <alignment horizontal="left" vertical="center"/>
    </xf>
    <xf borderId="0" fillId="0" fontId="1" numFmtId="167" xfId="0" applyAlignment="1" applyFont="1" applyNumberFormat="1">
      <alignment horizontal="left" vertical="center"/>
    </xf>
    <xf borderId="0" fillId="0" fontId="4" numFmtId="168" xfId="0" applyAlignment="1" applyFont="1" applyNumberFormat="1">
      <alignment horizontal="left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4" numFmtId="166" xfId="0" applyAlignment="1" applyFont="1" applyNumberFormat="1">
      <alignment horizontal="left" vertical="center"/>
    </xf>
    <xf borderId="0" fillId="5" fontId="1" numFmtId="165" xfId="0" applyAlignment="1" applyBorder="1" applyFont="1" applyNumberFormat="1">
      <alignment horizontal="left" vertical="center"/>
    </xf>
    <xf borderId="0" fillId="0" fontId="7" numFmtId="0" xfId="0" applyAlignment="1" applyFont="1">
      <alignment/>
    </xf>
    <xf borderId="0" fillId="0" fontId="7" numFmtId="11" xfId="0" applyAlignment="1" applyFont="1" applyNumberFormat="1">
      <alignment/>
    </xf>
    <xf borderId="0" fillId="5" fontId="1" numFmtId="0" xfId="0" applyAlignment="1" applyBorder="1" applyFont="1">
      <alignment horizontal="left" vertical="center"/>
    </xf>
    <xf borderId="0" fillId="5" fontId="4" numFmtId="0" xfId="0" applyAlignment="1" applyFont="1">
      <alignment vertical="center"/>
    </xf>
    <xf borderId="0" fillId="5" fontId="4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8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0"/>
    <col customWidth="1" min="2" max="2" width="41.71"/>
    <col customWidth="1" min="3" max="3" width="14.29"/>
    <col customWidth="1" min="4" max="7" width="11.86"/>
    <col customWidth="1" min="8" max="8" width="16.14"/>
    <col customWidth="1" min="9" max="9" width="18.14"/>
    <col customWidth="1" min="10" max="24" width="14.43"/>
  </cols>
  <sheetData>
    <row r="1" ht="27.0" customHeight="1">
      <c r="A1" s="1" t="s">
        <v>1</v>
      </c>
      <c r="B1" s="1" t="s">
        <v>2</v>
      </c>
      <c r="C1" s="1" t="s">
        <v>16</v>
      </c>
      <c r="D1" s="1" t="s">
        <v>7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15</v>
      </c>
      <c r="M1" s="4"/>
      <c r="N1" s="4"/>
      <c r="O1" s="5"/>
      <c r="P1" s="6"/>
      <c r="Q1" s="6"/>
      <c r="R1" s="6"/>
      <c r="S1" s="6"/>
      <c r="T1" s="6"/>
      <c r="U1" s="6"/>
      <c r="V1" s="7"/>
      <c r="W1" s="7"/>
      <c r="X1" s="7"/>
      <c r="Y1" s="7"/>
      <c r="Z1" s="7"/>
    </row>
    <row r="2" ht="15.75" customHeight="1">
      <c r="A2" s="8" t="s">
        <v>24</v>
      </c>
      <c r="B2" s="6" t="s">
        <v>25</v>
      </c>
      <c r="C2" s="9" t="s">
        <v>26</v>
      </c>
      <c r="D2" s="9">
        <v>1.0</v>
      </c>
      <c r="E2" s="11">
        <v>41874.0</v>
      </c>
      <c r="F2" s="12">
        <v>0.2465277777777778</v>
      </c>
      <c r="G2" s="11">
        <v>41904.0</v>
      </c>
      <c r="H2" s="9" t="s">
        <v>27</v>
      </c>
      <c r="I2" s="9" t="s">
        <v>28</v>
      </c>
      <c r="J2" s="9">
        <v>2901.0</v>
      </c>
      <c r="K2" s="9" t="s">
        <v>29</v>
      </c>
      <c r="L2" s="6"/>
      <c r="M2" s="15" t="str">
        <f t="shared" ref="M2:M9" si="1">((LEFT(H2,(FIND("°",H2,1)-1)))+(MID(H2,(FIND("°",H2,1)+1),(FIND("'",H2,1))-(FIND("°",H2,1)+1))/60))*(IF(RIGHT(H2,1)="N",1,-1))</f>
        <v>44.52747</v>
      </c>
      <c r="N2" s="15" t="str">
        <f t="shared" ref="N2:N9" si="2">((LEFT(I2,(FIND("°",I2,1)-1)))+(MID(I2,(FIND("°",I2,1)+1),(FIND("'",I2,1))-(FIND("°",I2,1)+1))/60))*(IF(RIGHT(I2,1)="E",1,-1))</f>
        <v>-125.38067</v>
      </c>
      <c r="O2" s="6"/>
      <c r="P2" s="6"/>
      <c r="Q2" s="6"/>
      <c r="R2" s="6"/>
      <c r="S2" s="6"/>
      <c r="T2" s="6"/>
      <c r="U2" s="6"/>
      <c r="V2" s="7"/>
      <c r="W2" s="7"/>
      <c r="X2" s="7"/>
      <c r="Y2" s="7"/>
      <c r="Z2" s="7"/>
    </row>
    <row r="3" ht="15.75" customHeight="1">
      <c r="A3" s="6" t="s">
        <v>30</v>
      </c>
      <c r="B3" s="6" t="s">
        <v>31</v>
      </c>
      <c r="C3" s="9">
        <v>344.0</v>
      </c>
      <c r="D3" s="9">
        <v>1.0</v>
      </c>
      <c r="E3" s="11">
        <v>41874.0</v>
      </c>
      <c r="F3" s="12">
        <v>0.24710648148148148</v>
      </c>
      <c r="G3" s="11">
        <v>41904.0</v>
      </c>
      <c r="H3" s="9" t="s">
        <v>32</v>
      </c>
      <c r="I3" s="9" t="s">
        <v>33</v>
      </c>
      <c r="J3" s="9">
        <v>2901.0</v>
      </c>
      <c r="K3" s="9" t="s">
        <v>29</v>
      </c>
      <c r="L3" s="6"/>
      <c r="M3" s="15" t="str">
        <f t="shared" si="1"/>
        <v>44.52747</v>
      </c>
      <c r="N3" s="15" t="str">
        <f t="shared" si="2"/>
        <v>-125.38067</v>
      </c>
      <c r="O3" s="6"/>
      <c r="P3" s="6"/>
      <c r="Q3" s="6"/>
      <c r="R3" s="6"/>
      <c r="S3" s="6"/>
      <c r="T3" s="6"/>
      <c r="U3" s="6"/>
      <c r="V3" s="7"/>
      <c r="W3" s="7"/>
      <c r="X3" s="7"/>
      <c r="Y3" s="7"/>
      <c r="Z3" s="7"/>
    </row>
    <row r="4" ht="15.75" customHeight="1">
      <c r="A4" s="6" t="s">
        <v>34</v>
      </c>
      <c r="B4" s="6" t="s">
        <v>35</v>
      </c>
      <c r="C4" s="9" t="s">
        <v>36</v>
      </c>
      <c r="D4" s="9">
        <v>1.0</v>
      </c>
      <c r="E4" s="11">
        <v>41874.0</v>
      </c>
      <c r="F4" s="12">
        <v>0.24710648148148148</v>
      </c>
      <c r="G4" s="11">
        <v>41904.0</v>
      </c>
      <c r="H4" s="9" t="s">
        <v>32</v>
      </c>
      <c r="I4" s="9" t="s">
        <v>33</v>
      </c>
      <c r="J4" s="9">
        <v>2901.0</v>
      </c>
      <c r="K4" s="9" t="s">
        <v>29</v>
      </c>
      <c r="L4" s="6"/>
      <c r="M4" s="15" t="str">
        <f t="shared" si="1"/>
        <v>44.52747</v>
      </c>
      <c r="N4" s="15" t="str">
        <f t="shared" si="2"/>
        <v>-125.38067</v>
      </c>
      <c r="O4" s="6"/>
      <c r="P4" s="6"/>
      <c r="Q4" s="6"/>
      <c r="R4" s="6"/>
      <c r="S4" s="6"/>
      <c r="T4" s="6"/>
      <c r="U4" s="6"/>
      <c r="V4" s="7"/>
      <c r="W4" s="7"/>
      <c r="X4" s="7"/>
      <c r="Y4" s="7"/>
      <c r="Z4" s="7"/>
    </row>
    <row r="5" ht="15.75" customHeight="1">
      <c r="A5" s="6" t="s">
        <v>37</v>
      </c>
      <c r="B5" s="6" t="s">
        <v>38</v>
      </c>
      <c r="C5" s="9" t="s">
        <v>39</v>
      </c>
      <c r="D5" s="9">
        <v>1.0</v>
      </c>
      <c r="E5" s="11">
        <v>41874.0</v>
      </c>
      <c r="F5" s="12">
        <v>0.24710648148148148</v>
      </c>
      <c r="G5" s="11">
        <v>41904.0</v>
      </c>
      <c r="H5" s="9" t="s">
        <v>32</v>
      </c>
      <c r="I5" s="9" t="s">
        <v>33</v>
      </c>
      <c r="J5" s="9">
        <v>2901.0</v>
      </c>
      <c r="K5" s="9" t="s">
        <v>29</v>
      </c>
      <c r="L5" s="6"/>
      <c r="M5" s="15" t="str">
        <f t="shared" si="1"/>
        <v>44.52747</v>
      </c>
      <c r="N5" s="15" t="str">
        <f t="shared" si="2"/>
        <v>-125.38067</v>
      </c>
      <c r="O5" s="6"/>
      <c r="P5" s="6"/>
      <c r="Q5" s="6"/>
      <c r="R5" s="6"/>
      <c r="S5" s="6"/>
      <c r="T5" s="6"/>
      <c r="U5" s="6"/>
      <c r="V5" s="7"/>
      <c r="W5" s="7"/>
      <c r="X5" s="7"/>
      <c r="Y5" s="7"/>
      <c r="Z5" s="7"/>
    </row>
    <row r="6" ht="15.75" customHeight="1">
      <c r="A6" s="6" t="s">
        <v>40</v>
      </c>
      <c r="B6" s="6" t="s">
        <v>41</v>
      </c>
      <c r="C6" s="9">
        <v>1001.0</v>
      </c>
      <c r="D6" s="9">
        <v>1.0</v>
      </c>
      <c r="E6" s="11">
        <v>41874.0</v>
      </c>
      <c r="F6" s="12">
        <v>0.24710648148148148</v>
      </c>
      <c r="G6" s="11">
        <v>41904.0</v>
      </c>
      <c r="H6" s="9" t="s">
        <v>32</v>
      </c>
      <c r="I6" s="9" t="s">
        <v>33</v>
      </c>
      <c r="J6" s="9">
        <v>2901.0</v>
      </c>
      <c r="K6" s="9" t="s">
        <v>29</v>
      </c>
      <c r="L6" s="6"/>
      <c r="M6" s="15" t="str">
        <f t="shared" si="1"/>
        <v>44.52747</v>
      </c>
      <c r="N6" s="15" t="str">
        <f t="shared" si="2"/>
        <v>-125.38067</v>
      </c>
      <c r="O6" s="6"/>
      <c r="P6" s="6"/>
      <c r="Q6" s="6"/>
      <c r="R6" s="6"/>
      <c r="S6" s="6"/>
      <c r="T6" s="6"/>
      <c r="U6" s="6"/>
      <c r="V6" s="7"/>
      <c r="W6" s="7"/>
      <c r="X6" s="7"/>
      <c r="Y6" s="7"/>
      <c r="Z6" s="7"/>
    </row>
    <row r="7" ht="15.75" customHeight="1">
      <c r="A7" s="6" t="s">
        <v>42</v>
      </c>
      <c r="B7" s="6" t="s">
        <v>43</v>
      </c>
      <c r="C7" s="9" t="s">
        <v>44</v>
      </c>
      <c r="D7" s="9">
        <v>1.0</v>
      </c>
      <c r="E7" s="11">
        <v>41874.0</v>
      </c>
      <c r="F7" s="12">
        <v>0.24710648148148148</v>
      </c>
      <c r="G7" s="11">
        <v>41904.0</v>
      </c>
      <c r="H7" s="9" t="s">
        <v>32</v>
      </c>
      <c r="I7" s="9" t="s">
        <v>33</v>
      </c>
      <c r="J7" s="9">
        <v>2901.0</v>
      </c>
      <c r="K7" s="9" t="s">
        <v>29</v>
      </c>
      <c r="L7" s="6"/>
      <c r="M7" s="15" t="str">
        <f t="shared" si="1"/>
        <v>44.52747</v>
      </c>
      <c r="N7" s="15" t="str">
        <f t="shared" si="2"/>
        <v>-125.38067</v>
      </c>
      <c r="O7" s="6"/>
      <c r="P7" s="6"/>
      <c r="Q7" s="6"/>
      <c r="R7" s="6"/>
      <c r="S7" s="6"/>
      <c r="T7" s="6"/>
      <c r="U7" s="6"/>
      <c r="V7" s="7"/>
      <c r="W7" s="7"/>
      <c r="X7" s="7"/>
      <c r="Y7" s="7"/>
      <c r="Z7" s="7"/>
    </row>
    <row r="8" ht="14.25" customHeight="1">
      <c r="A8" s="6" t="s">
        <v>45</v>
      </c>
      <c r="B8" s="18" t="s">
        <v>46</v>
      </c>
      <c r="C8" s="19" t="s">
        <v>47</v>
      </c>
      <c r="D8" s="9">
        <v>1.0</v>
      </c>
      <c r="E8" s="11">
        <v>41874.0</v>
      </c>
      <c r="F8" s="12">
        <v>0.2465277777777778</v>
      </c>
      <c r="G8" s="11">
        <v>41904.0</v>
      </c>
      <c r="H8" s="9" t="s">
        <v>48</v>
      </c>
      <c r="I8" s="9" t="s">
        <v>49</v>
      </c>
      <c r="J8" s="9">
        <v>2902.0</v>
      </c>
      <c r="K8" s="9" t="s">
        <v>29</v>
      </c>
      <c r="L8" s="6" t="s">
        <v>50</v>
      </c>
      <c r="M8" s="15" t="str">
        <f t="shared" si="1"/>
        <v>44.52731667</v>
      </c>
      <c r="N8" s="15" t="str">
        <f t="shared" si="2"/>
        <v>-125.3801</v>
      </c>
      <c r="O8" s="6"/>
      <c r="P8" s="6"/>
      <c r="Q8" s="6"/>
      <c r="R8" s="6"/>
      <c r="S8" s="6"/>
      <c r="T8" s="6"/>
      <c r="U8" s="6"/>
      <c r="V8" s="7"/>
      <c r="W8" s="7"/>
      <c r="X8" s="7"/>
      <c r="Y8" s="7"/>
      <c r="Z8" s="7"/>
    </row>
    <row r="9" ht="14.25" customHeight="1">
      <c r="A9" s="7" t="s">
        <v>51</v>
      </c>
      <c r="B9" s="7" t="s">
        <v>52</v>
      </c>
      <c r="C9" s="9" t="s">
        <v>53</v>
      </c>
      <c r="D9" s="9">
        <v>1.0</v>
      </c>
      <c r="E9" s="11">
        <v>41875.0</v>
      </c>
      <c r="F9" s="12">
        <v>0.288194444444444</v>
      </c>
      <c r="G9" s="11">
        <v>41905.0</v>
      </c>
      <c r="H9" s="9" t="s">
        <v>48</v>
      </c>
      <c r="I9" s="9" t="s">
        <v>49</v>
      </c>
      <c r="J9" s="9">
        <v>2903.0</v>
      </c>
      <c r="K9" s="9" t="s">
        <v>54</v>
      </c>
      <c r="L9" s="6"/>
      <c r="M9" s="15" t="str">
        <f t="shared" si="1"/>
        <v>44.52731667</v>
      </c>
      <c r="N9" s="15" t="str">
        <f t="shared" si="2"/>
        <v>-125.3801</v>
      </c>
      <c r="O9" s="6"/>
      <c r="P9" s="6"/>
      <c r="Q9" s="6"/>
      <c r="R9" s="6"/>
      <c r="S9" s="6"/>
      <c r="T9" s="6"/>
      <c r="U9" s="6"/>
      <c r="V9" s="7"/>
      <c r="W9" s="7"/>
      <c r="X9" s="7"/>
      <c r="Y9" s="7"/>
      <c r="Z9" s="7"/>
    </row>
    <row r="10" ht="15.75" customHeight="1">
      <c r="A10" s="6"/>
      <c r="B10" s="6"/>
      <c r="C10" s="6"/>
      <c r="D10" s="9"/>
      <c r="E10" s="11"/>
      <c r="F10" s="12"/>
      <c r="G10" s="11"/>
      <c r="H10" s="9"/>
      <c r="I10" s="9"/>
      <c r="J10" s="9"/>
      <c r="K10" s="9"/>
      <c r="L10" s="6"/>
      <c r="M10" s="15"/>
      <c r="N10" s="15"/>
      <c r="O10" s="6"/>
      <c r="P10" s="6"/>
      <c r="Q10" s="6"/>
      <c r="R10" s="6"/>
      <c r="S10" s="6"/>
      <c r="T10" s="6"/>
      <c r="U10" s="6"/>
      <c r="V10" s="7"/>
      <c r="W10" s="7"/>
      <c r="X10" s="7"/>
      <c r="Y10" s="7"/>
      <c r="Z10" s="7"/>
    </row>
    <row r="11" ht="15.75" customHeight="1">
      <c r="A11" s="8" t="s">
        <v>24</v>
      </c>
      <c r="B11" s="6" t="s">
        <v>25</v>
      </c>
      <c r="C11" s="9" t="s">
        <v>26</v>
      </c>
      <c r="D11" s="9">
        <v>2.0</v>
      </c>
      <c r="E11" s="11">
        <v>42207.0</v>
      </c>
      <c r="F11" s="12">
        <v>0.9284722222222223</v>
      </c>
      <c r="G11" s="20"/>
      <c r="H11" s="9" t="s">
        <v>56</v>
      </c>
      <c r="I11" s="9" t="s">
        <v>57</v>
      </c>
      <c r="J11" s="9">
        <v>2900.0</v>
      </c>
      <c r="K11" s="9" t="s">
        <v>58</v>
      </c>
      <c r="L11" s="6" t="s">
        <v>59</v>
      </c>
      <c r="M11" s="15" t="str">
        <f t="shared" ref="M11:M19" si="3">((LEFT(H11,(FIND("°",H11,1)-1)))+(MID(H11,(FIND("°",H11,1)+1),(FIND("'",H11,1))-(FIND("°",H11,1)+1))/60))*(IF(RIGHT(H11,1)="N",1,-1))</f>
        <v>44.527575</v>
      </c>
      <c r="N11" s="15" t="str">
        <f t="shared" ref="N11:N19" si="4">((LEFT(I11,(FIND("°",I11,1)-1)))+(MID(I11,(FIND("°",I11,1)+1),(FIND("'",I11,1))-(FIND("°",I11,1)+1))/60))*(IF(RIGHT(I11,1)="E",1,-1))</f>
        <v>-125.3807467</v>
      </c>
      <c r="O11" s="6"/>
      <c r="P11" s="6"/>
      <c r="Q11" s="6"/>
      <c r="R11" s="6"/>
      <c r="S11" s="6"/>
      <c r="T11" s="6"/>
      <c r="U11" s="6"/>
      <c r="V11" s="7"/>
      <c r="W11" s="7"/>
      <c r="X11" s="7"/>
      <c r="Y11" s="7"/>
      <c r="Z11" s="7"/>
    </row>
    <row r="12" ht="15.75" customHeight="1">
      <c r="A12" s="6" t="s">
        <v>60</v>
      </c>
      <c r="B12" s="6" t="s">
        <v>31</v>
      </c>
      <c r="C12" s="9">
        <v>459.0</v>
      </c>
      <c r="D12" s="9">
        <v>2.0</v>
      </c>
      <c r="E12" s="11">
        <v>42207.0</v>
      </c>
      <c r="F12" s="12">
        <v>0.9284722222222223</v>
      </c>
      <c r="G12" s="20">
        <v>42591.0</v>
      </c>
      <c r="H12" s="9" t="s">
        <v>56</v>
      </c>
      <c r="I12" s="9" t="s">
        <v>57</v>
      </c>
      <c r="J12" s="9">
        <v>2900.0</v>
      </c>
      <c r="K12" s="9" t="s">
        <v>58</v>
      </c>
      <c r="L12" s="6" t="s">
        <v>61</v>
      </c>
      <c r="M12" s="15" t="str">
        <f t="shared" si="3"/>
        <v>44.527575</v>
      </c>
      <c r="N12" s="15" t="str">
        <f t="shared" si="4"/>
        <v>-125.3807467</v>
      </c>
      <c r="O12" s="6"/>
      <c r="P12" s="6"/>
      <c r="Q12" s="6"/>
      <c r="R12" s="6"/>
      <c r="S12" s="6"/>
      <c r="T12" s="6"/>
      <c r="U12" s="6"/>
      <c r="V12" s="7"/>
      <c r="W12" s="7"/>
      <c r="X12" s="7"/>
      <c r="Y12" s="7"/>
      <c r="Z12" s="7"/>
    </row>
    <row r="13" ht="15.75" customHeight="1">
      <c r="A13" s="6" t="s">
        <v>63</v>
      </c>
      <c r="B13" s="6" t="s">
        <v>64</v>
      </c>
      <c r="C13" s="9">
        <v>158.0</v>
      </c>
      <c r="D13" s="9">
        <v>1.0</v>
      </c>
      <c r="E13" s="11">
        <v>42207.0</v>
      </c>
      <c r="F13" s="12">
        <v>0.9284722222222223</v>
      </c>
      <c r="G13" s="20">
        <v>42591.0</v>
      </c>
      <c r="H13" s="9" t="s">
        <v>56</v>
      </c>
      <c r="I13" s="9" t="s">
        <v>57</v>
      </c>
      <c r="J13" s="9">
        <v>2900.0</v>
      </c>
      <c r="K13" s="9" t="s">
        <v>58</v>
      </c>
      <c r="L13" s="6" t="s">
        <v>61</v>
      </c>
      <c r="M13" s="15" t="str">
        <f t="shared" si="3"/>
        <v>44.527575</v>
      </c>
      <c r="N13" s="15" t="str">
        <f t="shared" si="4"/>
        <v>-125.3807467</v>
      </c>
      <c r="O13" s="6"/>
      <c r="P13" s="6"/>
      <c r="Q13" s="6"/>
      <c r="R13" s="6"/>
      <c r="S13" s="6"/>
      <c r="T13" s="6"/>
      <c r="U13" s="6"/>
      <c r="V13" s="7"/>
      <c r="W13" s="7"/>
      <c r="X13" s="7"/>
      <c r="Y13" s="7"/>
      <c r="Z13" s="7"/>
    </row>
    <row r="14" ht="15.75" customHeight="1">
      <c r="A14" s="6" t="s">
        <v>65</v>
      </c>
      <c r="B14" s="6" t="s">
        <v>35</v>
      </c>
      <c r="C14" s="9">
        <v>3637.0</v>
      </c>
      <c r="D14" s="9">
        <v>2.0</v>
      </c>
      <c r="E14" s="11">
        <v>42207.0</v>
      </c>
      <c r="F14" s="12">
        <v>0.9284722222222223</v>
      </c>
      <c r="G14" s="20">
        <v>42591.0</v>
      </c>
      <c r="H14" s="9" t="s">
        <v>56</v>
      </c>
      <c r="I14" s="9" t="s">
        <v>57</v>
      </c>
      <c r="J14" s="9">
        <v>2900.0</v>
      </c>
      <c r="K14" s="9" t="s">
        <v>58</v>
      </c>
      <c r="L14" s="6" t="s">
        <v>61</v>
      </c>
      <c r="M14" s="15" t="str">
        <f t="shared" si="3"/>
        <v>44.527575</v>
      </c>
      <c r="N14" s="15" t="str">
        <f t="shared" si="4"/>
        <v>-125.3807467</v>
      </c>
      <c r="O14" s="6"/>
      <c r="P14" s="6"/>
      <c r="Q14" s="6"/>
      <c r="R14" s="6"/>
      <c r="S14" s="6"/>
      <c r="T14" s="6"/>
      <c r="U14" s="6"/>
      <c r="V14" s="7"/>
      <c r="W14" s="7"/>
      <c r="X14" s="7"/>
      <c r="Y14" s="7"/>
      <c r="Z14" s="7"/>
    </row>
    <row r="15" ht="15.75" customHeight="1">
      <c r="A15" s="6" t="s">
        <v>66</v>
      </c>
      <c r="B15" s="6" t="s">
        <v>38</v>
      </c>
      <c r="C15" s="9">
        <v>3715.0</v>
      </c>
      <c r="D15" s="9">
        <v>2.0</v>
      </c>
      <c r="E15" s="11">
        <v>42207.0</v>
      </c>
      <c r="F15" s="12">
        <v>0.9284722222222223</v>
      </c>
      <c r="G15" s="20">
        <v>42591.0</v>
      </c>
      <c r="H15" s="9" t="s">
        <v>56</v>
      </c>
      <c r="I15" s="9" t="s">
        <v>57</v>
      </c>
      <c r="J15" s="9">
        <v>2900.0</v>
      </c>
      <c r="K15" s="9" t="s">
        <v>58</v>
      </c>
      <c r="L15" s="6" t="s">
        <v>61</v>
      </c>
      <c r="M15" s="15" t="str">
        <f t="shared" si="3"/>
        <v>44.527575</v>
      </c>
      <c r="N15" s="15" t="str">
        <f t="shared" si="4"/>
        <v>-125.3807467</v>
      </c>
      <c r="O15" s="6"/>
      <c r="P15" s="6"/>
      <c r="Q15" s="6"/>
      <c r="R15" s="6"/>
      <c r="S15" s="6"/>
      <c r="T15" s="6"/>
      <c r="U15" s="6"/>
      <c r="V15" s="7"/>
      <c r="W15" s="7"/>
      <c r="X15" s="7"/>
      <c r="Y15" s="7"/>
      <c r="Z15" s="7"/>
    </row>
    <row r="16" ht="15.75" customHeight="1">
      <c r="A16" s="6" t="s">
        <v>67</v>
      </c>
      <c r="B16" s="6" t="s">
        <v>41</v>
      </c>
      <c r="C16" s="9">
        <v>1215.0</v>
      </c>
      <c r="D16" s="9">
        <v>2.0</v>
      </c>
      <c r="E16" s="11">
        <v>42207.0</v>
      </c>
      <c r="F16" s="12">
        <v>0.9284722222222223</v>
      </c>
      <c r="G16" s="20">
        <v>42591.0</v>
      </c>
      <c r="H16" s="9" t="s">
        <v>56</v>
      </c>
      <c r="I16" s="9" t="s">
        <v>57</v>
      </c>
      <c r="J16" s="9">
        <v>2900.0</v>
      </c>
      <c r="K16" s="9" t="s">
        <v>58</v>
      </c>
      <c r="L16" s="6" t="s">
        <v>61</v>
      </c>
      <c r="M16" s="15" t="str">
        <f t="shared" si="3"/>
        <v>44.527575</v>
      </c>
      <c r="N16" s="15" t="str">
        <f t="shared" si="4"/>
        <v>-125.3807467</v>
      </c>
      <c r="O16" s="6"/>
      <c r="P16" s="6"/>
      <c r="Q16" s="6"/>
      <c r="R16" s="6"/>
      <c r="S16" s="6"/>
      <c r="T16" s="6"/>
      <c r="U16" s="6"/>
      <c r="V16" s="7"/>
      <c r="W16" s="7"/>
      <c r="X16" s="7"/>
      <c r="Y16" s="7"/>
      <c r="Z16" s="7"/>
    </row>
    <row r="17" ht="15.75" customHeight="1">
      <c r="A17" s="6" t="s">
        <v>68</v>
      </c>
      <c r="B17" s="6" t="s">
        <v>43</v>
      </c>
      <c r="C17" s="9" t="s">
        <v>69</v>
      </c>
      <c r="D17" s="9">
        <v>2.0</v>
      </c>
      <c r="E17" s="11">
        <v>42207.0</v>
      </c>
      <c r="F17" s="12">
        <v>0.9284722222222223</v>
      </c>
      <c r="G17" s="20">
        <v>42591.0</v>
      </c>
      <c r="H17" s="9" t="s">
        <v>56</v>
      </c>
      <c r="I17" s="9" t="s">
        <v>57</v>
      </c>
      <c r="J17" s="9">
        <v>2900.0</v>
      </c>
      <c r="K17" s="9" t="s">
        <v>58</v>
      </c>
      <c r="L17" s="6" t="s">
        <v>61</v>
      </c>
      <c r="M17" s="15" t="str">
        <f t="shared" si="3"/>
        <v>44.527575</v>
      </c>
      <c r="N17" s="15" t="str">
        <f t="shared" si="4"/>
        <v>-125.3807467</v>
      </c>
      <c r="O17" s="6"/>
      <c r="P17" s="6"/>
      <c r="Q17" s="6"/>
      <c r="R17" s="6"/>
      <c r="S17" s="6"/>
      <c r="T17" s="6"/>
      <c r="U17" s="6"/>
      <c r="V17" s="7"/>
      <c r="W17" s="7"/>
      <c r="X17" s="7"/>
      <c r="Y17" s="7"/>
      <c r="Z17" s="7"/>
    </row>
    <row r="18" ht="15.75" customHeight="1">
      <c r="A18" s="6" t="s">
        <v>45</v>
      </c>
      <c r="B18" s="18" t="s">
        <v>46</v>
      </c>
      <c r="C18" s="19" t="s">
        <v>47</v>
      </c>
      <c r="D18" s="9">
        <v>2.0</v>
      </c>
      <c r="E18" s="11">
        <v>42207.0</v>
      </c>
      <c r="F18" s="12">
        <v>0.9284722222222223</v>
      </c>
      <c r="G18" s="20"/>
      <c r="H18" s="9" t="s">
        <v>27</v>
      </c>
      <c r="I18" s="9" t="s">
        <v>70</v>
      </c>
      <c r="J18" s="9">
        <v>2901.0</v>
      </c>
      <c r="K18" s="9" t="s">
        <v>58</v>
      </c>
      <c r="L18" s="6"/>
      <c r="M18" s="15" t="str">
        <f t="shared" si="3"/>
        <v>44.52747</v>
      </c>
      <c r="N18" s="15" t="str">
        <f t="shared" si="4"/>
        <v>-125.3806667</v>
      </c>
      <c r="O18" s="6"/>
      <c r="P18" s="6"/>
      <c r="Q18" s="6"/>
      <c r="R18" s="6"/>
      <c r="S18" s="6"/>
      <c r="T18" s="6"/>
      <c r="U18" s="6"/>
      <c r="V18" s="7"/>
      <c r="W18" s="7"/>
      <c r="X18" s="7"/>
      <c r="Y18" s="7"/>
      <c r="Z18" s="7"/>
    </row>
    <row r="19" ht="15.75" customHeight="1">
      <c r="A19" s="7" t="s">
        <v>71</v>
      </c>
      <c r="B19" s="7" t="s">
        <v>52</v>
      </c>
      <c r="C19" s="9" t="s">
        <v>72</v>
      </c>
      <c r="D19" s="9">
        <v>2.0</v>
      </c>
      <c r="E19" s="11">
        <v>42207.0</v>
      </c>
      <c r="F19" s="12">
        <v>0.9284722222222223</v>
      </c>
      <c r="G19" s="20"/>
      <c r="H19" s="9" t="s">
        <v>27</v>
      </c>
      <c r="I19" s="9" t="s">
        <v>70</v>
      </c>
      <c r="J19" s="9">
        <v>2901.0</v>
      </c>
      <c r="K19" s="9" t="s">
        <v>58</v>
      </c>
      <c r="L19" s="6"/>
      <c r="M19" s="15" t="str">
        <f t="shared" si="3"/>
        <v>44.52747</v>
      </c>
      <c r="N19" s="15" t="str">
        <f t="shared" si="4"/>
        <v>-125.3806667</v>
      </c>
      <c r="O19" s="6"/>
      <c r="P19" s="6"/>
      <c r="Q19" s="6"/>
      <c r="R19" s="6"/>
      <c r="S19" s="6"/>
      <c r="T19" s="6"/>
      <c r="U19" s="6"/>
      <c r="V19" s="7"/>
      <c r="W19" s="7"/>
      <c r="X19" s="7"/>
      <c r="Y19" s="7"/>
      <c r="Z19" s="7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14"/>
      <c r="N20" s="14"/>
      <c r="O20" s="6"/>
      <c r="P20" s="6"/>
      <c r="Q20" s="6"/>
      <c r="R20" s="6"/>
      <c r="S20" s="6"/>
      <c r="T20" s="6"/>
      <c r="U20" s="6"/>
      <c r="V20" s="7"/>
      <c r="W20" s="7"/>
      <c r="X20" s="7"/>
      <c r="Y20" s="7"/>
      <c r="Z20" s="7"/>
    </row>
    <row r="21" ht="15.75" customHeight="1">
      <c r="A21" s="8" t="s">
        <v>24</v>
      </c>
      <c r="B21" s="6" t="s">
        <v>25</v>
      </c>
      <c r="C21" s="9" t="s">
        <v>26</v>
      </c>
      <c r="D21" s="22">
        <v>3.0</v>
      </c>
      <c r="E21" s="11">
        <v>42207.0</v>
      </c>
      <c r="F21" s="12">
        <v>0.9284722222222223</v>
      </c>
      <c r="G21" s="11"/>
      <c r="H21" s="9" t="s">
        <v>56</v>
      </c>
      <c r="I21" s="9" t="s">
        <v>57</v>
      </c>
      <c r="J21" s="9">
        <v>2900.0</v>
      </c>
      <c r="K21" s="9" t="s">
        <v>58</v>
      </c>
      <c r="L21" s="23" t="s">
        <v>73</v>
      </c>
      <c r="M21" s="15" t="str">
        <f t="shared" ref="M21:M27" si="5">((LEFT(H21,(FIND("°",H21,1)-1)))+(MID(H21,(FIND("°",H21,1)+1),(FIND("'",H21,1))-(FIND("°",H21,1)+1))/60))*(IF(RIGHT(H21,1)="N",1,-1))</f>
        <v>44.527575</v>
      </c>
      <c r="N21" s="15" t="str">
        <f t="shared" ref="N21:N27" si="6">((LEFT(I21,(FIND("°",I21,1)-1)))+(MID(I21,(FIND("°",I21,1)+1),(FIND("'",I21,1))-(FIND("°",I21,1)+1))/60))*(IF(RIGHT(I21,1)="E",1,-1))</f>
        <v>-125.3807467</v>
      </c>
      <c r="O21" s="6"/>
      <c r="P21" s="6"/>
      <c r="Q21" s="6"/>
      <c r="R21" s="6"/>
      <c r="S21" s="6"/>
      <c r="T21" s="6"/>
      <c r="U21" s="6"/>
      <c r="V21" s="7"/>
      <c r="W21" s="7"/>
      <c r="X21" s="7"/>
      <c r="Y21" s="7"/>
      <c r="Z21" s="7"/>
    </row>
    <row r="22">
      <c r="A22" s="23" t="s">
        <v>74</v>
      </c>
      <c r="B22" s="23" t="s">
        <v>31</v>
      </c>
      <c r="C22" s="22">
        <v>125.0</v>
      </c>
      <c r="D22" s="22">
        <v>3.0</v>
      </c>
      <c r="E22" s="20">
        <v>42591.0</v>
      </c>
      <c r="F22" s="24">
        <v>0.1361111111111111</v>
      </c>
      <c r="G22" s="25"/>
      <c r="H22" s="26" t="s">
        <v>56</v>
      </c>
      <c r="I22" s="26" t="s">
        <v>57</v>
      </c>
      <c r="J22" s="26">
        <v>2900.0</v>
      </c>
      <c r="K22" s="22" t="s">
        <v>75</v>
      </c>
      <c r="L22" s="27"/>
      <c r="M22" s="15" t="str">
        <f t="shared" si="5"/>
        <v>44.527575</v>
      </c>
      <c r="N22" s="15" t="str">
        <f t="shared" si="6"/>
        <v>-125.3807467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23" t="s">
        <v>76</v>
      </c>
      <c r="B23" s="23" t="s">
        <v>64</v>
      </c>
      <c r="C23" s="22">
        <v>247.0</v>
      </c>
      <c r="D23" s="22">
        <v>2.0</v>
      </c>
      <c r="E23" s="20">
        <v>42591.0</v>
      </c>
      <c r="F23" s="24">
        <v>0.1361111111111111</v>
      </c>
      <c r="G23" s="25"/>
      <c r="H23" s="26" t="s">
        <v>56</v>
      </c>
      <c r="I23" s="26" t="s">
        <v>57</v>
      </c>
      <c r="J23" s="26">
        <v>2900.0</v>
      </c>
      <c r="K23" s="22" t="s">
        <v>75</v>
      </c>
      <c r="L23" s="27"/>
      <c r="M23" s="15" t="str">
        <f t="shared" si="5"/>
        <v>44.527575</v>
      </c>
      <c r="N23" s="15" t="str">
        <f t="shared" si="6"/>
        <v>-125.3807467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23" t="s">
        <v>77</v>
      </c>
      <c r="B24" s="23" t="s">
        <v>78</v>
      </c>
      <c r="C24" s="22">
        <v>3397.0</v>
      </c>
      <c r="D24" s="22">
        <v>3.0</v>
      </c>
      <c r="E24" s="20">
        <v>42591.0</v>
      </c>
      <c r="F24" s="24">
        <v>0.1361111111111111</v>
      </c>
      <c r="G24" s="25"/>
      <c r="H24" s="26" t="s">
        <v>56</v>
      </c>
      <c r="I24" s="26" t="s">
        <v>57</v>
      </c>
      <c r="J24" s="26">
        <v>2900.0</v>
      </c>
      <c r="K24" s="22" t="s">
        <v>75</v>
      </c>
      <c r="L24" s="27"/>
      <c r="M24" s="15" t="str">
        <f t="shared" si="5"/>
        <v>44.527575</v>
      </c>
      <c r="N24" s="15" t="str">
        <f t="shared" si="6"/>
        <v>-125.3807467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23" t="s">
        <v>79</v>
      </c>
      <c r="B25" s="23" t="s">
        <v>80</v>
      </c>
      <c r="C25" s="22">
        <v>3399.0</v>
      </c>
      <c r="D25" s="22">
        <v>3.0</v>
      </c>
      <c r="E25" s="20">
        <v>42591.0</v>
      </c>
      <c r="F25" s="24">
        <v>0.1361111111111111</v>
      </c>
      <c r="G25" s="25"/>
      <c r="H25" s="26" t="s">
        <v>56</v>
      </c>
      <c r="I25" s="26" t="s">
        <v>57</v>
      </c>
      <c r="J25" s="26">
        <v>2900.0</v>
      </c>
      <c r="K25" s="22" t="s">
        <v>75</v>
      </c>
      <c r="L25" s="27"/>
      <c r="M25" s="15" t="str">
        <f t="shared" si="5"/>
        <v>44.527575</v>
      </c>
      <c r="N25" s="15" t="str">
        <f t="shared" si="6"/>
        <v>-125.3807467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23" t="s">
        <v>81</v>
      </c>
      <c r="B26" s="23" t="s">
        <v>41</v>
      </c>
      <c r="C26" s="22">
        <v>1130.0</v>
      </c>
      <c r="D26" s="22">
        <v>3.0</v>
      </c>
      <c r="E26" s="20">
        <v>42591.0</v>
      </c>
      <c r="F26" s="24">
        <v>0.1361111111111111</v>
      </c>
      <c r="G26" s="25"/>
      <c r="H26" s="26" t="s">
        <v>56</v>
      </c>
      <c r="I26" s="26" t="s">
        <v>57</v>
      </c>
      <c r="J26" s="26">
        <v>2900.0</v>
      </c>
      <c r="K26" s="22" t="s">
        <v>75</v>
      </c>
      <c r="L26" s="27"/>
      <c r="M26" s="15" t="str">
        <f t="shared" si="5"/>
        <v>44.527575</v>
      </c>
      <c r="N26" s="15" t="str">
        <f t="shared" si="6"/>
        <v>-125.3807467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23" t="s">
        <v>82</v>
      </c>
      <c r="B27" s="23" t="s">
        <v>43</v>
      </c>
      <c r="C27" s="22" t="s">
        <v>83</v>
      </c>
      <c r="D27" s="22">
        <v>3.0</v>
      </c>
      <c r="E27" s="20">
        <v>42591.0</v>
      </c>
      <c r="F27" s="24">
        <v>0.1361111111111111</v>
      </c>
      <c r="G27" s="25"/>
      <c r="H27" s="26" t="s">
        <v>56</v>
      </c>
      <c r="I27" s="26" t="s">
        <v>57</v>
      </c>
      <c r="J27" s="26">
        <v>2900.0</v>
      </c>
      <c r="K27" s="22" t="s">
        <v>75</v>
      </c>
      <c r="L27" s="27"/>
      <c r="M27" s="15" t="str">
        <f t="shared" si="5"/>
        <v>44.527575</v>
      </c>
      <c r="N27" s="15" t="str">
        <f t="shared" si="6"/>
        <v>-125.3807467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28"/>
      <c r="N28" s="28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28"/>
      <c r="N29" s="28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28"/>
      <c r="N30" s="28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28"/>
      <c r="N31" s="28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28"/>
      <c r="N32" s="28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28"/>
      <c r="N33" s="28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28"/>
      <c r="N34" s="28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28"/>
      <c r="N35" s="28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28"/>
      <c r="N36" s="28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28"/>
      <c r="N37" s="28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28"/>
      <c r="N38" s="28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28"/>
      <c r="N39" s="28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28"/>
      <c r="N40" s="28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28"/>
      <c r="N41" s="28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28"/>
      <c r="N42" s="28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28"/>
      <c r="N43" s="28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28"/>
      <c r="N44" s="28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28"/>
      <c r="N45" s="28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28"/>
      <c r="N46" s="28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28"/>
      <c r="N47" s="28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28"/>
      <c r="N48" s="28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28"/>
      <c r="N49" s="28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28"/>
      <c r="N50" s="28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28"/>
      <c r="N51" s="28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28"/>
      <c r="N52" s="28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28"/>
      <c r="N53" s="28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28"/>
      <c r="N54" s="28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28"/>
      <c r="N55" s="28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28"/>
      <c r="N56" s="28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28"/>
      <c r="N57" s="28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28"/>
      <c r="N58" s="28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28"/>
      <c r="N59" s="28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28"/>
      <c r="N60" s="28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28"/>
      <c r="N61" s="28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28"/>
      <c r="N62" s="28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28"/>
      <c r="N63" s="28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28"/>
      <c r="N64" s="28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28"/>
      <c r="N65" s="28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28"/>
      <c r="N66" s="28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28"/>
      <c r="N67" s="28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28"/>
      <c r="N68" s="28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28"/>
      <c r="N69" s="28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28"/>
      <c r="N70" s="28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28"/>
      <c r="N71" s="28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28"/>
      <c r="N72" s="28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28"/>
      <c r="N73" s="28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28"/>
      <c r="N74" s="28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28"/>
      <c r="N75" s="28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28"/>
      <c r="N76" s="28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28"/>
      <c r="N77" s="28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28"/>
      <c r="N78" s="28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28"/>
      <c r="N79" s="28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28"/>
      <c r="N80" s="28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28"/>
      <c r="N81" s="28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28"/>
      <c r="N82" s="28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28"/>
      <c r="N83" s="28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28"/>
      <c r="N84" s="28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28"/>
      <c r="N85" s="28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28"/>
      <c r="N86" s="28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28"/>
      <c r="N87" s="28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28"/>
      <c r="N88" s="28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28"/>
      <c r="N89" s="28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28"/>
      <c r="N90" s="28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28"/>
      <c r="N91" s="28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28"/>
      <c r="N92" s="28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28"/>
      <c r="N93" s="28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28"/>
      <c r="N94" s="28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28"/>
      <c r="N95" s="28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28"/>
      <c r="N96" s="28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28"/>
      <c r="N97" s="28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28"/>
      <c r="N98" s="28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28"/>
      <c r="N99" s="28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28"/>
      <c r="N100" s="28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28"/>
      <c r="N101" s="28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28"/>
      <c r="N102" s="28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28"/>
      <c r="N103" s="28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28"/>
      <c r="N104" s="28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28"/>
      <c r="N105" s="28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28"/>
      <c r="N106" s="28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28"/>
      <c r="N107" s="28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28"/>
      <c r="N108" s="28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28"/>
      <c r="N109" s="28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28"/>
      <c r="N110" s="28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28"/>
      <c r="N111" s="28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28"/>
      <c r="N112" s="28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28"/>
      <c r="N113" s="28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28"/>
      <c r="N114" s="28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28"/>
      <c r="N115" s="28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28"/>
      <c r="N116" s="28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28"/>
      <c r="N117" s="28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28"/>
      <c r="N118" s="28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28"/>
      <c r="N119" s="28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28"/>
      <c r="N120" s="28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28"/>
      <c r="N121" s="28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28"/>
      <c r="N122" s="28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28"/>
      <c r="N123" s="28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28"/>
      <c r="N124" s="28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28"/>
      <c r="N125" s="28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28"/>
      <c r="N126" s="28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28"/>
      <c r="N127" s="28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28"/>
      <c r="N128" s="28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28"/>
      <c r="N129" s="28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28"/>
      <c r="N130" s="28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28"/>
      <c r="N131" s="28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28"/>
      <c r="N132" s="28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28"/>
      <c r="N133" s="28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28"/>
      <c r="N134" s="28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28"/>
      <c r="N135" s="28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28"/>
      <c r="N136" s="28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28"/>
      <c r="N137" s="28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28"/>
      <c r="N138" s="28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28"/>
      <c r="N139" s="28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28"/>
      <c r="N140" s="28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28"/>
      <c r="N141" s="28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28"/>
      <c r="N142" s="28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28"/>
      <c r="N143" s="28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28"/>
      <c r="N144" s="28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28"/>
      <c r="N145" s="28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28"/>
      <c r="N146" s="28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28"/>
      <c r="N147" s="28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28"/>
      <c r="N148" s="28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28"/>
      <c r="N149" s="28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28"/>
      <c r="N150" s="28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28"/>
      <c r="N151" s="28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28"/>
      <c r="N152" s="28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28"/>
      <c r="N153" s="28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28"/>
      <c r="N154" s="28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28"/>
      <c r="N155" s="28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28"/>
      <c r="N156" s="28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28"/>
      <c r="N157" s="28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28"/>
      <c r="N158" s="28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28"/>
      <c r="N159" s="28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28"/>
      <c r="N160" s="28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28"/>
      <c r="N161" s="28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28"/>
      <c r="N162" s="28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28"/>
      <c r="N163" s="28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28"/>
      <c r="N164" s="28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28"/>
      <c r="N165" s="28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28"/>
      <c r="N166" s="28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28"/>
      <c r="N167" s="28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28"/>
      <c r="N168" s="28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28"/>
      <c r="N169" s="28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28"/>
      <c r="N170" s="28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28"/>
      <c r="N171" s="28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28"/>
      <c r="N172" s="28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28"/>
      <c r="N173" s="28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28"/>
      <c r="N174" s="28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28"/>
      <c r="N175" s="28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28"/>
      <c r="N176" s="28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28"/>
      <c r="N177" s="28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28"/>
      <c r="N178" s="28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28"/>
      <c r="N179" s="28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28"/>
      <c r="N180" s="28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28"/>
      <c r="N181" s="28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28"/>
      <c r="N182" s="28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28"/>
      <c r="N183" s="28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28"/>
      <c r="N184" s="28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28"/>
      <c r="N185" s="28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28"/>
      <c r="N186" s="28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28"/>
      <c r="N187" s="28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28"/>
      <c r="N188" s="28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28"/>
      <c r="N189" s="28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28"/>
      <c r="N190" s="28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28"/>
      <c r="N191" s="28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28"/>
      <c r="N192" s="28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28"/>
      <c r="N193" s="28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28"/>
      <c r="N194" s="28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28"/>
      <c r="N195" s="28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28"/>
      <c r="N196" s="28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28"/>
      <c r="N197" s="28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28"/>
      <c r="N198" s="28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28"/>
      <c r="N199" s="28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28"/>
      <c r="N200" s="28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28"/>
      <c r="N201" s="28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28"/>
      <c r="N202" s="28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28"/>
      <c r="N203" s="28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28"/>
      <c r="N204" s="28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28"/>
      <c r="N205" s="28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28"/>
      <c r="N206" s="28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28"/>
      <c r="N207" s="28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28"/>
      <c r="N208" s="28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28"/>
      <c r="N209" s="28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28"/>
      <c r="N210" s="28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28"/>
      <c r="N211" s="28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28"/>
      <c r="N212" s="28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28"/>
      <c r="N213" s="28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28"/>
      <c r="N214" s="28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28"/>
      <c r="N215" s="28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28"/>
      <c r="N216" s="28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28"/>
      <c r="N217" s="28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28"/>
      <c r="N218" s="28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28"/>
      <c r="N219" s="28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28"/>
      <c r="N220" s="28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28"/>
      <c r="N221" s="28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28"/>
      <c r="N222" s="28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28"/>
      <c r="N223" s="28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28"/>
      <c r="N224" s="28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28"/>
      <c r="N225" s="28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28"/>
      <c r="N226" s="28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28"/>
      <c r="N227" s="28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28"/>
      <c r="N228" s="28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28"/>
      <c r="N229" s="28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28"/>
      <c r="N230" s="28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28"/>
      <c r="N231" s="28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28"/>
      <c r="N232" s="28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28"/>
      <c r="N233" s="28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28"/>
      <c r="N234" s="28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28"/>
      <c r="N235" s="28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28"/>
      <c r="N236" s="28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28"/>
      <c r="N237" s="28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28"/>
      <c r="N238" s="28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28"/>
      <c r="N239" s="28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28"/>
      <c r="N240" s="28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28"/>
      <c r="N241" s="28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28"/>
      <c r="N242" s="28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28"/>
      <c r="N243" s="28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28"/>
      <c r="N244" s="28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28"/>
      <c r="N245" s="28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28"/>
      <c r="N246" s="28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28"/>
      <c r="N247" s="28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28"/>
      <c r="N248" s="28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28"/>
      <c r="N249" s="28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28"/>
      <c r="N250" s="28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28"/>
      <c r="N251" s="28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28"/>
      <c r="N252" s="28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28"/>
      <c r="N253" s="28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28"/>
      <c r="N254" s="28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28"/>
      <c r="N255" s="28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28"/>
      <c r="N256" s="28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28"/>
      <c r="N257" s="28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28"/>
      <c r="N258" s="28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28"/>
      <c r="N259" s="28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28"/>
      <c r="N260" s="28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28"/>
      <c r="N261" s="28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28"/>
      <c r="N262" s="28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28"/>
      <c r="N263" s="28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28"/>
      <c r="N264" s="28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28"/>
      <c r="N265" s="28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28"/>
      <c r="N266" s="28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28"/>
      <c r="N267" s="28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28"/>
      <c r="N268" s="28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28"/>
      <c r="N269" s="28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28"/>
      <c r="N270" s="28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28"/>
      <c r="N271" s="28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28"/>
      <c r="N272" s="28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28"/>
      <c r="N273" s="28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28"/>
      <c r="N274" s="28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28"/>
      <c r="N275" s="28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28"/>
      <c r="N276" s="28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28"/>
      <c r="N277" s="28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28"/>
      <c r="N278" s="28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28"/>
      <c r="N279" s="28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28"/>
      <c r="N280" s="28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28"/>
      <c r="N281" s="28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28"/>
      <c r="N282" s="28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28"/>
      <c r="N283" s="28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28"/>
      <c r="N284" s="28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28"/>
      <c r="N285" s="28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28"/>
      <c r="N286" s="28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28"/>
      <c r="N287" s="28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28"/>
      <c r="N288" s="28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28"/>
      <c r="N289" s="28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28"/>
      <c r="N290" s="28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28"/>
      <c r="N291" s="28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28"/>
      <c r="N292" s="28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28"/>
      <c r="N293" s="28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28"/>
      <c r="N294" s="28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28"/>
      <c r="N295" s="28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28"/>
      <c r="N296" s="28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28"/>
      <c r="N297" s="28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28"/>
      <c r="N298" s="28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28"/>
      <c r="N299" s="28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28"/>
      <c r="N300" s="28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28"/>
      <c r="N301" s="28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28"/>
      <c r="N302" s="28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28"/>
      <c r="N303" s="28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28"/>
      <c r="N304" s="28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28"/>
      <c r="N305" s="28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28"/>
      <c r="N306" s="28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28"/>
      <c r="N307" s="28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28"/>
      <c r="N308" s="28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28"/>
      <c r="N309" s="28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28"/>
      <c r="N310" s="28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28"/>
      <c r="N311" s="28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28"/>
      <c r="N312" s="28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28"/>
      <c r="N313" s="28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28"/>
      <c r="N314" s="28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28"/>
      <c r="N315" s="28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28"/>
      <c r="N316" s="28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28"/>
      <c r="N317" s="28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28"/>
      <c r="N318" s="28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28"/>
      <c r="N319" s="28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28"/>
      <c r="N320" s="28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28"/>
      <c r="N321" s="28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28"/>
      <c r="N322" s="28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28"/>
      <c r="N323" s="28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28"/>
      <c r="N324" s="28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28"/>
      <c r="N325" s="28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28"/>
      <c r="N326" s="28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28"/>
      <c r="N327" s="28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28"/>
      <c r="N328" s="28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28"/>
      <c r="N329" s="28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28"/>
      <c r="N330" s="28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28"/>
      <c r="N331" s="28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28"/>
      <c r="N332" s="28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28"/>
      <c r="N333" s="28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28"/>
      <c r="N334" s="28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28"/>
      <c r="N335" s="28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28"/>
      <c r="N336" s="28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28"/>
      <c r="N337" s="28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28"/>
      <c r="N338" s="28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28"/>
      <c r="N339" s="28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28"/>
      <c r="N340" s="28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28"/>
      <c r="N341" s="28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28"/>
      <c r="N342" s="28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28"/>
      <c r="N343" s="28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28"/>
      <c r="N344" s="28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28"/>
      <c r="N345" s="28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28"/>
      <c r="N346" s="28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28"/>
      <c r="N347" s="28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28"/>
      <c r="N348" s="28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28"/>
      <c r="N349" s="28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28"/>
      <c r="N350" s="28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28"/>
      <c r="N351" s="28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28"/>
      <c r="N352" s="28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28"/>
      <c r="N353" s="28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28"/>
      <c r="N354" s="28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28"/>
      <c r="N355" s="28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28"/>
      <c r="N356" s="28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28"/>
      <c r="N357" s="28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28"/>
      <c r="N358" s="28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28"/>
      <c r="N359" s="28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28"/>
      <c r="N360" s="28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28"/>
      <c r="N361" s="28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28"/>
      <c r="N362" s="28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28"/>
      <c r="N363" s="28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28"/>
      <c r="N364" s="28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28"/>
      <c r="N365" s="28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28"/>
      <c r="N366" s="28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28"/>
      <c r="N367" s="28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28"/>
      <c r="N368" s="28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28"/>
      <c r="N369" s="28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28"/>
      <c r="N370" s="28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28"/>
      <c r="N371" s="28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28"/>
      <c r="N372" s="28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28"/>
      <c r="N373" s="28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28"/>
      <c r="N374" s="28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28"/>
      <c r="N375" s="28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28"/>
      <c r="N376" s="28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28"/>
      <c r="N377" s="28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28"/>
      <c r="N378" s="28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28"/>
      <c r="N379" s="28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28"/>
      <c r="N380" s="28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28"/>
      <c r="N381" s="28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28"/>
      <c r="N382" s="28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28"/>
      <c r="N383" s="28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28"/>
      <c r="N384" s="28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28"/>
      <c r="N385" s="28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28"/>
      <c r="N386" s="28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28"/>
      <c r="N387" s="28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28"/>
      <c r="N388" s="28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28"/>
      <c r="N389" s="28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28"/>
      <c r="N390" s="28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28"/>
      <c r="N391" s="28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28"/>
      <c r="N392" s="28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28"/>
      <c r="N393" s="28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28"/>
      <c r="N394" s="28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28"/>
      <c r="N395" s="28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28"/>
      <c r="N396" s="28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28"/>
      <c r="N397" s="28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28"/>
      <c r="N398" s="28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28"/>
      <c r="N399" s="28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28"/>
      <c r="N400" s="28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28"/>
      <c r="N401" s="28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28"/>
      <c r="N402" s="28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28"/>
      <c r="N403" s="28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28"/>
      <c r="N404" s="28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28"/>
      <c r="N405" s="28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28"/>
      <c r="N406" s="28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28"/>
      <c r="N407" s="28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28"/>
      <c r="N408" s="28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28"/>
      <c r="N409" s="28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28"/>
      <c r="N410" s="28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28"/>
      <c r="N411" s="28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28"/>
      <c r="N412" s="28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28"/>
      <c r="N413" s="28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28"/>
      <c r="N414" s="28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28"/>
      <c r="N415" s="28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28"/>
      <c r="N416" s="28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28"/>
      <c r="N417" s="28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28"/>
      <c r="N418" s="28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28"/>
      <c r="N419" s="28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28"/>
      <c r="N420" s="28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28"/>
      <c r="N421" s="28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28"/>
      <c r="N422" s="28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28"/>
      <c r="N423" s="28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28"/>
      <c r="N424" s="28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28"/>
      <c r="N425" s="28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28"/>
      <c r="N426" s="28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28"/>
      <c r="N427" s="28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28"/>
      <c r="N428" s="28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28"/>
      <c r="N429" s="28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28"/>
      <c r="N430" s="28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28"/>
      <c r="N431" s="28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28"/>
      <c r="N432" s="28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28"/>
      <c r="N433" s="28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28"/>
      <c r="N434" s="28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28"/>
      <c r="N435" s="28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28"/>
      <c r="N436" s="28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28"/>
      <c r="N437" s="28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28"/>
      <c r="N438" s="28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28"/>
      <c r="N439" s="28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28"/>
      <c r="N440" s="28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28"/>
      <c r="N441" s="28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28"/>
      <c r="N442" s="28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28"/>
      <c r="N443" s="28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28"/>
      <c r="N444" s="28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28"/>
      <c r="N445" s="28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28"/>
      <c r="N446" s="28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28"/>
      <c r="N447" s="28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28"/>
      <c r="N448" s="28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28"/>
      <c r="N449" s="28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28"/>
      <c r="N450" s="28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28"/>
      <c r="N451" s="28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28"/>
      <c r="N452" s="28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28"/>
      <c r="N453" s="28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28"/>
      <c r="N454" s="28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28"/>
      <c r="N455" s="28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28"/>
      <c r="N456" s="28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28"/>
      <c r="N457" s="28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28"/>
      <c r="N458" s="28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28"/>
      <c r="N459" s="28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28"/>
      <c r="N460" s="28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28"/>
      <c r="N461" s="28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28"/>
      <c r="N462" s="28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28"/>
      <c r="N463" s="28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28"/>
      <c r="N464" s="28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28"/>
      <c r="N465" s="28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28"/>
      <c r="N466" s="28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28"/>
      <c r="N467" s="28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28"/>
      <c r="N468" s="28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28"/>
      <c r="N469" s="28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28"/>
      <c r="N470" s="28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28"/>
      <c r="N471" s="28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28"/>
      <c r="N472" s="28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28"/>
      <c r="N473" s="28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28"/>
      <c r="N474" s="28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28"/>
      <c r="N475" s="28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28"/>
      <c r="N476" s="28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28"/>
      <c r="N477" s="28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28"/>
      <c r="N478" s="28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28"/>
      <c r="N479" s="28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28"/>
      <c r="N480" s="28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28"/>
      <c r="N481" s="28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28"/>
      <c r="N482" s="28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28"/>
      <c r="N483" s="28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28"/>
      <c r="N484" s="28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28"/>
      <c r="N485" s="28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28"/>
      <c r="N486" s="28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28"/>
      <c r="N487" s="28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28"/>
      <c r="N488" s="28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28"/>
      <c r="N489" s="28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28"/>
      <c r="N490" s="28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28"/>
      <c r="N491" s="28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28"/>
      <c r="N492" s="28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28"/>
      <c r="N493" s="28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28"/>
      <c r="N494" s="28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28"/>
      <c r="N495" s="28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28"/>
      <c r="N496" s="28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28"/>
      <c r="N497" s="28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28"/>
      <c r="N498" s="28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28"/>
      <c r="N499" s="28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28"/>
      <c r="N500" s="28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28"/>
      <c r="N501" s="28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28"/>
      <c r="N502" s="28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28"/>
      <c r="N503" s="28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28"/>
      <c r="N504" s="28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28"/>
      <c r="N505" s="28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28"/>
      <c r="N506" s="28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28"/>
      <c r="N507" s="28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28"/>
      <c r="N508" s="28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28"/>
      <c r="N509" s="28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28"/>
      <c r="N510" s="28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28"/>
      <c r="N511" s="28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28"/>
      <c r="N512" s="28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28"/>
      <c r="N513" s="28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28"/>
      <c r="N514" s="28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28"/>
      <c r="N515" s="28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28"/>
      <c r="N516" s="28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28"/>
      <c r="N517" s="28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28"/>
      <c r="N518" s="28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28"/>
      <c r="N519" s="28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28"/>
      <c r="N520" s="28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28"/>
      <c r="N521" s="28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28"/>
      <c r="N522" s="28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28"/>
      <c r="N523" s="28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28"/>
      <c r="N524" s="28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28"/>
      <c r="N525" s="28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28"/>
      <c r="N526" s="28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28"/>
      <c r="N527" s="28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28"/>
      <c r="N528" s="28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28"/>
      <c r="N529" s="28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28"/>
      <c r="N530" s="28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28"/>
      <c r="N531" s="28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28"/>
      <c r="N532" s="28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28"/>
      <c r="N533" s="28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28"/>
      <c r="N534" s="28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28"/>
      <c r="N535" s="28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28"/>
      <c r="N536" s="28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28"/>
      <c r="N537" s="28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28"/>
      <c r="N538" s="28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28"/>
      <c r="N539" s="28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28"/>
      <c r="N540" s="28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28"/>
      <c r="N541" s="28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28"/>
      <c r="N542" s="28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28"/>
      <c r="N543" s="28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28"/>
      <c r="N544" s="28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28"/>
      <c r="N545" s="28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28"/>
      <c r="N546" s="28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28"/>
      <c r="N547" s="28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28"/>
      <c r="N548" s="28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28"/>
      <c r="N549" s="28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28"/>
      <c r="N550" s="28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28"/>
      <c r="N551" s="28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28"/>
      <c r="N552" s="28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28"/>
      <c r="N553" s="28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28"/>
      <c r="N554" s="28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28"/>
      <c r="N555" s="28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28"/>
      <c r="N556" s="28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28"/>
      <c r="N557" s="28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28"/>
      <c r="N558" s="28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28"/>
      <c r="N559" s="28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28"/>
      <c r="N560" s="28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28"/>
      <c r="N561" s="28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28"/>
      <c r="N562" s="28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28"/>
      <c r="N563" s="28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28"/>
      <c r="N564" s="28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28"/>
      <c r="N565" s="28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28"/>
      <c r="N566" s="28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28"/>
      <c r="N567" s="28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28"/>
      <c r="N568" s="28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28"/>
      <c r="N569" s="28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28"/>
      <c r="N570" s="28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28"/>
      <c r="N571" s="28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28"/>
      <c r="N572" s="28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28"/>
      <c r="N573" s="28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28"/>
      <c r="N574" s="28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28"/>
      <c r="N575" s="28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28"/>
      <c r="N576" s="28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28"/>
      <c r="N577" s="28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28"/>
      <c r="N578" s="28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28"/>
      <c r="N579" s="28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28"/>
      <c r="N580" s="28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28"/>
      <c r="N581" s="28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28"/>
      <c r="N582" s="28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28"/>
      <c r="N583" s="28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28"/>
      <c r="N584" s="28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28"/>
      <c r="N585" s="28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28"/>
      <c r="N586" s="28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28"/>
      <c r="N587" s="28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28"/>
      <c r="N588" s="28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28"/>
      <c r="N589" s="28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28"/>
      <c r="N590" s="28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28"/>
      <c r="N591" s="28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28"/>
      <c r="N592" s="28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28"/>
      <c r="N593" s="28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28"/>
      <c r="N594" s="28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28"/>
      <c r="N595" s="28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28"/>
      <c r="N596" s="28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28"/>
      <c r="N597" s="28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28"/>
      <c r="N598" s="28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28"/>
      <c r="N599" s="28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28"/>
      <c r="N600" s="28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28"/>
      <c r="N601" s="28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28"/>
      <c r="N602" s="28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28"/>
      <c r="N603" s="28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28"/>
      <c r="N604" s="28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28"/>
      <c r="N605" s="28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28"/>
      <c r="N606" s="28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28"/>
      <c r="N607" s="28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28"/>
      <c r="N608" s="28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28"/>
      <c r="N609" s="28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28"/>
      <c r="N610" s="28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28"/>
      <c r="N611" s="28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28"/>
      <c r="N612" s="28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28"/>
      <c r="N613" s="28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28"/>
      <c r="N614" s="28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28"/>
      <c r="N615" s="28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28"/>
      <c r="N616" s="28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28"/>
      <c r="N617" s="28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28"/>
      <c r="N618" s="28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28"/>
      <c r="N619" s="28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28"/>
      <c r="N620" s="28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28"/>
      <c r="N621" s="28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28"/>
      <c r="N622" s="28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28"/>
      <c r="N623" s="28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28"/>
      <c r="N624" s="28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28"/>
      <c r="N625" s="28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28"/>
      <c r="N626" s="28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28"/>
      <c r="N627" s="28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28"/>
      <c r="N628" s="28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28"/>
      <c r="N629" s="28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28"/>
      <c r="N630" s="28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28"/>
      <c r="N631" s="28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28"/>
      <c r="N632" s="28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28"/>
      <c r="N633" s="28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28"/>
      <c r="N634" s="28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28"/>
      <c r="N635" s="28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28"/>
      <c r="N636" s="28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28"/>
      <c r="N637" s="28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28"/>
      <c r="N638" s="28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28"/>
      <c r="N639" s="28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28"/>
      <c r="N640" s="28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28"/>
      <c r="N641" s="28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28"/>
      <c r="N642" s="28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28"/>
      <c r="N643" s="28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28"/>
      <c r="N644" s="28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28"/>
      <c r="N645" s="28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28"/>
      <c r="N646" s="28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28"/>
      <c r="N647" s="28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28"/>
      <c r="N648" s="28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28"/>
      <c r="N649" s="28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28"/>
      <c r="N650" s="28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28"/>
      <c r="N651" s="28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28"/>
      <c r="N652" s="28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28"/>
      <c r="N653" s="28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28"/>
      <c r="N654" s="28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28"/>
      <c r="N655" s="28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28"/>
      <c r="N656" s="28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28"/>
      <c r="N657" s="28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28"/>
      <c r="N658" s="28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28"/>
      <c r="N659" s="28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28"/>
      <c r="N660" s="28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28"/>
      <c r="N661" s="28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28"/>
      <c r="N662" s="28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28"/>
      <c r="N663" s="28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28"/>
      <c r="N664" s="28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28"/>
      <c r="N665" s="28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28"/>
      <c r="N666" s="28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28"/>
      <c r="N667" s="28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28"/>
      <c r="N668" s="28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28"/>
      <c r="N669" s="28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28"/>
      <c r="N670" s="28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28"/>
      <c r="N671" s="28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28"/>
      <c r="N672" s="28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28"/>
      <c r="N673" s="28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28"/>
      <c r="N674" s="28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28"/>
      <c r="N675" s="28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28"/>
      <c r="N676" s="28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28"/>
      <c r="N677" s="28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28"/>
      <c r="N678" s="28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28"/>
      <c r="N679" s="28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28"/>
      <c r="N680" s="28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28"/>
      <c r="N681" s="28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28"/>
      <c r="N682" s="28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28"/>
      <c r="N683" s="28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28"/>
      <c r="N684" s="28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28"/>
      <c r="N685" s="28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28"/>
      <c r="N686" s="28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28"/>
      <c r="N687" s="28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28"/>
      <c r="N688" s="28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28"/>
      <c r="N689" s="28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28"/>
      <c r="N690" s="28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28"/>
      <c r="N691" s="28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28"/>
      <c r="N692" s="28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28"/>
      <c r="N693" s="28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28"/>
      <c r="N694" s="28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28"/>
      <c r="N695" s="28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28"/>
      <c r="N696" s="28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28"/>
      <c r="N697" s="28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28"/>
      <c r="N698" s="28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28"/>
      <c r="N699" s="28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28"/>
      <c r="N700" s="28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28"/>
      <c r="N701" s="28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28"/>
      <c r="N702" s="28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28"/>
      <c r="N703" s="28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28"/>
      <c r="N704" s="28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28"/>
      <c r="N705" s="28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28"/>
      <c r="N706" s="28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28"/>
      <c r="N707" s="28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28"/>
      <c r="N708" s="28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28"/>
      <c r="N709" s="28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28"/>
      <c r="N710" s="28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28"/>
      <c r="N711" s="28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28"/>
      <c r="N712" s="28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28"/>
      <c r="N713" s="28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28"/>
      <c r="N714" s="28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28"/>
      <c r="N715" s="28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28"/>
      <c r="N716" s="28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28"/>
      <c r="N717" s="28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28"/>
      <c r="N718" s="28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28"/>
      <c r="N719" s="28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28"/>
      <c r="N720" s="28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28"/>
      <c r="N721" s="28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28"/>
      <c r="N722" s="28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28"/>
      <c r="N723" s="28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28"/>
      <c r="N724" s="28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28"/>
      <c r="N725" s="28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28"/>
      <c r="N726" s="28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28"/>
      <c r="N727" s="28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28"/>
      <c r="N728" s="28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28"/>
      <c r="N729" s="28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28"/>
      <c r="N730" s="28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28"/>
      <c r="N731" s="28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28"/>
      <c r="N732" s="28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28"/>
      <c r="N733" s="28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28"/>
      <c r="N734" s="28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28"/>
      <c r="N735" s="28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28"/>
      <c r="N736" s="28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28"/>
      <c r="N737" s="28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28"/>
      <c r="N738" s="28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28"/>
      <c r="N739" s="28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28"/>
      <c r="N740" s="28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28"/>
      <c r="N741" s="28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28"/>
      <c r="N742" s="28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28"/>
      <c r="N743" s="28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28"/>
      <c r="N744" s="28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28"/>
      <c r="N745" s="28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28"/>
      <c r="N746" s="28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28"/>
      <c r="N747" s="28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28"/>
      <c r="N748" s="28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28"/>
      <c r="N749" s="28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28"/>
      <c r="N750" s="28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28"/>
      <c r="N751" s="28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28"/>
      <c r="N752" s="28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28"/>
      <c r="N753" s="28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28"/>
      <c r="N754" s="28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28"/>
      <c r="N755" s="28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28"/>
      <c r="N756" s="28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28"/>
      <c r="N757" s="28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28"/>
      <c r="N758" s="28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28"/>
      <c r="N759" s="28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28"/>
      <c r="N760" s="28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28"/>
      <c r="N761" s="28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28"/>
      <c r="N762" s="28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28"/>
      <c r="N763" s="28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28"/>
      <c r="N764" s="28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28"/>
      <c r="N765" s="28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28"/>
      <c r="N766" s="28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28"/>
      <c r="N767" s="28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28"/>
      <c r="N768" s="28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28"/>
      <c r="N769" s="28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28"/>
      <c r="N770" s="28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28"/>
      <c r="N771" s="28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28"/>
      <c r="N772" s="28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28"/>
      <c r="N773" s="28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28"/>
      <c r="N774" s="28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28"/>
      <c r="N775" s="28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28"/>
      <c r="N776" s="28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28"/>
      <c r="N777" s="28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28"/>
      <c r="N778" s="28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28"/>
      <c r="N779" s="28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28"/>
      <c r="N780" s="28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28"/>
      <c r="N781" s="28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28"/>
      <c r="N782" s="28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28"/>
      <c r="N783" s="28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28"/>
      <c r="N784" s="28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28"/>
      <c r="N785" s="28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28"/>
      <c r="N786" s="28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28"/>
      <c r="N787" s="28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28"/>
      <c r="N788" s="28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28"/>
      <c r="N789" s="28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28"/>
      <c r="N790" s="28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28"/>
      <c r="N791" s="28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28"/>
      <c r="N792" s="28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28"/>
      <c r="N793" s="28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28"/>
      <c r="N794" s="28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28"/>
      <c r="N795" s="28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28"/>
      <c r="N796" s="28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28"/>
      <c r="N797" s="28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28"/>
      <c r="N798" s="28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28"/>
      <c r="N799" s="28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28"/>
      <c r="N800" s="28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28"/>
      <c r="N801" s="28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28"/>
      <c r="N802" s="28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28"/>
      <c r="N803" s="28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28"/>
      <c r="N804" s="28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28"/>
      <c r="N805" s="28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28"/>
      <c r="N806" s="28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28"/>
      <c r="N807" s="28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28"/>
      <c r="N808" s="28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28"/>
      <c r="N809" s="28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28"/>
      <c r="N810" s="28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28"/>
      <c r="N811" s="28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28"/>
      <c r="N812" s="28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28"/>
      <c r="N813" s="28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28"/>
      <c r="N814" s="28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28"/>
      <c r="N815" s="28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28"/>
      <c r="N816" s="28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28"/>
      <c r="N817" s="28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28"/>
      <c r="N818" s="28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28"/>
      <c r="N819" s="28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28"/>
      <c r="N820" s="28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28"/>
      <c r="N821" s="28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28"/>
      <c r="N822" s="28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28"/>
      <c r="N823" s="28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28"/>
      <c r="N824" s="28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28"/>
      <c r="N825" s="28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28"/>
      <c r="N826" s="28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28"/>
      <c r="N827" s="28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28"/>
      <c r="N828" s="28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28"/>
      <c r="N829" s="28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28"/>
      <c r="N830" s="28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28"/>
      <c r="N831" s="28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28"/>
      <c r="N832" s="28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28"/>
      <c r="N833" s="28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28"/>
      <c r="N834" s="28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28"/>
      <c r="N835" s="28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28"/>
      <c r="N836" s="28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28"/>
      <c r="N837" s="28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28"/>
      <c r="N838" s="28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28"/>
      <c r="N839" s="28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28"/>
      <c r="N840" s="28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28"/>
      <c r="N841" s="28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28"/>
      <c r="N842" s="28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28"/>
      <c r="N843" s="28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28"/>
      <c r="N844" s="28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28"/>
      <c r="N845" s="28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28"/>
      <c r="N846" s="28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28"/>
      <c r="N847" s="28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28"/>
      <c r="N848" s="28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28"/>
      <c r="N849" s="28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28"/>
      <c r="N850" s="28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28"/>
      <c r="N851" s="28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28"/>
      <c r="N852" s="28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28"/>
      <c r="N853" s="28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28"/>
      <c r="N854" s="28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28"/>
      <c r="N855" s="28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28"/>
      <c r="N856" s="28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28"/>
      <c r="N857" s="28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28"/>
      <c r="N858" s="28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28"/>
      <c r="N859" s="28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28"/>
      <c r="N860" s="28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28"/>
      <c r="N861" s="28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28"/>
      <c r="N862" s="28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28"/>
      <c r="N863" s="28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28"/>
      <c r="N864" s="28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28"/>
      <c r="N865" s="28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28"/>
      <c r="N866" s="28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28"/>
      <c r="N867" s="28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28"/>
      <c r="N868" s="28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28"/>
      <c r="N869" s="28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28"/>
      <c r="N870" s="28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28"/>
      <c r="N871" s="28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28"/>
      <c r="N872" s="28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28"/>
      <c r="N873" s="28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28"/>
      <c r="N874" s="28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28"/>
      <c r="N875" s="28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28"/>
      <c r="N876" s="28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28"/>
      <c r="N877" s="28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28"/>
      <c r="N878" s="28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28"/>
      <c r="N879" s="28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28"/>
      <c r="N880" s="28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28"/>
      <c r="N881" s="28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28"/>
      <c r="N882" s="28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28"/>
      <c r="N883" s="28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28"/>
      <c r="N884" s="28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28"/>
      <c r="N885" s="28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28"/>
      <c r="N886" s="28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28"/>
      <c r="N887" s="28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28"/>
      <c r="N888" s="28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28"/>
      <c r="N889" s="28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28"/>
      <c r="N890" s="28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28"/>
      <c r="N891" s="28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28"/>
      <c r="N892" s="28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28"/>
      <c r="N893" s="28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28"/>
      <c r="N894" s="28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28"/>
      <c r="N895" s="28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28"/>
      <c r="N896" s="28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28"/>
      <c r="N897" s="28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28"/>
      <c r="N898" s="28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28"/>
      <c r="N899" s="28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28"/>
      <c r="N900" s="28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28"/>
      <c r="N901" s="28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28"/>
      <c r="N902" s="28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28"/>
      <c r="N903" s="28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28"/>
      <c r="N904" s="28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28"/>
      <c r="N905" s="28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28"/>
      <c r="N906" s="28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28"/>
      <c r="N907" s="28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28"/>
      <c r="N908" s="28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28"/>
      <c r="N909" s="28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28"/>
      <c r="N910" s="28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28"/>
      <c r="N911" s="28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28"/>
      <c r="N912" s="28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28"/>
      <c r="N913" s="28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28"/>
      <c r="N914" s="28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28"/>
      <c r="N915" s="28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28"/>
      <c r="N916" s="28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28"/>
      <c r="N917" s="28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28"/>
      <c r="N918" s="28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28"/>
      <c r="N919" s="28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28"/>
      <c r="N920" s="28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28"/>
      <c r="N921" s="28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28"/>
      <c r="N922" s="28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28"/>
      <c r="N923" s="28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28"/>
      <c r="N924" s="28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28"/>
      <c r="N925" s="28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28"/>
      <c r="N926" s="28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28"/>
      <c r="N927" s="28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28"/>
      <c r="N928" s="28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28"/>
      <c r="N929" s="28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28"/>
      <c r="N930" s="28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28"/>
      <c r="N931" s="28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28"/>
      <c r="N932" s="28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28"/>
      <c r="N933" s="28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28"/>
      <c r="N934" s="28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28"/>
      <c r="N935" s="28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28"/>
      <c r="N936" s="28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28"/>
      <c r="N937" s="28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28"/>
      <c r="N938" s="28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28"/>
      <c r="N939" s="28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28"/>
      <c r="N940" s="28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28"/>
      <c r="N941" s="28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28"/>
      <c r="N942" s="28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28"/>
      <c r="N943" s="28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28"/>
      <c r="N944" s="28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28"/>
      <c r="N945" s="28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28"/>
      <c r="N946" s="28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28"/>
      <c r="N947" s="28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28"/>
      <c r="N948" s="28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28"/>
      <c r="N949" s="28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28"/>
      <c r="N950" s="28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28"/>
      <c r="N951" s="28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28"/>
      <c r="N952" s="28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28"/>
      <c r="N953" s="28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28"/>
      <c r="N954" s="28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28"/>
      <c r="N955" s="28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28"/>
      <c r="N956" s="28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28"/>
      <c r="N957" s="28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28"/>
      <c r="N958" s="28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28"/>
      <c r="N959" s="28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28"/>
      <c r="N960" s="28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28"/>
      <c r="N961" s="28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28"/>
      <c r="N962" s="28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28"/>
      <c r="N963" s="28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28"/>
      <c r="N964" s="28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28"/>
      <c r="N965" s="28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28"/>
      <c r="N966" s="28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28"/>
      <c r="N967" s="28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28"/>
      <c r="N968" s="28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28"/>
      <c r="N969" s="28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28"/>
      <c r="N970" s="28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28"/>
      <c r="N971" s="28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28"/>
      <c r="N972" s="28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28"/>
      <c r="N973" s="28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28"/>
      <c r="N974" s="28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28"/>
      <c r="N975" s="28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28"/>
      <c r="N976" s="28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28"/>
      <c r="N977" s="28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28"/>
      <c r="N978" s="28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28"/>
      <c r="N979" s="28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28"/>
      <c r="N980" s="28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28"/>
      <c r="N981" s="28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28"/>
      <c r="N982" s="28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28"/>
      <c r="N983" s="28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28"/>
      <c r="N984" s="28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28"/>
      <c r="N985" s="28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28"/>
      <c r="N986" s="28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28"/>
      <c r="N987" s="28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28"/>
      <c r="N988" s="28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28"/>
      <c r="N989" s="28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28"/>
      <c r="N990" s="28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28"/>
      <c r="N991" s="28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28"/>
      <c r="N992" s="28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28"/>
      <c r="N993" s="28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28"/>
      <c r="N994" s="28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28"/>
      <c r="N995" s="28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28"/>
      <c r="N996" s="28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28"/>
      <c r="N997" s="28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28"/>
      <c r="N998" s="28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0.43"/>
    <col customWidth="1" min="2" max="2" width="18.14"/>
    <col customWidth="1" min="3" max="4" width="14.43"/>
    <col customWidth="1" min="5" max="5" width="19.14"/>
    <col customWidth="1" min="6" max="6" width="16.0"/>
    <col customWidth="1" min="7" max="7" width="14.29"/>
    <col customWidth="1" min="8" max="8" width="15.71"/>
    <col customWidth="1" min="9" max="9" width="16.71"/>
    <col customWidth="1" min="10" max="13" width="17.29"/>
  </cols>
  <sheetData>
    <row r="1" ht="26.25" customHeight="1">
      <c r="A1" s="1" t="s">
        <v>2</v>
      </c>
      <c r="B1" s="1" t="s">
        <v>1</v>
      </c>
      <c r="C1" s="1" t="s">
        <v>5</v>
      </c>
      <c r="D1" s="1" t="s">
        <v>7</v>
      </c>
      <c r="E1" s="1" t="s">
        <v>9</v>
      </c>
      <c r="F1" s="1" t="s">
        <v>10</v>
      </c>
      <c r="G1" s="1" t="s">
        <v>12</v>
      </c>
      <c r="H1" s="2" t="s">
        <v>14</v>
      </c>
      <c r="I1" s="1" t="s">
        <v>15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6"/>
      <c r="B2" s="14" t="str">
        <f>IFERROR(__xludf.DUMMYFUNCTION("if(isblank(A2),"""",filter(Moorings!A:A,Moorings!B:B=left(A2,14),Moorings!D:D=D2))"),"")</f>
        <v/>
      </c>
      <c r="C2" s="15" t="str">
        <f>IFERROR(__xludf.DUMMYFUNCTION("if(isblank(A2),"""",filter(Moorings!C:C,Moorings!B:B=left(A2,14),Moorings!D:D=D2))"),"")</f>
        <v/>
      </c>
      <c r="D2" s="6"/>
      <c r="E2" s="15" t="str">
        <f>IFERROR(__xludf.DUMMYFUNCTION("if(isblank(A2),"""",filter(Moorings!A:A,Moorings!B:B=A2,Moorings!D:D=D2))"),"")</f>
        <v/>
      </c>
      <c r="F2" s="15" t="str">
        <f>IFERROR(__xludf.DUMMYFUNCTION("if(isblank(A2),"""",filter(Moorings!C:C,Moorings!B:B=A2,Moorings!D:D=D2))"),"")</f>
        <v/>
      </c>
      <c r="G2" s="6"/>
      <c r="H2" s="17"/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4.25" customHeight="1">
      <c r="A3" s="6" t="s">
        <v>31</v>
      </c>
      <c r="B3" s="14" t="str">
        <f>IFERROR(__xludf.DUMMYFUNCTION("if(isblank(A3),"""",filter(Moorings!A:A,Moorings!B:B=left(A3,14),Moorings!D:D=D3))"),"ATAPL-71403-00002")</f>
        <v>ATAPL-71403-00002</v>
      </c>
      <c r="C3" s="15" t="str">
        <f>IFERROR(__xludf.DUMMYFUNCTION("if(isblank(A3),"""",filter(Moorings!C:C,Moorings!B:B=left(A3,14),Moorings!D:D=D3))"),"13152-03")</f>
        <v>13152-03</v>
      </c>
      <c r="D3" s="9">
        <v>1.0</v>
      </c>
      <c r="E3" s="15" t="str">
        <f>IFERROR(__xludf.DUMMYFUNCTION("if(isblank(A3),"""",filter(Moorings!A:A,Moorings!B:B=A3,Moorings!D:D=D3))"),"ATAPL-58320-00002")</f>
        <v>ATAPL-58320-00002</v>
      </c>
      <c r="F3" s="15" t="str">
        <f>IFERROR(__xludf.DUMMYFUNCTION("if(isblank(A3),"""",filter(Moorings!C:C,Moorings!B:B=A3,Moorings!D:D=D3))"),"344")</f>
        <v>344</v>
      </c>
      <c r="G3" s="6" t="s">
        <v>55</v>
      </c>
      <c r="H3" s="17">
        <v>44.527316666666664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4.25" customHeight="1">
      <c r="A4" s="6" t="s">
        <v>31</v>
      </c>
      <c r="B4" s="14" t="str">
        <f>IFERROR(__xludf.DUMMYFUNCTION("if(isblank(A4),"""",filter(Moorings!A:A,Moorings!B:B=left(A4,14),Moorings!D:D=D4))"),"ATAPL-71403-00002")</f>
        <v>ATAPL-71403-00002</v>
      </c>
      <c r="C4" s="15" t="str">
        <f>IFERROR(__xludf.DUMMYFUNCTION("if(isblank(A4),"""",filter(Moorings!C:C,Moorings!B:B=left(A4,14),Moorings!D:D=D4))"),"13152-03")</f>
        <v>13152-03</v>
      </c>
      <c r="D4" s="9">
        <v>1.0</v>
      </c>
      <c r="E4" s="15" t="str">
        <f>IFERROR(__xludf.DUMMYFUNCTION("if(isblank(A4),"""",filter(Moorings!A:A,Moorings!B:B=A4,Moorings!D:D=D4))"),"ATAPL-58320-00002")</f>
        <v>ATAPL-58320-00002</v>
      </c>
      <c r="F4" s="15" t="str">
        <f>IFERROR(__xludf.DUMMYFUNCTION("if(isblank(A4),"""",filter(Moorings!C:C,Moorings!B:B=A4,Moorings!D:D=D4))"),"344")</f>
        <v>344</v>
      </c>
      <c r="G4" s="6" t="s">
        <v>62</v>
      </c>
      <c r="H4" s="21">
        <v>-125.3801</v>
      </c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4.25" customHeight="1">
      <c r="A5" s="6"/>
      <c r="B5" s="14" t="str">
        <f>IFERROR(__xludf.DUMMYFUNCTION("if(isblank(A5),"""",filter(Moorings!A:A,Moorings!B:B=left(A5,14),Moorings!D:D=D5))"),"")</f>
        <v/>
      </c>
      <c r="C5" s="15" t="str">
        <f>IFERROR(__xludf.DUMMYFUNCTION("if(isblank(A5),"""",filter(Moorings!C:C,Moorings!B:B=left(A5,14),Moorings!D:D=D5))"),"")</f>
        <v/>
      </c>
      <c r="D5" s="9"/>
      <c r="E5" s="15" t="str">
        <f>IFERROR(__xludf.DUMMYFUNCTION("if(isblank(A5),"""",filter(Moorings!A:A,Moorings!B:B=A5,Moorings!D:D=D5))"),"")</f>
        <v/>
      </c>
      <c r="F5" s="15" t="str">
        <f>IFERROR(__xludf.DUMMYFUNCTION("if(isblank(A5),"""",filter(Moorings!C:C,Moorings!B:B=A5,Moorings!D:D=D5))"),"")</f>
        <v/>
      </c>
      <c r="G5" s="6"/>
      <c r="H5" s="17"/>
      <c r="I5" s="6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4.25" customHeight="1">
      <c r="A6" s="6" t="s">
        <v>31</v>
      </c>
      <c r="B6" s="14" t="str">
        <f>IFERROR(__xludf.DUMMYFUNCTION("if(isblank(A6),"""",filter(Moorings!A:A,Moorings!B:B=left(A6,14),Moorings!D:D=D6))"),"ATAPL-71403-00002")</f>
        <v>ATAPL-71403-00002</v>
      </c>
      <c r="C6" s="15" t="str">
        <f>IFERROR(__xludf.DUMMYFUNCTION("if(isblank(A6),"""",filter(Moorings!C:C,Moorings!B:B=left(A6,14),Moorings!D:D=D6))"),"13152-03")</f>
        <v>13152-03</v>
      </c>
      <c r="D6" s="9">
        <v>2.0</v>
      </c>
      <c r="E6" s="15" t="str">
        <f>IFERROR(__xludf.DUMMYFUNCTION("if(isblank(A6),"""",filter(Moorings!A:A,Moorings!B:B=A6,Moorings!D:D=D6))"),"ATAPL-58320-00010")</f>
        <v>ATAPL-58320-00010</v>
      </c>
      <c r="F6" s="15" t="str">
        <f>IFERROR(__xludf.DUMMYFUNCTION("if(isblank(A6),"""",filter(Moorings!C:C,Moorings!B:B=A6,Moorings!D:D=D6))"),"459")</f>
        <v>459</v>
      </c>
      <c r="G6" s="6" t="s">
        <v>55</v>
      </c>
      <c r="H6" s="17">
        <v>44.527316666666664</v>
      </c>
      <c r="I6" s="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4.25" customHeight="1">
      <c r="A7" s="6" t="s">
        <v>31</v>
      </c>
      <c r="B7" s="14" t="str">
        <f>IFERROR(__xludf.DUMMYFUNCTION("if(isblank(A7),"""",filter(Moorings!A:A,Moorings!B:B=left(A7,14),Moorings!D:D=D7))"),"ATAPL-71403-00002")</f>
        <v>ATAPL-71403-00002</v>
      </c>
      <c r="C7" s="15" t="str">
        <f>IFERROR(__xludf.DUMMYFUNCTION("if(isblank(A7),"""",filter(Moorings!C:C,Moorings!B:B=left(A7,14),Moorings!D:D=D7))"),"13152-03")</f>
        <v>13152-03</v>
      </c>
      <c r="D7" s="9">
        <v>2.0</v>
      </c>
      <c r="E7" s="15" t="str">
        <f>IFERROR(__xludf.DUMMYFUNCTION("if(isblank(A7),"""",filter(Moorings!A:A,Moorings!B:B=A7,Moorings!D:D=D7))"),"ATAPL-58320-00010")</f>
        <v>ATAPL-58320-00010</v>
      </c>
      <c r="F7" s="15" t="str">
        <f>IFERROR(__xludf.DUMMYFUNCTION("if(isblank(A7),"""",filter(Moorings!C:C,Moorings!B:B=A7,Moorings!D:D=D7))"),"459")</f>
        <v>459</v>
      </c>
      <c r="G7" s="6" t="s">
        <v>62</v>
      </c>
      <c r="H7" s="21">
        <v>-125.3801</v>
      </c>
      <c r="I7" s="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5.75" customHeight="1">
      <c r="A8" s="6"/>
      <c r="B8" s="14" t="str">
        <f>IFERROR(__xludf.DUMMYFUNCTION("if(isblank(A8),"""",filter(Moorings!A:A,Moorings!B:B=left(A8,14),Moorings!D:D=D8))"),"")</f>
        <v/>
      </c>
      <c r="C8" s="15" t="str">
        <f>IFERROR(__xludf.DUMMYFUNCTION("if(isblank(A8),"""",filter(Moorings!C:C,Moorings!B:B=left(A8,14),Moorings!D:D=D8))"),"")</f>
        <v/>
      </c>
      <c r="D8" s="9"/>
      <c r="E8" s="15" t="str">
        <f>IFERROR(__xludf.DUMMYFUNCTION("if(isblank(A8),"""",filter(Moorings!A:A,Moorings!B:B=A8,Moorings!D:D=D8))"),"")</f>
        <v/>
      </c>
      <c r="F8" s="15" t="str">
        <f>IFERROR(__xludf.DUMMYFUNCTION("if(isblank(A8),"""",filter(Moorings!C:C,Moorings!B:B=A8,Moorings!D:D=D8))"),"")</f>
        <v/>
      </c>
      <c r="G8" s="6"/>
      <c r="H8" s="17"/>
      <c r="I8" s="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5.75" customHeight="1">
      <c r="A9" s="27" t="s">
        <v>31</v>
      </c>
      <c r="B9" s="14" t="str">
        <f>IFERROR(__xludf.DUMMYFUNCTION("if(isblank(A9),"""",filter(Moorings!A:A,Moorings!B:B=left(A9,14),Moorings!D:D=D9))"),"ATAPL-71403-00002")</f>
        <v>ATAPL-71403-00002</v>
      </c>
      <c r="C9" s="15" t="str">
        <f>IFERROR(__xludf.DUMMYFUNCTION("if(isblank(A9),"""",filter(Moorings!C:C,Moorings!B:B=left(A9,14),Moorings!D:D=D9))"),"13152-03")</f>
        <v>13152-03</v>
      </c>
      <c r="D9" s="22">
        <v>3.0</v>
      </c>
      <c r="E9" s="15" t="str">
        <f>IFERROR(__xludf.DUMMYFUNCTION("if(isblank(A9),"""",filter(Moorings!A:A,Moorings!B:B=A9,Moorings!D:D=D9))"),"ATAPL-58320-00001")</f>
        <v>ATAPL-58320-00001</v>
      </c>
      <c r="F9" s="15" t="str">
        <f>IFERROR(__xludf.DUMMYFUNCTION("if(isblank(A9),"""",filter(Moorings!C:C,Moorings!B:B=A9,Moorings!D:D=D9))"),"125")</f>
        <v>125</v>
      </c>
      <c r="G9" s="6" t="s">
        <v>55</v>
      </c>
      <c r="H9" s="17">
        <v>44.527316666666664</v>
      </c>
      <c r="I9" s="23" t="s">
        <v>84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5.75" customHeight="1">
      <c r="A10" s="27" t="s">
        <v>31</v>
      </c>
      <c r="B10" s="14" t="str">
        <f>IFERROR(__xludf.DUMMYFUNCTION("if(isblank(A10),"""",filter(Moorings!A:A,Moorings!B:B=left(A10,14),Moorings!D:D=D10))"),"ATAPL-71403-00002")</f>
        <v>ATAPL-71403-00002</v>
      </c>
      <c r="C10" s="15" t="str">
        <f>IFERROR(__xludf.DUMMYFUNCTION("if(isblank(A10),"""",filter(Moorings!C:C,Moorings!B:B=left(A10,14),Moorings!D:D=D10))"),"13152-03")</f>
        <v>13152-03</v>
      </c>
      <c r="D10" s="22">
        <v>3.0</v>
      </c>
      <c r="E10" s="15" t="str">
        <f>IFERROR(__xludf.DUMMYFUNCTION("if(isblank(A10),"""",filter(Moorings!A:A,Moorings!B:B=A10,Moorings!D:D=D10))"),"ATAPL-58320-00001")</f>
        <v>ATAPL-58320-00001</v>
      </c>
      <c r="F10" s="15" t="str">
        <f>IFERROR(__xludf.DUMMYFUNCTION("if(isblank(A10),"""",filter(Moorings!C:C,Moorings!B:B=A10,Moorings!D:D=D10))"),"125")</f>
        <v>125</v>
      </c>
      <c r="G10" s="6" t="s">
        <v>62</v>
      </c>
      <c r="H10" s="21">
        <v>-125.3801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5.75" customHeight="1">
      <c r="A11" s="6"/>
      <c r="B11" s="14"/>
      <c r="C11" s="15"/>
      <c r="D11" s="9"/>
      <c r="E11" s="15"/>
      <c r="F11" s="15"/>
      <c r="G11" s="6"/>
      <c r="H11" s="17"/>
      <c r="I11" s="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4.25" customHeight="1">
      <c r="A12" s="6" t="s">
        <v>64</v>
      </c>
      <c r="B12" s="14" t="str">
        <f>IFERROR(__xludf.DUMMYFUNCTION("if(isblank(A12),"""",filter(Moorings!A:A,Moorings!B:B=left(A12,14),Moorings!D:D=D12))"),"ATAPL-71403-00002")</f>
        <v>ATAPL-71403-00002</v>
      </c>
      <c r="C12" s="15" t="str">
        <f>IFERROR(__xludf.DUMMYFUNCTION("if(isblank(A12),"""",filter(Moorings!C:C,Moorings!B:B=left(A12,14),Moorings!D:D=D12))"),"13152-03")</f>
        <v>13152-03</v>
      </c>
      <c r="D12" s="9">
        <v>1.0</v>
      </c>
      <c r="E12" s="15" t="str">
        <f>IFERROR(__xludf.DUMMYFUNCTION("if(isblank(A12),"""",filter(Moorings!A:A,Moorings!B:B=A12,Moorings!D:D=D12))"),"ATAPL-69943-00004")</f>
        <v>ATAPL-69943-00004</v>
      </c>
      <c r="F12" s="15" t="str">
        <f>IFERROR(__xludf.DUMMYFUNCTION("if(isblank(A12),"""",filter(Moorings!C:C,Moorings!B:B=A12,Moorings!D:D=D12))"),"158")</f>
        <v>158</v>
      </c>
      <c r="G12" s="6" t="s">
        <v>85</v>
      </c>
      <c r="H12" s="17" t="s">
        <v>86</v>
      </c>
      <c r="I12" s="6" t="s">
        <v>87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4.25" customHeight="1">
      <c r="A13" s="6" t="s">
        <v>64</v>
      </c>
      <c r="B13" s="14" t="str">
        <f>IFERROR(__xludf.DUMMYFUNCTION("if(isblank(A13),"""",filter(Moorings!A:A,Moorings!B:B=left(A13,14),Moorings!D:D=D13))"),"ATAPL-71403-00002")</f>
        <v>ATAPL-71403-00002</v>
      </c>
      <c r="C13" s="15" t="str">
        <f>IFERROR(__xludf.DUMMYFUNCTION("if(isblank(A13),"""",filter(Moorings!C:C,Moorings!B:B=left(A13,14),Moorings!D:D=D13))"),"13152-03")</f>
        <v>13152-03</v>
      </c>
      <c r="D13" s="9">
        <v>1.0</v>
      </c>
      <c r="E13" s="15" t="str">
        <f>IFERROR(__xludf.DUMMYFUNCTION("if(isblank(A13),"""",filter(Moorings!A:A,Moorings!B:B=A13,Moorings!D:D=D13))"),"ATAPL-69943-00004")</f>
        <v>ATAPL-69943-00004</v>
      </c>
      <c r="F13" s="15" t="str">
        <f>IFERROR(__xludf.DUMMYFUNCTION("if(isblank(A13),"""",filter(Moorings!C:C,Moorings!B:B=A13,Moorings!D:D=D13))"),"158")</f>
        <v>158</v>
      </c>
      <c r="G13" s="6" t="s">
        <v>88</v>
      </c>
      <c r="H13" s="17" t="s">
        <v>89</v>
      </c>
      <c r="I13" s="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4.25" customHeight="1">
      <c r="A14" s="6" t="s">
        <v>64</v>
      </c>
      <c r="B14" s="14" t="str">
        <f>IFERROR(__xludf.DUMMYFUNCTION("if(isblank(A14),"""",filter(Moorings!A:A,Moorings!B:B=left(A14,14),Moorings!D:D=D14))"),"ATAPL-71403-00002")</f>
        <v>ATAPL-71403-00002</v>
      </c>
      <c r="C14" s="15" t="str">
        <f>IFERROR(__xludf.DUMMYFUNCTION("if(isblank(A14),"""",filter(Moorings!C:C,Moorings!B:B=left(A14,14),Moorings!D:D=D14))"),"13152-03")</f>
        <v>13152-03</v>
      </c>
      <c r="D14" s="9">
        <v>1.0</v>
      </c>
      <c r="E14" s="15" t="str">
        <f>IFERROR(__xludf.DUMMYFUNCTION("if(isblank(A14),"""",filter(Moorings!A:A,Moorings!B:B=A14,Moorings!D:D=D14))"),"ATAPL-69943-00004")</f>
        <v>ATAPL-69943-00004</v>
      </c>
      <c r="F14" s="15" t="str">
        <f>IFERROR(__xludf.DUMMYFUNCTION("if(isblank(A14),"""",filter(Moorings!C:C,Moorings!B:B=A14,Moorings!D:D=D14))"),"158")</f>
        <v>158</v>
      </c>
      <c r="G14" s="6" t="s">
        <v>90</v>
      </c>
      <c r="H14" s="17">
        <v>23.0</v>
      </c>
      <c r="I14" s="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4.25" customHeight="1">
      <c r="A15" s="6" t="s">
        <v>64</v>
      </c>
      <c r="B15" s="14" t="str">
        <f>IFERROR(__xludf.DUMMYFUNCTION("if(isblank(A15),"""",filter(Moorings!A:A,Moorings!B:B=left(A15,14),Moorings!D:D=D15))"),"ATAPL-71403-00002")</f>
        <v>ATAPL-71403-00002</v>
      </c>
      <c r="C15" s="15" t="str">
        <f>IFERROR(__xludf.DUMMYFUNCTION("if(isblank(A15),"""",filter(Moorings!C:C,Moorings!B:B=left(A15,14),Moorings!D:D=D15))"),"13152-03")</f>
        <v>13152-03</v>
      </c>
      <c r="D15" s="9">
        <v>1.0</v>
      </c>
      <c r="E15" s="15" t="str">
        <f>IFERROR(__xludf.DUMMYFUNCTION("if(isblank(A15),"""",filter(Moorings!A:A,Moorings!B:B=A15,Moorings!D:D=D15))"),"ATAPL-69943-00004")</f>
        <v>ATAPL-69943-00004</v>
      </c>
      <c r="F15" s="15" t="str">
        <f>IFERROR(__xludf.DUMMYFUNCTION("if(isblank(A15),"""",filter(Moorings!C:C,Moorings!B:B=A15,Moorings!D:D=D15))"),"158")</f>
        <v>158</v>
      </c>
      <c r="G15" s="6" t="s">
        <v>91</v>
      </c>
      <c r="H15" s="17" t="s">
        <v>92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4.25" customHeight="1">
      <c r="A16" s="6" t="s">
        <v>64</v>
      </c>
      <c r="B16" s="14" t="str">
        <f>IFERROR(__xludf.DUMMYFUNCTION("if(isblank(A16),"""",filter(Moorings!A:A,Moorings!B:B=left(A16,14),Moorings!D:D=D16))"),"ATAPL-71403-00002")</f>
        <v>ATAPL-71403-00002</v>
      </c>
      <c r="C16" s="15" t="str">
        <f>IFERROR(__xludf.DUMMYFUNCTION("if(isblank(A16),"""",filter(Moorings!C:C,Moorings!B:B=left(A16,14),Moorings!D:D=D16))"),"13152-03")</f>
        <v>13152-03</v>
      </c>
      <c r="D16" s="9">
        <v>1.0</v>
      </c>
      <c r="E16" s="15" t="str">
        <f>IFERROR(__xludf.DUMMYFUNCTION("if(isblank(A16),"""",filter(Moorings!A:A,Moorings!B:B=A16,Moorings!D:D=D16))"),"ATAPL-69943-00004")</f>
        <v>ATAPL-69943-00004</v>
      </c>
      <c r="F16" s="15" t="str">
        <f>IFERROR(__xludf.DUMMYFUNCTION("if(isblank(A16),"""",filter(Moorings!C:C,Moorings!B:B=A16,Moorings!D:D=D16))"),"158")</f>
        <v>158</v>
      </c>
      <c r="G16" s="6" t="s">
        <v>93</v>
      </c>
      <c r="H16" s="17" t="s">
        <v>94</v>
      </c>
      <c r="I16" s="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4.25" customHeight="1">
      <c r="A17" s="6" t="s">
        <v>64</v>
      </c>
      <c r="B17" s="14" t="str">
        <f>IFERROR(__xludf.DUMMYFUNCTION("if(isblank(A17),"""",filter(Moorings!A:A,Moorings!B:B=left(A17,14),Moorings!D:D=D17))"),"ATAPL-71403-00002")</f>
        <v>ATAPL-71403-00002</v>
      </c>
      <c r="C17" s="15" t="str">
        <f>IFERROR(__xludf.DUMMYFUNCTION("if(isblank(A17),"""",filter(Moorings!C:C,Moorings!B:B=left(A17,14),Moorings!D:D=D17))"),"13152-03")</f>
        <v>13152-03</v>
      </c>
      <c r="D17" s="9">
        <v>1.0</v>
      </c>
      <c r="E17" s="15" t="str">
        <f>IFERROR(__xludf.DUMMYFUNCTION("if(isblank(A17),"""",filter(Moorings!A:A,Moorings!B:B=A17,Moorings!D:D=D17))"),"ATAPL-69943-00004")</f>
        <v>ATAPL-69943-00004</v>
      </c>
      <c r="F17" s="15" t="str">
        <f>IFERROR(__xludf.DUMMYFUNCTION("if(isblank(A17),"""",filter(Moorings!C:C,Moorings!B:B=A17,Moorings!D:D=D17))"),"158")</f>
        <v>158</v>
      </c>
      <c r="G17" s="6" t="s">
        <v>95</v>
      </c>
      <c r="H17" s="17" t="s">
        <v>96</v>
      </c>
      <c r="I17" s="6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4.25" customHeight="1">
      <c r="A18" s="6" t="s">
        <v>64</v>
      </c>
      <c r="B18" s="14" t="str">
        <f>IFERROR(__xludf.DUMMYFUNCTION("if(isblank(A18),"""",filter(Moorings!A:A,Moorings!B:B=left(A18,14),Moorings!D:D=D18))"),"ATAPL-71403-00002")</f>
        <v>ATAPL-71403-00002</v>
      </c>
      <c r="C18" s="15" t="str">
        <f>IFERROR(__xludf.DUMMYFUNCTION("if(isblank(A18),"""",filter(Moorings!C:C,Moorings!B:B=left(A18,14),Moorings!D:D=D18))"),"13152-03")</f>
        <v>13152-03</v>
      </c>
      <c r="D18" s="9">
        <v>1.0</v>
      </c>
      <c r="E18" s="15" t="str">
        <f>IFERROR(__xludf.DUMMYFUNCTION("if(isblank(A18),"""",filter(Moorings!A:A,Moorings!B:B=A18,Moorings!D:D=D18))"),"ATAPL-69943-00004")</f>
        <v>ATAPL-69943-00004</v>
      </c>
      <c r="F18" s="15" t="str">
        <f>IFERROR(__xludf.DUMMYFUNCTION("if(isblank(A18),"""",filter(Moorings!C:C,Moorings!B:B=A18,Moorings!D:D=D18))"),"158")</f>
        <v>158</v>
      </c>
      <c r="G18" s="6" t="s">
        <v>97</v>
      </c>
      <c r="H18" s="17" t="s">
        <v>98</v>
      </c>
      <c r="I18" s="6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4.25" customHeight="1">
      <c r="A19" s="6" t="s">
        <v>64</v>
      </c>
      <c r="B19" s="14" t="str">
        <f>IFERROR(__xludf.DUMMYFUNCTION("if(isblank(A19),"""",filter(Moorings!A:A,Moorings!B:B=left(A19,14),Moorings!D:D=D19))"),"ATAPL-71403-00002")</f>
        <v>ATAPL-71403-00002</v>
      </c>
      <c r="C19" s="15" t="str">
        <f>IFERROR(__xludf.DUMMYFUNCTION("if(isblank(A19),"""",filter(Moorings!C:C,Moorings!B:B=left(A19,14),Moorings!D:D=D19))"),"13152-03")</f>
        <v>13152-03</v>
      </c>
      <c r="D19" s="9">
        <v>1.0</v>
      </c>
      <c r="E19" s="15" t="str">
        <f>IFERROR(__xludf.DUMMYFUNCTION("if(isblank(A19),"""",filter(Moorings!A:A,Moorings!B:B=A19,Moorings!D:D=D19))"),"ATAPL-69943-00004")</f>
        <v>ATAPL-69943-00004</v>
      </c>
      <c r="F19" s="15" t="str">
        <f>IFERROR(__xludf.DUMMYFUNCTION("if(isblank(A19),"""",filter(Moorings!C:C,Moorings!B:B=A19,Moorings!D:D=D19))"),"158")</f>
        <v>158</v>
      </c>
      <c r="G19" s="6" t="s">
        <v>99</v>
      </c>
      <c r="H19" s="17" t="s">
        <v>100</v>
      </c>
      <c r="I19" s="6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4.25" customHeight="1">
      <c r="A20" s="6"/>
      <c r="B20" s="14"/>
      <c r="C20" s="15"/>
      <c r="D20" s="9"/>
      <c r="E20" s="15"/>
      <c r="F20" s="15"/>
      <c r="G20" s="6"/>
      <c r="H20" s="17"/>
      <c r="I20" s="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75" customHeight="1">
      <c r="A21" s="27" t="s">
        <v>64</v>
      </c>
      <c r="B21" s="14" t="str">
        <f>IFERROR(__xludf.DUMMYFUNCTION("if(isblank(A21),"""",filter(Moorings!A:A,Moorings!B:B=left(A21,14),Moorings!D:D=D21))"),"ATAPL-71403-00002")</f>
        <v>ATAPL-71403-00002</v>
      </c>
      <c r="C21" s="15" t="str">
        <f>IFERROR(__xludf.DUMMYFUNCTION("if(isblank(A21),"""",filter(Moorings!C:C,Moorings!B:B=left(A21,14),Moorings!D:D=D21))"),"13152-03")</f>
        <v>13152-03</v>
      </c>
      <c r="D21" s="22">
        <v>2.0</v>
      </c>
      <c r="E21" s="15" t="str">
        <f>IFERROR(__xludf.DUMMYFUNCTION("if(isblank(A21),"""",filter(Moorings!A:A,Moorings!B:B=A21,Moorings!D:D=D21))"),"ATAPL-69943-00007")</f>
        <v>ATAPL-69943-00007</v>
      </c>
      <c r="F21" s="15" t="str">
        <f>IFERROR(__xludf.DUMMYFUNCTION("if(isblank(A21),"""",filter(Moorings!C:C,Moorings!B:B=A21,Moorings!D:D=D21))"),"247")</f>
        <v>247</v>
      </c>
      <c r="G21" s="23" t="s">
        <v>85</v>
      </c>
      <c r="H21" s="30" t="s">
        <v>101</v>
      </c>
      <c r="I21" s="23" t="s">
        <v>102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27" t="s">
        <v>64</v>
      </c>
      <c r="B22" s="14" t="str">
        <f>IFERROR(__xludf.DUMMYFUNCTION("if(isblank(A22),"""",filter(Moorings!A:A,Moorings!B:B=left(A22,14),Moorings!D:D=D22))"),"ATAPL-71403-00002")</f>
        <v>ATAPL-71403-00002</v>
      </c>
      <c r="C22" s="15" t="str">
        <f>IFERROR(__xludf.DUMMYFUNCTION("if(isblank(A22),"""",filter(Moorings!C:C,Moorings!B:B=left(A22,14),Moorings!D:D=D22))"),"13152-03")</f>
        <v>13152-03</v>
      </c>
      <c r="D22" s="22">
        <v>2.0</v>
      </c>
      <c r="E22" s="15" t="str">
        <f>IFERROR(__xludf.DUMMYFUNCTION("if(isblank(A22),"""",filter(Moorings!A:A,Moorings!B:B=A22,Moorings!D:D=D22))"),"ATAPL-69943-00007")</f>
        <v>ATAPL-69943-00007</v>
      </c>
      <c r="F22" s="15" t="str">
        <f>IFERROR(__xludf.DUMMYFUNCTION("if(isblank(A22),"""",filter(Moorings!C:C,Moorings!B:B=A22,Moorings!D:D=D22))"),"247")</f>
        <v>247</v>
      </c>
      <c r="G22" s="23" t="s">
        <v>88</v>
      </c>
      <c r="H22" s="30" t="s">
        <v>103</v>
      </c>
      <c r="I22" s="2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27" t="s">
        <v>64</v>
      </c>
      <c r="B23" s="14" t="str">
        <f>IFERROR(__xludf.DUMMYFUNCTION("if(isblank(A23),"""",filter(Moorings!A:A,Moorings!B:B=left(A23,14),Moorings!D:D=D23))"),"ATAPL-71403-00002")</f>
        <v>ATAPL-71403-00002</v>
      </c>
      <c r="C23" s="15" t="str">
        <f>IFERROR(__xludf.DUMMYFUNCTION("if(isblank(A23),"""",filter(Moorings!C:C,Moorings!B:B=left(A23,14),Moorings!D:D=D23))"),"13152-03")</f>
        <v>13152-03</v>
      </c>
      <c r="D23" s="22">
        <v>2.0</v>
      </c>
      <c r="E23" s="15" t="str">
        <f>IFERROR(__xludf.DUMMYFUNCTION("if(isblank(A23),"""",filter(Moorings!A:A,Moorings!B:B=A23,Moorings!D:D=D23))"),"ATAPL-69943-00007")</f>
        <v>ATAPL-69943-00007</v>
      </c>
      <c r="F23" s="15" t="str">
        <f>IFERROR(__xludf.DUMMYFUNCTION("if(isblank(A23),"""",filter(Moorings!C:C,Moorings!B:B=A23,Moorings!D:D=D23))"),"247")</f>
        <v>247</v>
      </c>
      <c r="G23" s="23" t="s">
        <v>90</v>
      </c>
      <c r="H23" s="30">
        <v>20.3</v>
      </c>
      <c r="I23" s="2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27" t="s">
        <v>64</v>
      </c>
      <c r="B24" s="14" t="str">
        <f>IFERROR(__xludf.DUMMYFUNCTION("if(isblank(A24),"""",filter(Moorings!A:A,Moorings!B:B=left(A24,14),Moorings!D:D=D24))"),"ATAPL-71403-00002")</f>
        <v>ATAPL-71403-00002</v>
      </c>
      <c r="C24" s="15" t="str">
        <f>IFERROR(__xludf.DUMMYFUNCTION("if(isblank(A24),"""",filter(Moorings!C:C,Moorings!B:B=left(A24,14),Moorings!D:D=D24))"),"13152-03")</f>
        <v>13152-03</v>
      </c>
      <c r="D24" s="22">
        <v>2.0</v>
      </c>
      <c r="E24" s="15" t="str">
        <f>IFERROR(__xludf.DUMMYFUNCTION("if(isblank(A24),"""",filter(Moorings!A:A,Moorings!B:B=A24,Moorings!D:D=D24))"),"ATAPL-69943-00007")</f>
        <v>ATAPL-69943-00007</v>
      </c>
      <c r="F24" s="15" t="str">
        <f>IFERROR(__xludf.DUMMYFUNCTION("if(isblank(A24),"""",filter(Moorings!C:C,Moorings!B:B=A24,Moorings!D:D=D24))"),"247")</f>
        <v>247</v>
      </c>
      <c r="G24" s="23" t="s">
        <v>91</v>
      </c>
      <c r="H24" s="30" t="s">
        <v>104</v>
      </c>
      <c r="I24" s="2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27" t="s">
        <v>64</v>
      </c>
      <c r="B25" s="14" t="str">
        <f>IFERROR(__xludf.DUMMYFUNCTION("if(isblank(A25),"""",filter(Moorings!A:A,Moorings!B:B=left(A25,14),Moorings!D:D=D25))"),"ATAPL-71403-00002")</f>
        <v>ATAPL-71403-00002</v>
      </c>
      <c r="C25" s="15" t="str">
        <f>IFERROR(__xludf.DUMMYFUNCTION("if(isblank(A25),"""",filter(Moorings!C:C,Moorings!B:B=left(A25,14),Moorings!D:D=D25))"),"13152-03")</f>
        <v>13152-03</v>
      </c>
      <c r="D25" s="22">
        <v>2.0</v>
      </c>
      <c r="E25" s="15" t="str">
        <f>IFERROR(__xludf.DUMMYFUNCTION("if(isblank(A25),"""",filter(Moorings!A:A,Moorings!B:B=A25,Moorings!D:D=D25))"),"ATAPL-69943-00007")</f>
        <v>ATAPL-69943-00007</v>
      </c>
      <c r="F25" s="15" t="str">
        <f>IFERROR(__xludf.DUMMYFUNCTION("if(isblank(A25),"""",filter(Moorings!C:C,Moorings!B:B=A25,Moorings!D:D=D25))"),"247")</f>
        <v>247</v>
      </c>
      <c r="G25" s="23" t="s">
        <v>93</v>
      </c>
      <c r="H25" s="30" t="s">
        <v>105</v>
      </c>
      <c r="I25" s="2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27" t="s">
        <v>64</v>
      </c>
      <c r="B26" s="14" t="str">
        <f>IFERROR(__xludf.DUMMYFUNCTION("if(isblank(A26),"""",filter(Moorings!A:A,Moorings!B:B=left(A26,14),Moorings!D:D=D26))"),"ATAPL-71403-00002")</f>
        <v>ATAPL-71403-00002</v>
      </c>
      <c r="C26" s="15" t="str">
        <f>IFERROR(__xludf.DUMMYFUNCTION("if(isblank(A26),"""",filter(Moorings!C:C,Moorings!B:B=left(A26,14),Moorings!D:D=D26))"),"13152-03")</f>
        <v>13152-03</v>
      </c>
      <c r="D26" s="22">
        <v>2.0</v>
      </c>
      <c r="E26" s="15" t="str">
        <f>IFERROR(__xludf.DUMMYFUNCTION("if(isblank(A26),"""",filter(Moorings!A:A,Moorings!B:B=A26,Moorings!D:D=D26))"),"ATAPL-69943-00007")</f>
        <v>ATAPL-69943-00007</v>
      </c>
      <c r="F26" s="15" t="str">
        <f>IFERROR(__xludf.DUMMYFUNCTION("if(isblank(A26),"""",filter(Moorings!C:C,Moorings!B:B=A26,Moorings!D:D=D26))"),"247")</f>
        <v>247</v>
      </c>
      <c r="G26" s="23" t="s">
        <v>95</v>
      </c>
      <c r="H26" s="30" t="s">
        <v>112</v>
      </c>
      <c r="I26" s="2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27" t="s">
        <v>64</v>
      </c>
      <c r="B27" s="14" t="str">
        <f>IFERROR(__xludf.DUMMYFUNCTION("if(isblank(A27),"""",filter(Moorings!A:A,Moorings!B:B=left(A27,14),Moorings!D:D=D27))"),"ATAPL-71403-00002")</f>
        <v>ATAPL-71403-00002</v>
      </c>
      <c r="C27" s="15" t="str">
        <f>IFERROR(__xludf.DUMMYFUNCTION("if(isblank(A27),"""",filter(Moorings!C:C,Moorings!B:B=left(A27,14),Moorings!D:D=D27))"),"13152-03")</f>
        <v>13152-03</v>
      </c>
      <c r="D27" s="22">
        <v>2.0</v>
      </c>
      <c r="E27" s="15" t="str">
        <f>IFERROR(__xludf.DUMMYFUNCTION("if(isblank(A27),"""",filter(Moorings!A:A,Moorings!B:B=A27,Moorings!D:D=D27))"),"ATAPL-69943-00007")</f>
        <v>ATAPL-69943-00007</v>
      </c>
      <c r="F27" s="15" t="str">
        <f>IFERROR(__xludf.DUMMYFUNCTION("if(isblank(A27),"""",filter(Moorings!C:C,Moorings!B:B=A27,Moorings!D:D=D27))"),"247")</f>
        <v>247</v>
      </c>
      <c r="G27" s="23" t="s">
        <v>97</v>
      </c>
      <c r="H27" s="30" t="s">
        <v>117</v>
      </c>
      <c r="I27" s="2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27" t="s">
        <v>64</v>
      </c>
      <c r="B28" s="14" t="str">
        <f>IFERROR(__xludf.DUMMYFUNCTION("if(isblank(A28),"""",filter(Moorings!A:A,Moorings!B:B=left(A28,14),Moorings!D:D=D28))"),"ATAPL-71403-00002")</f>
        <v>ATAPL-71403-00002</v>
      </c>
      <c r="C28" s="15" t="str">
        <f>IFERROR(__xludf.DUMMYFUNCTION("if(isblank(A28),"""",filter(Moorings!C:C,Moorings!B:B=left(A28,14),Moorings!D:D=D28))"),"13152-03")</f>
        <v>13152-03</v>
      </c>
      <c r="D28" s="22">
        <v>2.0</v>
      </c>
      <c r="E28" s="15" t="str">
        <f>IFERROR(__xludf.DUMMYFUNCTION("if(isblank(A28),"""",filter(Moorings!A:A,Moorings!B:B=A28,Moorings!D:D=D28))"),"ATAPL-69943-00007")</f>
        <v>ATAPL-69943-00007</v>
      </c>
      <c r="F28" s="15" t="str">
        <f>IFERROR(__xludf.DUMMYFUNCTION("if(isblank(A28),"""",filter(Moorings!C:C,Moorings!B:B=A28,Moorings!D:D=D28))"),"247")</f>
        <v>247</v>
      </c>
      <c r="G28" s="23" t="s">
        <v>99</v>
      </c>
      <c r="H28" s="30" t="s">
        <v>118</v>
      </c>
      <c r="I28" s="2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4.25" customHeight="1">
      <c r="A29" s="6"/>
      <c r="B29" s="14"/>
      <c r="C29" s="15"/>
      <c r="D29" s="9"/>
      <c r="E29" s="15"/>
      <c r="F29" s="15"/>
      <c r="G29" s="6"/>
      <c r="H29" s="17"/>
      <c r="I29" s="6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4.25" customHeight="1">
      <c r="A30" s="36" t="s">
        <v>35</v>
      </c>
      <c r="B30" s="14" t="str">
        <f>IFERROR(__xludf.DUMMYFUNCTION("if(isblank(A30),"""",filter(Moorings!A:A,Moorings!B:B=left(A30,14),Moorings!D:D=D30))"),"ATAPL-71403-00002")</f>
        <v>ATAPL-71403-00002</v>
      </c>
      <c r="C30" s="15" t="str">
        <f>IFERROR(__xludf.DUMMYFUNCTION("if(isblank(A30),"""",filter(Moorings!C:C,Moorings!B:B=left(A30,14),Moorings!D:D=D30))"),"13152-03")</f>
        <v>13152-03</v>
      </c>
      <c r="D30" s="9">
        <v>1.0</v>
      </c>
      <c r="E30" s="15" t="str">
        <f>IFERROR(__xludf.DUMMYFUNCTION("if(isblank(A30),"""",filter(Moorings!A:A,Moorings!B:B=A30,Moorings!D:D=D30))"),"ATAPL-70110-00001")</f>
        <v>ATAPL-70110-00001</v>
      </c>
      <c r="F30" s="15" t="str">
        <f>IFERROR(__xludf.DUMMYFUNCTION("if(isblank(A30),"""",filter(Moorings!C:C,Moorings!B:B=A30,Moorings!D:D=D30))"),"FLNTURTD-3099")</f>
        <v>FLNTURTD-3099</v>
      </c>
      <c r="G30" s="37" t="s">
        <v>119</v>
      </c>
      <c r="H30" s="38">
        <v>50.0</v>
      </c>
      <c r="I30" s="6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4.25" customHeight="1">
      <c r="A31" s="36" t="s">
        <v>35</v>
      </c>
      <c r="B31" s="14" t="str">
        <f>IFERROR(__xludf.DUMMYFUNCTION("if(isblank(A31),"""",filter(Moorings!A:A,Moorings!B:B=left(A31,14),Moorings!D:D=D31))"),"ATAPL-71403-00002")</f>
        <v>ATAPL-71403-00002</v>
      </c>
      <c r="C31" s="15" t="str">
        <f>IFERROR(__xludf.DUMMYFUNCTION("if(isblank(A31),"""",filter(Moorings!C:C,Moorings!B:B=left(A31,14),Moorings!D:D=D31))"),"13152-03")</f>
        <v>13152-03</v>
      </c>
      <c r="D31" s="9">
        <v>1.0</v>
      </c>
      <c r="E31" s="15" t="str">
        <f>IFERROR(__xludf.DUMMYFUNCTION("if(isblank(A31),"""",filter(Moorings!A:A,Moorings!B:B=A31,Moorings!D:D=D31))"),"ATAPL-70110-00001")</f>
        <v>ATAPL-70110-00001</v>
      </c>
      <c r="F31" s="15" t="str">
        <f>IFERROR(__xludf.DUMMYFUNCTION("if(isblank(A31),"""",filter(Moorings!C:C,Moorings!B:B=A31,Moorings!D:D=D31))"),"FLNTURTD-3099")</f>
        <v>FLNTURTD-3099</v>
      </c>
      <c r="G31" s="37" t="s">
        <v>120</v>
      </c>
      <c r="H31" s="39">
        <v>0.0121</v>
      </c>
      <c r="I31" s="6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4.25" customHeight="1">
      <c r="A32" s="36" t="s">
        <v>35</v>
      </c>
      <c r="B32" s="14" t="str">
        <f>IFERROR(__xludf.DUMMYFUNCTION("if(isblank(A32),"""",filter(Moorings!A:A,Moorings!B:B=left(A32,14),Moorings!D:D=D32))"),"ATAPL-71403-00002")</f>
        <v>ATAPL-71403-00002</v>
      </c>
      <c r="C32" s="15" t="str">
        <f>IFERROR(__xludf.DUMMYFUNCTION("if(isblank(A32),"""",filter(Moorings!C:C,Moorings!B:B=left(A32,14),Moorings!D:D=D32))"),"13152-03")</f>
        <v>13152-03</v>
      </c>
      <c r="D32" s="9">
        <v>1.0</v>
      </c>
      <c r="E32" s="15" t="str">
        <f>IFERROR(__xludf.DUMMYFUNCTION("if(isblank(A32),"""",filter(Moorings!A:A,Moorings!B:B=A32,Moorings!D:D=D32))"),"ATAPL-70110-00001")</f>
        <v>ATAPL-70110-00001</v>
      </c>
      <c r="F32" s="15" t="str">
        <f>IFERROR(__xludf.DUMMYFUNCTION("if(isblank(A32),"""",filter(Moorings!C:C,Moorings!B:B=A32,Moorings!D:D=D32))"),"FLNTURTD-3099")</f>
        <v>FLNTURTD-3099</v>
      </c>
      <c r="G32" s="37" t="s">
        <v>121</v>
      </c>
      <c r="H32" s="38">
        <v>50.0</v>
      </c>
      <c r="I32" s="6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4.25" customHeight="1">
      <c r="A33" s="36" t="s">
        <v>35</v>
      </c>
      <c r="B33" s="14" t="str">
        <f>IFERROR(__xludf.DUMMYFUNCTION("if(isblank(A33),"""",filter(Moorings!A:A,Moorings!B:B=left(A33,14),Moorings!D:D=D33))"),"ATAPL-71403-00002")</f>
        <v>ATAPL-71403-00002</v>
      </c>
      <c r="C33" s="15" t="str">
        <f>IFERROR(__xludf.DUMMYFUNCTION("if(isblank(A33),"""",filter(Moorings!C:C,Moorings!B:B=left(A33,14),Moorings!D:D=D33))"),"13152-03")</f>
        <v>13152-03</v>
      </c>
      <c r="D33" s="9">
        <v>1.0</v>
      </c>
      <c r="E33" s="15" t="str">
        <f>IFERROR(__xludf.DUMMYFUNCTION("if(isblank(A33),"""",filter(Moorings!A:A,Moorings!B:B=A33,Moorings!D:D=D33))"),"ATAPL-70110-00001")</f>
        <v>ATAPL-70110-00001</v>
      </c>
      <c r="F33" s="15" t="str">
        <f>IFERROR(__xludf.DUMMYFUNCTION("if(isblank(A33),"""",filter(Moorings!C:C,Moorings!B:B=A33,Moorings!D:D=D33))"),"FLNTURTD-3099")</f>
        <v>FLNTURTD-3099</v>
      </c>
      <c r="G33" s="37" t="s">
        <v>122</v>
      </c>
      <c r="H33" s="39">
        <v>0.0121</v>
      </c>
      <c r="I33" s="6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4.25" customHeight="1">
      <c r="A34" s="36" t="s">
        <v>35</v>
      </c>
      <c r="B34" s="14" t="str">
        <f>IFERROR(__xludf.DUMMYFUNCTION("if(isblank(A34),"""",filter(Moorings!A:A,Moorings!B:B=left(A34,14),Moorings!D:D=D34))"),"ATAPL-71403-00002")</f>
        <v>ATAPL-71403-00002</v>
      </c>
      <c r="C34" s="15" t="str">
        <f>IFERROR(__xludf.DUMMYFUNCTION("if(isblank(A34),"""",filter(Moorings!C:C,Moorings!B:B=left(A34,14),Moorings!D:D=D34))"),"13152-03")</f>
        <v>13152-03</v>
      </c>
      <c r="D34" s="9">
        <v>1.0</v>
      </c>
      <c r="E34" s="15" t="str">
        <f>IFERROR(__xludf.DUMMYFUNCTION("if(isblank(A34),"""",filter(Moorings!A:A,Moorings!B:B=A34,Moorings!D:D=D34))"),"ATAPL-70110-00001")</f>
        <v>ATAPL-70110-00001</v>
      </c>
      <c r="F34" s="15" t="str">
        <f>IFERROR(__xludf.DUMMYFUNCTION("if(isblank(A34),"""",filter(Moorings!C:C,Moorings!B:B=A34,Moorings!D:D=D34))"),"FLNTURTD-3099")</f>
        <v>FLNTURTD-3099</v>
      </c>
      <c r="G34" s="37" t="s">
        <v>123</v>
      </c>
      <c r="H34" s="38">
        <v>140.0</v>
      </c>
      <c r="I34" s="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4.25" customHeight="1">
      <c r="A35" s="36" t="s">
        <v>35</v>
      </c>
      <c r="B35" s="14" t="str">
        <f>IFERROR(__xludf.DUMMYFUNCTION("if(isblank(A35),"""",filter(Moorings!A:A,Moorings!B:B=left(A35,14),Moorings!D:D=D35))"),"ATAPL-71403-00002")</f>
        <v>ATAPL-71403-00002</v>
      </c>
      <c r="C35" s="15" t="str">
        <f>IFERROR(__xludf.DUMMYFUNCTION("if(isblank(A35),"""",filter(Moorings!C:C,Moorings!B:B=left(A35,14),Moorings!D:D=D35))"),"13152-03")</f>
        <v>13152-03</v>
      </c>
      <c r="D35" s="9">
        <v>1.0</v>
      </c>
      <c r="E35" s="15" t="str">
        <f>IFERROR(__xludf.DUMMYFUNCTION("if(isblank(A35),"""",filter(Moorings!A:A,Moorings!B:B=A35,Moorings!D:D=D35))"),"ATAPL-70110-00001")</f>
        <v>ATAPL-70110-00001</v>
      </c>
      <c r="F35" s="15" t="str">
        <f>IFERROR(__xludf.DUMMYFUNCTION("if(isblank(A35),"""",filter(Moorings!C:C,Moorings!B:B=A35,Moorings!D:D=D35))"),"FLNTURTD-3099")</f>
        <v>FLNTURTD-3099</v>
      </c>
      <c r="G35" s="37" t="s">
        <v>124</v>
      </c>
      <c r="H35" s="38">
        <v>700.0</v>
      </c>
      <c r="I35" s="6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4.25" customHeight="1">
      <c r="A36" s="36" t="s">
        <v>35</v>
      </c>
      <c r="B36" s="14" t="str">
        <f>IFERROR(__xludf.DUMMYFUNCTION("if(isblank(A36),"""",filter(Moorings!A:A,Moorings!B:B=left(A36,14),Moorings!D:D=D36))"),"ATAPL-71403-00002")</f>
        <v>ATAPL-71403-00002</v>
      </c>
      <c r="C36" s="15" t="str">
        <f>IFERROR(__xludf.DUMMYFUNCTION("if(isblank(A36),"""",filter(Moorings!C:C,Moorings!B:B=left(A36,14),Moorings!D:D=D36))"),"13152-03")</f>
        <v>13152-03</v>
      </c>
      <c r="D36" s="9">
        <v>1.0</v>
      </c>
      <c r="E36" s="15" t="str">
        <f>IFERROR(__xludf.DUMMYFUNCTION("if(isblank(A36),"""",filter(Moorings!A:A,Moorings!B:B=A36,Moorings!D:D=D36))"),"ATAPL-70110-00001")</f>
        <v>ATAPL-70110-00001</v>
      </c>
      <c r="F36" s="15" t="str">
        <f>IFERROR(__xludf.DUMMYFUNCTION("if(isblank(A36),"""",filter(Moorings!C:C,Moorings!B:B=A36,Moorings!D:D=D36))"),"FLNTURTD-3099")</f>
        <v>FLNTURTD-3099</v>
      </c>
      <c r="G36" s="37" t="s">
        <v>125</v>
      </c>
      <c r="H36" s="40">
        <v>1.096</v>
      </c>
      <c r="I36" s="6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4.25" customHeight="1">
      <c r="A37" s="36" t="s">
        <v>35</v>
      </c>
      <c r="B37" s="14" t="str">
        <f>IFERROR(__xludf.DUMMYFUNCTION("if(isblank(A37),"""",filter(Moorings!A:A,Moorings!B:B=left(A37,14),Moorings!D:D=D37))"),"ATAPL-71403-00002")</f>
        <v>ATAPL-71403-00002</v>
      </c>
      <c r="C37" s="15" t="str">
        <f>IFERROR(__xludf.DUMMYFUNCTION("if(isblank(A37),"""",filter(Moorings!C:C,Moorings!B:B=left(A37,14),Moorings!D:D=D37))"),"13152-03")</f>
        <v>13152-03</v>
      </c>
      <c r="D37" s="9">
        <v>1.0</v>
      </c>
      <c r="E37" s="15" t="str">
        <f>IFERROR(__xludf.DUMMYFUNCTION("if(isblank(A37),"""",filter(Moorings!A:A,Moorings!B:B=A37,Moorings!D:D=D37))"),"ATAPL-70110-00001")</f>
        <v>ATAPL-70110-00001</v>
      </c>
      <c r="F37" s="15" t="str">
        <f>IFERROR(__xludf.DUMMYFUNCTION("if(isblank(A37),"""",filter(Moorings!C:C,Moorings!B:B=A37,Moorings!D:D=D37))"),"FLNTURTD-3099")</f>
        <v>FLNTURTD-3099</v>
      </c>
      <c r="G37" s="37" t="s">
        <v>126</v>
      </c>
      <c r="H37" s="40">
        <v>0.039</v>
      </c>
      <c r="I37" s="6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4.25" customHeight="1">
      <c r="A38" s="6"/>
      <c r="B38" s="14" t="str">
        <f>IFERROR(__xludf.DUMMYFUNCTION("if(isblank(A38),"""",filter(Moorings!A:A,Moorings!B:B=left(A38,14),Moorings!D:D=D38))"),"")</f>
        <v/>
      </c>
      <c r="C38" s="15" t="str">
        <f>IFERROR(__xludf.DUMMYFUNCTION("if(isblank(A38),"""",filter(Moorings!C:C,Moorings!B:B=left(A38,14),Moorings!D:D=D38))"),"")</f>
        <v/>
      </c>
      <c r="D38" s="9"/>
      <c r="E38" s="15" t="str">
        <f>IFERROR(__xludf.DUMMYFUNCTION("if(isblank(A38),"""",filter(Moorings!A:A,Moorings!B:B=A38,Moorings!D:D=D38))"),"")</f>
        <v/>
      </c>
      <c r="F38" s="15" t="str">
        <f>IFERROR(__xludf.DUMMYFUNCTION("if(isblank(A38),"""",filter(Moorings!C:C,Moorings!B:B=A38,Moorings!D:D=D38))"),"")</f>
        <v/>
      </c>
      <c r="G38" s="6"/>
      <c r="H38" s="41"/>
      <c r="I38" s="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4.25" customHeight="1">
      <c r="A39" s="36" t="s">
        <v>35</v>
      </c>
      <c r="B39" s="14" t="str">
        <f>IFERROR(__xludf.DUMMYFUNCTION("if(isblank(A39),"""",filter(Moorings!A:A,Moorings!B:B=left(A39,14),Moorings!D:D=D39))"),"ATAPL-71403-00002")</f>
        <v>ATAPL-71403-00002</v>
      </c>
      <c r="C39" s="15" t="str">
        <f>IFERROR(__xludf.DUMMYFUNCTION("if(isblank(A39),"""",filter(Moorings!C:C,Moorings!B:B=left(A39,14),Moorings!D:D=D39))"),"13152-03")</f>
        <v>13152-03</v>
      </c>
      <c r="D39" s="9">
        <v>2.0</v>
      </c>
      <c r="E39" s="15" t="str">
        <f>IFERROR(__xludf.DUMMYFUNCTION("if(isblank(A39),"""",filter(Moorings!A:A,Moorings!B:B=A39,Moorings!D:D=D39))"),"ATAPL-70110-00004")</f>
        <v>ATAPL-70110-00004</v>
      </c>
      <c r="F39" s="15" t="str">
        <f>IFERROR(__xludf.DUMMYFUNCTION("if(isblank(A39),"""",filter(Moorings!C:C,Moorings!B:B=A39,Moorings!D:D=D39))"),"3637")</f>
        <v>3637</v>
      </c>
      <c r="G39" s="6" t="s">
        <v>119</v>
      </c>
      <c r="H39" s="41">
        <v>50.0</v>
      </c>
      <c r="I39" s="6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4.25" customHeight="1">
      <c r="A40" s="36" t="s">
        <v>35</v>
      </c>
      <c r="B40" s="14" t="str">
        <f>IFERROR(__xludf.DUMMYFUNCTION("if(isblank(A40),"""",filter(Moorings!A:A,Moorings!B:B=left(A40,14),Moorings!D:D=D40))"),"ATAPL-71403-00002")</f>
        <v>ATAPL-71403-00002</v>
      </c>
      <c r="C40" s="15" t="str">
        <f>IFERROR(__xludf.DUMMYFUNCTION("if(isblank(A40),"""",filter(Moorings!C:C,Moorings!B:B=left(A40,14),Moorings!D:D=D40))"),"13152-03")</f>
        <v>13152-03</v>
      </c>
      <c r="D40" s="9">
        <v>2.0</v>
      </c>
      <c r="E40" s="15" t="str">
        <f>IFERROR(__xludf.DUMMYFUNCTION("if(isblank(A40),"""",filter(Moorings!A:A,Moorings!B:B=A40,Moorings!D:D=D40))"),"ATAPL-70110-00004")</f>
        <v>ATAPL-70110-00004</v>
      </c>
      <c r="F40" s="15" t="str">
        <f>IFERROR(__xludf.DUMMYFUNCTION("if(isblank(A40),"""",filter(Moorings!C:C,Moorings!B:B=A40,Moorings!D:D=D40))"),"3637")</f>
        <v>3637</v>
      </c>
      <c r="G40" s="6" t="s">
        <v>120</v>
      </c>
      <c r="H40" s="21">
        <v>0.0121</v>
      </c>
      <c r="I40" s="6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4.25" customHeight="1">
      <c r="A41" s="36" t="s">
        <v>35</v>
      </c>
      <c r="B41" s="14" t="str">
        <f>IFERROR(__xludf.DUMMYFUNCTION("if(isblank(A41),"""",filter(Moorings!A:A,Moorings!B:B=left(A41,14),Moorings!D:D=D41))"),"ATAPL-71403-00002")</f>
        <v>ATAPL-71403-00002</v>
      </c>
      <c r="C41" s="15" t="str">
        <f>IFERROR(__xludf.DUMMYFUNCTION("if(isblank(A41),"""",filter(Moorings!C:C,Moorings!B:B=left(A41,14),Moorings!D:D=D41))"),"13152-03")</f>
        <v>13152-03</v>
      </c>
      <c r="D41" s="9">
        <v>2.0</v>
      </c>
      <c r="E41" s="15" t="str">
        <f>IFERROR(__xludf.DUMMYFUNCTION("if(isblank(A41),"""",filter(Moorings!A:A,Moorings!B:B=A41,Moorings!D:D=D41))"),"ATAPL-70110-00004")</f>
        <v>ATAPL-70110-00004</v>
      </c>
      <c r="F41" s="15" t="str">
        <f>IFERROR(__xludf.DUMMYFUNCTION("if(isblank(A41),"""",filter(Moorings!C:C,Moorings!B:B=A41,Moorings!D:D=D41))"),"3637")</f>
        <v>3637</v>
      </c>
      <c r="G41" s="6" t="s">
        <v>121</v>
      </c>
      <c r="H41" s="41">
        <v>50.0</v>
      </c>
      <c r="I41" s="6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4.25" customHeight="1">
      <c r="A42" s="36" t="s">
        <v>35</v>
      </c>
      <c r="B42" s="14" t="str">
        <f>IFERROR(__xludf.DUMMYFUNCTION("if(isblank(A42),"""",filter(Moorings!A:A,Moorings!B:B=left(A42,14),Moorings!D:D=D42))"),"ATAPL-71403-00002")</f>
        <v>ATAPL-71403-00002</v>
      </c>
      <c r="C42" s="15" t="str">
        <f>IFERROR(__xludf.DUMMYFUNCTION("if(isblank(A42),"""",filter(Moorings!C:C,Moorings!B:B=left(A42,14),Moorings!D:D=D42))"),"13152-03")</f>
        <v>13152-03</v>
      </c>
      <c r="D42" s="9">
        <v>2.0</v>
      </c>
      <c r="E42" s="15" t="str">
        <f>IFERROR(__xludf.DUMMYFUNCTION("if(isblank(A42),"""",filter(Moorings!A:A,Moorings!B:B=A42,Moorings!D:D=D42))"),"ATAPL-70110-00004")</f>
        <v>ATAPL-70110-00004</v>
      </c>
      <c r="F42" s="15" t="str">
        <f>IFERROR(__xludf.DUMMYFUNCTION("if(isblank(A42),"""",filter(Moorings!C:C,Moorings!B:B=A42,Moorings!D:D=D42))"),"3637")</f>
        <v>3637</v>
      </c>
      <c r="G42" s="6" t="s">
        <v>122</v>
      </c>
      <c r="H42" s="21">
        <v>0.0121</v>
      </c>
      <c r="I42" s="6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4.25" customHeight="1">
      <c r="A43" s="36" t="s">
        <v>35</v>
      </c>
      <c r="B43" s="14" t="str">
        <f>IFERROR(__xludf.DUMMYFUNCTION("if(isblank(A43),"""",filter(Moorings!A:A,Moorings!B:B=left(A43,14),Moorings!D:D=D43))"),"ATAPL-71403-00002")</f>
        <v>ATAPL-71403-00002</v>
      </c>
      <c r="C43" s="15" t="str">
        <f>IFERROR(__xludf.DUMMYFUNCTION("if(isblank(A43),"""",filter(Moorings!C:C,Moorings!B:B=left(A43,14),Moorings!D:D=D43))"),"13152-03")</f>
        <v>13152-03</v>
      </c>
      <c r="D43" s="9">
        <v>2.0</v>
      </c>
      <c r="E43" s="15" t="str">
        <f>IFERROR(__xludf.DUMMYFUNCTION("if(isblank(A43),"""",filter(Moorings!A:A,Moorings!B:B=A43,Moorings!D:D=D43))"),"ATAPL-70110-00004")</f>
        <v>ATAPL-70110-00004</v>
      </c>
      <c r="F43" s="15" t="str">
        <f>IFERROR(__xludf.DUMMYFUNCTION("if(isblank(A43),"""",filter(Moorings!C:C,Moorings!B:B=A43,Moorings!D:D=D43))"),"3637")</f>
        <v>3637</v>
      </c>
      <c r="G43" s="6" t="s">
        <v>123</v>
      </c>
      <c r="H43" s="41">
        <v>140.0</v>
      </c>
      <c r="I43" s="6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4.25" customHeight="1">
      <c r="A44" s="36" t="s">
        <v>35</v>
      </c>
      <c r="B44" s="14" t="str">
        <f>IFERROR(__xludf.DUMMYFUNCTION("if(isblank(A44),"""",filter(Moorings!A:A,Moorings!B:B=left(A44,14),Moorings!D:D=D44))"),"ATAPL-71403-00002")</f>
        <v>ATAPL-71403-00002</v>
      </c>
      <c r="C44" s="15" t="str">
        <f>IFERROR(__xludf.DUMMYFUNCTION("if(isblank(A44),"""",filter(Moorings!C:C,Moorings!B:B=left(A44,14),Moorings!D:D=D44))"),"13152-03")</f>
        <v>13152-03</v>
      </c>
      <c r="D44" s="9">
        <v>2.0</v>
      </c>
      <c r="E44" s="15" t="str">
        <f>IFERROR(__xludf.DUMMYFUNCTION("if(isblank(A44),"""",filter(Moorings!A:A,Moorings!B:B=A44,Moorings!D:D=D44))"),"ATAPL-70110-00004")</f>
        <v>ATAPL-70110-00004</v>
      </c>
      <c r="F44" s="15" t="str">
        <f>IFERROR(__xludf.DUMMYFUNCTION("if(isblank(A44),"""",filter(Moorings!C:C,Moorings!B:B=A44,Moorings!D:D=D44))"),"3637")</f>
        <v>3637</v>
      </c>
      <c r="G44" s="6" t="s">
        <v>124</v>
      </c>
      <c r="H44" s="41">
        <v>700.0</v>
      </c>
      <c r="I44" s="6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4.25" customHeight="1">
      <c r="A45" s="36" t="s">
        <v>35</v>
      </c>
      <c r="B45" s="14" t="str">
        <f>IFERROR(__xludf.DUMMYFUNCTION("if(isblank(A45),"""",filter(Moorings!A:A,Moorings!B:B=left(A45,14),Moorings!D:D=D45))"),"ATAPL-71403-00002")</f>
        <v>ATAPL-71403-00002</v>
      </c>
      <c r="C45" s="15" t="str">
        <f>IFERROR(__xludf.DUMMYFUNCTION("if(isblank(A45),"""",filter(Moorings!C:C,Moorings!B:B=left(A45,14),Moorings!D:D=D45))"),"13152-03")</f>
        <v>13152-03</v>
      </c>
      <c r="D45" s="9">
        <v>2.0</v>
      </c>
      <c r="E45" s="15" t="str">
        <f>IFERROR(__xludf.DUMMYFUNCTION("if(isblank(A45),"""",filter(Moorings!A:A,Moorings!B:B=A45,Moorings!D:D=D45))"),"ATAPL-70110-00004")</f>
        <v>ATAPL-70110-00004</v>
      </c>
      <c r="F45" s="15" t="str">
        <f>IFERROR(__xludf.DUMMYFUNCTION("if(isblank(A45),"""",filter(Moorings!C:C,Moorings!B:B=A45,Moorings!D:D=D45))"),"3637")</f>
        <v>3637</v>
      </c>
      <c r="G45" s="6" t="s">
        <v>125</v>
      </c>
      <c r="H45" s="42">
        <v>1.096</v>
      </c>
      <c r="I45" s="6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4.25" customHeight="1">
      <c r="A46" s="36" t="s">
        <v>35</v>
      </c>
      <c r="B46" s="14" t="str">
        <f>IFERROR(__xludf.DUMMYFUNCTION("if(isblank(A46),"""",filter(Moorings!A:A,Moorings!B:B=left(A46,14),Moorings!D:D=D46))"),"ATAPL-71403-00002")</f>
        <v>ATAPL-71403-00002</v>
      </c>
      <c r="C46" s="15" t="str">
        <f>IFERROR(__xludf.DUMMYFUNCTION("if(isblank(A46),"""",filter(Moorings!C:C,Moorings!B:B=left(A46,14),Moorings!D:D=D46))"),"13152-03")</f>
        <v>13152-03</v>
      </c>
      <c r="D46" s="9">
        <v>2.0</v>
      </c>
      <c r="E46" s="15" t="str">
        <f>IFERROR(__xludf.DUMMYFUNCTION("if(isblank(A46),"""",filter(Moorings!A:A,Moorings!B:B=A46,Moorings!D:D=D46))"),"ATAPL-70110-00004")</f>
        <v>ATAPL-70110-00004</v>
      </c>
      <c r="F46" s="15" t="str">
        <f>IFERROR(__xludf.DUMMYFUNCTION("if(isblank(A46),"""",filter(Moorings!C:C,Moorings!B:B=A46,Moorings!D:D=D46))"),"3637")</f>
        <v>3637</v>
      </c>
      <c r="G46" s="6" t="s">
        <v>126</v>
      </c>
      <c r="H46" s="42">
        <v>0.039</v>
      </c>
      <c r="I46" s="6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8"/>
      <c r="B47" s="14" t="str">
        <f>IFERROR(__xludf.DUMMYFUNCTION("if(isblank(A47),"""",filter(Moorings!A:A,Moorings!B:B=left(A47,14),Moorings!D:D=D47))"),"")</f>
        <v/>
      </c>
      <c r="C47" s="15" t="str">
        <f>IFERROR(__xludf.DUMMYFUNCTION("if(isblank(A47),"""",filter(Moorings!C:C,Moorings!B:B=left(A47,14),Moorings!D:D=D47))"),"")</f>
        <v/>
      </c>
      <c r="D47" s="9"/>
      <c r="E47" s="15" t="str">
        <f>IFERROR(__xludf.DUMMYFUNCTION("if(isblank(A47),"""",filter(Moorings!A:A,Moorings!B:B=A47,Moorings!D:D=D47))"),"")</f>
        <v/>
      </c>
      <c r="F47" s="15" t="str">
        <f>IFERROR(__xludf.DUMMYFUNCTION("if(isblank(A47),"""",filter(Moorings!C:C,Moorings!B:B=A47,Moorings!D:D=D47))"),"")</f>
        <v/>
      </c>
      <c r="G47" s="8"/>
      <c r="H47" s="17"/>
      <c r="I47" s="6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23" t="s">
        <v>78</v>
      </c>
      <c r="B48" s="14" t="str">
        <f>IFERROR(__xludf.DUMMYFUNCTION("if(isblank(A48),"""",filter(Moorings!A:A,Moorings!B:B=left(A48,14),Moorings!D:D=D48))"),"ATAPL-71403-00002")</f>
        <v>ATAPL-71403-00002</v>
      </c>
      <c r="C48" s="15" t="str">
        <f>IFERROR(__xludf.DUMMYFUNCTION("if(isblank(A48),"""",filter(Moorings!C:C,Moorings!B:B=left(A48,14),Moorings!D:D=D48))"),"13152-03")</f>
        <v>13152-03</v>
      </c>
      <c r="D48" s="22">
        <v>3.0</v>
      </c>
      <c r="E48" s="15" t="str">
        <f>IFERROR(__xludf.DUMMYFUNCTION("if(isblank(A48),"""",filter(Moorings!A:A,Moorings!B:B=A48,Moorings!D:D=D48))"),"ATAPL-70110-00002")</f>
        <v>ATAPL-70110-00002</v>
      </c>
      <c r="F48" s="15" t="str">
        <f>IFERROR(__xludf.DUMMYFUNCTION("if(isblank(A48),"""",filter(Moorings!C:C,Moorings!B:B=A48,Moorings!D:D=D48))"),"3397")</f>
        <v>3397</v>
      </c>
      <c r="G48" s="23" t="s">
        <v>119</v>
      </c>
      <c r="H48" s="30">
        <v>48.0</v>
      </c>
      <c r="I48" s="23" t="s">
        <v>127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23" t="s">
        <v>78</v>
      </c>
      <c r="B49" s="14" t="str">
        <f>IFERROR(__xludf.DUMMYFUNCTION("if(isblank(A49),"""",filter(Moorings!A:A,Moorings!B:B=left(A49,14),Moorings!D:D=D49))"),"ATAPL-71403-00002")</f>
        <v>ATAPL-71403-00002</v>
      </c>
      <c r="C49" s="15" t="str">
        <f>IFERROR(__xludf.DUMMYFUNCTION("if(isblank(A49),"""",filter(Moorings!C:C,Moorings!B:B=left(A49,14),Moorings!D:D=D49))"),"13152-03")</f>
        <v>13152-03</v>
      </c>
      <c r="D49" s="22">
        <v>3.0</v>
      </c>
      <c r="E49" s="15" t="str">
        <f>IFERROR(__xludf.DUMMYFUNCTION("if(isblank(A49),"""",filter(Moorings!A:A,Moorings!B:B=A49,Moorings!D:D=D49))"),"ATAPL-70110-00002")</f>
        <v>ATAPL-70110-00002</v>
      </c>
      <c r="F49" s="15" t="str">
        <f>IFERROR(__xludf.DUMMYFUNCTION("if(isblank(A49),"""",filter(Moorings!C:C,Moorings!B:B=A49,Moorings!D:D=D49))"),"3397")</f>
        <v>3397</v>
      </c>
      <c r="G49" s="23" t="s">
        <v>120</v>
      </c>
      <c r="H49" s="43">
        <v>1.877E-5</v>
      </c>
      <c r="I49" s="2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23" t="s">
        <v>78</v>
      </c>
      <c r="B50" s="14" t="str">
        <f>IFERROR(__xludf.DUMMYFUNCTION("if(isblank(A50),"""",filter(Moorings!A:A,Moorings!B:B=left(A50,14),Moorings!D:D=D50))"),"ATAPL-71403-00002")</f>
        <v>ATAPL-71403-00002</v>
      </c>
      <c r="C50" s="15" t="str">
        <f>IFERROR(__xludf.DUMMYFUNCTION("if(isblank(A50),"""",filter(Moorings!C:C,Moorings!B:B=left(A50,14),Moorings!D:D=D50))"),"13152-03")</f>
        <v>13152-03</v>
      </c>
      <c r="D50" s="22">
        <v>3.0</v>
      </c>
      <c r="E50" s="15" t="str">
        <f>IFERROR(__xludf.DUMMYFUNCTION("if(isblank(A50),"""",filter(Moorings!A:A,Moorings!B:B=A50,Moorings!D:D=D50))"),"ATAPL-70110-00002")</f>
        <v>ATAPL-70110-00002</v>
      </c>
      <c r="F50" s="15" t="str">
        <f>IFERROR(__xludf.DUMMYFUNCTION("if(isblank(A50),"""",filter(Moorings!C:C,Moorings!B:B=A50,Moorings!D:D=D50))"),"3397")</f>
        <v>3397</v>
      </c>
      <c r="G50" s="23" t="s">
        <v>121</v>
      </c>
      <c r="H50" s="30">
        <v>48.0</v>
      </c>
      <c r="I50" s="2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23" t="s">
        <v>78</v>
      </c>
      <c r="B51" s="14" t="str">
        <f>IFERROR(__xludf.DUMMYFUNCTION("if(isblank(A51),"""",filter(Moorings!A:A,Moorings!B:B=left(A51,14),Moorings!D:D=D51))"),"ATAPL-71403-00002")</f>
        <v>ATAPL-71403-00002</v>
      </c>
      <c r="C51" s="15" t="str">
        <f>IFERROR(__xludf.DUMMYFUNCTION("if(isblank(A51),"""",filter(Moorings!C:C,Moorings!B:B=left(A51,14),Moorings!D:D=D51))"),"13152-03")</f>
        <v>13152-03</v>
      </c>
      <c r="D51" s="22">
        <v>3.0</v>
      </c>
      <c r="E51" s="15" t="str">
        <f>IFERROR(__xludf.DUMMYFUNCTION("if(isblank(A51),"""",filter(Moorings!A:A,Moorings!B:B=A51,Moorings!D:D=D51))"),"ATAPL-70110-00002")</f>
        <v>ATAPL-70110-00002</v>
      </c>
      <c r="F51" s="15" t="str">
        <f>IFERROR(__xludf.DUMMYFUNCTION("if(isblank(A51),"""",filter(Moorings!C:C,Moorings!B:B=A51,Moorings!D:D=D51))"),"3397")</f>
        <v>3397</v>
      </c>
      <c r="G51" s="23" t="s">
        <v>122</v>
      </c>
      <c r="H51" s="30">
        <v>0.012</v>
      </c>
      <c r="I51" s="2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23" t="s">
        <v>78</v>
      </c>
      <c r="B52" s="14" t="str">
        <f>IFERROR(__xludf.DUMMYFUNCTION("if(isblank(A52),"""",filter(Moorings!A:A,Moorings!B:B=left(A52,14),Moorings!D:D=D52))"),"ATAPL-71403-00002")</f>
        <v>ATAPL-71403-00002</v>
      </c>
      <c r="C52" s="15" t="str">
        <f>IFERROR(__xludf.DUMMYFUNCTION("if(isblank(A52),"""",filter(Moorings!C:C,Moorings!B:B=left(A52,14),Moorings!D:D=D52))"),"13152-03")</f>
        <v>13152-03</v>
      </c>
      <c r="D52" s="22">
        <v>3.0</v>
      </c>
      <c r="E52" s="15" t="str">
        <f>IFERROR(__xludf.DUMMYFUNCTION("if(isblank(A52),"""",filter(Moorings!A:A,Moorings!B:B=A52,Moorings!D:D=D52))"),"ATAPL-70110-00002")</f>
        <v>ATAPL-70110-00002</v>
      </c>
      <c r="F52" s="15" t="str">
        <f>IFERROR(__xludf.DUMMYFUNCTION("if(isblank(A52),"""",filter(Moorings!C:C,Moorings!B:B=A52,Moorings!D:D=D52))"),"3397")</f>
        <v>3397</v>
      </c>
      <c r="G52" s="44" t="s">
        <v>123</v>
      </c>
      <c r="H52" s="45">
        <v>140.0</v>
      </c>
      <c r="I52" s="23" t="s">
        <v>128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23" t="s">
        <v>78</v>
      </c>
      <c r="B53" s="14" t="str">
        <f>IFERROR(__xludf.DUMMYFUNCTION("if(isblank(A53),"""",filter(Moorings!A:A,Moorings!B:B=left(A53,14),Moorings!D:D=D53))"),"ATAPL-71403-00002")</f>
        <v>ATAPL-71403-00002</v>
      </c>
      <c r="C53" s="15" t="str">
        <f>IFERROR(__xludf.DUMMYFUNCTION("if(isblank(A53),"""",filter(Moorings!C:C,Moorings!B:B=left(A53,14),Moorings!D:D=D53))"),"13152-03")</f>
        <v>13152-03</v>
      </c>
      <c r="D53" s="22">
        <v>3.0</v>
      </c>
      <c r="E53" s="15" t="str">
        <f>IFERROR(__xludf.DUMMYFUNCTION("if(isblank(A53),"""",filter(Moorings!A:A,Moorings!B:B=A53,Moorings!D:D=D53))"),"ATAPL-70110-00002")</f>
        <v>ATAPL-70110-00002</v>
      </c>
      <c r="F53" s="15" t="str">
        <f>IFERROR(__xludf.DUMMYFUNCTION("if(isblank(A53),"""",filter(Moorings!C:C,Moorings!B:B=A53,Moorings!D:D=D53))"),"3397")</f>
        <v>3397</v>
      </c>
      <c r="G53" s="23" t="s">
        <v>124</v>
      </c>
      <c r="H53" s="30">
        <v>700.0</v>
      </c>
      <c r="I53" s="2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23" t="s">
        <v>78</v>
      </c>
      <c r="B54" s="14" t="str">
        <f>IFERROR(__xludf.DUMMYFUNCTION("if(isblank(A54),"""",filter(Moorings!A:A,Moorings!B:B=left(A54,14),Moorings!D:D=D54))"),"ATAPL-71403-00002")</f>
        <v>ATAPL-71403-00002</v>
      </c>
      <c r="C54" s="15" t="str">
        <f>IFERROR(__xludf.DUMMYFUNCTION("if(isblank(A54),"""",filter(Moorings!C:C,Moorings!B:B=left(A54,14),Moorings!D:D=D54))"),"13152-03")</f>
        <v>13152-03</v>
      </c>
      <c r="D54" s="22">
        <v>3.0</v>
      </c>
      <c r="E54" s="15" t="str">
        <f>IFERROR(__xludf.DUMMYFUNCTION("if(isblank(A54),"""",filter(Moorings!A:A,Moorings!B:B=A54,Moorings!D:D=D54))"),"ATAPL-70110-00002")</f>
        <v>ATAPL-70110-00002</v>
      </c>
      <c r="F54" s="15" t="str">
        <f>IFERROR(__xludf.DUMMYFUNCTION("if(isblank(A54),"""",filter(Moorings!C:C,Moorings!B:B=A54,Moorings!D:D=D54))"),"3397")</f>
        <v>3397</v>
      </c>
      <c r="G54" s="6" t="s">
        <v>125</v>
      </c>
      <c r="H54" s="42">
        <v>1.096</v>
      </c>
      <c r="I54" s="23" t="s">
        <v>128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23" t="s">
        <v>78</v>
      </c>
      <c r="B55" s="14" t="str">
        <f>IFERROR(__xludf.DUMMYFUNCTION("if(isblank(A55),"""",filter(Moorings!A:A,Moorings!B:B=left(A55,14),Moorings!D:D=D55))"),"ATAPL-71403-00002")</f>
        <v>ATAPL-71403-00002</v>
      </c>
      <c r="C55" s="15" t="str">
        <f>IFERROR(__xludf.DUMMYFUNCTION("if(isblank(A55),"""",filter(Moorings!C:C,Moorings!B:B=left(A55,14),Moorings!D:D=D55))"),"13152-03")</f>
        <v>13152-03</v>
      </c>
      <c r="D55" s="22">
        <v>3.0</v>
      </c>
      <c r="E55" s="15" t="str">
        <f>IFERROR(__xludf.DUMMYFUNCTION("if(isblank(A55),"""",filter(Moorings!A:A,Moorings!B:B=A55,Moorings!D:D=D55))"),"ATAPL-70110-00002")</f>
        <v>ATAPL-70110-00002</v>
      </c>
      <c r="F55" s="15" t="str">
        <f>IFERROR(__xludf.DUMMYFUNCTION("if(isblank(A55),"""",filter(Moorings!C:C,Moorings!B:B=A55,Moorings!D:D=D55))"),"3397")</f>
        <v>3397</v>
      </c>
      <c r="G55" s="6" t="s">
        <v>126</v>
      </c>
      <c r="H55" s="42">
        <v>0.039</v>
      </c>
      <c r="I55" s="2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8"/>
      <c r="B56" s="14"/>
      <c r="C56" s="15"/>
      <c r="D56" s="9"/>
      <c r="E56" s="15"/>
      <c r="F56" s="15"/>
      <c r="G56" s="8"/>
      <c r="H56" s="17"/>
      <c r="I56" s="6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4.25" customHeight="1">
      <c r="A57" s="6" t="s">
        <v>38</v>
      </c>
      <c r="B57" s="14" t="str">
        <f>IFERROR(__xludf.DUMMYFUNCTION("if(isblank(A57),"""",filter(Moorings!A:A,Moorings!B:B=left(A57,14),Moorings!D:D=D57))"),"ATAPL-71403-00002")</f>
        <v>ATAPL-71403-00002</v>
      </c>
      <c r="C57" s="15" t="str">
        <f>IFERROR(__xludf.DUMMYFUNCTION("if(isblank(A57),"""",filter(Moorings!C:C,Moorings!B:B=left(A57,14),Moorings!D:D=D57))"),"13152-03")</f>
        <v>13152-03</v>
      </c>
      <c r="D57" s="9">
        <v>1.0</v>
      </c>
      <c r="E57" s="15" t="str">
        <f>IFERROR(__xludf.DUMMYFUNCTION("if(isblank(A57),"""",filter(Moorings!A:A,Moorings!B:B=A57,Moorings!D:D=D57))"),"ATAPL-70111-00001")</f>
        <v>ATAPL-70111-00001</v>
      </c>
      <c r="F57" s="15" t="str">
        <f>IFERROR(__xludf.DUMMYFUNCTION("if(isblank(A57),"""",filter(Moorings!C:C,Moorings!B:B=A57,Moorings!D:D=D57))"),"FLCDRTD-3098")</f>
        <v>FLCDRTD-3098</v>
      </c>
      <c r="G57" s="37" t="s">
        <v>129</v>
      </c>
      <c r="H57" s="38">
        <v>61.0</v>
      </c>
      <c r="I57" s="6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4.25" customHeight="1">
      <c r="A58" s="6" t="s">
        <v>38</v>
      </c>
      <c r="B58" s="14" t="str">
        <f>IFERROR(__xludf.DUMMYFUNCTION("if(isblank(A58),"""",filter(Moorings!A:A,Moorings!B:B=left(A58,14),Moorings!D:D=D58))"),"ATAPL-71403-00002")</f>
        <v>ATAPL-71403-00002</v>
      </c>
      <c r="C58" s="15" t="str">
        <f>IFERROR(__xludf.DUMMYFUNCTION("if(isblank(A58),"""",filter(Moorings!C:C,Moorings!B:B=left(A58,14),Moorings!D:D=D58))"),"13152-03")</f>
        <v>13152-03</v>
      </c>
      <c r="D58" s="9">
        <v>1.0</v>
      </c>
      <c r="E58" s="15" t="str">
        <f>IFERROR(__xludf.DUMMYFUNCTION("if(isblank(A58),"""",filter(Moorings!A:A,Moorings!B:B=A58,Moorings!D:D=D58))"),"ATAPL-70111-00001")</f>
        <v>ATAPL-70111-00001</v>
      </c>
      <c r="F58" s="15" t="str">
        <f>IFERROR(__xludf.DUMMYFUNCTION("if(isblank(A58),"""",filter(Moorings!C:C,Moorings!B:B=A58,Moorings!D:D=D58))"),"FLCDRTD-3098")</f>
        <v>FLCDRTD-3098</v>
      </c>
      <c r="G58" s="37" t="s">
        <v>130</v>
      </c>
      <c r="H58" s="39">
        <v>0.0307</v>
      </c>
      <c r="I58" s="6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4.25" customHeight="1">
      <c r="A59" s="6"/>
      <c r="B59" s="14" t="str">
        <f>IFERROR(__xludf.DUMMYFUNCTION("if(isblank(A59),"""",filter(Moorings!A:A,Moorings!B:B=left(A59,14),Moorings!D:D=D59))"),"")</f>
        <v/>
      </c>
      <c r="C59" s="15" t="str">
        <f>IFERROR(__xludf.DUMMYFUNCTION("if(isblank(A59),"""",filter(Moorings!C:C,Moorings!B:B=left(A59,14),Moorings!D:D=D59))"),"")</f>
        <v/>
      </c>
      <c r="D59" s="9"/>
      <c r="E59" s="15" t="str">
        <f>IFERROR(__xludf.DUMMYFUNCTION("if(isblank(A59),"""",filter(Moorings!A:A,Moorings!B:B=A59,Moorings!D:D=D59))"),"")</f>
        <v/>
      </c>
      <c r="F59" s="15" t="str">
        <f>IFERROR(__xludf.DUMMYFUNCTION("if(isblank(A59),"""",filter(Moorings!C:C,Moorings!B:B=A59,Moorings!D:D=D59))"),"")</f>
        <v/>
      </c>
      <c r="G59" s="6"/>
      <c r="H59" s="41"/>
      <c r="I59" s="6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4.25" customHeight="1">
      <c r="A60" s="6" t="s">
        <v>38</v>
      </c>
      <c r="B60" s="14" t="str">
        <f>IFERROR(__xludf.DUMMYFUNCTION("if(isblank(A60),"""",filter(Moorings!A:A,Moorings!B:B=left(A60,14),Moorings!D:D=D60))"),"ATAPL-71403-00002")</f>
        <v>ATAPL-71403-00002</v>
      </c>
      <c r="C60" s="15" t="str">
        <f>IFERROR(__xludf.DUMMYFUNCTION("if(isblank(A60),"""",filter(Moorings!C:C,Moorings!B:B=left(A60,14),Moorings!D:D=D60))"),"13152-03")</f>
        <v>13152-03</v>
      </c>
      <c r="D60" s="9">
        <v>2.0</v>
      </c>
      <c r="E60" s="15" t="str">
        <f>IFERROR(__xludf.DUMMYFUNCTION("if(isblank(A60),"""",filter(Moorings!A:A,Moorings!B:B=A60,Moorings!D:D=D60))"),"ATAPL-70111-00004")</f>
        <v>ATAPL-70111-00004</v>
      </c>
      <c r="F60" s="15" t="str">
        <f>IFERROR(__xludf.DUMMYFUNCTION("if(isblank(A60),"""",filter(Moorings!C:C,Moorings!B:B=A60,Moorings!D:D=D60))"),"3715")</f>
        <v>3715</v>
      </c>
      <c r="G60" s="6" t="s">
        <v>129</v>
      </c>
      <c r="H60" s="41">
        <v>61.0</v>
      </c>
      <c r="I60" s="6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4.25" customHeight="1">
      <c r="A61" s="6" t="s">
        <v>38</v>
      </c>
      <c r="B61" s="14" t="str">
        <f>IFERROR(__xludf.DUMMYFUNCTION("if(isblank(A61),"""",filter(Moorings!A:A,Moorings!B:B=left(A61,14),Moorings!D:D=D61))"),"ATAPL-71403-00002")</f>
        <v>ATAPL-71403-00002</v>
      </c>
      <c r="C61" s="15" t="str">
        <f>IFERROR(__xludf.DUMMYFUNCTION("if(isblank(A61),"""",filter(Moorings!C:C,Moorings!B:B=left(A61,14),Moorings!D:D=D61))"),"13152-03")</f>
        <v>13152-03</v>
      </c>
      <c r="D61" s="9">
        <v>2.0</v>
      </c>
      <c r="E61" s="15" t="str">
        <f>IFERROR(__xludf.DUMMYFUNCTION("if(isblank(A61),"""",filter(Moorings!A:A,Moorings!B:B=A61,Moorings!D:D=D61))"),"ATAPL-70111-00004")</f>
        <v>ATAPL-70111-00004</v>
      </c>
      <c r="F61" s="15" t="str">
        <f>IFERROR(__xludf.DUMMYFUNCTION("if(isblank(A61),"""",filter(Moorings!C:C,Moorings!B:B=A61,Moorings!D:D=D61))"),"3715")</f>
        <v>3715</v>
      </c>
      <c r="G61" s="6" t="s">
        <v>130</v>
      </c>
      <c r="H61" s="21">
        <v>0.0307</v>
      </c>
      <c r="I61" s="6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8"/>
      <c r="B62" s="14" t="str">
        <f>IFERROR(__xludf.DUMMYFUNCTION("if(isblank(A62),"""",filter(Moorings!A:A,Moorings!B:B=left(A62,14),Moorings!D:D=D62))"),"")</f>
        <v/>
      </c>
      <c r="C62" s="15" t="str">
        <f>IFERROR(__xludf.DUMMYFUNCTION("if(isblank(A62),"""",filter(Moorings!C:C,Moorings!B:B=left(A62,14),Moorings!D:D=D62))"),"")</f>
        <v/>
      </c>
      <c r="D62" s="9"/>
      <c r="E62" s="15" t="str">
        <f>IFERROR(__xludf.DUMMYFUNCTION("if(isblank(A62),"""",filter(Moorings!A:A,Moorings!B:B=A62,Moorings!D:D=D62))"),"")</f>
        <v/>
      </c>
      <c r="F62" s="15" t="str">
        <f>IFERROR(__xludf.DUMMYFUNCTION("if(isblank(A62),"""",filter(Moorings!C:C,Moorings!B:B=A62,Moorings!D:D=D62))"),"")</f>
        <v/>
      </c>
      <c r="G62" s="6"/>
      <c r="H62" s="17"/>
      <c r="I62" s="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23" t="s">
        <v>80</v>
      </c>
      <c r="B63" s="14" t="str">
        <f>IFERROR(__xludf.DUMMYFUNCTION("if(isblank(A63),"""",filter(Moorings!A:A,Moorings!B:B=left(A63,14),Moorings!D:D=D63))"),"ATAPL-71403-00002")</f>
        <v>ATAPL-71403-00002</v>
      </c>
      <c r="C63" s="15" t="str">
        <f>IFERROR(__xludf.DUMMYFUNCTION("if(isblank(A63),"""",filter(Moorings!C:C,Moorings!B:B=left(A63,14),Moorings!D:D=D63))"),"13152-03")</f>
        <v>13152-03</v>
      </c>
      <c r="D63" s="22">
        <v>3.0</v>
      </c>
      <c r="E63" s="15" t="str">
        <f>IFERROR(__xludf.DUMMYFUNCTION("if(isblank(A63),"""",filter(Moorings!A:A,Moorings!B:B=A63,Moorings!D:D=D63))"),"ATAPL-70111-00002")</f>
        <v>ATAPL-70111-00002</v>
      </c>
      <c r="F63" s="15" t="str">
        <f>IFERROR(__xludf.DUMMYFUNCTION("if(isblank(A63),"""",filter(Moorings!C:C,Moorings!B:B=A63,Moorings!D:D=D63))"),"3399")</f>
        <v>3399</v>
      </c>
      <c r="G63" s="27" t="s">
        <v>129</v>
      </c>
      <c r="H63" s="30">
        <v>85.0</v>
      </c>
      <c r="I63" s="23" t="s">
        <v>131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23" t="s">
        <v>80</v>
      </c>
      <c r="B64" s="14" t="str">
        <f>IFERROR(__xludf.DUMMYFUNCTION("if(isblank(A64),"""",filter(Moorings!A:A,Moorings!B:B=left(A64,14),Moorings!D:D=D64))"),"ATAPL-71403-00002")</f>
        <v>ATAPL-71403-00002</v>
      </c>
      <c r="C64" s="15" t="str">
        <f>IFERROR(__xludf.DUMMYFUNCTION("if(isblank(A64),"""",filter(Moorings!C:C,Moorings!B:B=left(A64,14),Moorings!D:D=D64))"),"13152-03")</f>
        <v>13152-03</v>
      </c>
      <c r="D64" s="22">
        <v>3.0</v>
      </c>
      <c r="E64" s="15" t="str">
        <f>IFERROR(__xludf.DUMMYFUNCTION("if(isblank(A64),"""",filter(Moorings!A:A,Moorings!B:B=A64,Moorings!D:D=D64))"),"ATAPL-70111-00002")</f>
        <v>ATAPL-70111-00002</v>
      </c>
      <c r="F64" s="15" t="str">
        <f>IFERROR(__xludf.DUMMYFUNCTION("if(isblank(A64),"""",filter(Moorings!C:C,Moorings!B:B=A64,Moorings!D:D=D64))"),"3399")</f>
        <v>3399</v>
      </c>
      <c r="G64" s="27" t="s">
        <v>130</v>
      </c>
      <c r="H64" s="46">
        <v>0.0262</v>
      </c>
      <c r="I64" s="2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8"/>
      <c r="B65" s="14"/>
      <c r="C65" s="15"/>
      <c r="D65" s="9"/>
      <c r="E65" s="15"/>
      <c r="F65" s="15"/>
      <c r="G65" s="6"/>
      <c r="H65" s="17"/>
      <c r="I65" s="6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4.25" customHeight="1">
      <c r="A66" s="6" t="s">
        <v>41</v>
      </c>
      <c r="B66" s="14" t="str">
        <f>IFERROR(__xludf.DUMMYFUNCTION("if(isblank(A66),"""",filter(Moorings!A:A,Moorings!B:B=left(A66,14),Moorings!D:D=D66))"),"ATAPL-71403-00002")</f>
        <v>ATAPL-71403-00002</v>
      </c>
      <c r="C66" s="15" t="str">
        <f>IFERROR(__xludf.DUMMYFUNCTION("if(isblank(A66),"""",filter(Moorings!C:C,Moorings!B:B=left(A66,14),Moorings!D:D=D66))"),"13152-03")</f>
        <v>13152-03</v>
      </c>
      <c r="D66" s="9">
        <v>1.0</v>
      </c>
      <c r="E66" s="15" t="str">
        <f>IFERROR(__xludf.DUMMYFUNCTION("if(isblank(A66),"""",filter(Moorings!A:A,Moorings!B:B=A66,Moorings!D:D=D66))"),"ATAPL-58346-00001")</f>
        <v>ATAPL-58346-00001</v>
      </c>
      <c r="F66" s="15" t="str">
        <f>IFERROR(__xludf.DUMMYFUNCTION("if(isblank(A66),"""",filter(Moorings!C:C,Moorings!B:B=A66,Moorings!D:D=D66))"),"1001")</f>
        <v>1001</v>
      </c>
      <c r="G66" s="37" t="s">
        <v>132</v>
      </c>
      <c r="H66" s="47" t="s">
        <v>133</v>
      </c>
      <c r="I66" s="6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4.25" customHeight="1">
      <c r="A67" s="6" t="s">
        <v>41</v>
      </c>
      <c r="B67" s="14" t="str">
        <f>IFERROR(__xludf.DUMMYFUNCTION("if(isblank(A67),"""",filter(Moorings!A:A,Moorings!B:B=left(A67,14),Moorings!D:D=D67))"),"ATAPL-71403-00002")</f>
        <v>ATAPL-71403-00002</v>
      </c>
      <c r="C67" s="15" t="str">
        <f>IFERROR(__xludf.DUMMYFUNCTION("if(isblank(A67),"""",filter(Moorings!C:C,Moorings!B:B=left(A67,14),Moorings!D:D=D67))"),"13152-03")</f>
        <v>13152-03</v>
      </c>
      <c r="D67" s="9">
        <v>1.0</v>
      </c>
      <c r="E67" s="15" t="str">
        <f>IFERROR(__xludf.DUMMYFUNCTION("if(isblank(A67),"""",filter(Moorings!A:A,Moorings!B:B=A67,Moorings!D:D=D67))"),"ATAPL-58346-00001")</f>
        <v>ATAPL-58346-00001</v>
      </c>
      <c r="F67" s="15" t="str">
        <f>IFERROR(__xludf.DUMMYFUNCTION("if(isblank(A67),"""",filter(Moorings!C:C,Moorings!B:B=A67,Moorings!D:D=D67))"),"1001")</f>
        <v>1001</v>
      </c>
      <c r="G67" s="37" t="s">
        <v>134</v>
      </c>
      <c r="H67" s="47" t="s">
        <v>135</v>
      </c>
      <c r="I67" s="6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4.25" customHeight="1">
      <c r="A68" s="6" t="s">
        <v>41</v>
      </c>
      <c r="B68" s="14" t="str">
        <f>IFERROR(__xludf.DUMMYFUNCTION("if(isblank(A68),"""",filter(Moorings!A:A,Moorings!B:B=left(A68,14),Moorings!D:D=D68))"),"ATAPL-71403-00002")</f>
        <v>ATAPL-71403-00002</v>
      </c>
      <c r="C68" s="15" t="str">
        <f>IFERROR(__xludf.DUMMYFUNCTION("if(isblank(A68),"""",filter(Moorings!C:C,Moorings!B:B=left(A68,14),Moorings!D:D=D68))"),"13152-03")</f>
        <v>13152-03</v>
      </c>
      <c r="D68" s="9">
        <v>1.0</v>
      </c>
      <c r="E68" s="15" t="str">
        <f>IFERROR(__xludf.DUMMYFUNCTION("if(isblank(A68),"""",filter(Moorings!A:A,Moorings!B:B=A68,Moorings!D:D=D68))"),"ATAPL-58346-00001")</f>
        <v>ATAPL-58346-00001</v>
      </c>
      <c r="F68" s="15" t="str">
        <f>IFERROR(__xludf.DUMMYFUNCTION("if(isblank(A68),"""",filter(Moorings!C:C,Moorings!B:B=A68,Moorings!D:D=D68))"),"1001")</f>
        <v>1001</v>
      </c>
      <c r="G68" s="37" t="s">
        <v>136</v>
      </c>
      <c r="H68" s="47" t="s">
        <v>137</v>
      </c>
      <c r="I68" s="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4.25" customHeight="1">
      <c r="A69" s="6" t="s">
        <v>41</v>
      </c>
      <c r="B69" s="14" t="str">
        <f>IFERROR(__xludf.DUMMYFUNCTION("if(isblank(A69),"""",filter(Moorings!A:A,Moorings!B:B=left(A69,14),Moorings!D:D=D69))"),"ATAPL-71403-00002")</f>
        <v>ATAPL-71403-00002</v>
      </c>
      <c r="C69" s="15" t="str">
        <f>IFERROR(__xludf.DUMMYFUNCTION("if(isblank(A69),"""",filter(Moorings!C:C,Moorings!B:B=left(A69,14),Moorings!D:D=D69))"),"13152-03")</f>
        <v>13152-03</v>
      </c>
      <c r="D69" s="9">
        <v>1.0</v>
      </c>
      <c r="E69" s="15" t="str">
        <f>IFERROR(__xludf.DUMMYFUNCTION("if(isblank(A69),"""",filter(Moorings!A:A,Moorings!B:B=A69,Moorings!D:D=D69))"),"ATAPL-58346-00001")</f>
        <v>ATAPL-58346-00001</v>
      </c>
      <c r="F69" s="15" t="str">
        <f>IFERROR(__xludf.DUMMYFUNCTION("if(isblank(A69),"""",filter(Moorings!C:C,Moorings!B:B=A69,Moorings!D:D=D69))"),"1001")</f>
        <v>1001</v>
      </c>
      <c r="G69" s="37" t="s">
        <v>55</v>
      </c>
      <c r="H69" s="47">
        <v>44.527316666666664</v>
      </c>
      <c r="I69" s="6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4.25" customHeight="1">
      <c r="A70" s="6" t="s">
        <v>41</v>
      </c>
      <c r="B70" s="14" t="str">
        <f>IFERROR(__xludf.DUMMYFUNCTION("if(isblank(A70),"""",filter(Moorings!A:A,Moorings!B:B=left(A70,14),Moorings!D:D=D70))"),"ATAPL-71403-00002")</f>
        <v>ATAPL-71403-00002</v>
      </c>
      <c r="C70" s="15" t="str">
        <f>IFERROR(__xludf.DUMMYFUNCTION("if(isblank(A70),"""",filter(Moorings!C:C,Moorings!B:B=left(A70,14),Moorings!D:D=D70))"),"13152-03")</f>
        <v>13152-03</v>
      </c>
      <c r="D70" s="9">
        <v>1.0</v>
      </c>
      <c r="E70" s="15" t="str">
        <f>IFERROR(__xludf.DUMMYFUNCTION("if(isblank(A70),"""",filter(Moorings!A:A,Moorings!B:B=A70,Moorings!D:D=D70))"),"ATAPL-58346-00001")</f>
        <v>ATAPL-58346-00001</v>
      </c>
      <c r="F70" s="15" t="str">
        <f>IFERROR(__xludf.DUMMYFUNCTION("if(isblank(A70),"""",filter(Moorings!C:C,Moorings!B:B=A70,Moorings!D:D=D70))"),"1001")</f>
        <v>1001</v>
      </c>
      <c r="G70" s="37" t="s">
        <v>62</v>
      </c>
      <c r="H70" s="39">
        <v>-125.3801</v>
      </c>
      <c r="I70" s="6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4.25" customHeight="1">
      <c r="A71" s="6"/>
      <c r="B71" s="14" t="str">
        <f>IFERROR(__xludf.DUMMYFUNCTION("if(isblank(A71),"""",filter(Moorings!A:A,Moorings!B:B=left(A71,14),Moorings!D:D=D71))"),"")</f>
        <v/>
      </c>
      <c r="C71" s="15" t="str">
        <f>IFERROR(__xludf.DUMMYFUNCTION("if(isblank(A71),"""",filter(Moorings!C:C,Moorings!B:B=left(A71,14),Moorings!D:D=D71))"),"")</f>
        <v/>
      </c>
      <c r="D71" s="9"/>
      <c r="E71" s="15" t="str">
        <f>IFERROR(__xludf.DUMMYFUNCTION("if(isblank(A71),"""",filter(Moorings!A:A,Moorings!B:B=A71,Moorings!D:D=D71))"),"")</f>
        <v/>
      </c>
      <c r="F71" s="15" t="str">
        <f>IFERROR(__xludf.DUMMYFUNCTION("if(isblank(A71),"""",filter(Moorings!C:C,Moorings!B:B=A71,Moorings!D:D=D71))"),"")</f>
        <v/>
      </c>
      <c r="G71" s="6"/>
      <c r="H71" s="17"/>
      <c r="I71" s="6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4.25" customHeight="1">
      <c r="A72" s="6" t="s">
        <v>41</v>
      </c>
      <c r="B72" s="14" t="str">
        <f>IFERROR(__xludf.DUMMYFUNCTION("if(isblank(A72),"""",filter(Moorings!A:A,Moorings!B:B=left(A72,14),Moorings!D:D=D72))"),"ATAPL-71403-00002")</f>
        <v>ATAPL-71403-00002</v>
      </c>
      <c r="C72" s="15" t="str">
        <f>IFERROR(__xludf.DUMMYFUNCTION("if(isblank(A72),"""",filter(Moorings!C:C,Moorings!B:B=left(A72,14),Moorings!D:D=D72))"),"13152-03")</f>
        <v>13152-03</v>
      </c>
      <c r="D72" s="9">
        <v>2.0</v>
      </c>
      <c r="E72" s="15" t="str">
        <f>IFERROR(__xludf.DUMMYFUNCTION("if(isblank(A72),"""",filter(Moorings!A:A,Moorings!B:B=A72,Moorings!D:D=D72))"),"ATAPL-58346-00006")</f>
        <v>ATAPL-58346-00006</v>
      </c>
      <c r="F72" s="15" t="str">
        <f>IFERROR(__xludf.DUMMYFUNCTION("if(isblank(A72),"""",filter(Moorings!C:C,Moorings!B:B=A72,Moorings!D:D=D72))"),"1215")</f>
        <v>1215</v>
      </c>
      <c r="G72" s="6" t="s">
        <v>132</v>
      </c>
      <c r="H72" s="17" t="s">
        <v>133</v>
      </c>
      <c r="I72" s="6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4.25" customHeight="1">
      <c r="A73" s="6" t="s">
        <v>41</v>
      </c>
      <c r="B73" s="14" t="str">
        <f>IFERROR(__xludf.DUMMYFUNCTION("if(isblank(A73),"""",filter(Moorings!A:A,Moorings!B:B=left(A73,14),Moorings!D:D=D73))"),"ATAPL-71403-00002")</f>
        <v>ATAPL-71403-00002</v>
      </c>
      <c r="C73" s="15" t="str">
        <f>IFERROR(__xludf.DUMMYFUNCTION("if(isblank(A73),"""",filter(Moorings!C:C,Moorings!B:B=left(A73,14),Moorings!D:D=D73))"),"13152-03")</f>
        <v>13152-03</v>
      </c>
      <c r="D73" s="9">
        <v>2.0</v>
      </c>
      <c r="E73" s="15" t="str">
        <f>IFERROR(__xludf.DUMMYFUNCTION("if(isblank(A73),"""",filter(Moorings!A:A,Moorings!B:B=A73,Moorings!D:D=D73))"),"ATAPL-58346-00006")</f>
        <v>ATAPL-58346-00006</v>
      </c>
      <c r="F73" s="15" t="str">
        <f>IFERROR(__xludf.DUMMYFUNCTION("if(isblank(A73),"""",filter(Moorings!C:C,Moorings!B:B=A73,Moorings!D:D=D73))"),"1215")</f>
        <v>1215</v>
      </c>
      <c r="G73" s="6" t="s">
        <v>134</v>
      </c>
      <c r="H73" s="17" t="s">
        <v>135</v>
      </c>
      <c r="I73" s="6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4.25" customHeight="1">
      <c r="A74" s="6" t="s">
        <v>41</v>
      </c>
      <c r="B74" s="14" t="str">
        <f>IFERROR(__xludf.DUMMYFUNCTION("if(isblank(A74),"""",filter(Moorings!A:A,Moorings!B:B=left(A74,14),Moorings!D:D=D74))"),"ATAPL-71403-00002")</f>
        <v>ATAPL-71403-00002</v>
      </c>
      <c r="C74" s="15" t="str">
        <f>IFERROR(__xludf.DUMMYFUNCTION("if(isblank(A74),"""",filter(Moorings!C:C,Moorings!B:B=left(A74,14),Moorings!D:D=D74))"),"13152-03")</f>
        <v>13152-03</v>
      </c>
      <c r="D74" s="9">
        <v>2.0</v>
      </c>
      <c r="E74" s="15" t="str">
        <f>IFERROR(__xludf.DUMMYFUNCTION("if(isblank(A74),"""",filter(Moorings!A:A,Moorings!B:B=A74,Moorings!D:D=D74))"),"ATAPL-58346-00006")</f>
        <v>ATAPL-58346-00006</v>
      </c>
      <c r="F74" s="15" t="str">
        <f>IFERROR(__xludf.DUMMYFUNCTION("if(isblank(A74),"""",filter(Moorings!C:C,Moorings!B:B=A74,Moorings!D:D=D74))"),"1215")</f>
        <v>1215</v>
      </c>
      <c r="G74" s="6" t="s">
        <v>136</v>
      </c>
      <c r="H74" s="17" t="s">
        <v>137</v>
      </c>
      <c r="I74" s="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4.25" customHeight="1">
      <c r="A75" s="6" t="s">
        <v>41</v>
      </c>
      <c r="B75" s="14" t="str">
        <f>IFERROR(__xludf.DUMMYFUNCTION("if(isblank(A75),"""",filter(Moorings!A:A,Moorings!B:B=left(A75,14),Moorings!D:D=D75))"),"ATAPL-71403-00002")</f>
        <v>ATAPL-71403-00002</v>
      </c>
      <c r="C75" s="15" t="str">
        <f>IFERROR(__xludf.DUMMYFUNCTION("if(isblank(A75),"""",filter(Moorings!C:C,Moorings!B:B=left(A75,14),Moorings!D:D=D75))"),"13152-03")</f>
        <v>13152-03</v>
      </c>
      <c r="D75" s="9">
        <v>2.0</v>
      </c>
      <c r="E75" s="15" t="str">
        <f>IFERROR(__xludf.DUMMYFUNCTION("if(isblank(A75),"""",filter(Moorings!A:A,Moorings!B:B=A75,Moorings!D:D=D75))"),"ATAPL-58346-00006")</f>
        <v>ATAPL-58346-00006</v>
      </c>
      <c r="F75" s="15" t="str">
        <f>IFERROR(__xludf.DUMMYFUNCTION("if(isblank(A75),"""",filter(Moorings!C:C,Moorings!B:B=A75,Moorings!D:D=D75))"),"1215")</f>
        <v>1215</v>
      </c>
      <c r="G75" s="6" t="s">
        <v>55</v>
      </c>
      <c r="H75" s="17">
        <v>44.527316666666664</v>
      </c>
      <c r="I75" s="6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4.25" customHeight="1">
      <c r="A76" s="6" t="s">
        <v>41</v>
      </c>
      <c r="B76" s="14" t="str">
        <f>IFERROR(__xludf.DUMMYFUNCTION("if(isblank(A76),"""",filter(Moorings!A:A,Moorings!B:B=left(A76,14),Moorings!D:D=D76))"),"ATAPL-71403-00002")</f>
        <v>ATAPL-71403-00002</v>
      </c>
      <c r="C76" s="15" t="str">
        <f>IFERROR(__xludf.DUMMYFUNCTION("if(isblank(A76),"""",filter(Moorings!C:C,Moorings!B:B=left(A76,14),Moorings!D:D=D76))"),"13152-03")</f>
        <v>13152-03</v>
      </c>
      <c r="D76" s="9">
        <v>2.0</v>
      </c>
      <c r="E76" s="15" t="str">
        <f>IFERROR(__xludf.DUMMYFUNCTION("if(isblank(A76),"""",filter(Moorings!A:A,Moorings!B:B=A76,Moorings!D:D=D76))"),"ATAPL-58346-00006")</f>
        <v>ATAPL-58346-00006</v>
      </c>
      <c r="F76" s="15" t="str">
        <f>IFERROR(__xludf.DUMMYFUNCTION("if(isblank(A76),"""",filter(Moorings!C:C,Moorings!B:B=A76,Moorings!D:D=D76))"),"1215")</f>
        <v>1215</v>
      </c>
      <c r="G76" s="6" t="s">
        <v>62</v>
      </c>
      <c r="H76" s="21">
        <v>-125.3801</v>
      </c>
      <c r="I76" s="6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8"/>
      <c r="B77" s="14" t="str">
        <f>IFERROR(__xludf.DUMMYFUNCTION("if(isblank(A77),"""",filter(Moorings!A:A,Moorings!B:B=left(A77,14),Moorings!D:D=D77))"),"")</f>
        <v/>
      </c>
      <c r="C77" s="15" t="str">
        <f>IFERROR(__xludf.DUMMYFUNCTION("if(isblank(A77),"""",filter(Moorings!C:C,Moorings!B:B=left(A77,14),Moorings!D:D=D77))"),"")</f>
        <v/>
      </c>
      <c r="D77" s="9"/>
      <c r="E77" s="15" t="str">
        <f>IFERROR(__xludf.DUMMYFUNCTION("if(isblank(A77),"""",filter(Moorings!A:A,Moorings!B:B=A77,Moorings!D:D=D77))"),"")</f>
        <v/>
      </c>
      <c r="F77" s="15" t="str">
        <f>IFERROR(__xludf.DUMMYFUNCTION("if(isblank(A77),"""",filter(Moorings!C:C,Moorings!B:B=A77,Moorings!D:D=D77))"),"")</f>
        <v/>
      </c>
      <c r="G77" s="6"/>
      <c r="H77" s="17"/>
      <c r="I77" s="6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27" t="s">
        <v>41</v>
      </c>
      <c r="B78" s="14" t="str">
        <f>IFERROR(__xludf.DUMMYFUNCTION("if(isblank(A78),"""",filter(Moorings!A:A,Moorings!B:B=left(A78,14),Moorings!D:D=D78))"),"ATAPL-71403-00002")</f>
        <v>ATAPL-71403-00002</v>
      </c>
      <c r="C78" s="15" t="str">
        <f>IFERROR(__xludf.DUMMYFUNCTION("if(isblank(A78),"""",filter(Moorings!C:C,Moorings!B:B=left(A78,14),Moorings!D:D=D78))"),"13152-03")</f>
        <v>13152-03</v>
      </c>
      <c r="D78" s="22">
        <v>3.0</v>
      </c>
      <c r="E78" s="15" t="str">
        <f>IFERROR(__xludf.DUMMYFUNCTION("if(isblank(A78),"""",filter(Moorings!A:A,Moorings!B:B=A78,Moorings!D:D=D78))"),"ATAPL-58346-00003")</f>
        <v>ATAPL-58346-00003</v>
      </c>
      <c r="F78" s="15" t="str">
        <f>IFERROR(__xludf.DUMMYFUNCTION("if(isblank(A78),"""",filter(Moorings!C:C,Moorings!B:B=A78,Moorings!D:D=D78))"),"1130")</f>
        <v>1130</v>
      </c>
      <c r="G78" s="6" t="s">
        <v>132</v>
      </c>
      <c r="H78" s="17" t="s">
        <v>133</v>
      </c>
      <c r="I78" s="23" t="s">
        <v>128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27" t="s">
        <v>41</v>
      </c>
      <c r="B79" s="14" t="str">
        <f>IFERROR(__xludf.DUMMYFUNCTION("if(isblank(A79),"""",filter(Moorings!A:A,Moorings!B:B=left(A79,14),Moorings!D:D=D79))"),"ATAPL-71403-00002")</f>
        <v>ATAPL-71403-00002</v>
      </c>
      <c r="C79" s="15" t="str">
        <f>IFERROR(__xludf.DUMMYFUNCTION("if(isblank(A79),"""",filter(Moorings!C:C,Moorings!B:B=left(A79,14),Moorings!D:D=D79))"),"13152-03")</f>
        <v>13152-03</v>
      </c>
      <c r="D79" s="22">
        <v>3.0</v>
      </c>
      <c r="E79" s="15" t="str">
        <f>IFERROR(__xludf.DUMMYFUNCTION("if(isblank(A79),"""",filter(Moorings!A:A,Moorings!B:B=A79,Moorings!D:D=D79))"),"ATAPL-58346-00003")</f>
        <v>ATAPL-58346-00003</v>
      </c>
      <c r="F79" s="15" t="str">
        <f>IFERROR(__xludf.DUMMYFUNCTION("if(isblank(A79),"""",filter(Moorings!C:C,Moorings!B:B=A79,Moorings!D:D=D79))"),"1130")</f>
        <v>1130</v>
      </c>
      <c r="G79" s="6" t="s">
        <v>134</v>
      </c>
      <c r="H79" s="17" t="s">
        <v>135</v>
      </c>
      <c r="I79" s="6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27" t="s">
        <v>41</v>
      </c>
      <c r="B80" s="14" t="str">
        <f>IFERROR(__xludf.DUMMYFUNCTION("if(isblank(A80),"""",filter(Moorings!A:A,Moorings!B:B=left(A80,14),Moorings!D:D=D80))"),"ATAPL-71403-00002")</f>
        <v>ATAPL-71403-00002</v>
      </c>
      <c r="C80" s="15" t="str">
        <f>IFERROR(__xludf.DUMMYFUNCTION("if(isblank(A80),"""",filter(Moorings!C:C,Moorings!B:B=left(A80,14),Moorings!D:D=D80))"),"13152-03")</f>
        <v>13152-03</v>
      </c>
      <c r="D80" s="22">
        <v>3.0</v>
      </c>
      <c r="E80" s="15" t="str">
        <f>IFERROR(__xludf.DUMMYFUNCTION("if(isblank(A80),"""",filter(Moorings!A:A,Moorings!B:B=A80,Moorings!D:D=D80))"),"ATAPL-58346-00003")</f>
        <v>ATAPL-58346-00003</v>
      </c>
      <c r="F80" s="15" t="str">
        <f>IFERROR(__xludf.DUMMYFUNCTION("if(isblank(A80),"""",filter(Moorings!C:C,Moorings!B:B=A80,Moorings!D:D=D80))"),"1130")</f>
        <v>1130</v>
      </c>
      <c r="G80" s="6" t="s">
        <v>136</v>
      </c>
      <c r="H80" s="17" t="s">
        <v>137</v>
      </c>
      <c r="I80" s="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27" t="s">
        <v>41</v>
      </c>
      <c r="B81" s="14" t="str">
        <f>IFERROR(__xludf.DUMMYFUNCTION("if(isblank(A81),"""",filter(Moorings!A:A,Moorings!B:B=left(A81,14),Moorings!D:D=D81))"),"ATAPL-71403-00002")</f>
        <v>ATAPL-71403-00002</v>
      </c>
      <c r="C81" s="15" t="str">
        <f>IFERROR(__xludf.DUMMYFUNCTION("if(isblank(A81),"""",filter(Moorings!C:C,Moorings!B:B=left(A81,14),Moorings!D:D=D81))"),"13152-03")</f>
        <v>13152-03</v>
      </c>
      <c r="D81" s="22">
        <v>3.0</v>
      </c>
      <c r="E81" s="15" t="str">
        <f>IFERROR(__xludf.DUMMYFUNCTION("if(isblank(A81),"""",filter(Moorings!A:A,Moorings!B:B=A81,Moorings!D:D=D81))"),"ATAPL-58346-00003")</f>
        <v>ATAPL-58346-00003</v>
      </c>
      <c r="F81" s="15" t="str">
        <f>IFERROR(__xludf.DUMMYFUNCTION("if(isblank(A81),"""",filter(Moorings!C:C,Moorings!B:B=A81,Moorings!D:D=D81))"),"1130")</f>
        <v>1130</v>
      </c>
      <c r="G81" s="6" t="s">
        <v>55</v>
      </c>
      <c r="H81" s="17">
        <v>44.527316666666664</v>
      </c>
      <c r="I81" s="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27" t="s">
        <v>41</v>
      </c>
      <c r="B82" s="14" t="str">
        <f>IFERROR(__xludf.DUMMYFUNCTION("if(isblank(A82),"""",filter(Moorings!A:A,Moorings!B:B=left(A82,14),Moorings!D:D=D82))"),"ATAPL-71403-00002")</f>
        <v>ATAPL-71403-00002</v>
      </c>
      <c r="C82" s="15" t="str">
        <f>IFERROR(__xludf.DUMMYFUNCTION("if(isblank(A82),"""",filter(Moorings!C:C,Moorings!B:B=left(A82,14),Moorings!D:D=D82))"),"13152-03")</f>
        <v>13152-03</v>
      </c>
      <c r="D82" s="22">
        <v>3.0</v>
      </c>
      <c r="E82" s="15" t="str">
        <f>IFERROR(__xludf.DUMMYFUNCTION("if(isblank(A82),"""",filter(Moorings!A:A,Moorings!B:B=A82,Moorings!D:D=D82))"),"ATAPL-58346-00003")</f>
        <v>ATAPL-58346-00003</v>
      </c>
      <c r="F82" s="15" t="str">
        <f>IFERROR(__xludf.DUMMYFUNCTION("if(isblank(A82),"""",filter(Moorings!C:C,Moorings!B:B=A82,Moorings!D:D=D82))"),"1130")</f>
        <v>1130</v>
      </c>
      <c r="G82" s="6" t="s">
        <v>62</v>
      </c>
      <c r="H82" s="21">
        <v>-125.3801</v>
      </c>
      <c r="I82" s="6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8"/>
      <c r="B83" s="14"/>
      <c r="C83" s="15"/>
      <c r="D83" s="9"/>
      <c r="E83" s="15"/>
      <c r="F83" s="15"/>
      <c r="G83" s="6"/>
      <c r="H83" s="17"/>
      <c r="I83" s="6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4.25" customHeight="1">
      <c r="A84" s="50" t="s">
        <v>43</v>
      </c>
      <c r="B84" s="14" t="str">
        <f>IFERROR(__xludf.DUMMYFUNCTION("if(isblank(A84),"""",filter(Moorings!A:A,Moorings!B:B=left(A84,14),Moorings!D:D=D84))"),"ATAPL-71403-00002")</f>
        <v>ATAPL-71403-00002</v>
      </c>
      <c r="C84" s="15" t="str">
        <f>IFERROR(__xludf.DUMMYFUNCTION("if(isblank(A84),"""",filter(Moorings!C:C,Moorings!B:B=left(A84,14),Moorings!D:D=D84))"),"13152-03")</f>
        <v>13152-03</v>
      </c>
      <c r="D84" s="9">
        <v>1.0</v>
      </c>
      <c r="E84" s="15" t="str">
        <f>IFERROR(__xludf.DUMMYFUNCTION("if(isblank(A84),"""",filter(Moorings!A:A,Moorings!B:B=A84,Moorings!D:D=D84))"),"ATAPL-67977-00001")</f>
        <v>ATAPL-67977-00001</v>
      </c>
      <c r="F84" s="15" t="str">
        <f>IFERROR(__xludf.DUMMYFUNCTION("if(isblank(A84),"""",filter(Moorings!C:C,Moorings!B:B=A84,Moorings!D:D=D84))"),"5273520-0120")</f>
        <v>5273520-0120</v>
      </c>
      <c r="G84" s="6" t="s">
        <v>55</v>
      </c>
      <c r="H84" s="17">
        <v>44.527316666666664</v>
      </c>
      <c r="I84" s="6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4.25" customHeight="1">
      <c r="A85" s="50" t="s">
        <v>43</v>
      </c>
      <c r="B85" s="14" t="str">
        <f>IFERROR(__xludf.DUMMYFUNCTION("if(isblank(A85),"""",filter(Moorings!A:A,Moorings!B:B=left(A85,14),Moorings!D:D=D85))"),"ATAPL-71403-00002")</f>
        <v>ATAPL-71403-00002</v>
      </c>
      <c r="C85" s="15" t="str">
        <f>IFERROR(__xludf.DUMMYFUNCTION("if(isblank(A85),"""",filter(Moorings!C:C,Moorings!B:B=left(A85,14),Moorings!D:D=D85))"),"13152-03")</f>
        <v>13152-03</v>
      </c>
      <c r="D85" s="9">
        <v>1.0</v>
      </c>
      <c r="E85" s="15" t="str">
        <f>IFERROR(__xludf.DUMMYFUNCTION("if(isblank(A85),"""",filter(Moorings!A:A,Moorings!B:B=A85,Moorings!D:D=D85))"),"ATAPL-67977-00001")</f>
        <v>ATAPL-67977-00001</v>
      </c>
      <c r="F85" s="15" t="str">
        <f>IFERROR(__xludf.DUMMYFUNCTION("if(isblank(A85),"""",filter(Moorings!C:C,Moorings!B:B=A85,Moorings!D:D=D85))"),"5273520-0120")</f>
        <v>5273520-0120</v>
      </c>
      <c r="G85" s="6" t="s">
        <v>62</v>
      </c>
      <c r="H85" s="21">
        <v>-125.3801</v>
      </c>
      <c r="I85" s="6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8"/>
      <c r="B86" s="14" t="str">
        <f>IFERROR(__xludf.DUMMYFUNCTION("if(isblank(A86),"""",filter(Moorings!A:A,Moorings!B:B=left(A86,14),Moorings!D:D=D86))"),"")</f>
        <v/>
      </c>
      <c r="C86" s="15" t="str">
        <f>IFERROR(__xludf.DUMMYFUNCTION("if(isblank(A86),"""",filter(Moorings!C:C,Moorings!B:B=left(A86,14),Moorings!D:D=D86))"),"")</f>
        <v/>
      </c>
      <c r="D86" s="9"/>
      <c r="E86" s="15" t="str">
        <f>IFERROR(__xludf.DUMMYFUNCTION("if(isblank(A86),"""",filter(Moorings!A:A,Moorings!B:B=A86,Moorings!D:D=D86))"),"")</f>
        <v/>
      </c>
      <c r="F86" s="15" t="str">
        <f>IFERROR(__xludf.DUMMYFUNCTION("if(isblank(A86),"""",filter(Moorings!C:C,Moorings!B:B=A86,Moorings!D:D=D86))"),"")</f>
        <v/>
      </c>
      <c r="G86" s="6"/>
      <c r="H86" s="17"/>
      <c r="I86" s="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8" t="s">
        <v>43</v>
      </c>
      <c r="B87" s="14" t="str">
        <f>IFERROR(__xludf.DUMMYFUNCTION("if(isblank(A87),"""",filter(Moorings!A:A,Moorings!B:B=left(A87,14),Moorings!D:D=D87))"),"ATAPL-71403-00002")</f>
        <v>ATAPL-71403-00002</v>
      </c>
      <c r="C87" s="15" t="str">
        <f>IFERROR(__xludf.DUMMYFUNCTION("if(isblank(A87),"""",filter(Moorings!C:C,Moorings!B:B=left(A87,14),Moorings!D:D=D87))"),"13152-03")</f>
        <v>13152-03</v>
      </c>
      <c r="D87" s="9">
        <v>2.0</v>
      </c>
      <c r="E87" s="15" t="str">
        <f>IFERROR(__xludf.DUMMYFUNCTION("if(isblank(A87),"""",filter(Moorings!A:A,Moorings!B:B=A87,Moorings!D:D=D87))"),"ATAPL-67977-00004")</f>
        <v>ATAPL-67977-00004</v>
      </c>
      <c r="F87" s="15" t="str">
        <f>IFERROR(__xludf.DUMMYFUNCTION("if(isblank(A87),"""",filter(Moorings!C:C,Moorings!B:B=A87,Moorings!D:D=D87))"),"52-0144")</f>
        <v>52-0144</v>
      </c>
      <c r="G87" s="6" t="s">
        <v>55</v>
      </c>
      <c r="H87" s="17">
        <v>44.527316666666664</v>
      </c>
      <c r="I87" s="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8" t="s">
        <v>43</v>
      </c>
      <c r="B88" s="14" t="str">
        <f>IFERROR(__xludf.DUMMYFUNCTION("if(isblank(A88),"""",filter(Moorings!A:A,Moorings!B:B=left(A88,14),Moorings!D:D=D88))"),"ATAPL-71403-00002")</f>
        <v>ATAPL-71403-00002</v>
      </c>
      <c r="C88" s="15" t="str">
        <f>IFERROR(__xludf.DUMMYFUNCTION("if(isblank(A88),"""",filter(Moorings!C:C,Moorings!B:B=left(A88,14),Moorings!D:D=D88))"),"13152-03")</f>
        <v>13152-03</v>
      </c>
      <c r="D88" s="9">
        <v>2.0</v>
      </c>
      <c r="E88" s="15" t="str">
        <f>IFERROR(__xludf.DUMMYFUNCTION("if(isblank(A88),"""",filter(Moorings!A:A,Moorings!B:B=A88,Moorings!D:D=D88))"),"ATAPL-67977-00004")</f>
        <v>ATAPL-67977-00004</v>
      </c>
      <c r="F88" s="15" t="str">
        <f>IFERROR(__xludf.DUMMYFUNCTION("if(isblank(A88),"""",filter(Moorings!C:C,Moorings!B:B=A88,Moorings!D:D=D88))"),"52-0144")</f>
        <v>52-0144</v>
      </c>
      <c r="G88" s="6" t="s">
        <v>62</v>
      </c>
      <c r="H88" s="21">
        <v>-125.3801</v>
      </c>
      <c r="I88" s="6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8"/>
      <c r="B89" s="14" t="str">
        <f>IFERROR(__xludf.DUMMYFUNCTION("if(isblank(A89),"""",filter(Moorings!A:A,Moorings!B:B=left(A89,14),Moorings!D:D=D89))"),"")</f>
        <v/>
      </c>
      <c r="C89" s="15" t="str">
        <f>IFERROR(__xludf.DUMMYFUNCTION("if(isblank(A89),"""",filter(Moorings!C:C,Moorings!B:B=left(A89,14),Moorings!D:D=D89))"),"")</f>
        <v/>
      </c>
      <c r="D89" s="9"/>
      <c r="E89" s="15" t="str">
        <f>IFERROR(__xludf.DUMMYFUNCTION("if(isblank(A89),"""",filter(Moorings!A:A,Moorings!B:B=A89,Moorings!D:D=D89))"),"")</f>
        <v/>
      </c>
      <c r="F89" s="15" t="str">
        <f>IFERROR(__xludf.DUMMYFUNCTION("if(isblank(A89),"""",filter(Moorings!C:C,Moorings!B:B=A89,Moorings!D:D=D89))"),"")</f>
        <v/>
      </c>
      <c r="G89" s="6"/>
      <c r="H89" s="17"/>
      <c r="I89" s="6" t="s">
        <v>138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23" t="s">
        <v>43</v>
      </c>
      <c r="B90" s="14" t="str">
        <f>IFERROR(__xludf.DUMMYFUNCTION("if(isblank(A90),"""",filter(Moorings!A:A,Moorings!B:B=left(A90,14),Moorings!D:D=D90))"),"ATAPL-71403-00002")</f>
        <v>ATAPL-71403-00002</v>
      </c>
      <c r="C90" s="15" t="str">
        <f>IFERROR(__xludf.DUMMYFUNCTION("if(isblank(A90),"""",filter(Moorings!C:C,Moorings!B:B=left(A90,14),Moorings!D:D=D90))"),"13152-03")</f>
        <v>13152-03</v>
      </c>
      <c r="D90" s="22">
        <v>3.0</v>
      </c>
      <c r="E90" s="15" t="str">
        <f>IFERROR(__xludf.DUMMYFUNCTION("if(isblank(A90),"""",filter(Moorings!A:A,Moorings!B:B=A90,Moorings!D:D=D90))"),"ATAPL-67977-00002")</f>
        <v>ATAPL-67977-00002</v>
      </c>
      <c r="F90" s="15" t="str">
        <f>IFERROR(__xludf.DUMMYFUNCTION("if(isblank(A90),"""",filter(Moorings!C:C,Moorings!B:B=A90,Moorings!D:D=D90))"),"52-0137")</f>
        <v>52-0137</v>
      </c>
      <c r="G90" s="51" t="s">
        <v>55</v>
      </c>
      <c r="H90" s="52">
        <v>44.527316666666664</v>
      </c>
      <c r="I90" s="23" t="s">
        <v>128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23" t="s">
        <v>43</v>
      </c>
      <c r="B91" s="14" t="str">
        <f>IFERROR(__xludf.DUMMYFUNCTION("if(isblank(A91),"""",filter(Moorings!A:A,Moorings!B:B=left(A91,14),Moorings!D:D=D91))"),"ATAPL-71403-00002")</f>
        <v>ATAPL-71403-00002</v>
      </c>
      <c r="C91" s="15" t="str">
        <f>IFERROR(__xludf.DUMMYFUNCTION("if(isblank(A91),"""",filter(Moorings!C:C,Moorings!B:B=left(A91,14),Moorings!D:D=D91))"),"13152-03")</f>
        <v>13152-03</v>
      </c>
      <c r="D91" s="22">
        <v>3.0</v>
      </c>
      <c r="E91" s="15" t="str">
        <f>IFERROR(__xludf.DUMMYFUNCTION("if(isblank(A91),"""",filter(Moorings!A:A,Moorings!B:B=A91,Moorings!D:D=D91))"),"ATAPL-67977-00002")</f>
        <v>ATAPL-67977-00002</v>
      </c>
      <c r="F91" s="15" t="str">
        <f>IFERROR(__xludf.DUMMYFUNCTION("if(isblank(A91),"""",filter(Moorings!C:C,Moorings!B:B=A91,Moorings!D:D=D91))"),"52-0137")</f>
        <v>52-0137</v>
      </c>
      <c r="G91" s="51" t="s">
        <v>62</v>
      </c>
      <c r="H91" s="52">
        <v>-125.3801</v>
      </c>
      <c r="I91" s="2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8"/>
      <c r="B92" s="14"/>
      <c r="C92" s="15"/>
      <c r="D92" s="9"/>
      <c r="E92" s="15"/>
      <c r="F92" s="15"/>
      <c r="G92" s="6"/>
      <c r="H92" s="17"/>
      <c r="I92" s="6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6" t="s">
        <v>52</v>
      </c>
      <c r="B93" s="14" t="str">
        <f>IFERROR(__xludf.DUMMYFUNCTION("if(isblank(A88),"""",filter(Moorings!A:A,Moorings!B:B=left(A88,14),Moorings!D:D=D88))"),"ATAPL-71403-00002")</f>
        <v>ATAPL-71403-00002</v>
      </c>
      <c r="C93" s="15" t="str">
        <f>IFERROR(__xludf.DUMMYFUNCTION("if(isblank(A88),"""",filter(Moorings!C:C,Moorings!B:B=left(A88,14),Moorings!D:D=D88))"),"13152-03")</f>
        <v>13152-03</v>
      </c>
      <c r="D93" s="9">
        <v>1.0</v>
      </c>
      <c r="E93" s="15" t="str">
        <f>IFERROR(__xludf.DUMMYFUNCTION("if(isblank(A93),"""",filter(Moorings!A:A,Moorings!B:B=A93,Moorings!D:D=D93))"),"OL000577")</f>
        <v>OL000577</v>
      </c>
      <c r="F93" s="15" t="str">
        <f>IFERROR(__xludf.DUMMYFUNCTION("if(isblank(A93),"""",filter(Moorings!C:C,Moorings!B:B=A93,Moorings!D:D=D93))"),"RS01SBPD-DP01A-ENG-00001")</f>
        <v>RS01SBPD-DP01A-ENG-00001</v>
      </c>
      <c r="G93" s="6"/>
      <c r="H93" s="17"/>
      <c r="I93" s="6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0" customHeight="1">
      <c r="A94" s="36" t="s">
        <v>52</v>
      </c>
      <c r="B94" s="14" t="str">
        <f>IFERROR(__xludf.DUMMYFUNCTION("if(isblank(A88),"""",filter(Moorings!A:A,Moorings!B:B=left(A88,14),Moorings!D:D=D88))"),"ATAPL-71403-00002")</f>
        <v>ATAPL-71403-00002</v>
      </c>
      <c r="C94" s="15" t="str">
        <f>IFERROR(__xludf.DUMMYFUNCTION("if(isblank(A88),"""",filter(Moorings!C:C,Moorings!B:B=left(A88,14),Moorings!D:D=D88))"),"13152-03")</f>
        <v>13152-03</v>
      </c>
      <c r="D94" s="9">
        <v>2.0</v>
      </c>
      <c r="E94" s="15" t="str">
        <f>IFERROR(__xludf.DUMMYFUNCTION("if(isblank(A94),"""",filter(Moorings!A:A,Moorings!B:B=A94,Moorings!D:D=D94))"),"OL000578")</f>
        <v>OL000578</v>
      </c>
      <c r="F94" s="15" t="str">
        <f>IFERROR(__xludf.DUMMYFUNCTION("if(isblank(A94),"""",filter(Moorings!C:C,Moorings!B:B=A94,Moorings!D:D=D94))"),"RS01SBPD-DP01A-ENG-00002")</f>
        <v>RS01SBPD-DP01A-ENG-00002</v>
      </c>
      <c r="G94" s="36"/>
      <c r="H94" s="53"/>
      <c r="I94" s="36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0" customHeight="1">
      <c r="A95" s="36"/>
      <c r="B95" s="54"/>
      <c r="C95" s="54"/>
      <c r="D95" s="9"/>
      <c r="E95" s="54"/>
      <c r="F95" s="54"/>
      <c r="G95" s="36"/>
      <c r="H95" s="53"/>
      <c r="I95" s="36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6"/>
      <c r="B96" s="54"/>
      <c r="C96" s="54"/>
      <c r="D96" s="36"/>
      <c r="E96" s="54"/>
      <c r="F96" s="54"/>
      <c r="G96" s="36"/>
      <c r="H96" s="53"/>
      <c r="I96" s="36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6"/>
      <c r="B97" s="54"/>
      <c r="C97" s="54"/>
      <c r="D97" s="36"/>
      <c r="E97" s="54"/>
      <c r="F97" s="54"/>
      <c r="G97" s="36"/>
      <c r="H97" s="53"/>
      <c r="I97" s="3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6"/>
      <c r="B98" s="54"/>
      <c r="C98" s="54"/>
      <c r="D98" s="36"/>
      <c r="E98" s="54"/>
      <c r="F98" s="54"/>
      <c r="G98" s="36"/>
      <c r="H98" s="53"/>
      <c r="I98" s="36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6"/>
      <c r="B99" s="54"/>
      <c r="C99" s="54"/>
      <c r="D99" s="36"/>
      <c r="E99" s="54"/>
      <c r="F99" s="54"/>
      <c r="G99" s="36"/>
      <c r="H99" s="53"/>
      <c r="I99" s="36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6"/>
      <c r="B100" s="54"/>
      <c r="C100" s="54"/>
      <c r="D100" s="36"/>
      <c r="E100" s="54"/>
      <c r="F100" s="54"/>
      <c r="G100" s="36"/>
      <c r="H100" s="53"/>
      <c r="I100" s="36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6"/>
      <c r="B101" s="54"/>
      <c r="C101" s="54"/>
      <c r="D101" s="36"/>
      <c r="E101" s="54"/>
      <c r="F101" s="54"/>
      <c r="G101" s="36"/>
      <c r="H101" s="53"/>
      <c r="I101" s="36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6"/>
      <c r="B102" s="54"/>
      <c r="C102" s="54"/>
      <c r="D102" s="36"/>
      <c r="E102" s="54"/>
      <c r="F102" s="54"/>
      <c r="G102" s="36"/>
      <c r="H102" s="53"/>
      <c r="I102" s="36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6"/>
      <c r="B103" s="54"/>
      <c r="C103" s="54"/>
      <c r="D103" s="36"/>
      <c r="E103" s="54"/>
      <c r="F103" s="54"/>
      <c r="G103" s="36"/>
      <c r="H103" s="53"/>
      <c r="I103" s="36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6"/>
      <c r="B104" s="54"/>
      <c r="C104" s="54"/>
      <c r="D104" s="36"/>
      <c r="E104" s="54"/>
      <c r="F104" s="54"/>
      <c r="G104" s="36"/>
      <c r="H104" s="53"/>
      <c r="I104" s="36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6"/>
      <c r="B105" s="54"/>
      <c r="C105" s="54"/>
      <c r="D105" s="36"/>
      <c r="E105" s="54"/>
      <c r="F105" s="54"/>
      <c r="G105" s="36"/>
      <c r="H105" s="53"/>
      <c r="I105" s="36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6"/>
      <c r="B106" s="54"/>
      <c r="C106" s="54"/>
      <c r="D106" s="36"/>
      <c r="E106" s="54"/>
      <c r="F106" s="54"/>
      <c r="G106" s="36"/>
      <c r="H106" s="53"/>
      <c r="I106" s="36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6"/>
      <c r="B107" s="54"/>
      <c r="C107" s="54"/>
      <c r="D107" s="36"/>
      <c r="E107" s="54"/>
      <c r="F107" s="54"/>
      <c r="G107" s="36"/>
      <c r="H107" s="53"/>
      <c r="I107" s="36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6"/>
      <c r="B108" s="54"/>
      <c r="C108" s="54"/>
      <c r="D108" s="36"/>
      <c r="E108" s="54"/>
      <c r="F108" s="54"/>
      <c r="G108" s="36"/>
      <c r="H108" s="53"/>
      <c r="I108" s="36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6"/>
      <c r="B109" s="54"/>
      <c r="C109" s="54"/>
      <c r="D109" s="36"/>
      <c r="E109" s="54"/>
      <c r="F109" s="54"/>
      <c r="G109" s="36"/>
      <c r="H109" s="53"/>
      <c r="I109" s="36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6"/>
      <c r="B110" s="54"/>
      <c r="C110" s="54"/>
      <c r="D110" s="36"/>
      <c r="E110" s="54"/>
      <c r="F110" s="54"/>
      <c r="G110" s="36"/>
      <c r="H110" s="53"/>
      <c r="I110" s="36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6"/>
      <c r="B111" s="54"/>
      <c r="C111" s="54"/>
      <c r="D111" s="36"/>
      <c r="E111" s="54"/>
      <c r="F111" s="54"/>
      <c r="G111" s="36"/>
      <c r="H111" s="53"/>
      <c r="I111" s="36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6"/>
      <c r="B112" s="54"/>
      <c r="C112" s="54"/>
      <c r="D112" s="36"/>
      <c r="E112" s="54"/>
      <c r="F112" s="54"/>
      <c r="G112" s="36"/>
      <c r="H112" s="53"/>
      <c r="I112" s="36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6"/>
      <c r="B113" s="54"/>
      <c r="C113" s="54"/>
      <c r="D113" s="36"/>
      <c r="E113" s="54"/>
      <c r="F113" s="54"/>
      <c r="G113" s="36"/>
      <c r="H113" s="53"/>
      <c r="I113" s="36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6"/>
      <c r="B114" s="54"/>
      <c r="C114" s="54"/>
      <c r="D114" s="36"/>
      <c r="E114" s="54"/>
      <c r="F114" s="54"/>
      <c r="G114" s="36"/>
      <c r="H114" s="53"/>
      <c r="I114" s="36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6"/>
      <c r="B115" s="54"/>
      <c r="C115" s="54"/>
      <c r="D115" s="36"/>
      <c r="E115" s="54"/>
      <c r="F115" s="54"/>
      <c r="G115" s="36"/>
      <c r="H115" s="53"/>
      <c r="I115" s="36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6"/>
      <c r="B116" s="54"/>
      <c r="C116" s="54"/>
      <c r="D116" s="36"/>
      <c r="E116" s="54"/>
      <c r="F116" s="54"/>
      <c r="G116" s="36"/>
      <c r="H116" s="53"/>
      <c r="I116" s="36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6"/>
      <c r="B117" s="54"/>
      <c r="C117" s="54"/>
      <c r="D117" s="36"/>
      <c r="E117" s="54"/>
      <c r="F117" s="54"/>
      <c r="G117" s="36"/>
      <c r="H117" s="53"/>
      <c r="I117" s="36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6"/>
      <c r="B118" s="54"/>
      <c r="C118" s="54"/>
      <c r="D118" s="36"/>
      <c r="E118" s="54"/>
      <c r="F118" s="54"/>
      <c r="G118" s="36"/>
      <c r="H118" s="53"/>
      <c r="I118" s="36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6"/>
      <c r="B119" s="54"/>
      <c r="C119" s="54"/>
      <c r="D119" s="36"/>
      <c r="E119" s="54"/>
      <c r="F119" s="54"/>
      <c r="G119" s="36"/>
      <c r="H119" s="53"/>
      <c r="I119" s="36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6"/>
      <c r="B120" s="54"/>
      <c r="C120" s="54"/>
      <c r="D120" s="36"/>
      <c r="E120" s="54"/>
      <c r="F120" s="54"/>
      <c r="G120" s="36"/>
      <c r="H120" s="53"/>
      <c r="I120" s="36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6"/>
      <c r="B121" s="54"/>
      <c r="C121" s="54"/>
      <c r="D121" s="36"/>
      <c r="E121" s="54"/>
      <c r="F121" s="54"/>
      <c r="G121" s="36"/>
      <c r="H121" s="53"/>
      <c r="I121" s="36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6"/>
      <c r="B122" s="54"/>
      <c r="C122" s="54"/>
      <c r="D122" s="36"/>
      <c r="E122" s="54"/>
      <c r="F122" s="54"/>
      <c r="G122" s="36"/>
      <c r="H122" s="53"/>
      <c r="I122" s="36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6"/>
      <c r="B123" s="54"/>
      <c r="C123" s="54"/>
      <c r="D123" s="36"/>
      <c r="E123" s="54"/>
      <c r="F123" s="54"/>
      <c r="G123" s="36"/>
      <c r="H123" s="53"/>
      <c r="I123" s="36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6"/>
      <c r="B124" s="54"/>
      <c r="C124" s="54"/>
      <c r="D124" s="36"/>
      <c r="E124" s="54"/>
      <c r="F124" s="54"/>
      <c r="G124" s="36"/>
      <c r="H124" s="53"/>
      <c r="I124" s="36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6"/>
      <c r="B125" s="54"/>
      <c r="C125" s="54"/>
      <c r="D125" s="36"/>
      <c r="E125" s="54"/>
      <c r="F125" s="54"/>
      <c r="G125" s="36"/>
      <c r="H125" s="53"/>
      <c r="I125" s="36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6"/>
      <c r="B126" s="54"/>
      <c r="C126" s="54"/>
      <c r="D126" s="36"/>
      <c r="E126" s="54"/>
      <c r="F126" s="54"/>
      <c r="G126" s="36"/>
      <c r="H126" s="53"/>
      <c r="I126" s="36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6"/>
      <c r="B127" s="54"/>
      <c r="C127" s="54"/>
      <c r="D127" s="36"/>
      <c r="E127" s="54"/>
      <c r="F127" s="54"/>
      <c r="G127" s="36"/>
      <c r="H127" s="53"/>
      <c r="I127" s="36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6"/>
      <c r="B128" s="54"/>
      <c r="C128" s="54"/>
      <c r="D128" s="36"/>
      <c r="E128" s="54"/>
      <c r="F128" s="54"/>
      <c r="G128" s="36"/>
      <c r="H128" s="53"/>
      <c r="I128" s="36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6"/>
      <c r="B129" s="54"/>
      <c r="C129" s="54"/>
      <c r="D129" s="36"/>
      <c r="E129" s="54"/>
      <c r="F129" s="54"/>
      <c r="G129" s="36"/>
      <c r="H129" s="53"/>
      <c r="I129" s="36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6"/>
      <c r="B130" s="54"/>
      <c r="C130" s="54"/>
      <c r="D130" s="36"/>
      <c r="E130" s="54"/>
      <c r="F130" s="54"/>
      <c r="G130" s="36"/>
      <c r="H130" s="53"/>
      <c r="I130" s="36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6"/>
      <c r="B131" s="54"/>
      <c r="C131" s="54"/>
      <c r="D131" s="36"/>
      <c r="E131" s="54"/>
      <c r="F131" s="54"/>
      <c r="G131" s="36"/>
      <c r="H131" s="53"/>
      <c r="I131" s="36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6"/>
      <c r="B132" s="54"/>
      <c r="C132" s="54"/>
      <c r="D132" s="36"/>
      <c r="E132" s="54"/>
      <c r="F132" s="54"/>
      <c r="G132" s="36"/>
      <c r="H132" s="53"/>
      <c r="I132" s="36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6"/>
      <c r="B133" s="54"/>
      <c r="C133" s="54"/>
      <c r="D133" s="36"/>
      <c r="E133" s="54"/>
      <c r="F133" s="54"/>
      <c r="G133" s="36"/>
      <c r="H133" s="53"/>
      <c r="I133" s="36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6"/>
      <c r="B134" s="54"/>
      <c r="C134" s="54"/>
      <c r="D134" s="36"/>
      <c r="E134" s="54"/>
      <c r="F134" s="54"/>
      <c r="G134" s="36"/>
      <c r="H134" s="53"/>
      <c r="I134" s="36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6"/>
      <c r="B135" s="54"/>
      <c r="C135" s="54"/>
      <c r="D135" s="36"/>
      <c r="E135" s="54"/>
      <c r="F135" s="54"/>
      <c r="G135" s="36"/>
      <c r="H135" s="53"/>
      <c r="I135" s="36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6"/>
      <c r="B136" s="54"/>
      <c r="C136" s="54"/>
      <c r="D136" s="36"/>
      <c r="E136" s="54"/>
      <c r="F136" s="54"/>
      <c r="G136" s="36"/>
      <c r="H136" s="53"/>
      <c r="I136" s="36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6"/>
      <c r="B137" s="54"/>
      <c r="C137" s="54"/>
      <c r="D137" s="36"/>
      <c r="E137" s="54"/>
      <c r="F137" s="54"/>
      <c r="G137" s="36"/>
      <c r="H137" s="53"/>
      <c r="I137" s="36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6"/>
      <c r="B138" s="54"/>
      <c r="C138" s="54"/>
      <c r="D138" s="36"/>
      <c r="E138" s="54"/>
      <c r="F138" s="54"/>
      <c r="G138" s="36"/>
      <c r="H138" s="53"/>
      <c r="I138" s="36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6"/>
      <c r="B139" s="54"/>
      <c r="C139" s="54"/>
      <c r="D139" s="36"/>
      <c r="E139" s="54"/>
      <c r="F139" s="54"/>
      <c r="G139" s="36"/>
      <c r="H139" s="53"/>
      <c r="I139" s="36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6"/>
      <c r="B140" s="54"/>
      <c r="C140" s="54"/>
      <c r="D140" s="36"/>
      <c r="E140" s="54"/>
      <c r="F140" s="54"/>
      <c r="G140" s="36"/>
      <c r="H140" s="53"/>
      <c r="I140" s="36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6"/>
      <c r="B141" s="54"/>
      <c r="C141" s="54"/>
      <c r="D141" s="36"/>
      <c r="E141" s="54"/>
      <c r="F141" s="54"/>
      <c r="G141" s="36"/>
      <c r="H141" s="53"/>
      <c r="I141" s="36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6"/>
      <c r="B142" s="54"/>
      <c r="C142" s="54"/>
      <c r="D142" s="36"/>
      <c r="E142" s="54"/>
      <c r="F142" s="54"/>
      <c r="G142" s="36"/>
      <c r="H142" s="53"/>
      <c r="I142" s="36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6"/>
      <c r="B143" s="54"/>
      <c r="C143" s="54"/>
      <c r="D143" s="36"/>
      <c r="E143" s="54"/>
      <c r="F143" s="54"/>
      <c r="G143" s="36"/>
      <c r="H143" s="53"/>
      <c r="I143" s="36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6"/>
      <c r="B144" s="54"/>
      <c r="C144" s="54"/>
      <c r="D144" s="36"/>
      <c r="E144" s="54"/>
      <c r="F144" s="54"/>
      <c r="G144" s="36"/>
      <c r="H144" s="53"/>
      <c r="I144" s="36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6"/>
      <c r="B145" s="54"/>
      <c r="C145" s="54"/>
      <c r="D145" s="36"/>
      <c r="E145" s="54"/>
      <c r="F145" s="54"/>
      <c r="G145" s="36"/>
      <c r="H145" s="53"/>
      <c r="I145" s="36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6"/>
      <c r="B146" s="54"/>
      <c r="C146" s="54"/>
      <c r="D146" s="36"/>
      <c r="E146" s="54"/>
      <c r="F146" s="54"/>
      <c r="G146" s="36"/>
      <c r="H146" s="53"/>
      <c r="I146" s="36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6"/>
      <c r="B147" s="54"/>
      <c r="C147" s="54"/>
      <c r="D147" s="36"/>
      <c r="E147" s="54"/>
      <c r="F147" s="54"/>
      <c r="G147" s="36"/>
      <c r="H147" s="53"/>
      <c r="I147" s="36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6"/>
      <c r="B148" s="54"/>
      <c r="C148" s="54"/>
      <c r="D148" s="36"/>
      <c r="E148" s="54"/>
      <c r="F148" s="54"/>
      <c r="G148" s="36"/>
      <c r="H148" s="53"/>
      <c r="I148" s="36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6"/>
      <c r="B149" s="54"/>
      <c r="C149" s="54"/>
      <c r="D149" s="36"/>
      <c r="E149" s="54"/>
      <c r="F149" s="54"/>
      <c r="G149" s="36"/>
      <c r="H149" s="53"/>
      <c r="I149" s="36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6"/>
      <c r="B150" s="54"/>
      <c r="C150" s="54"/>
      <c r="D150" s="36"/>
      <c r="E150" s="54"/>
      <c r="F150" s="54"/>
      <c r="G150" s="36"/>
      <c r="H150" s="53"/>
      <c r="I150" s="36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6"/>
      <c r="B151" s="54"/>
      <c r="C151" s="54"/>
      <c r="D151" s="36"/>
      <c r="E151" s="54"/>
      <c r="F151" s="54"/>
      <c r="G151" s="36"/>
      <c r="H151" s="53"/>
      <c r="I151" s="36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6"/>
      <c r="B152" s="54"/>
      <c r="C152" s="54"/>
      <c r="D152" s="36"/>
      <c r="E152" s="54"/>
      <c r="F152" s="54"/>
      <c r="G152" s="36"/>
      <c r="H152" s="53"/>
      <c r="I152" s="3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6"/>
      <c r="B153" s="54"/>
      <c r="C153" s="54"/>
      <c r="D153" s="36"/>
      <c r="E153" s="54"/>
      <c r="F153" s="54"/>
      <c r="G153" s="36"/>
      <c r="H153" s="53"/>
      <c r="I153" s="36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6"/>
      <c r="B154" s="54"/>
      <c r="C154" s="54"/>
      <c r="D154" s="36"/>
      <c r="E154" s="54"/>
      <c r="F154" s="54"/>
      <c r="G154" s="36"/>
      <c r="H154" s="53"/>
      <c r="I154" s="36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6"/>
      <c r="B155" s="54"/>
      <c r="C155" s="54"/>
      <c r="D155" s="36"/>
      <c r="E155" s="54"/>
      <c r="F155" s="54"/>
      <c r="G155" s="36"/>
      <c r="H155" s="53"/>
      <c r="I155" s="36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6"/>
      <c r="B156" s="54"/>
      <c r="C156" s="54"/>
      <c r="D156" s="36"/>
      <c r="E156" s="54"/>
      <c r="F156" s="54"/>
      <c r="G156" s="36"/>
      <c r="H156" s="53"/>
      <c r="I156" s="36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6"/>
      <c r="B157" s="54"/>
      <c r="C157" s="54"/>
      <c r="D157" s="36"/>
      <c r="E157" s="54"/>
      <c r="F157" s="54"/>
      <c r="G157" s="36"/>
      <c r="H157" s="53"/>
      <c r="I157" s="36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6"/>
      <c r="B158" s="54"/>
      <c r="C158" s="54"/>
      <c r="D158" s="36"/>
      <c r="E158" s="54"/>
      <c r="F158" s="54"/>
      <c r="G158" s="36"/>
      <c r="H158" s="53"/>
      <c r="I158" s="36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6"/>
      <c r="B159" s="54"/>
      <c r="C159" s="54"/>
      <c r="D159" s="36"/>
      <c r="E159" s="54"/>
      <c r="F159" s="54"/>
      <c r="G159" s="36"/>
      <c r="H159" s="53"/>
      <c r="I159" s="36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6"/>
      <c r="B160" s="54"/>
      <c r="C160" s="54"/>
      <c r="D160" s="36"/>
      <c r="E160" s="54"/>
      <c r="F160" s="54"/>
      <c r="G160" s="36"/>
      <c r="H160" s="53"/>
      <c r="I160" s="3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6"/>
      <c r="B161" s="54"/>
      <c r="C161" s="54"/>
      <c r="D161" s="36"/>
      <c r="E161" s="54"/>
      <c r="F161" s="54"/>
      <c r="G161" s="36"/>
      <c r="H161" s="53"/>
      <c r="I161" s="36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6"/>
      <c r="B162" s="54"/>
      <c r="C162" s="54"/>
      <c r="D162" s="36"/>
      <c r="E162" s="54"/>
      <c r="F162" s="54"/>
      <c r="G162" s="36"/>
      <c r="H162" s="53"/>
      <c r="I162" s="36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6"/>
      <c r="B163" s="54"/>
      <c r="C163" s="54"/>
      <c r="D163" s="36"/>
      <c r="E163" s="54"/>
      <c r="F163" s="54"/>
      <c r="G163" s="36"/>
      <c r="H163" s="53"/>
      <c r="I163" s="36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6"/>
      <c r="B164" s="54"/>
      <c r="C164" s="54"/>
      <c r="D164" s="36"/>
      <c r="E164" s="54"/>
      <c r="F164" s="54"/>
      <c r="G164" s="36"/>
      <c r="H164" s="53"/>
      <c r="I164" s="36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6"/>
      <c r="B165" s="54"/>
      <c r="C165" s="54"/>
      <c r="D165" s="36"/>
      <c r="E165" s="54"/>
      <c r="F165" s="54"/>
      <c r="G165" s="36"/>
      <c r="H165" s="53"/>
      <c r="I165" s="36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6"/>
      <c r="B166" s="54"/>
      <c r="C166" s="54"/>
      <c r="D166" s="36"/>
      <c r="E166" s="54"/>
      <c r="F166" s="54"/>
      <c r="G166" s="36"/>
      <c r="H166" s="53"/>
      <c r="I166" s="3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6"/>
      <c r="B167" s="54"/>
      <c r="C167" s="54"/>
      <c r="D167" s="36"/>
      <c r="E167" s="54"/>
      <c r="F167" s="54"/>
      <c r="G167" s="36"/>
      <c r="H167" s="53"/>
      <c r="I167" s="36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6"/>
      <c r="B168" s="54"/>
      <c r="C168" s="54"/>
      <c r="D168" s="36"/>
      <c r="E168" s="54"/>
      <c r="F168" s="54"/>
      <c r="G168" s="36"/>
      <c r="H168" s="53"/>
      <c r="I168" s="36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6"/>
      <c r="B169" s="54"/>
      <c r="C169" s="54"/>
      <c r="D169" s="36"/>
      <c r="E169" s="54"/>
      <c r="F169" s="54"/>
      <c r="G169" s="36"/>
      <c r="H169" s="53"/>
      <c r="I169" s="36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6"/>
      <c r="B170" s="54"/>
      <c r="C170" s="54"/>
      <c r="D170" s="36"/>
      <c r="E170" s="54"/>
      <c r="F170" s="54"/>
      <c r="G170" s="36"/>
      <c r="H170" s="53"/>
      <c r="I170" s="36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6"/>
      <c r="B171" s="54"/>
      <c r="C171" s="54"/>
      <c r="D171" s="36"/>
      <c r="E171" s="54"/>
      <c r="F171" s="54"/>
      <c r="G171" s="36"/>
      <c r="H171" s="53"/>
      <c r="I171" s="36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6"/>
      <c r="B172" s="54"/>
      <c r="C172" s="54"/>
      <c r="D172" s="36"/>
      <c r="E172" s="54"/>
      <c r="F172" s="54"/>
      <c r="G172" s="36"/>
      <c r="H172" s="53"/>
      <c r="I172" s="3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6"/>
      <c r="B173" s="54"/>
      <c r="C173" s="54"/>
      <c r="D173" s="36"/>
      <c r="E173" s="54"/>
      <c r="F173" s="54"/>
      <c r="G173" s="36"/>
      <c r="H173" s="53"/>
      <c r="I173" s="36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6"/>
      <c r="B174" s="54"/>
      <c r="C174" s="54"/>
      <c r="D174" s="36"/>
      <c r="E174" s="54"/>
      <c r="F174" s="54"/>
      <c r="G174" s="36"/>
      <c r="H174" s="53"/>
      <c r="I174" s="36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6"/>
      <c r="B175" s="54"/>
      <c r="C175" s="54"/>
      <c r="D175" s="36"/>
      <c r="E175" s="54"/>
      <c r="F175" s="54"/>
      <c r="G175" s="36"/>
      <c r="H175" s="53"/>
      <c r="I175" s="36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6"/>
      <c r="B176" s="54"/>
      <c r="C176" s="54"/>
      <c r="D176" s="36"/>
      <c r="E176" s="54"/>
      <c r="F176" s="54"/>
      <c r="G176" s="36"/>
      <c r="H176" s="53"/>
      <c r="I176" s="36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6"/>
      <c r="B177" s="54"/>
      <c r="C177" s="54"/>
      <c r="D177" s="36"/>
      <c r="E177" s="54"/>
      <c r="F177" s="54"/>
      <c r="G177" s="36"/>
      <c r="H177" s="53"/>
      <c r="I177" s="36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6"/>
      <c r="B178" s="54"/>
      <c r="C178" s="54"/>
      <c r="D178" s="36"/>
      <c r="E178" s="54"/>
      <c r="F178" s="54"/>
      <c r="G178" s="36"/>
      <c r="H178" s="53"/>
      <c r="I178" s="36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6"/>
      <c r="B179" s="54"/>
      <c r="C179" s="54"/>
      <c r="D179" s="36"/>
      <c r="E179" s="54"/>
      <c r="F179" s="54"/>
      <c r="G179" s="36"/>
      <c r="H179" s="53"/>
      <c r="I179" s="36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6"/>
      <c r="B180" s="54"/>
      <c r="C180" s="54"/>
      <c r="D180" s="36"/>
      <c r="E180" s="54"/>
      <c r="F180" s="54"/>
      <c r="G180" s="36"/>
      <c r="H180" s="53"/>
      <c r="I180" s="36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6"/>
      <c r="B181" s="54"/>
      <c r="C181" s="54"/>
      <c r="D181" s="36"/>
      <c r="E181" s="54"/>
      <c r="F181" s="54"/>
      <c r="G181" s="36"/>
      <c r="H181" s="53"/>
      <c r="I181" s="36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6"/>
      <c r="B182" s="54"/>
      <c r="C182" s="54"/>
      <c r="D182" s="36"/>
      <c r="E182" s="54"/>
      <c r="F182" s="54"/>
      <c r="G182" s="36"/>
      <c r="H182" s="53"/>
      <c r="I182" s="36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6"/>
      <c r="B183" s="54"/>
      <c r="C183" s="54"/>
      <c r="D183" s="36"/>
      <c r="E183" s="54"/>
      <c r="F183" s="54"/>
      <c r="G183" s="36"/>
      <c r="H183" s="53"/>
      <c r="I183" s="36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6"/>
      <c r="B184" s="54"/>
      <c r="C184" s="54"/>
      <c r="D184" s="36"/>
      <c r="E184" s="54"/>
      <c r="F184" s="54"/>
      <c r="G184" s="36"/>
      <c r="H184" s="53"/>
      <c r="I184" s="36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6"/>
      <c r="B185" s="54"/>
      <c r="C185" s="54"/>
      <c r="D185" s="36"/>
      <c r="E185" s="54"/>
      <c r="F185" s="54"/>
      <c r="G185" s="36"/>
      <c r="H185" s="53"/>
      <c r="I185" s="36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6"/>
      <c r="B186" s="54"/>
      <c r="C186" s="54"/>
      <c r="D186" s="36"/>
      <c r="E186" s="54"/>
      <c r="F186" s="54"/>
      <c r="G186" s="36"/>
      <c r="H186" s="53"/>
      <c r="I186" s="36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6"/>
      <c r="B187" s="54"/>
      <c r="C187" s="54"/>
      <c r="D187" s="36"/>
      <c r="E187" s="54"/>
      <c r="F187" s="54"/>
      <c r="G187" s="36"/>
      <c r="H187" s="53"/>
      <c r="I187" s="36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6"/>
      <c r="B188" s="54"/>
      <c r="C188" s="54"/>
      <c r="D188" s="36"/>
      <c r="E188" s="54"/>
      <c r="F188" s="54"/>
      <c r="G188" s="36"/>
      <c r="H188" s="53"/>
      <c r="I188" s="36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6"/>
      <c r="B189" s="54"/>
      <c r="C189" s="54"/>
      <c r="D189" s="36"/>
      <c r="E189" s="54"/>
      <c r="F189" s="54"/>
      <c r="G189" s="36"/>
      <c r="H189" s="53"/>
      <c r="I189" s="36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6"/>
      <c r="B190" s="54"/>
      <c r="C190" s="54"/>
      <c r="D190" s="36"/>
      <c r="E190" s="54"/>
      <c r="F190" s="54"/>
      <c r="G190" s="36"/>
      <c r="H190" s="53"/>
      <c r="I190" s="36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6"/>
      <c r="B191" s="54"/>
      <c r="C191" s="54"/>
      <c r="D191" s="36"/>
      <c r="E191" s="54"/>
      <c r="F191" s="54"/>
      <c r="G191" s="36"/>
      <c r="H191" s="53"/>
      <c r="I191" s="36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6"/>
      <c r="B192" s="54"/>
      <c r="C192" s="54"/>
      <c r="D192" s="36"/>
      <c r="E192" s="54"/>
      <c r="F192" s="54"/>
      <c r="G192" s="36"/>
      <c r="H192" s="53"/>
      <c r="I192" s="36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6"/>
      <c r="B193" s="54"/>
      <c r="C193" s="54"/>
      <c r="D193" s="36"/>
      <c r="E193" s="54"/>
      <c r="F193" s="54"/>
      <c r="G193" s="36"/>
      <c r="H193" s="53"/>
      <c r="I193" s="36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6"/>
      <c r="B194" s="54"/>
      <c r="C194" s="54"/>
      <c r="D194" s="36"/>
      <c r="E194" s="54"/>
      <c r="F194" s="54"/>
      <c r="G194" s="36"/>
      <c r="H194" s="53"/>
      <c r="I194" s="36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6"/>
      <c r="B195" s="54"/>
      <c r="C195" s="54"/>
      <c r="D195" s="36"/>
      <c r="E195" s="54"/>
      <c r="F195" s="54"/>
      <c r="G195" s="36"/>
      <c r="H195" s="53"/>
      <c r="I195" s="36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6"/>
      <c r="B196" s="54"/>
      <c r="C196" s="54"/>
      <c r="D196" s="36"/>
      <c r="E196" s="54"/>
      <c r="F196" s="54"/>
      <c r="G196" s="36"/>
      <c r="H196" s="53"/>
      <c r="I196" s="36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6"/>
      <c r="B197" s="54"/>
      <c r="C197" s="54"/>
      <c r="D197" s="36"/>
      <c r="E197" s="54"/>
      <c r="F197" s="54"/>
      <c r="G197" s="36"/>
      <c r="H197" s="53"/>
      <c r="I197" s="36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6"/>
      <c r="B198" s="54"/>
      <c r="C198" s="54"/>
      <c r="D198" s="36"/>
      <c r="E198" s="54"/>
      <c r="F198" s="54"/>
      <c r="G198" s="36"/>
      <c r="H198" s="53"/>
      <c r="I198" s="36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6"/>
      <c r="B199" s="54"/>
      <c r="C199" s="54"/>
      <c r="D199" s="36"/>
      <c r="E199" s="54"/>
      <c r="F199" s="54"/>
      <c r="G199" s="36"/>
      <c r="H199" s="53"/>
      <c r="I199" s="36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6"/>
      <c r="B200" s="54"/>
      <c r="C200" s="54"/>
      <c r="D200" s="36"/>
      <c r="E200" s="54"/>
      <c r="F200" s="54"/>
      <c r="G200" s="36"/>
      <c r="H200" s="53"/>
      <c r="I200" s="36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6"/>
      <c r="B201" s="54"/>
      <c r="C201" s="54"/>
      <c r="D201" s="36"/>
      <c r="E201" s="54"/>
      <c r="F201" s="54"/>
      <c r="G201" s="36"/>
      <c r="H201" s="53"/>
      <c r="I201" s="36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6"/>
      <c r="B202" s="54"/>
      <c r="C202" s="54"/>
      <c r="D202" s="36"/>
      <c r="E202" s="54"/>
      <c r="F202" s="54"/>
      <c r="G202" s="36"/>
      <c r="H202" s="53"/>
      <c r="I202" s="36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6"/>
      <c r="B203" s="54"/>
      <c r="C203" s="54"/>
      <c r="D203" s="36"/>
      <c r="E203" s="54"/>
      <c r="F203" s="54"/>
      <c r="G203" s="36"/>
      <c r="H203" s="53"/>
      <c r="I203" s="36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6"/>
      <c r="B204" s="54"/>
      <c r="C204" s="54"/>
      <c r="D204" s="36"/>
      <c r="E204" s="54"/>
      <c r="F204" s="54"/>
      <c r="G204" s="36"/>
      <c r="H204" s="53"/>
      <c r="I204" s="36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6"/>
      <c r="B205" s="54"/>
      <c r="C205" s="54"/>
      <c r="D205" s="36"/>
      <c r="E205" s="54"/>
      <c r="F205" s="54"/>
      <c r="G205" s="36"/>
      <c r="H205" s="53"/>
      <c r="I205" s="36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6"/>
      <c r="B206" s="54"/>
      <c r="C206" s="54"/>
      <c r="D206" s="36"/>
      <c r="E206" s="54"/>
      <c r="F206" s="54"/>
      <c r="G206" s="36"/>
      <c r="H206" s="53"/>
      <c r="I206" s="36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6"/>
      <c r="B207" s="54"/>
      <c r="C207" s="54"/>
      <c r="D207" s="36"/>
      <c r="E207" s="54"/>
      <c r="F207" s="54"/>
      <c r="G207" s="36"/>
      <c r="H207" s="53"/>
      <c r="I207" s="36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6"/>
      <c r="B208" s="54"/>
      <c r="C208" s="54"/>
      <c r="D208" s="36"/>
      <c r="E208" s="54"/>
      <c r="F208" s="54"/>
      <c r="G208" s="36"/>
      <c r="H208" s="53"/>
      <c r="I208" s="36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6"/>
      <c r="B209" s="54"/>
      <c r="C209" s="54"/>
      <c r="D209" s="36"/>
      <c r="E209" s="54"/>
      <c r="F209" s="54"/>
      <c r="G209" s="36"/>
      <c r="H209" s="53"/>
      <c r="I209" s="36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6"/>
      <c r="B210" s="54"/>
      <c r="C210" s="54"/>
      <c r="D210" s="36"/>
      <c r="E210" s="54"/>
      <c r="F210" s="54"/>
      <c r="G210" s="36"/>
      <c r="H210" s="53"/>
      <c r="I210" s="36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6"/>
      <c r="B211" s="54"/>
      <c r="C211" s="54"/>
      <c r="D211" s="36"/>
      <c r="E211" s="54"/>
      <c r="F211" s="54"/>
      <c r="G211" s="36"/>
      <c r="H211" s="53"/>
      <c r="I211" s="36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6"/>
      <c r="B212" s="54"/>
      <c r="C212" s="54"/>
      <c r="D212" s="36"/>
      <c r="E212" s="54"/>
      <c r="F212" s="54"/>
      <c r="G212" s="36"/>
      <c r="H212" s="53"/>
      <c r="I212" s="36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6"/>
      <c r="B213" s="54"/>
      <c r="C213" s="54"/>
      <c r="D213" s="36"/>
      <c r="E213" s="54"/>
      <c r="F213" s="54"/>
      <c r="G213" s="36"/>
      <c r="H213" s="53"/>
      <c r="I213" s="36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6"/>
      <c r="B214" s="54"/>
      <c r="C214" s="54"/>
      <c r="D214" s="36"/>
      <c r="E214" s="54"/>
      <c r="F214" s="54"/>
      <c r="G214" s="36"/>
      <c r="H214" s="53"/>
      <c r="I214" s="36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6"/>
      <c r="B215" s="54"/>
      <c r="C215" s="54"/>
      <c r="D215" s="36"/>
      <c r="E215" s="54"/>
      <c r="F215" s="54"/>
      <c r="G215" s="36"/>
      <c r="H215" s="53"/>
      <c r="I215" s="36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6"/>
      <c r="B216" s="54"/>
      <c r="C216" s="54"/>
      <c r="D216" s="36"/>
      <c r="E216" s="54"/>
      <c r="F216" s="54"/>
      <c r="G216" s="36"/>
      <c r="H216" s="53"/>
      <c r="I216" s="36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6"/>
      <c r="B217" s="54"/>
      <c r="C217" s="54"/>
      <c r="D217" s="36"/>
      <c r="E217" s="54"/>
      <c r="F217" s="54"/>
      <c r="G217" s="36"/>
      <c r="H217" s="53"/>
      <c r="I217" s="36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6"/>
      <c r="B218" s="54"/>
      <c r="C218" s="54"/>
      <c r="D218" s="36"/>
      <c r="E218" s="54"/>
      <c r="F218" s="54"/>
      <c r="G218" s="36"/>
      <c r="H218" s="53"/>
      <c r="I218" s="36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6"/>
      <c r="B219" s="54"/>
      <c r="C219" s="54"/>
      <c r="D219" s="36"/>
      <c r="E219" s="54"/>
      <c r="F219" s="54"/>
      <c r="G219" s="36"/>
      <c r="H219" s="53"/>
      <c r="I219" s="36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6"/>
      <c r="B220" s="54"/>
      <c r="C220" s="54"/>
      <c r="D220" s="36"/>
      <c r="E220" s="54"/>
      <c r="F220" s="54"/>
      <c r="G220" s="36"/>
      <c r="H220" s="53"/>
      <c r="I220" s="36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6"/>
      <c r="B221" s="54"/>
      <c r="C221" s="54"/>
      <c r="D221" s="36"/>
      <c r="E221" s="54"/>
      <c r="F221" s="54"/>
      <c r="G221" s="36"/>
      <c r="H221" s="53"/>
      <c r="I221" s="36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6"/>
      <c r="B222" s="54"/>
      <c r="C222" s="54"/>
      <c r="D222" s="36"/>
      <c r="E222" s="54"/>
      <c r="F222" s="54"/>
      <c r="G222" s="36"/>
      <c r="H222" s="53"/>
      <c r="I222" s="36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6"/>
      <c r="B223" s="54"/>
      <c r="C223" s="54"/>
      <c r="D223" s="36"/>
      <c r="E223" s="54"/>
      <c r="F223" s="54"/>
      <c r="G223" s="36"/>
      <c r="H223" s="53"/>
      <c r="I223" s="36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6"/>
      <c r="B224" s="54"/>
      <c r="C224" s="54"/>
      <c r="D224" s="36"/>
      <c r="E224" s="54"/>
      <c r="F224" s="54"/>
      <c r="G224" s="36"/>
      <c r="H224" s="53"/>
      <c r="I224" s="36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6"/>
      <c r="B225" s="54"/>
      <c r="C225" s="54"/>
      <c r="D225" s="36"/>
      <c r="E225" s="54"/>
      <c r="F225" s="54"/>
      <c r="G225" s="36"/>
      <c r="H225" s="53"/>
      <c r="I225" s="36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6"/>
      <c r="B226" s="54"/>
      <c r="C226" s="54"/>
      <c r="D226" s="36"/>
      <c r="E226" s="54"/>
      <c r="F226" s="54"/>
      <c r="G226" s="36"/>
      <c r="H226" s="53"/>
      <c r="I226" s="36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6"/>
      <c r="B227" s="54"/>
      <c r="C227" s="54"/>
      <c r="D227" s="36"/>
      <c r="E227" s="54"/>
      <c r="F227" s="54"/>
      <c r="G227" s="36"/>
      <c r="H227" s="53"/>
      <c r="I227" s="36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6"/>
      <c r="B228" s="54"/>
      <c r="C228" s="54"/>
      <c r="D228" s="36"/>
      <c r="E228" s="54"/>
      <c r="F228" s="54"/>
      <c r="G228" s="36"/>
      <c r="H228" s="53"/>
      <c r="I228" s="36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6"/>
      <c r="B229" s="54"/>
      <c r="C229" s="54"/>
      <c r="D229" s="36"/>
      <c r="E229" s="54"/>
      <c r="F229" s="54"/>
      <c r="G229" s="36"/>
      <c r="H229" s="53"/>
      <c r="I229" s="36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6"/>
      <c r="B230" s="54"/>
      <c r="C230" s="54"/>
      <c r="D230" s="36"/>
      <c r="E230" s="54"/>
      <c r="F230" s="54"/>
      <c r="G230" s="36"/>
      <c r="H230" s="53"/>
      <c r="I230" s="36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6"/>
      <c r="B231" s="54"/>
      <c r="C231" s="54"/>
      <c r="D231" s="36"/>
      <c r="E231" s="54"/>
      <c r="F231" s="54"/>
      <c r="G231" s="36"/>
      <c r="H231" s="53"/>
      <c r="I231" s="36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6"/>
      <c r="B232" s="54"/>
      <c r="C232" s="54"/>
      <c r="D232" s="36"/>
      <c r="E232" s="54"/>
      <c r="F232" s="54"/>
      <c r="G232" s="36"/>
      <c r="H232" s="53"/>
      <c r="I232" s="36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6"/>
      <c r="B233" s="54"/>
      <c r="C233" s="54"/>
      <c r="D233" s="36"/>
      <c r="E233" s="54"/>
      <c r="F233" s="54"/>
      <c r="G233" s="36"/>
      <c r="H233" s="53"/>
      <c r="I233" s="36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6"/>
      <c r="B234" s="54"/>
      <c r="C234" s="54"/>
      <c r="D234" s="36"/>
      <c r="E234" s="54"/>
      <c r="F234" s="54"/>
      <c r="G234" s="36"/>
      <c r="H234" s="53"/>
      <c r="I234" s="36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6"/>
      <c r="B235" s="54"/>
      <c r="C235" s="54"/>
      <c r="D235" s="36"/>
      <c r="E235" s="54"/>
      <c r="F235" s="54"/>
      <c r="G235" s="36"/>
      <c r="H235" s="53"/>
      <c r="I235" s="36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6"/>
      <c r="B236" s="54"/>
      <c r="C236" s="54"/>
      <c r="D236" s="36"/>
      <c r="E236" s="54"/>
      <c r="F236" s="54"/>
      <c r="G236" s="36"/>
      <c r="H236" s="53"/>
      <c r="I236" s="36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6"/>
      <c r="B237" s="54"/>
      <c r="C237" s="54"/>
      <c r="D237" s="36"/>
      <c r="E237" s="54"/>
      <c r="F237" s="54"/>
      <c r="G237" s="36"/>
      <c r="H237" s="53"/>
      <c r="I237" s="36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6"/>
      <c r="B238" s="54"/>
      <c r="C238" s="54"/>
      <c r="D238" s="36"/>
      <c r="E238" s="54"/>
      <c r="F238" s="54"/>
      <c r="G238" s="36"/>
      <c r="H238" s="53"/>
      <c r="I238" s="36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6"/>
      <c r="B239" s="54"/>
      <c r="C239" s="54"/>
      <c r="D239" s="36"/>
      <c r="E239" s="54"/>
      <c r="F239" s="54"/>
      <c r="G239" s="36"/>
      <c r="H239" s="53"/>
      <c r="I239" s="36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6"/>
      <c r="B240" s="54"/>
      <c r="C240" s="54"/>
      <c r="D240" s="36"/>
      <c r="E240" s="54"/>
      <c r="F240" s="54"/>
      <c r="G240" s="36"/>
      <c r="H240" s="53"/>
      <c r="I240" s="36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6"/>
      <c r="B241" s="54"/>
      <c r="C241" s="54"/>
      <c r="D241" s="36"/>
      <c r="E241" s="54"/>
      <c r="F241" s="54"/>
      <c r="G241" s="36"/>
      <c r="H241" s="53"/>
      <c r="I241" s="36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6"/>
      <c r="B242" s="54"/>
      <c r="C242" s="54"/>
      <c r="D242" s="36"/>
      <c r="E242" s="54"/>
      <c r="F242" s="54"/>
      <c r="G242" s="36"/>
      <c r="H242" s="53"/>
      <c r="I242" s="36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6"/>
      <c r="B243" s="54"/>
      <c r="C243" s="54"/>
      <c r="D243" s="36"/>
      <c r="E243" s="54"/>
      <c r="F243" s="54"/>
      <c r="G243" s="36"/>
      <c r="H243" s="53"/>
      <c r="I243" s="36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6"/>
      <c r="B244" s="54"/>
      <c r="C244" s="54"/>
      <c r="D244" s="36"/>
      <c r="E244" s="54"/>
      <c r="F244" s="54"/>
      <c r="G244" s="36"/>
      <c r="H244" s="53"/>
      <c r="I244" s="36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6"/>
      <c r="B245" s="54"/>
      <c r="C245" s="54"/>
      <c r="D245" s="36"/>
      <c r="E245" s="54"/>
      <c r="F245" s="54"/>
      <c r="G245" s="36"/>
      <c r="H245" s="53"/>
      <c r="I245" s="36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6"/>
      <c r="B246" s="54"/>
      <c r="C246" s="54"/>
      <c r="D246" s="36"/>
      <c r="E246" s="54"/>
      <c r="F246" s="54"/>
      <c r="G246" s="36"/>
      <c r="H246" s="53"/>
      <c r="I246" s="36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6"/>
      <c r="B247" s="54"/>
      <c r="C247" s="54"/>
      <c r="D247" s="36"/>
      <c r="E247" s="54"/>
      <c r="F247" s="54"/>
      <c r="G247" s="36"/>
      <c r="H247" s="53"/>
      <c r="I247" s="36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6"/>
      <c r="B248" s="54"/>
      <c r="C248" s="54"/>
      <c r="D248" s="36"/>
      <c r="E248" s="54"/>
      <c r="F248" s="54"/>
      <c r="G248" s="36"/>
      <c r="H248" s="53"/>
      <c r="I248" s="36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6"/>
      <c r="B249" s="54"/>
      <c r="C249" s="54"/>
      <c r="D249" s="36"/>
      <c r="E249" s="54"/>
      <c r="F249" s="54"/>
      <c r="G249" s="36"/>
      <c r="H249" s="53"/>
      <c r="I249" s="36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6"/>
      <c r="B250" s="54"/>
      <c r="C250" s="54"/>
      <c r="D250" s="36"/>
      <c r="E250" s="54"/>
      <c r="F250" s="54"/>
      <c r="G250" s="36"/>
      <c r="H250" s="53"/>
      <c r="I250" s="36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6"/>
      <c r="B251" s="54"/>
      <c r="C251" s="54"/>
      <c r="D251" s="36"/>
      <c r="E251" s="54"/>
      <c r="F251" s="54"/>
      <c r="G251" s="36"/>
      <c r="H251" s="53"/>
      <c r="I251" s="36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6"/>
      <c r="B252" s="54"/>
      <c r="C252" s="54"/>
      <c r="D252" s="36"/>
      <c r="E252" s="54"/>
      <c r="F252" s="54"/>
      <c r="G252" s="36"/>
      <c r="H252" s="53"/>
      <c r="I252" s="36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6"/>
      <c r="B253" s="54"/>
      <c r="C253" s="54"/>
      <c r="D253" s="36"/>
      <c r="E253" s="54"/>
      <c r="F253" s="54"/>
      <c r="G253" s="36"/>
      <c r="H253" s="53"/>
      <c r="I253" s="36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6"/>
      <c r="B254" s="54"/>
      <c r="C254" s="54"/>
      <c r="D254" s="36"/>
      <c r="E254" s="54"/>
      <c r="F254" s="54"/>
      <c r="G254" s="36"/>
      <c r="H254" s="53"/>
      <c r="I254" s="36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6"/>
      <c r="B255" s="54"/>
      <c r="C255" s="54"/>
      <c r="D255" s="36"/>
      <c r="E255" s="54"/>
      <c r="F255" s="54"/>
      <c r="G255" s="36"/>
      <c r="H255" s="53"/>
      <c r="I255" s="36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6"/>
      <c r="B256" s="54"/>
      <c r="C256" s="54"/>
      <c r="D256" s="36"/>
      <c r="E256" s="54"/>
      <c r="F256" s="54"/>
      <c r="G256" s="36"/>
      <c r="H256" s="53"/>
      <c r="I256" s="36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6"/>
      <c r="B257" s="54"/>
      <c r="C257" s="54"/>
      <c r="D257" s="36"/>
      <c r="E257" s="54"/>
      <c r="F257" s="54"/>
      <c r="G257" s="36"/>
      <c r="H257" s="53"/>
      <c r="I257" s="36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6"/>
      <c r="B258" s="54"/>
      <c r="C258" s="54"/>
      <c r="D258" s="36"/>
      <c r="E258" s="54"/>
      <c r="F258" s="54"/>
      <c r="G258" s="36"/>
      <c r="H258" s="53"/>
      <c r="I258" s="36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6"/>
      <c r="B259" s="54"/>
      <c r="C259" s="54"/>
      <c r="D259" s="36"/>
      <c r="E259" s="54"/>
      <c r="F259" s="54"/>
      <c r="G259" s="36"/>
      <c r="H259" s="53"/>
      <c r="I259" s="36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6"/>
      <c r="B260" s="54"/>
      <c r="C260" s="54"/>
      <c r="D260" s="36"/>
      <c r="E260" s="54"/>
      <c r="F260" s="54"/>
      <c r="G260" s="36"/>
      <c r="H260" s="53"/>
      <c r="I260" s="36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6"/>
      <c r="B261" s="54"/>
      <c r="C261" s="54"/>
      <c r="D261" s="36"/>
      <c r="E261" s="54"/>
      <c r="F261" s="54"/>
      <c r="G261" s="36"/>
      <c r="H261" s="53"/>
      <c r="I261" s="36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6"/>
      <c r="B262" s="54"/>
      <c r="C262" s="54"/>
      <c r="D262" s="36"/>
      <c r="E262" s="54"/>
      <c r="F262" s="54"/>
      <c r="G262" s="36"/>
      <c r="H262" s="53"/>
      <c r="I262" s="36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6"/>
      <c r="B263" s="54"/>
      <c r="C263" s="54"/>
      <c r="D263" s="36"/>
      <c r="E263" s="54"/>
      <c r="F263" s="54"/>
      <c r="G263" s="36"/>
      <c r="H263" s="53"/>
      <c r="I263" s="36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6"/>
      <c r="B264" s="54"/>
      <c r="C264" s="54"/>
      <c r="D264" s="36"/>
      <c r="E264" s="54"/>
      <c r="F264" s="54"/>
      <c r="G264" s="36"/>
      <c r="H264" s="53"/>
      <c r="I264" s="36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6"/>
      <c r="B265" s="54"/>
      <c r="C265" s="54"/>
      <c r="D265" s="36"/>
      <c r="E265" s="54"/>
      <c r="F265" s="54"/>
      <c r="G265" s="36"/>
      <c r="H265" s="53"/>
      <c r="I265" s="36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6"/>
      <c r="B266" s="54"/>
      <c r="C266" s="54"/>
      <c r="D266" s="36"/>
      <c r="E266" s="54"/>
      <c r="F266" s="54"/>
      <c r="G266" s="36"/>
      <c r="H266" s="53"/>
      <c r="I266" s="36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6"/>
      <c r="B267" s="54"/>
      <c r="C267" s="54"/>
      <c r="D267" s="36"/>
      <c r="E267" s="54"/>
      <c r="F267" s="54"/>
      <c r="G267" s="36"/>
      <c r="H267" s="53"/>
      <c r="I267" s="36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6"/>
      <c r="B268" s="54"/>
      <c r="C268" s="54"/>
      <c r="D268" s="36"/>
      <c r="E268" s="54"/>
      <c r="F268" s="54"/>
      <c r="G268" s="36"/>
      <c r="H268" s="53"/>
      <c r="I268" s="36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6"/>
      <c r="B269" s="54"/>
      <c r="C269" s="54"/>
      <c r="D269" s="36"/>
      <c r="E269" s="54"/>
      <c r="F269" s="54"/>
      <c r="G269" s="36"/>
      <c r="H269" s="53"/>
      <c r="I269" s="36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6"/>
      <c r="B270" s="54"/>
      <c r="C270" s="54"/>
      <c r="D270" s="36"/>
      <c r="E270" s="54"/>
      <c r="F270" s="54"/>
      <c r="G270" s="36"/>
      <c r="H270" s="53"/>
      <c r="I270" s="36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6"/>
      <c r="B271" s="54"/>
      <c r="C271" s="54"/>
      <c r="D271" s="36"/>
      <c r="E271" s="54"/>
      <c r="F271" s="54"/>
      <c r="G271" s="36"/>
      <c r="H271" s="53"/>
      <c r="I271" s="36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6"/>
      <c r="B272" s="54"/>
      <c r="C272" s="54"/>
      <c r="D272" s="36"/>
      <c r="E272" s="54"/>
      <c r="F272" s="54"/>
      <c r="G272" s="36"/>
      <c r="H272" s="53"/>
      <c r="I272" s="36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6"/>
      <c r="B273" s="54"/>
      <c r="C273" s="54"/>
      <c r="D273" s="36"/>
      <c r="E273" s="54"/>
      <c r="F273" s="54"/>
      <c r="G273" s="36"/>
      <c r="H273" s="53"/>
      <c r="I273" s="36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6"/>
      <c r="B274" s="54"/>
      <c r="C274" s="54"/>
      <c r="D274" s="36"/>
      <c r="E274" s="54"/>
      <c r="F274" s="54"/>
      <c r="G274" s="36"/>
      <c r="H274" s="53"/>
      <c r="I274" s="36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6"/>
      <c r="B275" s="54"/>
      <c r="C275" s="54"/>
      <c r="D275" s="36"/>
      <c r="E275" s="54"/>
      <c r="F275" s="54"/>
      <c r="G275" s="36"/>
      <c r="H275" s="53"/>
      <c r="I275" s="36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6"/>
      <c r="B276" s="54"/>
      <c r="C276" s="54"/>
      <c r="D276" s="36"/>
      <c r="E276" s="54"/>
      <c r="F276" s="54"/>
      <c r="G276" s="36"/>
      <c r="H276" s="53"/>
      <c r="I276" s="36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6"/>
      <c r="B277" s="54"/>
      <c r="C277" s="54"/>
      <c r="D277" s="36"/>
      <c r="E277" s="54"/>
      <c r="F277" s="54"/>
      <c r="G277" s="36"/>
      <c r="H277" s="53"/>
      <c r="I277" s="36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6"/>
      <c r="B278" s="54"/>
      <c r="C278" s="54"/>
      <c r="D278" s="36"/>
      <c r="E278" s="54"/>
      <c r="F278" s="54"/>
      <c r="G278" s="36"/>
      <c r="H278" s="53"/>
      <c r="I278" s="36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6"/>
      <c r="B279" s="54"/>
      <c r="C279" s="54"/>
      <c r="D279" s="36"/>
      <c r="E279" s="54"/>
      <c r="F279" s="54"/>
      <c r="G279" s="36"/>
      <c r="H279" s="53"/>
      <c r="I279" s="36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6"/>
      <c r="B280" s="54"/>
      <c r="C280" s="54"/>
      <c r="D280" s="36"/>
      <c r="E280" s="54"/>
      <c r="F280" s="54"/>
      <c r="G280" s="36"/>
      <c r="H280" s="53"/>
      <c r="I280" s="36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6"/>
      <c r="B281" s="54"/>
      <c r="C281" s="54"/>
      <c r="D281" s="36"/>
      <c r="E281" s="54"/>
      <c r="F281" s="54"/>
      <c r="G281" s="36"/>
      <c r="H281" s="53"/>
      <c r="I281" s="36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6"/>
      <c r="B282" s="54"/>
      <c r="C282" s="54"/>
      <c r="D282" s="36"/>
      <c r="E282" s="54"/>
      <c r="F282" s="54"/>
      <c r="G282" s="36"/>
      <c r="H282" s="53"/>
      <c r="I282" s="36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6"/>
      <c r="B283" s="54"/>
      <c r="C283" s="54"/>
      <c r="D283" s="36"/>
      <c r="E283" s="54"/>
      <c r="F283" s="54"/>
      <c r="G283" s="36"/>
      <c r="H283" s="53"/>
      <c r="I283" s="36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6"/>
      <c r="B284" s="54"/>
      <c r="C284" s="54"/>
      <c r="D284" s="36"/>
      <c r="E284" s="54"/>
      <c r="F284" s="54"/>
      <c r="G284" s="36"/>
      <c r="H284" s="53"/>
      <c r="I284" s="36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6"/>
      <c r="B285" s="54"/>
      <c r="C285" s="54"/>
      <c r="D285" s="36"/>
      <c r="E285" s="54"/>
      <c r="F285" s="54"/>
      <c r="G285" s="36"/>
      <c r="H285" s="53"/>
      <c r="I285" s="36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6"/>
      <c r="B286" s="54"/>
      <c r="C286" s="54"/>
      <c r="D286" s="36"/>
      <c r="E286" s="54"/>
      <c r="F286" s="54"/>
      <c r="G286" s="36"/>
      <c r="H286" s="53"/>
      <c r="I286" s="36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6"/>
      <c r="B287" s="54"/>
      <c r="C287" s="54"/>
      <c r="D287" s="36"/>
      <c r="E287" s="54"/>
      <c r="F287" s="54"/>
      <c r="G287" s="36"/>
      <c r="H287" s="53"/>
      <c r="I287" s="36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6"/>
      <c r="B288" s="54"/>
      <c r="C288" s="54"/>
      <c r="D288" s="36"/>
      <c r="E288" s="54"/>
      <c r="F288" s="54"/>
      <c r="G288" s="36"/>
      <c r="H288" s="53"/>
      <c r="I288" s="36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6"/>
      <c r="B289" s="54"/>
      <c r="C289" s="54"/>
      <c r="D289" s="36"/>
      <c r="E289" s="54"/>
      <c r="F289" s="54"/>
      <c r="G289" s="36"/>
      <c r="H289" s="53"/>
      <c r="I289" s="36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6"/>
      <c r="B290" s="54"/>
      <c r="C290" s="54"/>
      <c r="D290" s="36"/>
      <c r="E290" s="54"/>
      <c r="F290" s="54"/>
      <c r="G290" s="36"/>
      <c r="H290" s="53"/>
      <c r="I290" s="36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6"/>
      <c r="B291" s="54"/>
      <c r="C291" s="54"/>
      <c r="D291" s="36"/>
      <c r="E291" s="54"/>
      <c r="F291" s="54"/>
      <c r="G291" s="36"/>
      <c r="H291" s="53"/>
      <c r="I291" s="36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6"/>
      <c r="B292" s="54"/>
      <c r="C292" s="54"/>
      <c r="D292" s="36"/>
      <c r="E292" s="54"/>
      <c r="F292" s="54"/>
      <c r="G292" s="36"/>
      <c r="H292" s="53"/>
      <c r="I292" s="36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6"/>
      <c r="B293" s="54"/>
      <c r="C293" s="54"/>
      <c r="D293" s="36"/>
      <c r="E293" s="54"/>
      <c r="F293" s="54"/>
      <c r="G293" s="36"/>
      <c r="H293" s="53"/>
      <c r="I293" s="36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6"/>
      <c r="B294" s="54"/>
      <c r="C294" s="54"/>
      <c r="D294" s="36"/>
      <c r="E294" s="54"/>
      <c r="F294" s="54"/>
      <c r="G294" s="36"/>
      <c r="H294" s="53"/>
      <c r="I294" s="36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6"/>
      <c r="B295" s="54"/>
      <c r="C295" s="54"/>
      <c r="D295" s="36"/>
      <c r="E295" s="54"/>
      <c r="F295" s="54"/>
      <c r="G295" s="36"/>
      <c r="H295" s="53"/>
      <c r="I295" s="36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6"/>
      <c r="B296" s="54"/>
      <c r="C296" s="54"/>
      <c r="D296" s="36"/>
      <c r="E296" s="54"/>
      <c r="F296" s="54"/>
      <c r="G296" s="36"/>
      <c r="H296" s="53"/>
      <c r="I296" s="36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6"/>
      <c r="B297" s="54"/>
      <c r="C297" s="54"/>
      <c r="D297" s="36"/>
      <c r="E297" s="54"/>
      <c r="F297" s="54"/>
      <c r="G297" s="36"/>
      <c r="H297" s="53"/>
      <c r="I297" s="36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6"/>
      <c r="B298" s="54"/>
      <c r="C298" s="54"/>
      <c r="D298" s="36"/>
      <c r="E298" s="54"/>
      <c r="F298" s="54"/>
      <c r="G298" s="36"/>
      <c r="H298" s="53"/>
      <c r="I298" s="36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6"/>
      <c r="B299" s="54"/>
      <c r="C299" s="54"/>
      <c r="D299" s="36"/>
      <c r="E299" s="54"/>
      <c r="F299" s="54"/>
      <c r="G299" s="36"/>
      <c r="H299" s="53"/>
      <c r="I299" s="36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6"/>
      <c r="B300" s="54"/>
      <c r="C300" s="54"/>
      <c r="D300" s="36"/>
      <c r="E300" s="54"/>
      <c r="F300" s="54"/>
      <c r="G300" s="36"/>
      <c r="H300" s="53"/>
      <c r="I300" s="36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6"/>
      <c r="B301" s="54"/>
      <c r="C301" s="54"/>
      <c r="D301" s="36"/>
      <c r="E301" s="54"/>
      <c r="F301" s="54"/>
      <c r="G301" s="36"/>
      <c r="H301" s="53"/>
      <c r="I301" s="36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6"/>
      <c r="B302" s="54"/>
      <c r="C302" s="54"/>
      <c r="D302" s="36"/>
      <c r="E302" s="54"/>
      <c r="F302" s="54"/>
      <c r="G302" s="36"/>
      <c r="H302" s="53"/>
      <c r="I302" s="36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6"/>
      <c r="B303" s="54"/>
      <c r="C303" s="54"/>
      <c r="D303" s="36"/>
      <c r="E303" s="54"/>
      <c r="F303" s="54"/>
      <c r="G303" s="36"/>
      <c r="H303" s="53"/>
      <c r="I303" s="36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6"/>
      <c r="B304" s="54"/>
      <c r="C304" s="54"/>
      <c r="D304" s="36"/>
      <c r="E304" s="54"/>
      <c r="F304" s="54"/>
      <c r="G304" s="36"/>
      <c r="H304" s="53"/>
      <c r="I304" s="36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6"/>
      <c r="B305" s="54"/>
      <c r="C305" s="54"/>
      <c r="D305" s="36"/>
      <c r="E305" s="54"/>
      <c r="F305" s="54"/>
      <c r="G305" s="36"/>
      <c r="H305" s="53"/>
      <c r="I305" s="36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6"/>
      <c r="B306" s="54"/>
      <c r="C306" s="54"/>
      <c r="D306" s="36"/>
      <c r="E306" s="54"/>
      <c r="F306" s="54"/>
      <c r="G306" s="36"/>
      <c r="H306" s="53"/>
      <c r="I306" s="36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6"/>
      <c r="B307" s="54"/>
      <c r="C307" s="54"/>
      <c r="D307" s="36"/>
      <c r="E307" s="54"/>
      <c r="F307" s="54"/>
      <c r="G307" s="36"/>
      <c r="H307" s="53"/>
      <c r="I307" s="36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6"/>
      <c r="B308" s="54"/>
      <c r="C308" s="54"/>
      <c r="D308" s="36"/>
      <c r="E308" s="54"/>
      <c r="F308" s="54"/>
      <c r="G308" s="36"/>
      <c r="H308" s="53"/>
      <c r="I308" s="36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6"/>
      <c r="B309" s="54"/>
      <c r="C309" s="54"/>
      <c r="D309" s="36"/>
      <c r="E309" s="54"/>
      <c r="F309" s="54"/>
      <c r="G309" s="36"/>
      <c r="H309" s="53"/>
      <c r="I309" s="36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6"/>
      <c r="B310" s="54"/>
      <c r="C310" s="54"/>
      <c r="D310" s="36"/>
      <c r="E310" s="54"/>
      <c r="F310" s="54"/>
      <c r="G310" s="36"/>
      <c r="H310" s="53"/>
      <c r="I310" s="36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6"/>
      <c r="B311" s="54"/>
      <c r="C311" s="54"/>
      <c r="D311" s="36"/>
      <c r="E311" s="54"/>
      <c r="F311" s="54"/>
      <c r="G311" s="36"/>
      <c r="H311" s="53"/>
      <c r="I311" s="36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6"/>
      <c r="B312" s="54"/>
      <c r="C312" s="54"/>
      <c r="D312" s="36"/>
      <c r="E312" s="54"/>
      <c r="F312" s="54"/>
      <c r="G312" s="36"/>
      <c r="H312" s="53"/>
      <c r="I312" s="36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6"/>
      <c r="B313" s="54"/>
      <c r="C313" s="54"/>
      <c r="D313" s="36"/>
      <c r="E313" s="54"/>
      <c r="F313" s="54"/>
      <c r="G313" s="36"/>
      <c r="H313" s="53"/>
      <c r="I313" s="36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6"/>
      <c r="B314" s="54"/>
      <c r="C314" s="54"/>
      <c r="D314" s="36"/>
      <c r="E314" s="54"/>
      <c r="F314" s="54"/>
      <c r="G314" s="36"/>
      <c r="H314" s="53"/>
      <c r="I314" s="36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6"/>
      <c r="B315" s="54"/>
      <c r="C315" s="54"/>
      <c r="D315" s="36"/>
      <c r="E315" s="54"/>
      <c r="F315" s="54"/>
      <c r="G315" s="36"/>
      <c r="H315" s="53"/>
      <c r="I315" s="36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6"/>
      <c r="B316" s="54"/>
      <c r="C316" s="54"/>
      <c r="D316" s="36"/>
      <c r="E316" s="54"/>
      <c r="F316" s="54"/>
      <c r="G316" s="36"/>
      <c r="H316" s="53"/>
      <c r="I316" s="36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6"/>
      <c r="B317" s="54"/>
      <c r="C317" s="54"/>
      <c r="D317" s="36"/>
      <c r="E317" s="54"/>
      <c r="F317" s="54"/>
      <c r="G317" s="36"/>
      <c r="H317" s="53"/>
      <c r="I317" s="36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6"/>
      <c r="B318" s="54"/>
      <c r="C318" s="54"/>
      <c r="D318" s="36"/>
      <c r="E318" s="54"/>
      <c r="F318" s="54"/>
      <c r="G318" s="36"/>
      <c r="H318" s="53"/>
      <c r="I318" s="36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6"/>
      <c r="B319" s="54"/>
      <c r="C319" s="54"/>
      <c r="D319" s="36"/>
      <c r="E319" s="54"/>
      <c r="F319" s="54"/>
      <c r="G319" s="36"/>
      <c r="H319" s="53"/>
      <c r="I319" s="36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6"/>
      <c r="B320" s="54"/>
      <c r="C320" s="54"/>
      <c r="D320" s="36"/>
      <c r="E320" s="54"/>
      <c r="F320" s="54"/>
      <c r="G320" s="36"/>
      <c r="H320" s="53"/>
      <c r="I320" s="36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6"/>
      <c r="B321" s="54"/>
      <c r="C321" s="54"/>
      <c r="D321" s="36"/>
      <c r="E321" s="54"/>
      <c r="F321" s="54"/>
      <c r="G321" s="36"/>
      <c r="H321" s="53"/>
      <c r="I321" s="36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6"/>
      <c r="B322" s="54"/>
      <c r="C322" s="54"/>
      <c r="D322" s="36"/>
      <c r="E322" s="54"/>
      <c r="F322" s="54"/>
      <c r="G322" s="36"/>
      <c r="H322" s="53"/>
      <c r="I322" s="36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6"/>
      <c r="B323" s="54"/>
      <c r="C323" s="54"/>
      <c r="D323" s="36"/>
      <c r="E323" s="54"/>
      <c r="F323" s="54"/>
      <c r="G323" s="36"/>
      <c r="H323" s="53"/>
      <c r="I323" s="36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6"/>
      <c r="B324" s="54"/>
      <c r="C324" s="54"/>
      <c r="D324" s="36"/>
      <c r="E324" s="54"/>
      <c r="F324" s="54"/>
      <c r="G324" s="36"/>
      <c r="H324" s="53"/>
      <c r="I324" s="36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6"/>
      <c r="B325" s="54"/>
      <c r="C325" s="54"/>
      <c r="D325" s="36"/>
      <c r="E325" s="54"/>
      <c r="F325" s="54"/>
      <c r="G325" s="36"/>
      <c r="H325" s="53"/>
      <c r="I325" s="36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6"/>
      <c r="B326" s="54"/>
      <c r="C326" s="54"/>
      <c r="D326" s="36"/>
      <c r="E326" s="54"/>
      <c r="F326" s="54"/>
      <c r="G326" s="36"/>
      <c r="H326" s="53"/>
      <c r="I326" s="36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6"/>
      <c r="B327" s="54"/>
      <c r="C327" s="54"/>
      <c r="D327" s="36"/>
      <c r="E327" s="54"/>
      <c r="F327" s="54"/>
      <c r="G327" s="36"/>
      <c r="H327" s="53"/>
      <c r="I327" s="36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6"/>
      <c r="B328" s="54"/>
      <c r="C328" s="54"/>
      <c r="D328" s="36"/>
      <c r="E328" s="54"/>
      <c r="F328" s="54"/>
      <c r="G328" s="36"/>
      <c r="H328" s="53"/>
      <c r="I328" s="36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6"/>
      <c r="B329" s="54"/>
      <c r="C329" s="54"/>
      <c r="D329" s="36"/>
      <c r="E329" s="54"/>
      <c r="F329" s="54"/>
      <c r="G329" s="36"/>
      <c r="H329" s="53"/>
      <c r="I329" s="36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6"/>
      <c r="B330" s="54"/>
      <c r="C330" s="54"/>
      <c r="D330" s="36"/>
      <c r="E330" s="54"/>
      <c r="F330" s="54"/>
      <c r="G330" s="36"/>
      <c r="H330" s="53"/>
      <c r="I330" s="36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6"/>
      <c r="B331" s="54"/>
      <c r="C331" s="54"/>
      <c r="D331" s="36"/>
      <c r="E331" s="54"/>
      <c r="F331" s="54"/>
      <c r="G331" s="36"/>
      <c r="H331" s="53"/>
      <c r="I331" s="36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6"/>
      <c r="B332" s="54"/>
      <c r="C332" s="54"/>
      <c r="D332" s="36"/>
      <c r="E332" s="54"/>
      <c r="F332" s="54"/>
      <c r="G332" s="36"/>
      <c r="H332" s="53"/>
      <c r="I332" s="36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6"/>
      <c r="B333" s="54"/>
      <c r="C333" s="54"/>
      <c r="D333" s="36"/>
      <c r="E333" s="54"/>
      <c r="F333" s="54"/>
      <c r="G333" s="36"/>
      <c r="H333" s="53"/>
      <c r="I333" s="36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6"/>
      <c r="B334" s="54"/>
      <c r="C334" s="54"/>
      <c r="D334" s="36"/>
      <c r="E334" s="54"/>
      <c r="F334" s="54"/>
      <c r="G334" s="36"/>
      <c r="H334" s="53"/>
      <c r="I334" s="36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6"/>
      <c r="B335" s="54"/>
      <c r="C335" s="54"/>
      <c r="D335" s="36"/>
      <c r="E335" s="54"/>
      <c r="F335" s="54"/>
      <c r="G335" s="36"/>
      <c r="H335" s="53"/>
      <c r="I335" s="36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6"/>
      <c r="B336" s="54"/>
      <c r="C336" s="54"/>
      <c r="D336" s="36"/>
      <c r="E336" s="54"/>
      <c r="F336" s="54"/>
      <c r="G336" s="36"/>
      <c r="H336" s="53"/>
      <c r="I336" s="36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6"/>
      <c r="B337" s="54"/>
      <c r="C337" s="54"/>
      <c r="D337" s="36"/>
      <c r="E337" s="54"/>
      <c r="F337" s="54"/>
      <c r="G337" s="36"/>
      <c r="H337" s="53"/>
      <c r="I337" s="36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6"/>
      <c r="B338" s="54"/>
      <c r="C338" s="54"/>
      <c r="D338" s="36"/>
      <c r="E338" s="54"/>
      <c r="F338" s="54"/>
      <c r="G338" s="36"/>
      <c r="H338" s="53"/>
      <c r="I338" s="36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6"/>
      <c r="B339" s="54"/>
      <c r="C339" s="54"/>
      <c r="D339" s="36"/>
      <c r="E339" s="54"/>
      <c r="F339" s="54"/>
      <c r="G339" s="36"/>
      <c r="H339" s="53"/>
      <c r="I339" s="36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6"/>
      <c r="B340" s="54"/>
      <c r="C340" s="54"/>
      <c r="D340" s="36"/>
      <c r="E340" s="54"/>
      <c r="F340" s="54"/>
      <c r="G340" s="36"/>
      <c r="H340" s="53"/>
      <c r="I340" s="36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6"/>
      <c r="B341" s="54"/>
      <c r="C341" s="54"/>
      <c r="D341" s="36"/>
      <c r="E341" s="54"/>
      <c r="F341" s="54"/>
      <c r="G341" s="36"/>
      <c r="H341" s="53"/>
      <c r="I341" s="36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6"/>
      <c r="B342" s="54"/>
      <c r="C342" s="54"/>
      <c r="D342" s="36"/>
      <c r="E342" s="54"/>
      <c r="F342" s="54"/>
      <c r="G342" s="36"/>
      <c r="H342" s="53"/>
      <c r="I342" s="36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6"/>
      <c r="B343" s="54"/>
      <c r="C343" s="54"/>
      <c r="D343" s="36"/>
      <c r="E343" s="54"/>
      <c r="F343" s="54"/>
      <c r="G343" s="36"/>
      <c r="H343" s="53"/>
      <c r="I343" s="36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6"/>
      <c r="B344" s="54"/>
      <c r="C344" s="54"/>
      <c r="D344" s="36"/>
      <c r="E344" s="54"/>
      <c r="F344" s="54"/>
      <c r="G344" s="36"/>
      <c r="H344" s="53"/>
      <c r="I344" s="36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6"/>
      <c r="B345" s="54"/>
      <c r="C345" s="54"/>
      <c r="D345" s="36"/>
      <c r="E345" s="54"/>
      <c r="F345" s="54"/>
      <c r="G345" s="36"/>
      <c r="H345" s="53"/>
      <c r="I345" s="36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6"/>
      <c r="B346" s="54"/>
      <c r="C346" s="54"/>
      <c r="D346" s="36"/>
      <c r="E346" s="54"/>
      <c r="F346" s="54"/>
      <c r="G346" s="36"/>
      <c r="H346" s="53"/>
      <c r="I346" s="36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6"/>
      <c r="B347" s="54"/>
      <c r="C347" s="54"/>
      <c r="D347" s="36"/>
      <c r="E347" s="54"/>
      <c r="F347" s="54"/>
      <c r="G347" s="36"/>
      <c r="H347" s="53"/>
      <c r="I347" s="36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6"/>
      <c r="B348" s="54"/>
      <c r="C348" s="54"/>
      <c r="D348" s="36"/>
      <c r="E348" s="54"/>
      <c r="F348" s="54"/>
      <c r="G348" s="36"/>
      <c r="H348" s="53"/>
      <c r="I348" s="36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6"/>
      <c r="B349" s="54"/>
      <c r="C349" s="54"/>
      <c r="D349" s="36"/>
      <c r="E349" s="54"/>
      <c r="F349" s="54"/>
      <c r="G349" s="36"/>
      <c r="H349" s="53"/>
      <c r="I349" s="36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6"/>
      <c r="B350" s="54"/>
      <c r="C350" s="54"/>
      <c r="D350" s="36"/>
      <c r="E350" s="54"/>
      <c r="F350" s="54"/>
      <c r="G350" s="36"/>
      <c r="H350" s="53"/>
      <c r="I350" s="36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6"/>
      <c r="B351" s="54"/>
      <c r="C351" s="54"/>
      <c r="D351" s="36"/>
      <c r="E351" s="54"/>
      <c r="F351" s="54"/>
      <c r="G351" s="36"/>
      <c r="H351" s="53"/>
      <c r="I351" s="36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6"/>
      <c r="B352" s="54"/>
      <c r="C352" s="54"/>
      <c r="D352" s="36"/>
      <c r="E352" s="54"/>
      <c r="F352" s="54"/>
      <c r="G352" s="36"/>
      <c r="H352" s="53"/>
      <c r="I352" s="36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6"/>
      <c r="B353" s="54"/>
      <c r="C353" s="54"/>
      <c r="D353" s="36"/>
      <c r="E353" s="54"/>
      <c r="F353" s="54"/>
      <c r="G353" s="36"/>
      <c r="H353" s="53"/>
      <c r="I353" s="36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6"/>
      <c r="B354" s="54"/>
      <c r="C354" s="54"/>
      <c r="D354" s="36"/>
      <c r="E354" s="54"/>
      <c r="F354" s="54"/>
      <c r="G354" s="36"/>
      <c r="H354" s="53"/>
      <c r="I354" s="36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6"/>
      <c r="B355" s="54"/>
      <c r="C355" s="54"/>
      <c r="D355" s="36"/>
      <c r="E355" s="54"/>
      <c r="F355" s="54"/>
      <c r="G355" s="36"/>
      <c r="H355" s="53"/>
      <c r="I355" s="36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6"/>
      <c r="B356" s="54"/>
      <c r="C356" s="54"/>
      <c r="D356" s="36"/>
      <c r="E356" s="54"/>
      <c r="F356" s="54"/>
      <c r="G356" s="36"/>
      <c r="H356" s="53"/>
      <c r="I356" s="36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6"/>
      <c r="B357" s="54"/>
      <c r="C357" s="54"/>
      <c r="D357" s="36"/>
      <c r="E357" s="54"/>
      <c r="F357" s="54"/>
      <c r="G357" s="36"/>
      <c r="H357" s="53"/>
      <c r="I357" s="36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6"/>
      <c r="B358" s="54"/>
      <c r="C358" s="54"/>
      <c r="D358" s="36"/>
      <c r="E358" s="54"/>
      <c r="F358" s="54"/>
      <c r="G358" s="36"/>
      <c r="H358" s="53"/>
      <c r="I358" s="36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6"/>
      <c r="B359" s="54"/>
      <c r="C359" s="54"/>
      <c r="D359" s="36"/>
      <c r="E359" s="54"/>
      <c r="F359" s="54"/>
      <c r="G359" s="36"/>
      <c r="H359" s="53"/>
      <c r="I359" s="36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6"/>
      <c r="B360" s="54"/>
      <c r="C360" s="54"/>
      <c r="D360" s="36"/>
      <c r="E360" s="54"/>
      <c r="F360" s="54"/>
      <c r="G360" s="36"/>
      <c r="H360" s="53"/>
      <c r="I360" s="36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6"/>
      <c r="B361" s="54"/>
      <c r="C361" s="54"/>
      <c r="D361" s="36"/>
      <c r="E361" s="54"/>
      <c r="F361" s="54"/>
      <c r="G361" s="36"/>
      <c r="H361" s="53"/>
      <c r="I361" s="36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6"/>
      <c r="B362" s="54"/>
      <c r="C362" s="54"/>
      <c r="D362" s="36"/>
      <c r="E362" s="54"/>
      <c r="F362" s="54"/>
      <c r="G362" s="36"/>
      <c r="H362" s="53"/>
      <c r="I362" s="36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6"/>
      <c r="B363" s="54"/>
      <c r="C363" s="54"/>
      <c r="D363" s="36"/>
      <c r="E363" s="54"/>
      <c r="F363" s="54"/>
      <c r="G363" s="36"/>
      <c r="H363" s="53"/>
      <c r="I363" s="36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6"/>
      <c r="B364" s="54"/>
      <c r="C364" s="54"/>
      <c r="D364" s="36"/>
      <c r="E364" s="54"/>
      <c r="F364" s="54"/>
      <c r="G364" s="36"/>
      <c r="H364" s="53"/>
      <c r="I364" s="36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6"/>
      <c r="B365" s="54"/>
      <c r="C365" s="54"/>
      <c r="D365" s="36"/>
      <c r="E365" s="54"/>
      <c r="F365" s="54"/>
      <c r="G365" s="36"/>
      <c r="H365" s="53"/>
      <c r="I365" s="36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6"/>
      <c r="B366" s="54"/>
      <c r="C366" s="54"/>
      <c r="D366" s="36"/>
      <c r="E366" s="54"/>
      <c r="F366" s="54"/>
      <c r="G366" s="36"/>
      <c r="H366" s="53"/>
      <c r="I366" s="36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6"/>
      <c r="B367" s="54"/>
      <c r="C367" s="54"/>
      <c r="D367" s="36"/>
      <c r="E367" s="54"/>
      <c r="F367" s="54"/>
      <c r="G367" s="36"/>
      <c r="H367" s="53"/>
      <c r="I367" s="36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6"/>
      <c r="B368" s="54"/>
      <c r="C368" s="54"/>
      <c r="D368" s="36"/>
      <c r="E368" s="54"/>
      <c r="F368" s="54"/>
      <c r="G368" s="36"/>
      <c r="H368" s="53"/>
      <c r="I368" s="36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6"/>
      <c r="B369" s="54"/>
      <c r="C369" s="54"/>
      <c r="D369" s="36"/>
      <c r="E369" s="54"/>
      <c r="F369" s="54"/>
      <c r="G369" s="36"/>
      <c r="H369" s="53"/>
      <c r="I369" s="36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6"/>
      <c r="B370" s="54"/>
      <c r="C370" s="54"/>
      <c r="D370" s="36"/>
      <c r="E370" s="54"/>
      <c r="F370" s="54"/>
      <c r="G370" s="36"/>
      <c r="H370" s="53"/>
      <c r="I370" s="36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6"/>
      <c r="B371" s="54"/>
      <c r="C371" s="54"/>
      <c r="D371" s="36"/>
      <c r="E371" s="54"/>
      <c r="F371" s="54"/>
      <c r="G371" s="36"/>
      <c r="H371" s="53"/>
      <c r="I371" s="36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6"/>
      <c r="B372" s="54"/>
      <c r="C372" s="54"/>
      <c r="D372" s="36"/>
      <c r="E372" s="54"/>
      <c r="F372" s="54"/>
      <c r="G372" s="36"/>
      <c r="H372" s="53"/>
      <c r="I372" s="36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6"/>
      <c r="B373" s="54"/>
      <c r="C373" s="54"/>
      <c r="D373" s="36"/>
      <c r="E373" s="54"/>
      <c r="F373" s="54"/>
      <c r="G373" s="36"/>
      <c r="H373" s="53"/>
      <c r="I373" s="36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6"/>
      <c r="B374" s="54"/>
      <c r="C374" s="54"/>
      <c r="D374" s="36"/>
      <c r="E374" s="54"/>
      <c r="F374" s="54"/>
      <c r="G374" s="36"/>
      <c r="H374" s="53"/>
      <c r="I374" s="36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6"/>
      <c r="B375" s="54"/>
      <c r="C375" s="54"/>
      <c r="D375" s="36"/>
      <c r="E375" s="54"/>
      <c r="F375" s="54"/>
      <c r="G375" s="36"/>
      <c r="H375" s="53"/>
      <c r="I375" s="36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6"/>
      <c r="B376" s="54"/>
      <c r="C376" s="54"/>
      <c r="D376" s="36"/>
      <c r="E376" s="54"/>
      <c r="F376" s="54"/>
      <c r="G376" s="36"/>
      <c r="H376" s="53"/>
      <c r="I376" s="36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6"/>
      <c r="B377" s="54"/>
      <c r="C377" s="54"/>
      <c r="D377" s="36"/>
      <c r="E377" s="54"/>
      <c r="F377" s="54"/>
      <c r="G377" s="36"/>
      <c r="H377" s="53"/>
      <c r="I377" s="36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6"/>
      <c r="B378" s="54"/>
      <c r="C378" s="54"/>
      <c r="D378" s="36"/>
      <c r="E378" s="54"/>
      <c r="F378" s="54"/>
      <c r="G378" s="36"/>
      <c r="H378" s="53"/>
      <c r="I378" s="36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6"/>
      <c r="B379" s="54"/>
      <c r="C379" s="54"/>
      <c r="D379" s="36"/>
      <c r="E379" s="54"/>
      <c r="F379" s="54"/>
      <c r="G379" s="36"/>
      <c r="H379" s="53"/>
      <c r="I379" s="36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6"/>
      <c r="B380" s="54"/>
      <c r="C380" s="54"/>
      <c r="D380" s="36"/>
      <c r="E380" s="54"/>
      <c r="F380" s="54"/>
      <c r="G380" s="36"/>
      <c r="H380" s="53"/>
      <c r="I380" s="36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6"/>
      <c r="B381" s="54"/>
      <c r="C381" s="54"/>
      <c r="D381" s="36"/>
      <c r="E381" s="54"/>
      <c r="F381" s="54"/>
      <c r="G381" s="36"/>
      <c r="H381" s="53"/>
      <c r="I381" s="36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6"/>
      <c r="B382" s="54"/>
      <c r="C382" s="54"/>
      <c r="D382" s="36"/>
      <c r="E382" s="54"/>
      <c r="F382" s="54"/>
      <c r="G382" s="36"/>
      <c r="H382" s="53"/>
      <c r="I382" s="36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6"/>
      <c r="B383" s="54"/>
      <c r="C383" s="54"/>
      <c r="D383" s="36"/>
      <c r="E383" s="54"/>
      <c r="F383" s="54"/>
      <c r="G383" s="36"/>
      <c r="H383" s="53"/>
      <c r="I383" s="36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6"/>
      <c r="B384" s="54"/>
      <c r="C384" s="54"/>
      <c r="D384" s="36"/>
      <c r="E384" s="54"/>
      <c r="F384" s="54"/>
      <c r="G384" s="36"/>
      <c r="H384" s="53"/>
      <c r="I384" s="36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6"/>
      <c r="B385" s="54"/>
      <c r="C385" s="54"/>
      <c r="D385" s="36"/>
      <c r="E385" s="54"/>
      <c r="F385" s="54"/>
      <c r="G385" s="36"/>
      <c r="H385" s="53"/>
      <c r="I385" s="36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6"/>
      <c r="B386" s="54"/>
      <c r="C386" s="54"/>
      <c r="D386" s="36"/>
      <c r="E386" s="54"/>
      <c r="F386" s="54"/>
      <c r="G386" s="36"/>
      <c r="H386" s="53"/>
      <c r="I386" s="36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6"/>
      <c r="B387" s="54"/>
      <c r="C387" s="54"/>
      <c r="D387" s="36"/>
      <c r="E387" s="54"/>
      <c r="F387" s="54"/>
      <c r="G387" s="36"/>
      <c r="H387" s="53"/>
      <c r="I387" s="36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6"/>
      <c r="B388" s="54"/>
      <c r="C388" s="54"/>
      <c r="D388" s="36"/>
      <c r="E388" s="54"/>
      <c r="F388" s="54"/>
      <c r="G388" s="36"/>
      <c r="H388" s="53"/>
      <c r="I388" s="36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6"/>
      <c r="B389" s="54"/>
      <c r="C389" s="54"/>
      <c r="D389" s="36"/>
      <c r="E389" s="54"/>
      <c r="F389" s="54"/>
      <c r="G389" s="36"/>
      <c r="H389" s="53"/>
      <c r="I389" s="36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6"/>
      <c r="B390" s="54"/>
      <c r="C390" s="54"/>
      <c r="D390" s="36"/>
      <c r="E390" s="54"/>
      <c r="F390" s="54"/>
      <c r="G390" s="36"/>
      <c r="H390" s="53"/>
      <c r="I390" s="36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6"/>
      <c r="B391" s="54"/>
      <c r="C391" s="54"/>
      <c r="D391" s="36"/>
      <c r="E391" s="54"/>
      <c r="F391" s="54"/>
      <c r="G391" s="36"/>
      <c r="H391" s="53"/>
      <c r="I391" s="36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6"/>
      <c r="B392" s="54"/>
      <c r="C392" s="54"/>
      <c r="D392" s="36"/>
      <c r="E392" s="54"/>
      <c r="F392" s="54"/>
      <c r="G392" s="36"/>
      <c r="H392" s="53"/>
      <c r="I392" s="36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6"/>
      <c r="B393" s="54"/>
      <c r="C393" s="54"/>
      <c r="D393" s="36"/>
      <c r="E393" s="54"/>
      <c r="F393" s="54"/>
      <c r="G393" s="36"/>
      <c r="H393" s="53"/>
      <c r="I393" s="36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6"/>
      <c r="B394" s="54"/>
      <c r="C394" s="54"/>
      <c r="D394" s="36"/>
      <c r="E394" s="54"/>
      <c r="F394" s="54"/>
      <c r="G394" s="36"/>
      <c r="H394" s="53"/>
      <c r="I394" s="36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6"/>
      <c r="B395" s="54"/>
      <c r="C395" s="54"/>
      <c r="D395" s="36"/>
      <c r="E395" s="54"/>
      <c r="F395" s="54"/>
      <c r="G395" s="36"/>
      <c r="H395" s="53"/>
      <c r="I395" s="36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6"/>
      <c r="B396" s="54"/>
      <c r="C396" s="54"/>
      <c r="D396" s="36"/>
      <c r="E396" s="54"/>
      <c r="F396" s="54"/>
      <c r="G396" s="36"/>
      <c r="H396" s="53"/>
      <c r="I396" s="36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6"/>
      <c r="B397" s="54"/>
      <c r="C397" s="54"/>
      <c r="D397" s="36"/>
      <c r="E397" s="54"/>
      <c r="F397" s="54"/>
      <c r="G397" s="36"/>
      <c r="H397" s="53"/>
      <c r="I397" s="36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6"/>
      <c r="B398" s="54"/>
      <c r="C398" s="54"/>
      <c r="D398" s="36"/>
      <c r="E398" s="54"/>
      <c r="F398" s="54"/>
      <c r="G398" s="36"/>
      <c r="H398" s="53"/>
      <c r="I398" s="36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6"/>
      <c r="B399" s="54"/>
      <c r="C399" s="54"/>
      <c r="D399" s="36"/>
      <c r="E399" s="54"/>
      <c r="F399" s="54"/>
      <c r="G399" s="36"/>
      <c r="H399" s="53"/>
      <c r="I399" s="36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6"/>
      <c r="B400" s="54"/>
      <c r="C400" s="54"/>
      <c r="D400" s="36"/>
      <c r="E400" s="54"/>
      <c r="F400" s="54"/>
      <c r="G400" s="36"/>
      <c r="H400" s="53"/>
      <c r="I400" s="36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6"/>
      <c r="B401" s="54"/>
      <c r="C401" s="54"/>
      <c r="D401" s="36"/>
      <c r="E401" s="54"/>
      <c r="F401" s="54"/>
      <c r="G401" s="36"/>
      <c r="H401" s="53"/>
      <c r="I401" s="36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6"/>
      <c r="B402" s="54"/>
      <c r="C402" s="54"/>
      <c r="D402" s="36"/>
      <c r="E402" s="54"/>
      <c r="F402" s="54"/>
      <c r="G402" s="36"/>
      <c r="H402" s="53"/>
      <c r="I402" s="36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6"/>
      <c r="B403" s="54"/>
      <c r="C403" s="54"/>
      <c r="D403" s="36"/>
      <c r="E403" s="54"/>
      <c r="F403" s="54"/>
      <c r="G403" s="36"/>
      <c r="H403" s="53"/>
      <c r="I403" s="36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6"/>
      <c r="B404" s="54"/>
      <c r="C404" s="54"/>
      <c r="D404" s="36"/>
      <c r="E404" s="54"/>
      <c r="F404" s="54"/>
      <c r="G404" s="36"/>
      <c r="H404" s="53"/>
      <c r="I404" s="36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6"/>
      <c r="B405" s="54"/>
      <c r="C405" s="54"/>
      <c r="D405" s="36"/>
      <c r="E405" s="54"/>
      <c r="F405" s="54"/>
      <c r="G405" s="36"/>
      <c r="H405" s="53"/>
      <c r="I405" s="36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6"/>
      <c r="B406" s="54"/>
      <c r="C406" s="54"/>
      <c r="D406" s="36"/>
      <c r="E406" s="54"/>
      <c r="F406" s="54"/>
      <c r="G406" s="36"/>
      <c r="H406" s="53"/>
      <c r="I406" s="36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6"/>
      <c r="B407" s="54"/>
      <c r="C407" s="54"/>
      <c r="D407" s="36"/>
      <c r="E407" s="54"/>
      <c r="F407" s="54"/>
      <c r="G407" s="36"/>
      <c r="H407" s="53"/>
      <c r="I407" s="36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6"/>
      <c r="B408" s="54"/>
      <c r="C408" s="54"/>
      <c r="D408" s="36"/>
      <c r="E408" s="54"/>
      <c r="F408" s="54"/>
      <c r="G408" s="36"/>
      <c r="H408" s="53"/>
      <c r="I408" s="36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6"/>
      <c r="B409" s="54"/>
      <c r="C409" s="54"/>
      <c r="D409" s="36"/>
      <c r="E409" s="54"/>
      <c r="F409" s="54"/>
      <c r="G409" s="36"/>
      <c r="H409" s="53"/>
      <c r="I409" s="36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6"/>
      <c r="B410" s="54"/>
      <c r="C410" s="54"/>
      <c r="D410" s="36"/>
      <c r="E410" s="54"/>
      <c r="F410" s="54"/>
      <c r="G410" s="36"/>
      <c r="H410" s="53"/>
      <c r="I410" s="36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6"/>
      <c r="B411" s="54"/>
      <c r="C411" s="54"/>
      <c r="D411" s="36"/>
      <c r="E411" s="54"/>
      <c r="F411" s="54"/>
      <c r="G411" s="36"/>
      <c r="H411" s="53"/>
      <c r="I411" s="36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6"/>
      <c r="B412" s="54"/>
      <c r="C412" s="54"/>
      <c r="D412" s="36"/>
      <c r="E412" s="54"/>
      <c r="F412" s="54"/>
      <c r="G412" s="36"/>
      <c r="H412" s="53"/>
      <c r="I412" s="36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6"/>
      <c r="B413" s="54"/>
      <c r="C413" s="54"/>
      <c r="D413" s="36"/>
      <c r="E413" s="54"/>
      <c r="F413" s="54"/>
      <c r="G413" s="36"/>
      <c r="H413" s="53"/>
      <c r="I413" s="36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6"/>
      <c r="B414" s="54"/>
      <c r="C414" s="54"/>
      <c r="D414" s="36"/>
      <c r="E414" s="54"/>
      <c r="F414" s="54"/>
      <c r="G414" s="36"/>
      <c r="H414" s="53"/>
      <c r="I414" s="36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6"/>
      <c r="B415" s="54"/>
      <c r="C415" s="54"/>
      <c r="D415" s="36"/>
      <c r="E415" s="54"/>
      <c r="F415" s="54"/>
      <c r="G415" s="36"/>
      <c r="H415" s="53"/>
      <c r="I415" s="36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6"/>
      <c r="B416" s="54"/>
      <c r="C416" s="54"/>
      <c r="D416" s="36"/>
      <c r="E416" s="54"/>
      <c r="F416" s="54"/>
      <c r="G416" s="36"/>
      <c r="H416" s="53"/>
      <c r="I416" s="36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6"/>
      <c r="B417" s="54"/>
      <c r="C417" s="54"/>
      <c r="D417" s="36"/>
      <c r="E417" s="54"/>
      <c r="F417" s="54"/>
      <c r="G417" s="36"/>
      <c r="H417" s="53"/>
      <c r="I417" s="36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6"/>
      <c r="B418" s="54"/>
      <c r="C418" s="54"/>
      <c r="D418" s="36"/>
      <c r="E418" s="54"/>
      <c r="F418" s="54"/>
      <c r="G418" s="36"/>
      <c r="H418" s="53"/>
      <c r="I418" s="36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6"/>
      <c r="B419" s="54"/>
      <c r="C419" s="54"/>
      <c r="D419" s="36"/>
      <c r="E419" s="54"/>
      <c r="F419" s="54"/>
      <c r="G419" s="36"/>
      <c r="H419" s="53"/>
      <c r="I419" s="36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6"/>
      <c r="B420" s="54"/>
      <c r="C420" s="54"/>
      <c r="D420" s="36"/>
      <c r="E420" s="54"/>
      <c r="F420" s="54"/>
      <c r="G420" s="36"/>
      <c r="H420" s="53"/>
      <c r="I420" s="36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6"/>
      <c r="B421" s="54"/>
      <c r="C421" s="54"/>
      <c r="D421" s="36"/>
      <c r="E421" s="54"/>
      <c r="F421" s="54"/>
      <c r="G421" s="36"/>
      <c r="H421" s="53"/>
      <c r="I421" s="36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6"/>
      <c r="B422" s="54"/>
      <c r="C422" s="54"/>
      <c r="D422" s="36"/>
      <c r="E422" s="54"/>
      <c r="F422" s="54"/>
      <c r="G422" s="36"/>
      <c r="H422" s="53"/>
      <c r="I422" s="36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6"/>
      <c r="B423" s="54"/>
      <c r="C423" s="54"/>
      <c r="D423" s="36"/>
      <c r="E423" s="54"/>
      <c r="F423" s="54"/>
      <c r="G423" s="36"/>
      <c r="H423" s="53"/>
      <c r="I423" s="36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6"/>
      <c r="B424" s="54"/>
      <c r="C424" s="54"/>
      <c r="D424" s="36"/>
      <c r="E424" s="54"/>
      <c r="F424" s="54"/>
      <c r="G424" s="36"/>
      <c r="H424" s="53"/>
      <c r="I424" s="36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6"/>
      <c r="B425" s="54"/>
      <c r="C425" s="54"/>
      <c r="D425" s="36"/>
      <c r="E425" s="54"/>
      <c r="F425" s="54"/>
      <c r="G425" s="36"/>
      <c r="H425" s="53"/>
      <c r="I425" s="36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6"/>
      <c r="B426" s="54"/>
      <c r="C426" s="54"/>
      <c r="D426" s="36"/>
      <c r="E426" s="54"/>
      <c r="F426" s="54"/>
      <c r="G426" s="36"/>
      <c r="H426" s="53"/>
      <c r="I426" s="36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6"/>
      <c r="B427" s="54"/>
      <c r="C427" s="54"/>
      <c r="D427" s="36"/>
      <c r="E427" s="54"/>
      <c r="F427" s="54"/>
      <c r="G427" s="36"/>
      <c r="H427" s="53"/>
      <c r="I427" s="36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6"/>
      <c r="B428" s="54"/>
      <c r="C428" s="54"/>
      <c r="D428" s="36"/>
      <c r="E428" s="54"/>
      <c r="F428" s="54"/>
      <c r="G428" s="36"/>
      <c r="H428" s="53"/>
      <c r="I428" s="36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6"/>
      <c r="B429" s="54"/>
      <c r="C429" s="54"/>
      <c r="D429" s="36"/>
      <c r="E429" s="54"/>
      <c r="F429" s="54"/>
      <c r="G429" s="36"/>
      <c r="H429" s="53"/>
      <c r="I429" s="36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6"/>
      <c r="B430" s="54"/>
      <c r="C430" s="54"/>
      <c r="D430" s="36"/>
      <c r="E430" s="54"/>
      <c r="F430" s="54"/>
      <c r="G430" s="36"/>
      <c r="H430" s="53"/>
      <c r="I430" s="36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6"/>
      <c r="B431" s="54"/>
      <c r="C431" s="54"/>
      <c r="D431" s="36"/>
      <c r="E431" s="54"/>
      <c r="F431" s="54"/>
      <c r="G431" s="36"/>
      <c r="H431" s="53"/>
      <c r="I431" s="36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6"/>
      <c r="B432" s="54"/>
      <c r="C432" s="54"/>
      <c r="D432" s="36"/>
      <c r="E432" s="54"/>
      <c r="F432" s="54"/>
      <c r="G432" s="36"/>
      <c r="H432" s="53"/>
      <c r="I432" s="36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6"/>
      <c r="B433" s="54"/>
      <c r="C433" s="54"/>
      <c r="D433" s="36"/>
      <c r="E433" s="54"/>
      <c r="F433" s="54"/>
      <c r="G433" s="36"/>
      <c r="H433" s="53"/>
      <c r="I433" s="36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6"/>
      <c r="B434" s="54"/>
      <c r="C434" s="54"/>
      <c r="D434" s="36"/>
      <c r="E434" s="54"/>
      <c r="F434" s="54"/>
      <c r="G434" s="36"/>
      <c r="H434" s="53"/>
      <c r="I434" s="36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6"/>
      <c r="B435" s="54"/>
      <c r="C435" s="54"/>
      <c r="D435" s="36"/>
      <c r="E435" s="54"/>
      <c r="F435" s="54"/>
      <c r="G435" s="36"/>
      <c r="H435" s="53"/>
      <c r="I435" s="36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6"/>
      <c r="B436" s="54"/>
      <c r="C436" s="54"/>
      <c r="D436" s="36"/>
      <c r="E436" s="54"/>
      <c r="F436" s="54"/>
      <c r="G436" s="36"/>
      <c r="H436" s="53"/>
      <c r="I436" s="36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6"/>
      <c r="B437" s="54"/>
      <c r="C437" s="54"/>
      <c r="D437" s="36"/>
      <c r="E437" s="54"/>
      <c r="F437" s="54"/>
      <c r="G437" s="36"/>
      <c r="H437" s="53"/>
      <c r="I437" s="36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6"/>
      <c r="B438" s="54"/>
      <c r="C438" s="54"/>
      <c r="D438" s="36"/>
      <c r="E438" s="54"/>
      <c r="F438" s="54"/>
      <c r="G438" s="36"/>
      <c r="H438" s="53"/>
      <c r="I438" s="36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6"/>
      <c r="B439" s="54"/>
      <c r="C439" s="54"/>
      <c r="D439" s="36"/>
      <c r="E439" s="54"/>
      <c r="F439" s="54"/>
      <c r="G439" s="36"/>
      <c r="H439" s="53"/>
      <c r="I439" s="36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6"/>
      <c r="B440" s="54"/>
      <c r="C440" s="54"/>
      <c r="D440" s="36"/>
      <c r="E440" s="54"/>
      <c r="F440" s="54"/>
      <c r="G440" s="36"/>
      <c r="H440" s="53"/>
      <c r="I440" s="36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6"/>
      <c r="B441" s="54"/>
      <c r="C441" s="54"/>
      <c r="D441" s="36"/>
      <c r="E441" s="54"/>
      <c r="F441" s="54"/>
      <c r="G441" s="36"/>
      <c r="H441" s="53"/>
      <c r="I441" s="36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6"/>
      <c r="B442" s="54"/>
      <c r="C442" s="54"/>
      <c r="D442" s="36"/>
      <c r="E442" s="54"/>
      <c r="F442" s="54"/>
      <c r="G442" s="36"/>
      <c r="H442" s="53"/>
      <c r="I442" s="36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6"/>
      <c r="B443" s="54"/>
      <c r="C443" s="54"/>
      <c r="D443" s="36"/>
      <c r="E443" s="54"/>
      <c r="F443" s="54"/>
      <c r="G443" s="36"/>
      <c r="H443" s="53"/>
      <c r="I443" s="36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6"/>
      <c r="B444" s="54"/>
      <c r="C444" s="54"/>
      <c r="D444" s="36"/>
      <c r="E444" s="54"/>
      <c r="F444" s="54"/>
      <c r="G444" s="36"/>
      <c r="H444" s="53"/>
      <c r="I444" s="36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6"/>
      <c r="B445" s="54"/>
      <c r="C445" s="54"/>
      <c r="D445" s="36"/>
      <c r="E445" s="54"/>
      <c r="F445" s="54"/>
      <c r="G445" s="36"/>
      <c r="H445" s="53"/>
      <c r="I445" s="36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6"/>
      <c r="B446" s="54"/>
      <c r="C446" s="54"/>
      <c r="D446" s="36"/>
      <c r="E446" s="54"/>
      <c r="F446" s="54"/>
      <c r="G446" s="36"/>
      <c r="H446" s="53"/>
      <c r="I446" s="36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6"/>
      <c r="B447" s="54"/>
      <c r="C447" s="54"/>
      <c r="D447" s="36"/>
      <c r="E447" s="54"/>
      <c r="F447" s="54"/>
      <c r="G447" s="36"/>
      <c r="H447" s="53"/>
      <c r="I447" s="36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6"/>
      <c r="B448" s="54"/>
      <c r="C448" s="54"/>
      <c r="D448" s="36"/>
      <c r="E448" s="54"/>
      <c r="F448" s="54"/>
      <c r="G448" s="36"/>
      <c r="H448" s="53"/>
      <c r="I448" s="36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6"/>
      <c r="B449" s="54"/>
      <c r="C449" s="54"/>
      <c r="D449" s="36"/>
      <c r="E449" s="54"/>
      <c r="F449" s="54"/>
      <c r="G449" s="36"/>
      <c r="H449" s="53"/>
      <c r="I449" s="36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6"/>
      <c r="B450" s="54"/>
      <c r="C450" s="54"/>
      <c r="D450" s="36"/>
      <c r="E450" s="54"/>
      <c r="F450" s="54"/>
      <c r="G450" s="36"/>
      <c r="H450" s="53"/>
      <c r="I450" s="36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6"/>
      <c r="B451" s="54"/>
      <c r="C451" s="54"/>
      <c r="D451" s="36"/>
      <c r="E451" s="54"/>
      <c r="F451" s="54"/>
      <c r="G451" s="36"/>
      <c r="H451" s="53"/>
      <c r="I451" s="36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6"/>
      <c r="B452" s="54"/>
      <c r="C452" s="54"/>
      <c r="D452" s="36"/>
      <c r="E452" s="54"/>
      <c r="F452" s="54"/>
      <c r="G452" s="36"/>
      <c r="H452" s="53"/>
      <c r="I452" s="36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6"/>
      <c r="B453" s="54"/>
      <c r="C453" s="54"/>
      <c r="D453" s="36"/>
      <c r="E453" s="54"/>
      <c r="F453" s="54"/>
      <c r="G453" s="36"/>
      <c r="H453" s="53"/>
      <c r="I453" s="36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6"/>
      <c r="B454" s="54"/>
      <c r="C454" s="54"/>
      <c r="D454" s="36"/>
      <c r="E454" s="54"/>
      <c r="F454" s="54"/>
      <c r="G454" s="36"/>
      <c r="H454" s="53"/>
      <c r="I454" s="36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6"/>
      <c r="B455" s="54"/>
      <c r="C455" s="54"/>
      <c r="D455" s="36"/>
      <c r="E455" s="54"/>
      <c r="F455" s="54"/>
      <c r="G455" s="36"/>
      <c r="H455" s="53"/>
      <c r="I455" s="36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6"/>
      <c r="B456" s="54"/>
      <c r="C456" s="54"/>
      <c r="D456" s="36"/>
      <c r="E456" s="54"/>
      <c r="F456" s="54"/>
      <c r="G456" s="36"/>
      <c r="H456" s="53"/>
      <c r="I456" s="36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6"/>
      <c r="B457" s="54"/>
      <c r="C457" s="54"/>
      <c r="D457" s="36"/>
      <c r="E457" s="54"/>
      <c r="F457" s="54"/>
      <c r="G457" s="36"/>
      <c r="H457" s="53"/>
      <c r="I457" s="36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6"/>
      <c r="B458" s="54"/>
      <c r="C458" s="54"/>
      <c r="D458" s="36"/>
      <c r="E458" s="54"/>
      <c r="F458" s="54"/>
      <c r="G458" s="36"/>
      <c r="H458" s="53"/>
      <c r="I458" s="36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6"/>
      <c r="B459" s="54"/>
      <c r="C459" s="54"/>
      <c r="D459" s="36"/>
      <c r="E459" s="54"/>
      <c r="F459" s="54"/>
      <c r="G459" s="36"/>
      <c r="H459" s="53"/>
      <c r="I459" s="36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6"/>
      <c r="B460" s="54"/>
      <c r="C460" s="54"/>
      <c r="D460" s="36"/>
      <c r="E460" s="54"/>
      <c r="F460" s="54"/>
      <c r="G460" s="36"/>
      <c r="H460" s="53"/>
      <c r="I460" s="36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6"/>
      <c r="B461" s="54"/>
      <c r="C461" s="54"/>
      <c r="D461" s="36"/>
      <c r="E461" s="54"/>
      <c r="F461" s="54"/>
      <c r="G461" s="36"/>
      <c r="H461" s="53"/>
      <c r="I461" s="36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6"/>
      <c r="B462" s="54"/>
      <c r="C462" s="54"/>
      <c r="D462" s="36"/>
      <c r="E462" s="54"/>
      <c r="F462" s="54"/>
      <c r="G462" s="36"/>
      <c r="H462" s="53"/>
      <c r="I462" s="36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6"/>
      <c r="B463" s="54"/>
      <c r="C463" s="54"/>
      <c r="D463" s="36"/>
      <c r="E463" s="54"/>
      <c r="F463" s="54"/>
      <c r="G463" s="36"/>
      <c r="H463" s="53"/>
      <c r="I463" s="36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6"/>
      <c r="B464" s="54"/>
      <c r="C464" s="54"/>
      <c r="D464" s="36"/>
      <c r="E464" s="54"/>
      <c r="F464" s="54"/>
      <c r="G464" s="36"/>
      <c r="H464" s="53"/>
      <c r="I464" s="36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6"/>
      <c r="B465" s="54"/>
      <c r="C465" s="54"/>
      <c r="D465" s="36"/>
      <c r="E465" s="54"/>
      <c r="F465" s="54"/>
      <c r="G465" s="36"/>
      <c r="H465" s="53"/>
      <c r="I465" s="36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6"/>
      <c r="B466" s="54"/>
      <c r="C466" s="54"/>
      <c r="D466" s="36"/>
      <c r="E466" s="54"/>
      <c r="F466" s="54"/>
      <c r="G466" s="36"/>
      <c r="H466" s="53"/>
      <c r="I466" s="36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6"/>
      <c r="B467" s="54"/>
      <c r="C467" s="54"/>
      <c r="D467" s="36"/>
      <c r="E467" s="54"/>
      <c r="F467" s="54"/>
      <c r="G467" s="36"/>
      <c r="H467" s="53"/>
      <c r="I467" s="36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6"/>
      <c r="B468" s="54"/>
      <c r="C468" s="54"/>
      <c r="D468" s="36"/>
      <c r="E468" s="54"/>
      <c r="F468" s="54"/>
      <c r="G468" s="36"/>
      <c r="H468" s="53"/>
      <c r="I468" s="36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6"/>
      <c r="B469" s="54"/>
      <c r="C469" s="54"/>
      <c r="D469" s="36"/>
      <c r="E469" s="54"/>
      <c r="F469" s="54"/>
      <c r="G469" s="36"/>
      <c r="H469" s="53"/>
      <c r="I469" s="36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6"/>
      <c r="B470" s="54"/>
      <c r="C470" s="54"/>
      <c r="D470" s="36"/>
      <c r="E470" s="54"/>
      <c r="F470" s="54"/>
      <c r="G470" s="36"/>
      <c r="H470" s="53"/>
      <c r="I470" s="36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6"/>
      <c r="B471" s="54"/>
      <c r="C471" s="54"/>
      <c r="D471" s="36"/>
      <c r="E471" s="54"/>
      <c r="F471" s="54"/>
      <c r="G471" s="36"/>
      <c r="H471" s="53"/>
      <c r="I471" s="36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6"/>
      <c r="B472" s="54"/>
      <c r="C472" s="54"/>
      <c r="D472" s="36"/>
      <c r="E472" s="54"/>
      <c r="F472" s="54"/>
      <c r="G472" s="36"/>
      <c r="H472" s="53"/>
      <c r="I472" s="36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6"/>
      <c r="B473" s="54"/>
      <c r="C473" s="54"/>
      <c r="D473" s="36"/>
      <c r="E473" s="54"/>
      <c r="F473" s="54"/>
      <c r="G473" s="36"/>
      <c r="H473" s="53"/>
      <c r="I473" s="36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6"/>
      <c r="B474" s="54"/>
      <c r="C474" s="54"/>
      <c r="D474" s="36"/>
      <c r="E474" s="54"/>
      <c r="F474" s="54"/>
      <c r="G474" s="36"/>
      <c r="H474" s="53"/>
      <c r="I474" s="36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6"/>
      <c r="B475" s="54"/>
      <c r="C475" s="54"/>
      <c r="D475" s="36"/>
      <c r="E475" s="54"/>
      <c r="F475" s="54"/>
      <c r="G475" s="36"/>
      <c r="H475" s="53"/>
      <c r="I475" s="36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6"/>
      <c r="B476" s="54"/>
      <c r="C476" s="54"/>
      <c r="D476" s="36"/>
      <c r="E476" s="54"/>
      <c r="F476" s="54"/>
      <c r="G476" s="36"/>
      <c r="H476" s="53"/>
      <c r="I476" s="36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6"/>
      <c r="B477" s="54"/>
      <c r="C477" s="54"/>
      <c r="D477" s="36"/>
      <c r="E477" s="54"/>
      <c r="F477" s="54"/>
      <c r="G477" s="36"/>
      <c r="H477" s="53"/>
      <c r="I477" s="36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6"/>
      <c r="B478" s="54"/>
      <c r="C478" s="54"/>
      <c r="D478" s="36"/>
      <c r="E478" s="54"/>
      <c r="F478" s="54"/>
      <c r="G478" s="36"/>
      <c r="H478" s="53"/>
      <c r="I478" s="36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6"/>
      <c r="B479" s="54"/>
      <c r="C479" s="54"/>
      <c r="D479" s="36"/>
      <c r="E479" s="54"/>
      <c r="F479" s="54"/>
      <c r="G479" s="36"/>
      <c r="H479" s="53"/>
      <c r="I479" s="36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6"/>
      <c r="B480" s="54"/>
      <c r="C480" s="54"/>
      <c r="D480" s="36"/>
      <c r="E480" s="54"/>
      <c r="F480" s="54"/>
      <c r="G480" s="36"/>
      <c r="H480" s="53"/>
      <c r="I480" s="36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6"/>
      <c r="B481" s="54"/>
      <c r="C481" s="54"/>
      <c r="D481" s="36"/>
      <c r="E481" s="54"/>
      <c r="F481" s="54"/>
      <c r="G481" s="36"/>
      <c r="H481" s="53"/>
      <c r="I481" s="36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6"/>
      <c r="B482" s="54"/>
      <c r="C482" s="54"/>
      <c r="D482" s="36"/>
      <c r="E482" s="54"/>
      <c r="F482" s="54"/>
      <c r="G482" s="36"/>
      <c r="H482" s="53"/>
      <c r="I482" s="36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6"/>
      <c r="B483" s="54"/>
      <c r="C483" s="54"/>
      <c r="D483" s="36"/>
      <c r="E483" s="54"/>
      <c r="F483" s="54"/>
      <c r="G483" s="36"/>
      <c r="H483" s="53"/>
      <c r="I483" s="36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6"/>
      <c r="B484" s="54"/>
      <c r="C484" s="54"/>
      <c r="D484" s="36"/>
      <c r="E484" s="54"/>
      <c r="F484" s="54"/>
      <c r="G484" s="36"/>
      <c r="H484" s="53"/>
      <c r="I484" s="36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6"/>
      <c r="B485" s="54"/>
      <c r="C485" s="54"/>
      <c r="D485" s="36"/>
      <c r="E485" s="54"/>
      <c r="F485" s="54"/>
      <c r="G485" s="36"/>
      <c r="H485" s="53"/>
      <c r="I485" s="36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6"/>
      <c r="B486" s="54"/>
      <c r="C486" s="54"/>
      <c r="D486" s="36"/>
      <c r="E486" s="54"/>
      <c r="F486" s="54"/>
      <c r="G486" s="36"/>
      <c r="H486" s="53"/>
      <c r="I486" s="36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6"/>
      <c r="B487" s="54"/>
      <c r="C487" s="54"/>
      <c r="D487" s="36"/>
      <c r="E487" s="54"/>
      <c r="F487" s="54"/>
      <c r="G487" s="36"/>
      <c r="H487" s="53"/>
      <c r="I487" s="36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6"/>
      <c r="B488" s="54"/>
      <c r="C488" s="54"/>
      <c r="D488" s="36"/>
      <c r="E488" s="54"/>
      <c r="F488" s="54"/>
      <c r="G488" s="36"/>
      <c r="H488" s="53"/>
      <c r="I488" s="36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6"/>
      <c r="B489" s="54"/>
      <c r="C489" s="54"/>
      <c r="D489" s="36"/>
      <c r="E489" s="54"/>
      <c r="F489" s="54"/>
      <c r="G489" s="36"/>
      <c r="H489" s="53"/>
      <c r="I489" s="36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6"/>
      <c r="B490" s="54"/>
      <c r="C490" s="54"/>
      <c r="D490" s="36"/>
      <c r="E490" s="54"/>
      <c r="F490" s="54"/>
      <c r="G490" s="36"/>
      <c r="H490" s="53"/>
      <c r="I490" s="36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6"/>
      <c r="B491" s="54"/>
      <c r="C491" s="54"/>
      <c r="D491" s="36"/>
      <c r="E491" s="54"/>
      <c r="F491" s="54"/>
      <c r="G491" s="36"/>
      <c r="H491" s="53"/>
      <c r="I491" s="36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6"/>
      <c r="B492" s="54"/>
      <c r="C492" s="54"/>
      <c r="D492" s="36"/>
      <c r="E492" s="54"/>
      <c r="F492" s="54"/>
      <c r="G492" s="36"/>
      <c r="H492" s="53"/>
      <c r="I492" s="36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6"/>
      <c r="B493" s="54"/>
      <c r="C493" s="54"/>
      <c r="D493" s="36"/>
      <c r="E493" s="54"/>
      <c r="F493" s="54"/>
      <c r="G493" s="36"/>
      <c r="H493" s="53"/>
      <c r="I493" s="36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6"/>
      <c r="B494" s="54"/>
      <c r="C494" s="54"/>
      <c r="D494" s="36"/>
      <c r="E494" s="54"/>
      <c r="F494" s="54"/>
      <c r="G494" s="36"/>
      <c r="H494" s="53"/>
      <c r="I494" s="36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6"/>
      <c r="B495" s="54"/>
      <c r="C495" s="54"/>
      <c r="D495" s="36"/>
      <c r="E495" s="54"/>
      <c r="F495" s="54"/>
      <c r="G495" s="36"/>
      <c r="H495" s="53"/>
      <c r="I495" s="36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6"/>
      <c r="B496" s="54"/>
      <c r="C496" s="54"/>
      <c r="D496" s="36"/>
      <c r="E496" s="54"/>
      <c r="F496" s="54"/>
      <c r="G496" s="36"/>
      <c r="H496" s="53"/>
      <c r="I496" s="36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6"/>
      <c r="B497" s="54"/>
      <c r="C497" s="54"/>
      <c r="D497" s="36"/>
      <c r="E497" s="54"/>
      <c r="F497" s="54"/>
      <c r="G497" s="36"/>
      <c r="H497" s="53"/>
      <c r="I497" s="36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6"/>
      <c r="B498" s="54"/>
      <c r="C498" s="54"/>
      <c r="D498" s="36"/>
      <c r="E498" s="54"/>
      <c r="F498" s="54"/>
      <c r="G498" s="36"/>
      <c r="H498" s="53"/>
      <c r="I498" s="36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6"/>
      <c r="B499" s="54"/>
      <c r="C499" s="54"/>
      <c r="D499" s="36"/>
      <c r="E499" s="54"/>
      <c r="F499" s="54"/>
      <c r="G499" s="36"/>
      <c r="H499" s="53"/>
      <c r="I499" s="36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6"/>
      <c r="B500" s="54"/>
      <c r="C500" s="54"/>
      <c r="D500" s="36"/>
      <c r="E500" s="54"/>
      <c r="F500" s="54"/>
      <c r="G500" s="36"/>
      <c r="H500" s="53"/>
      <c r="I500" s="36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6"/>
      <c r="B501" s="54"/>
      <c r="C501" s="54"/>
      <c r="D501" s="36"/>
      <c r="E501" s="54"/>
      <c r="F501" s="54"/>
      <c r="G501" s="36"/>
      <c r="H501" s="53"/>
      <c r="I501" s="36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6"/>
      <c r="B502" s="54"/>
      <c r="C502" s="54"/>
      <c r="D502" s="36"/>
      <c r="E502" s="54"/>
      <c r="F502" s="54"/>
      <c r="G502" s="36"/>
      <c r="H502" s="53"/>
      <c r="I502" s="36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6"/>
      <c r="B503" s="54"/>
      <c r="C503" s="54"/>
      <c r="D503" s="36"/>
      <c r="E503" s="54"/>
      <c r="F503" s="54"/>
      <c r="G503" s="36"/>
      <c r="H503" s="53"/>
      <c r="I503" s="36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6"/>
      <c r="B504" s="54"/>
      <c r="C504" s="54"/>
      <c r="D504" s="36"/>
      <c r="E504" s="54"/>
      <c r="F504" s="54"/>
      <c r="G504" s="36"/>
      <c r="H504" s="53"/>
      <c r="I504" s="36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6"/>
      <c r="B505" s="54"/>
      <c r="C505" s="54"/>
      <c r="D505" s="36"/>
      <c r="E505" s="54"/>
      <c r="F505" s="54"/>
      <c r="G505" s="36"/>
      <c r="H505" s="53"/>
      <c r="I505" s="36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6"/>
      <c r="B506" s="54"/>
      <c r="C506" s="54"/>
      <c r="D506" s="36"/>
      <c r="E506" s="54"/>
      <c r="F506" s="54"/>
      <c r="G506" s="36"/>
      <c r="H506" s="53"/>
      <c r="I506" s="36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6"/>
      <c r="B507" s="54"/>
      <c r="C507" s="54"/>
      <c r="D507" s="36"/>
      <c r="E507" s="54"/>
      <c r="F507" s="54"/>
      <c r="G507" s="36"/>
      <c r="H507" s="53"/>
      <c r="I507" s="36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6"/>
      <c r="B508" s="54"/>
      <c r="C508" s="54"/>
      <c r="D508" s="36"/>
      <c r="E508" s="54"/>
      <c r="F508" s="54"/>
      <c r="G508" s="36"/>
      <c r="H508" s="53"/>
      <c r="I508" s="36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6"/>
      <c r="B509" s="54"/>
      <c r="C509" s="54"/>
      <c r="D509" s="36"/>
      <c r="E509" s="54"/>
      <c r="F509" s="54"/>
      <c r="G509" s="36"/>
      <c r="H509" s="53"/>
      <c r="I509" s="36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6"/>
      <c r="B510" s="54"/>
      <c r="C510" s="54"/>
      <c r="D510" s="36"/>
      <c r="E510" s="54"/>
      <c r="F510" s="54"/>
      <c r="G510" s="36"/>
      <c r="H510" s="53"/>
      <c r="I510" s="36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6"/>
      <c r="B511" s="54"/>
      <c r="C511" s="54"/>
      <c r="D511" s="36"/>
      <c r="E511" s="54"/>
      <c r="F511" s="54"/>
      <c r="G511" s="36"/>
      <c r="H511" s="53"/>
      <c r="I511" s="36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6"/>
      <c r="B512" s="54"/>
      <c r="C512" s="54"/>
      <c r="D512" s="36"/>
      <c r="E512" s="54"/>
      <c r="F512" s="54"/>
      <c r="G512" s="36"/>
      <c r="H512" s="53"/>
      <c r="I512" s="36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6"/>
      <c r="B513" s="54"/>
      <c r="C513" s="54"/>
      <c r="D513" s="36"/>
      <c r="E513" s="54"/>
      <c r="F513" s="54"/>
      <c r="G513" s="36"/>
      <c r="H513" s="53"/>
      <c r="I513" s="36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6"/>
      <c r="B514" s="54"/>
      <c r="C514" s="54"/>
      <c r="D514" s="36"/>
      <c r="E514" s="54"/>
      <c r="F514" s="54"/>
      <c r="G514" s="36"/>
      <c r="H514" s="53"/>
      <c r="I514" s="36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6"/>
      <c r="B515" s="54"/>
      <c r="C515" s="54"/>
      <c r="D515" s="36"/>
      <c r="E515" s="54"/>
      <c r="F515" s="54"/>
      <c r="G515" s="36"/>
      <c r="H515" s="53"/>
      <c r="I515" s="36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6"/>
      <c r="B516" s="54"/>
      <c r="C516" s="54"/>
      <c r="D516" s="36"/>
      <c r="E516" s="54"/>
      <c r="F516" s="54"/>
      <c r="G516" s="36"/>
      <c r="H516" s="53"/>
      <c r="I516" s="36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6"/>
      <c r="B517" s="54"/>
      <c r="C517" s="54"/>
      <c r="D517" s="36"/>
      <c r="E517" s="54"/>
      <c r="F517" s="54"/>
      <c r="G517" s="36"/>
      <c r="H517" s="53"/>
      <c r="I517" s="36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6"/>
      <c r="B518" s="54"/>
      <c r="C518" s="54"/>
      <c r="D518" s="36"/>
      <c r="E518" s="54"/>
      <c r="F518" s="54"/>
      <c r="G518" s="36"/>
      <c r="H518" s="53"/>
      <c r="I518" s="36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6"/>
      <c r="B519" s="54"/>
      <c r="C519" s="54"/>
      <c r="D519" s="36"/>
      <c r="E519" s="54"/>
      <c r="F519" s="54"/>
      <c r="G519" s="36"/>
      <c r="H519" s="53"/>
      <c r="I519" s="36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6"/>
      <c r="B520" s="54"/>
      <c r="C520" s="54"/>
      <c r="D520" s="36"/>
      <c r="E520" s="54"/>
      <c r="F520" s="54"/>
      <c r="G520" s="36"/>
      <c r="H520" s="53"/>
      <c r="I520" s="36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6"/>
      <c r="B521" s="54"/>
      <c r="C521" s="54"/>
      <c r="D521" s="36"/>
      <c r="E521" s="54"/>
      <c r="F521" s="54"/>
      <c r="G521" s="36"/>
      <c r="H521" s="53"/>
      <c r="I521" s="36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6"/>
      <c r="B522" s="54"/>
      <c r="C522" s="54"/>
      <c r="D522" s="36"/>
      <c r="E522" s="54"/>
      <c r="F522" s="54"/>
      <c r="G522" s="36"/>
      <c r="H522" s="53"/>
      <c r="I522" s="36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6"/>
      <c r="B523" s="54"/>
      <c r="C523" s="54"/>
      <c r="D523" s="36"/>
      <c r="E523" s="54"/>
      <c r="F523" s="54"/>
      <c r="G523" s="36"/>
      <c r="H523" s="53"/>
      <c r="I523" s="36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6"/>
      <c r="B524" s="54"/>
      <c r="C524" s="54"/>
      <c r="D524" s="36"/>
      <c r="E524" s="54"/>
      <c r="F524" s="54"/>
      <c r="G524" s="36"/>
      <c r="H524" s="53"/>
      <c r="I524" s="36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6"/>
      <c r="B525" s="54"/>
      <c r="C525" s="54"/>
      <c r="D525" s="36"/>
      <c r="E525" s="54"/>
      <c r="F525" s="54"/>
      <c r="G525" s="36"/>
      <c r="H525" s="53"/>
      <c r="I525" s="36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6"/>
      <c r="B526" s="54"/>
      <c r="C526" s="54"/>
      <c r="D526" s="36"/>
      <c r="E526" s="54"/>
      <c r="F526" s="54"/>
      <c r="G526" s="36"/>
      <c r="H526" s="53"/>
      <c r="I526" s="36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6"/>
      <c r="B527" s="54"/>
      <c r="C527" s="54"/>
      <c r="D527" s="36"/>
      <c r="E527" s="54"/>
      <c r="F527" s="54"/>
      <c r="G527" s="36"/>
      <c r="H527" s="53"/>
      <c r="I527" s="36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6"/>
      <c r="B528" s="54"/>
      <c r="C528" s="54"/>
      <c r="D528" s="36"/>
      <c r="E528" s="54"/>
      <c r="F528" s="54"/>
      <c r="G528" s="36"/>
      <c r="H528" s="53"/>
      <c r="I528" s="36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6"/>
      <c r="B529" s="54"/>
      <c r="C529" s="54"/>
      <c r="D529" s="36"/>
      <c r="E529" s="54"/>
      <c r="F529" s="54"/>
      <c r="G529" s="36"/>
      <c r="H529" s="53"/>
      <c r="I529" s="36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6"/>
      <c r="B530" s="54"/>
      <c r="C530" s="54"/>
      <c r="D530" s="36"/>
      <c r="E530" s="54"/>
      <c r="F530" s="54"/>
      <c r="G530" s="36"/>
      <c r="H530" s="53"/>
      <c r="I530" s="36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6"/>
      <c r="B531" s="54"/>
      <c r="C531" s="54"/>
      <c r="D531" s="36"/>
      <c r="E531" s="54"/>
      <c r="F531" s="54"/>
      <c r="G531" s="36"/>
      <c r="H531" s="53"/>
      <c r="I531" s="36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6"/>
      <c r="B532" s="54"/>
      <c r="C532" s="54"/>
      <c r="D532" s="36"/>
      <c r="E532" s="54"/>
      <c r="F532" s="54"/>
      <c r="G532" s="36"/>
      <c r="H532" s="53"/>
      <c r="I532" s="36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6"/>
      <c r="B533" s="54"/>
      <c r="C533" s="54"/>
      <c r="D533" s="36"/>
      <c r="E533" s="54"/>
      <c r="F533" s="54"/>
      <c r="G533" s="36"/>
      <c r="H533" s="53"/>
      <c r="I533" s="36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6"/>
      <c r="B534" s="54"/>
      <c r="C534" s="54"/>
      <c r="D534" s="36"/>
      <c r="E534" s="54"/>
      <c r="F534" s="54"/>
      <c r="G534" s="36"/>
      <c r="H534" s="53"/>
      <c r="I534" s="36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6"/>
      <c r="B535" s="54"/>
      <c r="C535" s="54"/>
      <c r="D535" s="36"/>
      <c r="E535" s="54"/>
      <c r="F535" s="54"/>
      <c r="G535" s="36"/>
      <c r="H535" s="53"/>
      <c r="I535" s="36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6"/>
      <c r="B536" s="54"/>
      <c r="C536" s="54"/>
      <c r="D536" s="36"/>
      <c r="E536" s="54"/>
      <c r="F536" s="54"/>
      <c r="G536" s="36"/>
      <c r="H536" s="53"/>
      <c r="I536" s="36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6"/>
      <c r="B537" s="54"/>
      <c r="C537" s="54"/>
      <c r="D537" s="36"/>
      <c r="E537" s="54"/>
      <c r="F537" s="54"/>
      <c r="G537" s="36"/>
      <c r="H537" s="53"/>
      <c r="I537" s="36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6"/>
      <c r="B538" s="54"/>
      <c r="C538" s="54"/>
      <c r="D538" s="36"/>
      <c r="E538" s="54"/>
      <c r="F538" s="54"/>
      <c r="G538" s="36"/>
      <c r="H538" s="53"/>
      <c r="I538" s="36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6"/>
      <c r="B539" s="54"/>
      <c r="C539" s="54"/>
      <c r="D539" s="36"/>
      <c r="E539" s="54"/>
      <c r="F539" s="54"/>
      <c r="G539" s="36"/>
      <c r="H539" s="53"/>
      <c r="I539" s="36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6"/>
      <c r="B540" s="54"/>
      <c r="C540" s="54"/>
      <c r="D540" s="36"/>
      <c r="E540" s="54"/>
      <c r="F540" s="54"/>
      <c r="G540" s="36"/>
      <c r="H540" s="53"/>
      <c r="I540" s="36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6"/>
      <c r="B541" s="54"/>
      <c r="C541" s="54"/>
      <c r="D541" s="36"/>
      <c r="E541" s="54"/>
      <c r="F541" s="54"/>
      <c r="G541" s="36"/>
      <c r="H541" s="53"/>
      <c r="I541" s="36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6"/>
      <c r="B542" s="54"/>
      <c r="C542" s="54"/>
      <c r="D542" s="36"/>
      <c r="E542" s="54"/>
      <c r="F542" s="54"/>
      <c r="G542" s="36"/>
      <c r="H542" s="53"/>
      <c r="I542" s="36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6"/>
      <c r="B543" s="54"/>
      <c r="C543" s="54"/>
      <c r="D543" s="36"/>
      <c r="E543" s="54"/>
      <c r="F543" s="54"/>
      <c r="G543" s="36"/>
      <c r="H543" s="53"/>
      <c r="I543" s="36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6"/>
      <c r="B544" s="54"/>
      <c r="C544" s="54"/>
      <c r="D544" s="36"/>
      <c r="E544" s="54"/>
      <c r="F544" s="54"/>
      <c r="G544" s="36"/>
      <c r="H544" s="53"/>
      <c r="I544" s="36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6"/>
      <c r="B545" s="54"/>
      <c r="C545" s="54"/>
      <c r="D545" s="36"/>
      <c r="E545" s="54"/>
      <c r="F545" s="54"/>
      <c r="G545" s="36"/>
      <c r="H545" s="53"/>
      <c r="I545" s="36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6"/>
      <c r="B546" s="54"/>
      <c r="C546" s="54"/>
      <c r="D546" s="36"/>
      <c r="E546" s="54"/>
      <c r="F546" s="54"/>
      <c r="G546" s="36"/>
      <c r="H546" s="53"/>
      <c r="I546" s="36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6"/>
      <c r="B547" s="54"/>
      <c r="C547" s="54"/>
      <c r="D547" s="36"/>
      <c r="E547" s="54"/>
      <c r="F547" s="54"/>
      <c r="G547" s="36"/>
      <c r="H547" s="53"/>
      <c r="I547" s="36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6"/>
      <c r="B548" s="54"/>
      <c r="C548" s="54"/>
      <c r="D548" s="36"/>
      <c r="E548" s="54"/>
      <c r="F548" s="54"/>
      <c r="G548" s="36"/>
      <c r="H548" s="53"/>
      <c r="I548" s="36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6"/>
      <c r="B549" s="54"/>
      <c r="C549" s="54"/>
      <c r="D549" s="36"/>
      <c r="E549" s="54"/>
      <c r="F549" s="54"/>
      <c r="G549" s="36"/>
      <c r="H549" s="53"/>
      <c r="I549" s="36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6"/>
      <c r="B550" s="54"/>
      <c r="C550" s="54"/>
      <c r="D550" s="36"/>
      <c r="E550" s="54"/>
      <c r="F550" s="54"/>
      <c r="G550" s="36"/>
      <c r="H550" s="53"/>
      <c r="I550" s="36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6"/>
      <c r="B551" s="54"/>
      <c r="C551" s="54"/>
      <c r="D551" s="36"/>
      <c r="E551" s="54"/>
      <c r="F551" s="54"/>
      <c r="G551" s="36"/>
      <c r="H551" s="53"/>
      <c r="I551" s="36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6"/>
      <c r="B552" s="54"/>
      <c r="C552" s="54"/>
      <c r="D552" s="36"/>
      <c r="E552" s="54"/>
      <c r="F552" s="54"/>
      <c r="G552" s="36"/>
      <c r="H552" s="53"/>
      <c r="I552" s="36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6"/>
      <c r="B553" s="54"/>
      <c r="C553" s="54"/>
      <c r="D553" s="36"/>
      <c r="E553" s="54"/>
      <c r="F553" s="54"/>
      <c r="G553" s="36"/>
      <c r="H553" s="53"/>
      <c r="I553" s="36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6"/>
      <c r="B554" s="54"/>
      <c r="C554" s="54"/>
      <c r="D554" s="36"/>
      <c r="E554" s="54"/>
      <c r="F554" s="54"/>
      <c r="G554" s="36"/>
      <c r="H554" s="53"/>
      <c r="I554" s="36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6"/>
      <c r="B555" s="54"/>
      <c r="C555" s="54"/>
      <c r="D555" s="36"/>
      <c r="E555" s="54"/>
      <c r="F555" s="54"/>
      <c r="G555" s="36"/>
      <c r="H555" s="53"/>
      <c r="I555" s="36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6"/>
      <c r="B556" s="54"/>
      <c r="C556" s="54"/>
      <c r="D556" s="36"/>
      <c r="E556" s="54"/>
      <c r="F556" s="54"/>
      <c r="G556" s="36"/>
      <c r="H556" s="53"/>
      <c r="I556" s="36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6"/>
      <c r="B557" s="54"/>
      <c r="C557" s="54"/>
      <c r="D557" s="36"/>
      <c r="E557" s="54"/>
      <c r="F557" s="54"/>
      <c r="G557" s="36"/>
      <c r="H557" s="53"/>
      <c r="I557" s="36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6"/>
      <c r="B558" s="54"/>
      <c r="C558" s="54"/>
      <c r="D558" s="36"/>
      <c r="E558" s="54"/>
      <c r="F558" s="54"/>
      <c r="G558" s="36"/>
      <c r="H558" s="53"/>
      <c r="I558" s="36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6"/>
      <c r="B559" s="54"/>
      <c r="C559" s="54"/>
      <c r="D559" s="36"/>
      <c r="E559" s="54"/>
      <c r="F559" s="54"/>
      <c r="G559" s="36"/>
      <c r="H559" s="53"/>
      <c r="I559" s="36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6"/>
      <c r="B560" s="54"/>
      <c r="C560" s="54"/>
      <c r="D560" s="36"/>
      <c r="E560" s="54"/>
      <c r="F560" s="54"/>
      <c r="G560" s="36"/>
      <c r="H560" s="53"/>
      <c r="I560" s="36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6"/>
      <c r="B561" s="54"/>
      <c r="C561" s="54"/>
      <c r="D561" s="36"/>
      <c r="E561" s="54"/>
      <c r="F561" s="54"/>
      <c r="G561" s="36"/>
      <c r="H561" s="53"/>
      <c r="I561" s="36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6"/>
      <c r="B562" s="54"/>
      <c r="C562" s="54"/>
      <c r="D562" s="36"/>
      <c r="E562" s="54"/>
      <c r="F562" s="54"/>
      <c r="G562" s="36"/>
      <c r="H562" s="53"/>
      <c r="I562" s="36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6"/>
      <c r="B563" s="54"/>
      <c r="C563" s="54"/>
      <c r="D563" s="36"/>
      <c r="E563" s="54"/>
      <c r="F563" s="54"/>
      <c r="G563" s="36"/>
      <c r="H563" s="53"/>
      <c r="I563" s="36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6"/>
      <c r="B564" s="54"/>
      <c r="C564" s="54"/>
      <c r="D564" s="36"/>
      <c r="E564" s="54"/>
      <c r="F564" s="54"/>
      <c r="G564" s="36"/>
      <c r="H564" s="53"/>
      <c r="I564" s="36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6"/>
      <c r="B565" s="54"/>
      <c r="C565" s="54"/>
      <c r="D565" s="36"/>
      <c r="E565" s="54"/>
      <c r="F565" s="54"/>
      <c r="G565" s="36"/>
      <c r="H565" s="53"/>
      <c r="I565" s="36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6"/>
      <c r="B566" s="54"/>
      <c r="C566" s="54"/>
      <c r="D566" s="36"/>
      <c r="E566" s="54"/>
      <c r="F566" s="54"/>
      <c r="G566" s="36"/>
      <c r="H566" s="53"/>
      <c r="I566" s="36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6"/>
      <c r="B567" s="54"/>
      <c r="C567" s="54"/>
      <c r="D567" s="36"/>
      <c r="E567" s="54"/>
      <c r="F567" s="54"/>
      <c r="G567" s="36"/>
      <c r="H567" s="53"/>
      <c r="I567" s="36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6"/>
      <c r="B568" s="54"/>
      <c r="C568" s="54"/>
      <c r="D568" s="36"/>
      <c r="E568" s="54"/>
      <c r="F568" s="54"/>
      <c r="G568" s="36"/>
      <c r="H568" s="53"/>
      <c r="I568" s="36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6"/>
      <c r="B569" s="54"/>
      <c r="C569" s="54"/>
      <c r="D569" s="36"/>
      <c r="E569" s="54"/>
      <c r="F569" s="54"/>
      <c r="G569" s="36"/>
      <c r="H569" s="53"/>
      <c r="I569" s="36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6"/>
      <c r="B570" s="54"/>
      <c r="C570" s="54"/>
      <c r="D570" s="36"/>
      <c r="E570" s="54"/>
      <c r="F570" s="54"/>
      <c r="G570" s="36"/>
      <c r="H570" s="53"/>
      <c r="I570" s="36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6"/>
      <c r="B571" s="54"/>
      <c r="C571" s="54"/>
      <c r="D571" s="36"/>
      <c r="E571" s="54"/>
      <c r="F571" s="54"/>
      <c r="G571" s="36"/>
      <c r="H571" s="53"/>
      <c r="I571" s="36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6"/>
      <c r="B572" s="54"/>
      <c r="C572" s="54"/>
      <c r="D572" s="36"/>
      <c r="E572" s="54"/>
      <c r="F572" s="54"/>
      <c r="G572" s="36"/>
      <c r="H572" s="53"/>
      <c r="I572" s="36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6"/>
      <c r="B573" s="54"/>
      <c r="C573" s="54"/>
      <c r="D573" s="36"/>
      <c r="E573" s="54"/>
      <c r="F573" s="54"/>
      <c r="G573" s="36"/>
      <c r="H573" s="53"/>
      <c r="I573" s="36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6"/>
      <c r="B574" s="54"/>
      <c r="C574" s="54"/>
      <c r="D574" s="36"/>
      <c r="E574" s="54"/>
      <c r="F574" s="54"/>
      <c r="G574" s="36"/>
      <c r="H574" s="53"/>
      <c r="I574" s="36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6"/>
      <c r="B575" s="54"/>
      <c r="C575" s="54"/>
      <c r="D575" s="36"/>
      <c r="E575" s="54"/>
      <c r="F575" s="54"/>
      <c r="G575" s="36"/>
      <c r="H575" s="53"/>
      <c r="I575" s="36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6"/>
      <c r="B576" s="54"/>
      <c r="C576" s="54"/>
      <c r="D576" s="36"/>
      <c r="E576" s="54"/>
      <c r="F576" s="54"/>
      <c r="G576" s="36"/>
      <c r="H576" s="53"/>
      <c r="I576" s="36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6"/>
      <c r="B577" s="54"/>
      <c r="C577" s="54"/>
      <c r="D577" s="36"/>
      <c r="E577" s="54"/>
      <c r="F577" s="54"/>
      <c r="G577" s="36"/>
      <c r="H577" s="53"/>
      <c r="I577" s="36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6"/>
      <c r="B578" s="54"/>
      <c r="C578" s="54"/>
      <c r="D578" s="36"/>
      <c r="E578" s="54"/>
      <c r="F578" s="54"/>
      <c r="G578" s="36"/>
      <c r="H578" s="53"/>
      <c r="I578" s="36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6"/>
      <c r="B579" s="54"/>
      <c r="C579" s="54"/>
      <c r="D579" s="36"/>
      <c r="E579" s="54"/>
      <c r="F579" s="54"/>
      <c r="G579" s="36"/>
      <c r="H579" s="53"/>
      <c r="I579" s="36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6"/>
      <c r="B580" s="54"/>
      <c r="C580" s="54"/>
      <c r="D580" s="36"/>
      <c r="E580" s="54"/>
      <c r="F580" s="54"/>
      <c r="G580" s="36"/>
      <c r="H580" s="53"/>
      <c r="I580" s="36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6"/>
      <c r="B581" s="54"/>
      <c r="C581" s="54"/>
      <c r="D581" s="36"/>
      <c r="E581" s="54"/>
      <c r="F581" s="54"/>
      <c r="G581" s="36"/>
      <c r="H581" s="53"/>
      <c r="I581" s="36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6"/>
      <c r="B582" s="54"/>
      <c r="C582" s="54"/>
      <c r="D582" s="36"/>
      <c r="E582" s="54"/>
      <c r="F582" s="54"/>
      <c r="G582" s="36"/>
      <c r="H582" s="53"/>
      <c r="I582" s="36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6"/>
      <c r="B583" s="54"/>
      <c r="C583" s="54"/>
      <c r="D583" s="36"/>
      <c r="E583" s="54"/>
      <c r="F583" s="54"/>
      <c r="G583" s="36"/>
      <c r="H583" s="53"/>
      <c r="I583" s="36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6"/>
      <c r="B584" s="54"/>
      <c r="C584" s="54"/>
      <c r="D584" s="36"/>
      <c r="E584" s="54"/>
      <c r="F584" s="54"/>
      <c r="G584" s="36"/>
      <c r="H584" s="53"/>
      <c r="I584" s="36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6"/>
      <c r="B585" s="54"/>
      <c r="C585" s="54"/>
      <c r="D585" s="36"/>
      <c r="E585" s="54"/>
      <c r="F585" s="54"/>
      <c r="G585" s="36"/>
      <c r="H585" s="53"/>
      <c r="I585" s="36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6"/>
      <c r="B586" s="54"/>
      <c r="C586" s="54"/>
      <c r="D586" s="36"/>
      <c r="E586" s="54"/>
      <c r="F586" s="54"/>
      <c r="G586" s="36"/>
      <c r="H586" s="53"/>
      <c r="I586" s="36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6"/>
      <c r="B587" s="54"/>
      <c r="C587" s="54"/>
      <c r="D587" s="36"/>
      <c r="E587" s="54"/>
      <c r="F587" s="54"/>
      <c r="G587" s="36"/>
      <c r="H587" s="53"/>
      <c r="I587" s="36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6"/>
      <c r="B588" s="54"/>
      <c r="C588" s="54"/>
      <c r="D588" s="36"/>
      <c r="E588" s="54"/>
      <c r="F588" s="54"/>
      <c r="G588" s="36"/>
      <c r="H588" s="53"/>
      <c r="I588" s="36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6"/>
      <c r="B589" s="54"/>
      <c r="C589" s="54"/>
      <c r="D589" s="36"/>
      <c r="E589" s="54"/>
      <c r="F589" s="54"/>
      <c r="G589" s="36"/>
      <c r="H589" s="53"/>
      <c r="I589" s="36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6"/>
      <c r="B590" s="54"/>
      <c r="C590" s="54"/>
      <c r="D590" s="36"/>
      <c r="E590" s="54"/>
      <c r="F590" s="54"/>
      <c r="G590" s="36"/>
      <c r="H590" s="53"/>
      <c r="I590" s="36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6"/>
      <c r="B591" s="54"/>
      <c r="C591" s="54"/>
      <c r="D591" s="36"/>
      <c r="E591" s="54"/>
      <c r="F591" s="54"/>
      <c r="G591" s="36"/>
      <c r="H591" s="53"/>
      <c r="I591" s="36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6"/>
      <c r="B592" s="54"/>
      <c r="C592" s="54"/>
      <c r="D592" s="36"/>
      <c r="E592" s="54"/>
      <c r="F592" s="54"/>
      <c r="G592" s="36"/>
      <c r="H592" s="53"/>
      <c r="I592" s="36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6"/>
      <c r="B593" s="54"/>
      <c r="C593" s="54"/>
      <c r="D593" s="36"/>
      <c r="E593" s="54"/>
      <c r="F593" s="54"/>
      <c r="G593" s="36"/>
      <c r="H593" s="53"/>
      <c r="I593" s="36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6"/>
      <c r="B594" s="54"/>
      <c r="C594" s="54"/>
      <c r="D594" s="36"/>
      <c r="E594" s="54"/>
      <c r="F594" s="54"/>
      <c r="G594" s="36"/>
      <c r="H594" s="53"/>
      <c r="I594" s="36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6"/>
      <c r="B595" s="54"/>
      <c r="C595" s="54"/>
      <c r="D595" s="36"/>
      <c r="E595" s="54"/>
      <c r="F595" s="54"/>
      <c r="G595" s="36"/>
      <c r="H595" s="53"/>
      <c r="I595" s="36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6"/>
      <c r="B596" s="54"/>
      <c r="C596" s="54"/>
      <c r="D596" s="36"/>
      <c r="E596" s="54"/>
      <c r="F596" s="54"/>
      <c r="G596" s="36"/>
      <c r="H596" s="53"/>
      <c r="I596" s="36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6"/>
      <c r="B597" s="54"/>
      <c r="C597" s="54"/>
      <c r="D597" s="36"/>
      <c r="E597" s="54"/>
      <c r="F597" s="54"/>
      <c r="G597" s="36"/>
      <c r="H597" s="53"/>
      <c r="I597" s="36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6"/>
      <c r="B598" s="54"/>
      <c r="C598" s="54"/>
      <c r="D598" s="36"/>
      <c r="E598" s="54"/>
      <c r="F598" s="54"/>
      <c r="G598" s="36"/>
      <c r="H598" s="53"/>
      <c r="I598" s="36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6"/>
      <c r="B599" s="54"/>
      <c r="C599" s="54"/>
      <c r="D599" s="36"/>
      <c r="E599" s="54"/>
      <c r="F599" s="54"/>
      <c r="G599" s="36"/>
      <c r="H599" s="53"/>
      <c r="I599" s="36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6"/>
      <c r="B600" s="54"/>
      <c r="C600" s="54"/>
      <c r="D600" s="36"/>
      <c r="E600" s="54"/>
      <c r="F600" s="54"/>
      <c r="G600" s="36"/>
      <c r="H600" s="53"/>
      <c r="I600" s="36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6"/>
      <c r="B601" s="54"/>
      <c r="C601" s="54"/>
      <c r="D601" s="36"/>
      <c r="E601" s="54"/>
      <c r="F601" s="54"/>
      <c r="G601" s="36"/>
      <c r="H601" s="53"/>
      <c r="I601" s="36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6"/>
      <c r="B602" s="54"/>
      <c r="C602" s="54"/>
      <c r="D602" s="36"/>
      <c r="E602" s="54"/>
      <c r="F602" s="54"/>
      <c r="G602" s="36"/>
      <c r="H602" s="53"/>
      <c r="I602" s="36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6"/>
      <c r="B603" s="54"/>
      <c r="C603" s="54"/>
      <c r="D603" s="36"/>
      <c r="E603" s="54"/>
      <c r="F603" s="54"/>
      <c r="G603" s="36"/>
      <c r="H603" s="53"/>
      <c r="I603" s="36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6"/>
      <c r="B604" s="54"/>
      <c r="C604" s="54"/>
      <c r="D604" s="36"/>
      <c r="E604" s="54"/>
      <c r="F604" s="54"/>
      <c r="G604" s="36"/>
      <c r="H604" s="53"/>
      <c r="I604" s="36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6"/>
      <c r="B605" s="54"/>
      <c r="C605" s="54"/>
      <c r="D605" s="36"/>
      <c r="E605" s="54"/>
      <c r="F605" s="54"/>
      <c r="G605" s="36"/>
      <c r="H605" s="53"/>
      <c r="I605" s="36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6"/>
      <c r="B606" s="54"/>
      <c r="C606" s="54"/>
      <c r="D606" s="36"/>
      <c r="E606" s="54"/>
      <c r="F606" s="54"/>
      <c r="G606" s="36"/>
      <c r="H606" s="53"/>
      <c r="I606" s="36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6"/>
      <c r="B607" s="54"/>
      <c r="C607" s="54"/>
      <c r="D607" s="36"/>
      <c r="E607" s="54"/>
      <c r="F607" s="54"/>
      <c r="G607" s="36"/>
      <c r="H607" s="53"/>
      <c r="I607" s="36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6"/>
      <c r="B608" s="54"/>
      <c r="C608" s="54"/>
      <c r="D608" s="36"/>
      <c r="E608" s="54"/>
      <c r="F608" s="54"/>
      <c r="G608" s="36"/>
      <c r="H608" s="53"/>
      <c r="I608" s="36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6"/>
      <c r="B609" s="54"/>
      <c r="C609" s="54"/>
      <c r="D609" s="36"/>
      <c r="E609" s="54"/>
      <c r="F609" s="54"/>
      <c r="G609" s="36"/>
      <c r="H609" s="53"/>
      <c r="I609" s="36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6"/>
      <c r="B610" s="54"/>
      <c r="C610" s="54"/>
      <c r="D610" s="36"/>
      <c r="E610" s="54"/>
      <c r="F610" s="54"/>
      <c r="G610" s="36"/>
      <c r="H610" s="53"/>
      <c r="I610" s="36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6"/>
      <c r="B611" s="54"/>
      <c r="C611" s="54"/>
      <c r="D611" s="36"/>
      <c r="E611" s="54"/>
      <c r="F611" s="54"/>
      <c r="G611" s="36"/>
      <c r="H611" s="53"/>
      <c r="I611" s="36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6"/>
      <c r="B612" s="54"/>
      <c r="C612" s="54"/>
      <c r="D612" s="36"/>
      <c r="E612" s="54"/>
      <c r="F612" s="54"/>
      <c r="G612" s="36"/>
      <c r="H612" s="53"/>
      <c r="I612" s="36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6"/>
      <c r="B613" s="54"/>
      <c r="C613" s="54"/>
      <c r="D613" s="36"/>
      <c r="E613" s="54"/>
      <c r="F613" s="54"/>
      <c r="G613" s="36"/>
      <c r="H613" s="53"/>
      <c r="I613" s="36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6"/>
      <c r="B614" s="54"/>
      <c r="C614" s="54"/>
      <c r="D614" s="36"/>
      <c r="E614" s="54"/>
      <c r="F614" s="54"/>
      <c r="G614" s="36"/>
      <c r="H614" s="53"/>
      <c r="I614" s="36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6"/>
      <c r="B615" s="54"/>
      <c r="C615" s="54"/>
      <c r="D615" s="36"/>
      <c r="E615" s="54"/>
      <c r="F615" s="54"/>
      <c r="G615" s="36"/>
      <c r="H615" s="53"/>
      <c r="I615" s="36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6"/>
      <c r="B616" s="54"/>
      <c r="C616" s="54"/>
      <c r="D616" s="36"/>
      <c r="E616" s="54"/>
      <c r="F616" s="54"/>
      <c r="G616" s="36"/>
      <c r="H616" s="53"/>
      <c r="I616" s="36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6"/>
      <c r="B617" s="54"/>
      <c r="C617" s="54"/>
      <c r="D617" s="36"/>
      <c r="E617" s="54"/>
      <c r="F617" s="54"/>
      <c r="G617" s="36"/>
      <c r="H617" s="53"/>
      <c r="I617" s="36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6"/>
      <c r="B618" s="54"/>
      <c r="C618" s="54"/>
      <c r="D618" s="36"/>
      <c r="E618" s="54"/>
      <c r="F618" s="54"/>
      <c r="G618" s="36"/>
      <c r="H618" s="53"/>
      <c r="I618" s="36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6"/>
      <c r="B619" s="54"/>
      <c r="C619" s="54"/>
      <c r="D619" s="36"/>
      <c r="E619" s="54"/>
      <c r="F619" s="54"/>
      <c r="G619" s="36"/>
      <c r="H619" s="53"/>
      <c r="I619" s="36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6"/>
      <c r="B620" s="54"/>
      <c r="C620" s="54"/>
      <c r="D620" s="36"/>
      <c r="E620" s="54"/>
      <c r="F620" s="54"/>
      <c r="G620" s="36"/>
      <c r="H620" s="53"/>
      <c r="I620" s="36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6"/>
      <c r="B621" s="54"/>
      <c r="C621" s="54"/>
      <c r="D621" s="36"/>
      <c r="E621" s="54"/>
      <c r="F621" s="54"/>
      <c r="G621" s="36"/>
      <c r="H621" s="53"/>
      <c r="I621" s="36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6"/>
      <c r="B622" s="54"/>
      <c r="C622" s="54"/>
      <c r="D622" s="36"/>
      <c r="E622" s="54"/>
      <c r="F622" s="54"/>
      <c r="G622" s="36"/>
      <c r="H622" s="53"/>
      <c r="I622" s="36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6"/>
      <c r="B623" s="54"/>
      <c r="C623" s="54"/>
      <c r="D623" s="36"/>
      <c r="E623" s="54"/>
      <c r="F623" s="54"/>
      <c r="G623" s="36"/>
      <c r="H623" s="53"/>
      <c r="I623" s="36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6"/>
      <c r="B624" s="54"/>
      <c r="C624" s="54"/>
      <c r="D624" s="36"/>
      <c r="E624" s="54"/>
      <c r="F624" s="54"/>
      <c r="G624" s="36"/>
      <c r="H624" s="53"/>
      <c r="I624" s="36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6"/>
      <c r="B625" s="54"/>
      <c r="C625" s="54"/>
      <c r="D625" s="36"/>
      <c r="E625" s="54"/>
      <c r="F625" s="54"/>
      <c r="G625" s="36"/>
      <c r="H625" s="53"/>
      <c r="I625" s="36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6"/>
      <c r="B626" s="54"/>
      <c r="C626" s="54"/>
      <c r="D626" s="36"/>
      <c r="E626" s="54"/>
      <c r="F626" s="54"/>
      <c r="G626" s="36"/>
      <c r="H626" s="53"/>
      <c r="I626" s="36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6"/>
      <c r="B627" s="54"/>
      <c r="C627" s="54"/>
      <c r="D627" s="36"/>
      <c r="E627" s="54"/>
      <c r="F627" s="54"/>
      <c r="G627" s="36"/>
      <c r="H627" s="53"/>
      <c r="I627" s="36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6"/>
      <c r="B628" s="54"/>
      <c r="C628" s="54"/>
      <c r="D628" s="36"/>
      <c r="E628" s="54"/>
      <c r="F628" s="54"/>
      <c r="G628" s="36"/>
      <c r="H628" s="53"/>
      <c r="I628" s="36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6"/>
      <c r="B629" s="54"/>
      <c r="C629" s="54"/>
      <c r="D629" s="36"/>
      <c r="E629" s="54"/>
      <c r="F629" s="54"/>
      <c r="G629" s="36"/>
      <c r="H629" s="53"/>
      <c r="I629" s="36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6"/>
      <c r="B630" s="54"/>
      <c r="C630" s="54"/>
      <c r="D630" s="36"/>
      <c r="E630" s="54"/>
      <c r="F630" s="54"/>
      <c r="G630" s="36"/>
      <c r="H630" s="53"/>
      <c r="I630" s="36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6"/>
      <c r="B631" s="54"/>
      <c r="C631" s="54"/>
      <c r="D631" s="36"/>
      <c r="E631" s="54"/>
      <c r="F631" s="54"/>
      <c r="G631" s="36"/>
      <c r="H631" s="53"/>
      <c r="I631" s="36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6"/>
      <c r="B632" s="54"/>
      <c r="C632" s="54"/>
      <c r="D632" s="36"/>
      <c r="E632" s="54"/>
      <c r="F632" s="54"/>
      <c r="G632" s="36"/>
      <c r="H632" s="53"/>
      <c r="I632" s="36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6"/>
      <c r="B633" s="54"/>
      <c r="C633" s="54"/>
      <c r="D633" s="36"/>
      <c r="E633" s="54"/>
      <c r="F633" s="54"/>
      <c r="G633" s="36"/>
      <c r="H633" s="53"/>
      <c r="I633" s="36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6"/>
      <c r="B634" s="54"/>
      <c r="C634" s="54"/>
      <c r="D634" s="36"/>
      <c r="E634" s="54"/>
      <c r="F634" s="54"/>
      <c r="G634" s="36"/>
      <c r="H634" s="53"/>
      <c r="I634" s="36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6"/>
      <c r="B635" s="54"/>
      <c r="C635" s="54"/>
      <c r="D635" s="36"/>
      <c r="E635" s="54"/>
      <c r="F635" s="54"/>
      <c r="G635" s="36"/>
      <c r="H635" s="53"/>
      <c r="I635" s="36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6"/>
      <c r="B636" s="54"/>
      <c r="C636" s="54"/>
      <c r="D636" s="36"/>
      <c r="E636" s="54"/>
      <c r="F636" s="54"/>
      <c r="G636" s="36"/>
      <c r="H636" s="53"/>
      <c r="I636" s="36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6"/>
      <c r="B637" s="54"/>
      <c r="C637" s="54"/>
      <c r="D637" s="36"/>
      <c r="E637" s="54"/>
      <c r="F637" s="54"/>
      <c r="G637" s="36"/>
      <c r="H637" s="53"/>
      <c r="I637" s="36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6"/>
      <c r="B638" s="54"/>
      <c r="C638" s="54"/>
      <c r="D638" s="36"/>
      <c r="E638" s="54"/>
      <c r="F638" s="54"/>
      <c r="G638" s="36"/>
      <c r="H638" s="53"/>
      <c r="I638" s="36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6"/>
      <c r="B639" s="54"/>
      <c r="C639" s="54"/>
      <c r="D639" s="36"/>
      <c r="E639" s="54"/>
      <c r="F639" s="54"/>
      <c r="G639" s="36"/>
      <c r="H639" s="53"/>
      <c r="I639" s="36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6"/>
      <c r="B640" s="54"/>
      <c r="C640" s="54"/>
      <c r="D640" s="36"/>
      <c r="E640" s="54"/>
      <c r="F640" s="54"/>
      <c r="G640" s="36"/>
      <c r="H640" s="53"/>
      <c r="I640" s="36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6"/>
      <c r="B641" s="54"/>
      <c r="C641" s="54"/>
      <c r="D641" s="36"/>
      <c r="E641" s="54"/>
      <c r="F641" s="54"/>
      <c r="G641" s="36"/>
      <c r="H641" s="53"/>
      <c r="I641" s="36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6"/>
      <c r="B642" s="54"/>
      <c r="C642" s="54"/>
      <c r="D642" s="36"/>
      <c r="E642" s="54"/>
      <c r="F642" s="54"/>
      <c r="G642" s="36"/>
      <c r="H642" s="53"/>
      <c r="I642" s="36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6"/>
      <c r="B643" s="54"/>
      <c r="C643" s="54"/>
      <c r="D643" s="36"/>
      <c r="E643" s="54"/>
      <c r="F643" s="54"/>
      <c r="G643" s="36"/>
      <c r="H643" s="53"/>
      <c r="I643" s="36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6"/>
      <c r="B644" s="54"/>
      <c r="C644" s="54"/>
      <c r="D644" s="36"/>
      <c r="E644" s="54"/>
      <c r="F644" s="54"/>
      <c r="G644" s="36"/>
      <c r="H644" s="53"/>
      <c r="I644" s="36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6"/>
      <c r="B645" s="54"/>
      <c r="C645" s="54"/>
      <c r="D645" s="36"/>
      <c r="E645" s="54"/>
      <c r="F645" s="54"/>
      <c r="G645" s="36"/>
      <c r="H645" s="53"/>
      <c r="I645" s="36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6"/>
      <c r="B646" s="54"/>
      <c r="C646" s="54"/>
      <c r="D646" s="36"/>
      <c r="E646" s="54"/>
      <c r="F646" s="54"/>
      <c r="G646" s="36"/>
      <c r="H646" s="53"/>
      <c r="I646" s="36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6"/>
      <c r="B647" s="54"/>
      <c r="C647" s="54"/>
      <c r="D647" s="36"/>
      <c r="E647" s="54"/>
      <c r="F647" s="54"/>
      <c r="G647" s="36"/>
      <c r="H647" s="53"/>
      <c r="I647" s="36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6"/>
      <c r="B648" s="54"/>
      <c r="C648" s="54"/>
      <c r="D648" s="36"/>
      <c r="E648" s="54"/>
      <c r="F648" s="54"/>
      <c r="G648" s="36"/>
      <c r="H648" s="53"/>
      <c r="I648" s="36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6"/>
      <c r="B649" s="54"/>
      <c r="C649" s="54"/>
      <c r="D649" s="36"/>
      <c r="E649" s="54"/>
      <c r="F649" s="54"/>
      <c r="G649" s="36"/>
      <c r="H649" s="53"/>
      <c r="I649" s="36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6"/>
      <c r="B650" s="54"/>
      <c r="C650" s="54"/>
      <c r="D650" s="36"/>
      <c r="E650" s="54"/>
      <c r="F650" s="54"/>
      <c r="G650" s="36"/>
      <c r="H650" s="53"/>
      <c r="I650" s="36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6"/>
      <c r="B651" s="54"/>
      <c r="C651" s="54"/>
      <c r="D651" s="36"/>
      <c r="E651" s="54"/>
      <c r="F651" s="54"/>
      <c r="G651" s="36"/>
      <c r="H651" s="53"/>
      <c r="I651" s="36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6"/>
      <c r="B652" s="54"/>
      <c r="C652" s="54"/>
      <c r="D652" s="36"/>
      <c r="E652" s="54"/>
      <c r="F652" s="54"/>
      <c r="G652" s="36"/>
      <c r="H652" s="53"/>
      <c r="I652" s="36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6"/>
      <c r="B653" s="54"/>
      <c r="C653" s="54"/>
      <c r="D653" s="36"/>
      <c r="E653" s="54"/>
      <c r="F653" s="54"/>
      <c r="G653" s="36"/>
      <c r="H653" s="53"/>
      <c r="I653" s="36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6"/>
      <c r="B654" s="54"/>
      <c r="C654" s="54"/>
      <c r="D654" s="36"/>
      <c r="E654" s="54"/>
      <c r="F654" s="54"/>
      <c r="G654" s="36"/>
      <c r="H654" s="53"/>
      <c r="I654" s="36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6"/>
      <c r="B655" s="54"/>
      <c r="C655" s="54"/>
      <c r="D655" s="36"/>
      <c r="E655" s="54"/>
      <c r="F655" s="54"/>
      <c r="G655" s="36"/>
      <c r="H655" s="53"/>
      <c r="I655" s="36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6"/>
      <c r="B656" s="54"/>
      <c r="C656" s="54"/>
      <c r="D656" s="36"/>
      <c r="E656" s="54"/>
      <c r="F656" s="54"/>
      <c r="G656" s="36"/>
      <c r="H656" s="53"/>
      <c r="I656" s="36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6"/>
      <c r="B657" s="54"/>
      <c r="C657" s="54"/>
      <c r="D657" s="36"/>
      <c r="E657" s="54"/>
      <c r="F657" s="54"/>
      <c r="G657" s="36"/>
      <c r="H657" s="53"/>
      <c r="I657" s="36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6"/>
      <c r="B658" s="54"/>
      <c r="C658" s="54"/>
      <c r="D658" s="36"/>
      <c r="E658" s="54"/>
      <c r="F658" s="54"/>
      <c r="G658" s="36"/>
      <c r="H658" s="53"/>
      <c r="I658" s="36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6"/>
      <c r="B659" s="54"/>
      <c r="C659" s="54"/>
      <c r="D659" s="36"/>
      <c r="E659" s="54"/>
      <c r="F659" s="54"/>
      <c r="G659" s="36"/>
      <c r="H659" s="53"/>
      <c r="I659" s="36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6"/>
      <c r="B660" s="54"/>
      <c r="C660" s="54"/>
      <c r="D660" s="36"/>
      <c r="E660" s="54"/>
      <c r="F660" s="54"/>
      <c r="G660" s="36"/>
      <c r="H660" s="53"/>
      <c r="I660" s="36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6"/>
      <c r="B661" s="54"/>
      <c r="C661" s="54"/>
      <c r="D661" s="36"/>
      <c r="E661" s="54"/>
      <c r="F661" s="54"/>
      <c r="G661" s="36"/>
      <c r="H661" s="53"/>
      <c r="I661" s="36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6"/>
      <c r="B662" s="54"/>
      <c r="C662" s="54"/>
      <c r="D662" s="36"/>
      <c r="E662" s="54"/>
      <c r="F662" s="54"/>
      <c r="G662" s="36"/>
      <c r="H662" s="53"/>
      <c r="I662" s="36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6"/>
      <c r="B663" s="54"/>
      <c r="C663" s="54"/>
      <c r="D663" s="36"/>
      <c r="E663" s="54"/>
      <c r="F663" s="54"/>
      <c r="G663" s="36"/>
      <c r="H663" s="53"/>
      <c r="I663" s="36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6"/>
      <c r="B664" s="54"/>
      <c r="C664" s="54"/>
      <c r="D664" s="36"/>
      <c r="E664" s="54"/>
      <c r="F664" s="54"/>
      <c r="G664" s="36"/>
      <c r="H664" s="53"/>
      <c r="I664" s="36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6"/>
      <c r="B665" s="54"/>
      <c r="C665" s="54"/>
      <c r="D665" s="36"/>
      <c r="E665" s="54"/>
      <c r="F665" s="54"/>
      <c r="G665" s="36"/>
      <c r="H665" s="53"/>
      <c r="I665" s="36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6"/>
      <c r="B666" s="54"/>
      <c r="C666" s="54"/>
      <c r="D666" s="36"/>
      <c r="E666" s="54"/>
      <c r="F666" s="54"/>
      <c r="G666" s="36"/>
      <c r="H666" s="53"/>
      <c r="I666" s="36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6"/>
      <c r="B667" s="54"/>
      <c r="C667" s="54"/>
      <c r="D667" s="36"/>
      <c r="E667" s="54"/>
      <c r="F667" s="54"/>
      <c r="G667" s="36"/>
      <c r="H667" s="53"/>
      <c r="I667" s="36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6"/>
      <c r="B668" s="54"/>
      <c r="C668" s="54"/>
      <c r="D668" s="36"/>
      <c r="E668" s="54"/>
      <c r="F668" s="54"/>
      <c r="G668" s="36"/>
      <c r="H668" s="53"/>
      <c r="I668" s="36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6"/>
      <c r="B669" s="54"/>
      <c r="C669" s="54"/>
      <c r="D669" s="36"/>
      <c r="E669" s="54"/>
      <c r="F669" s="54"/>
      <c r="G669" s="36"/>
      <c r="H669" s="53"/>
      <c r="I669" s="36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6"/>
      <c r="B670" s="54"/>
      <c r="C670" s="54"/>
      <c r="D670" s="36"/>
      <c r="E670" s="54"/>
      <c r="F670" s="54"/>
      <c r="G670" s="36"/>
      <c r="H670" s="53"/>
      <c r="I670" s="36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6"/>
      <c r="B671" s="54"/>
      <c r="C671" s="54"/>
      <c r="D671" s="36"/>
      <c r="E671" s="54"/>
      <c r="F671" s="54"/>
      <c r="G671" s="36"/>
      <c r="H671" s="53"/>
      <c r="I671" s="36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6"/>
      <c r="B672" s="54"/>
      <c r="C672" s="54"/>
      <c r="D672" s="36"/>
      <c r="E672" s="54"/>
      <c r="F672" s="54"/>
      <c r="G672" s="36"/>
      <c r="H672" s="53"/>
      <c r="I672" s="36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6"/>
      <c r="B673" s="54"/>
      <c r="C673" s="54"/>
      <c r="D673" s="36"/>
      <c r="E673" s="54"/>
      <c r="F673" s="54"/>
      <c r="G673" s="36"/>
      <c r="H673" s="53"/>
      <c r="I673" s="36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6"/>
      <c r="B674" s="54"/>
      <c r="C674" s="54"/>
      <c r="D674" s="36"/>
      <c r="E674" s="54"/>
      <c r="F674" s="54"/>
      <c r="G674" s="36"/>
      <c r="H674" s="53"/>
      <c r="I674" s="36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6"/>
      <c r="B675" s="54"/>
      <c r="C675" s="54"/>
      <c r="D675" s="36"/>
      <c r="E675" s="54"/>
      <c r="F675" s="54"/>
      <c r="G675" s="36"/>
      <c r="H675" s="53"/>
      <c r="I675" s="36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6"/>
      <c r="B676" s="54"/>
      <c r="C676" s="54"/>
      <c r="D676" s="36"/>
      <c r="E676" s="54"/>
      <c r="F676" s="54"/>
      <c r="G676" s="36"/>
      <c r="H676" s="53"/>
      <c r="I676" s="36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6"/>
      <c r="B677" s="54"/>
      <c r="C677" s="54"/>
      <c r="D677" s="36"/>
      <c r="E677" s="54"/>
      <c r="F677" s="54"/>
      <c r="G677" s="36"/>
      <c r="H677" s="53"/>
      <c r="I677" s="36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6"/>
      <c r="B678" s="54"/>
      <c r="C678" s="54"/>
      <c r="D678" s="36"/>
      <c r="E678" s="54"/>
      <c r="F678" s="54"/>
      <c r="G678" s="36"/>
      <c r="H678" s="53"/>
      <c r="I678" s="36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6"/>
      <c r="B679" s="54"/>
      <c r="C679" s="54"/>
      <c r="D679" s="36"/>
      <c r="E679" s="54"/>
      <c r="F679" s="54"/>
      <c r="G679" s="36"/>
      <c r="H679" s="53"/>
      <c r="I679" s="36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6"/>
      <c r="B680" s="54"/>
      <c r="C680" s="54"/>
      <c r="D680" s="36"/>
      <c r="E680" s="54"/>
      <c r="F680" s="54"/>
      <c r="G680" s="36"/>
      <c r="H680" s="53"/>
      <c r="I680" s="36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6"/>
      <c r="B681" s="54"/>
      <c r="C681" s="54"/>
      <c r="D681" s="36"/>
      <c r="E681" s="54"/>
      <c r="F681" s="54"/>
      <c r="G681" s="36"/>
      <c r="H681" s="53"/>
      <c r="I681" s="36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6"/>
      <c r="B682" s="54"/>
      <c r="C682" s="54"/>
      <c r="D682" s="36"/>
      <c r="E682" s="54"/>
      <c r="F682" s="54"/>
      <c r="G682" s="36"/>
      <c r="H682" s="53"/>
      <c r="I682" s="36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6"/>
      <c r="B683" s="54"/>
      <c r="C683" s="54"/>
      <c r="D683" s="36"/>
      <c r="E683" s="54"/>
      <c r="F683" s="54"/>
      <c r="G683" s="36"/>
      <c r="H683" s="53"/>
      <c r="I683" s="36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6"/>
      <c r="B684" s="54"/>
      <c r="C684" s="54"/>
      <c r="D684" s="36"/>
      <c r="E684" s="54"/>
      <c r="F684" s="54"/>
      <c r="G684" s="36"/>
      <c r="H684" s="53"/>
      <c r="I684" s="36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6"/>
      <c r="B685" s="54"/>
      <c r="C685" s="54"/>
      <c r="D685" s="36"/>
      <c r="E685" s="54"/>
      <c r="F685" s="54"/>
      <c r="G685" s="36"/>
      <c r="H685" s="53"/>
      <c r="I685" s="36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6"/>
      <c r="B686" s="54"/>
      <c r="C686" s="54"/>
      <c r="D686" s="36"/>
      <c r="E686" s="54"/>
      <c r="F686" s="54"/>
      <c r="G686" s="36"/>
      <c r="H686" s="53"/>
      <c r="I686" s="36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6"/>
      <c r="B687" s="54"/>
      <c r="C687" s="54"/>
      <c r="D687" s="36"/>
      <c r="E687" s="54"/>
      <c r="F687" s="54"/>
      <c r="G687" s="36"/>
      <c r="H687" s="53"/>
      <c r="I687" s="36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6"/>
      <c r="B688" s="54"/>
      <c r="C688" s="54"/>
      <c r="D688" s="36"/>
      <c r="E688" s="54"/>
      <c r="F688" s="54"/>
      <c r="G688" s="36"/>
      <c r="H688" s="53"/>
      <c r="I688" s="36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6"/>
      <c r="B689" s="54"/>
      <c r="C689" s="54"/>
      <c r="D689" s="36"/>
      <c r="E689" s="54"/>
      <c r="F689" s="54"/>
      <c r="G689" s="36"/>
      <c r="H689" s="53"/>
      <c r="I689" s="36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6"/>
      <c r="B690" s="54"/>
      <c r="C690" s="54"/>
      <c r="D690" s="36"/>
      <c r="E690" s="54"/>
      <c r="F690" s="54"/>
      <c r="G690" s="36"/>
      <c r="H690" s="53"/>
      <c r="I690" s="36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6"/>
      <c r="B691" s="54"/>
      <c r="C691" s="54"/>
      <c r="D691" s="36"/>
      <c r="E691" s="54"/>
      <c r="F691" s="54"/>
      <c r="G691" s="36"/>
      <c r="H691" s="53"/>
      <c r="I691" s="36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6"/>
      <c r="B692" s="54"/>
      <c r="C692" s="54"/>
      <c r="D692" s="36"/>
      <c r="E692" s="54"/>
      <c r="F692" s="54"/>
      <c r="G692" s="36"/>
      <c r="H692" s="53"/>
      <c r="I692" s="36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6"/>
      <c r="B693" s="54"/>
      <c r="C693" s="54"/>
      <c r="D693" s="36"/>
      <c r="E693" s="54"/>
      <c r="F693" s="54"/>
      <c r="G693" s="36"/>
      <c r="H693" s="53"/>
      <c r="I693" s="36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6"/>
      <c r="B694" s="54"/>
      <c r="C694" s="54"/>
      <c r="D694" s="36"/>
      <c r="E694" s="54"/>
      <c r="F694" s="54"/>
      <c r="G694" s="36"/>
      <c r="H694" s="53"/>
      <c r="I694" s="36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6"/>
      <c r="B695" s="54"/>
      <c r="C695" s="54"/>
      <c r="D695" s="36"/>
      <c r="E695" s="54"/>
      <c r="F695" s="54"/>
      <c r="G695" s="36"/>
      <c r="H695" s="53"/>
      <c r="I695" s="36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6"/>
      <c r="B696" s="54"/>
      <c r="C696" s="54"/>
      <c r="D696" s="36"/>
      <c r="E696" s="54"/>
      <c r="F696" s="54"/>
      <c r="G696" s="36"/>
      <c r="H696" s="53"/>
      <c r="I696" s="36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6"/>
      <c r="B697" s="54"/>
      <c r="C697" s="54"/>
      <c r="D697" s="36"/>
      <c r="E697" s="54"/>
      <c r="F697" s="54"/>
      <c r="G697" s="36"/>
      <c r="H697" s="53"/>
      <c r="I697" s="36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6"/>
      <c r="B698" s="54"/>
      <c r="C698" s="54"/>
      <c r="D698" s="36"/>
      <c r="E698" s="54"/>
      <c r="F698" s="54"/>
      <c r="G698" s="36"/>
      <c r="H698" s="53"/>
      <c r="I698" s="36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6"/>
      <c r="B699" s="54"/>
      <c r="C699" s="54"/>
      <c r="D699" s="36"/>
      <c r="E699" s="54"/>
      <c r="F699" s="54"/>
      <c r="G699" s="36"/>
      <c r="H699" s="53"/>
      <c r="I699" s="36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6"/>
      <c r="B700" s="54"/>
      <c r="C700" s="54"/>
      <c r="D700" s="36"/>
      <c r="E700" s="54"/>
      <c r="F700" s="54"/>
      <c r="G700" s="36"/>
      <c r="H700" s="53"/>
      <c r="I700" s="36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6"/>
      <c r="B701" s="54"/>
      <c r="C701" s="54"/>
      <c r="D701" s="36"/>
      <c r="E701" s="54"/>
      <c r="F701" s="54"/>
      <c r="G701" s="36"/>
      <c r="H701" s="53"/>
      <c r="I701" s="36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6"/>
      <c r="B702" s="54"/>
      <c r="C702" s="54"/>
      <c r="D702" s="36"/>
      <c r="E702" s="54"/>
      <c r="F702" s="54"/>
      <c r="G702" s="36"/>
      <c r="H702" s="53"/>
      <c r="I702" s="36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6"/>
      <c r="B703" s="54"/>
      <c r="C703" s="54"/>
      <c r="D703" s="36"/>
      <c r="E703" s="54"/>
      <c r="F703" s="54"/>
      <c r="G703" s="36"/>
      <c r="H703" s="53"/>
      <c r="I703" s="36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6"/>
      <c r="B704" s="54"/>
      <c r="C704" s="54"/>
      <c r="D704" s="36"/>
      <c r="E704" s="54"/>
      <c r="F704" s="54"/>
      <c r="G704" s="36"/>
      <c r="H704" s="53"/>
      <c r="I704" s="36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6"/>
      <c r="B705" s="54"/>
      <c r="C705" s="54"/>
      <c r="D705" s="36"/>
      <c r="E705" s="54"/>
      <c r="F705" s="54"/>
      <c r="G705" s="36"/>
      <c r="H705" s="53"/>
      <c r="I705" s="36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6"/>
      <c r="B706" s="54"/>
      <c r="C706" s="54"/>
      <c r="D706" s="36"/>
      <c r="E706" s="54"/>
      <c r="F706" s="54"/>
      <c r="G706" s="36"/>
      <c r="H706" s="53"/>
      <c r="I706" s="36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6"/>
      <c r="B707" s="54"/>
      <c r="C707" s="54"/>
      <c r="D707" s="36"/>
      <c r="E707" s="54"/>
      <c r="F707" s="54"/>
      <c r="G707" s="36"/>
      <c r="H707" s="53"/>
      <c r="I707" s="36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6"/>
      <c r="B708" s="54"/>
      <c r="C708" s="54"/>
      <c r="D708" s="36"/>
      <c r="E708" s="54"/>
      <c r="F708" s="54"/>
      <c r="G708" s="36"/>
      <c r="H708" s="53"/>
      <c r="I708" s="36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6"/>
      <c r="B709" s="54"/>
      <c r="C709" s="54"/>
      <c r="D709" s="36"/>
      <c r="E709" s="54"/>
      <c r="F709" s="54"/>
      <c r="G709" s="36"/>
      <c r="H709" s="53"/>
      <c r="I709" s="36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6"/>
      <c r="B710" s="54"/>
      <c r="C710" s="54"/>
      <c r="D710" s="36"/>
      <c r="E710" s="54"/>
      <c r="F710" s="54"/>
      <c r="G710" s="36"/>
      <c r="H710" s="53"/>
      <c r="I710" s="36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6"/>
      <c r="B711" s="54"/>
      <c r="C711" s="54"/>
      <c r="D711" s="36"/>
      <c r="E711" s="54"/>
      <c r="F711" s="54"/>
      <c r="G711" s="36"/>
      <c r="H711" s="53"/>
      <c r="I711" s="36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6"/>
      <c r="B712" s="54"/>
      <c r="C712" s="54"/>
      <c r="D712" s="36"/>
      <c r="E712" s="54"/>
      <c r="F712" s="54"/>
      <c r="G712" s="36"/>
      <c r="H712" s="53"/>
      <c r="I712" s="36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6"/>
      <c r="B713" s="54"/>
      <c r="C713" s="54"/>
      <c r="D713" s="36"/>
      <c r="E713" s="54"/>
      <c r="F713" s="54"/>
      <c r="G713" s="36"/>
      <c r="H713" s="53"/>
      <c r="I713" s="36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6"/>
      <c r="B714" s="54"/>
      <c r="C714" s="54"/>
      <c r="D714" s="36"/>
      <c r="E714" s="54"/>
      <c r="F714" s="54"/>
      <c r="G714" s="36"/>
      <c r="H714" s="53"/>
      <c r="I714" s="36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6"/>
      <c r="B715" s="54"/>
      <c r="C715" s="54"/>
      <c r="D715" s="36"/>
      <c r="E715" s="54"/>
      <c r="F715" s="54"/>
      <c r="G715" s="36"/>
      <c r="H715" s="53"/>
      <c r="I715" s="36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6"/>
      <c r="B716" s="54"/>
      <c r="C716" s="54"/>
      <c r="D716" s="36"/>
      <c r="E716" s="54"/>
      <c r="F716" s="54"/>
      <c r="G716" s="36"/>
      <c r="H716" s="53"/>
      <c r="I716" s="36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6"/>
      <c r="B717" s="54"/>
      <c r="C717" s="54"/>
      <c r="D717" s="36"/>
      <c r="E717" s="54"/>
      <c r="F717" s="54"/>
      <c r="G717" s="36"/>
      <c r="H717" s="53"/>
      <c r="I717" s="36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6"/>
      <c r="B718" s="54"/>
      <c r="C718" s="54"/>
      <c r="D718" s="36"/>
      <c r="E718" s="54"/>
      <c r="F718" s="54"/>
      <c r="G718" s="36"/>
      <c r="H718" s="53"/>
      <c r="I718" s="36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6"/>
      <c r="B719" s="54"/>
      <c r="C719" s="54"/>
      <c r="D719" s="36"/>
      <c r="E719" s="54"/>
      <c r="F719" s="54"/>
      <c r="G719" s="36"/>
      <c r="H719" s="53"/>
      <c r="I719" s="36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6"/>
      <c r="B720" s="54"/>
      <c r="C720" s="54"/>
      <c r="D720" s="36"/>
      <c r="E720" s="54"/>
      <c r="F720" s="54"/>
      <c r="G720" s="36"/>
      <c r="H720" s="53"/>
      <c r="I720" s="36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6"/>
      <c r="B721" s="54"/>
      <c r="C721" s="54"/>
      <c r="D721" s="36"/>
      <c r="E721" s="54"/>
      <c r="F721" s="54"/>
      <c r="G721" s="36"/>
      <c r="H721" s="53"/>
      <c r="I721" s="36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6"/>
      <c r="B722" s="54"/>
      <c r="C722" s="54"/>
      <c r="D722" s="36"/>
      <c r="E722" s="54"/>
      <c r="F722" s="54"/>
      <c r="G722" s="36"/>
      <c r="H722" s="53"/>
      <c r="I722" s="36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6"/>
      <c r="B723" s="54"/>
      <c r="C723" s="54"/>
      <c r="D723" s="36"/>
      <c r="E723" s="54"/>
      <c r="F723" s="54"/>
      <c r="G723" s="36"/>
      <c r="H723" s="53"/>
      <c r="I723" s="36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6"/>
      <c r="B724" s="54"/>
      <c r="C724" s="54"/>
      <c r="D724" s="36"/>
      <c r="E724" s="54"/>
      <c r="F724" s="54"/>
      <c r="G724" s="36"/>
      <c r="H724" s="53"/>
      <c r="I724" s="36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6"/>
      <c r="B725" s="54"/>
      <c r="C725" s="54"/>
      <c r="D725" s="36"/>
      <c r="E725" s="54"/>
      <c r="F725" s="54"/>
      <c r="G725" s="36"/>
      <c r="H725" s="53"/>
      <c r="I725" s="36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6"/>
      <c r="B726" s="54"/>
      <c r="C726" s="54"/>
      <c r="D726" s="36"/>
      <c r="E726" s="54"/>
      <c r="F726" s="54"/>
      <c r="G726" s="36"/>
      <c r="H726" s="53"/>
      <c r="I726" s="36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6"/>
      <c r="B727" s="54"/>
      <c r="C727" s="54"/>
      <c r="D727" s="36"/>
      <c r="E727" s="54"/>
      <c r="F727" s="54"/>
      <c r="G727" s="36"/>
      <c r="H727" s="53"/>
      <c r="I727" s="36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6"/>
      <c r="B728" s="54"/>
      <c r="C728" s="54"/>
      <c r="D728" s="36"/>
      <c r="E728" s="54"/>
      <c r="F728" s="54"/>
      <c r="G728" s="36"/>
      <c r="H728" s="53"/>
      <c r="I728" s="36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6"/>
      <c r="B729" s="54"/>
      <c r="C729" s="54"/>
      <c r="D729" s="36"/>
      <c r="E729" s="54"/>
      <c r="F729" s="54"/>
      <c r="G729" s="36"/>
      <c r="H729" s="53"/>
      <c r="I729" s="36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6"/>
      <c r="B730" s="54"/>
      <c r="C730" s="54"/>
      <c r="D730" s="36"/>
      <c r="E730" s="54"/>
      <c r="F730" s="54"/>
      <c r="G730" s="36"/>
      <c r="H730" s="53"/>
      <c r="I730" s="36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6"/>
      <c r="B731" s="54"/>
      <c r="C731" s="54"/>
      <c r="D731" s="36"/>
      <c r="E731" s="54"/>
      <c r="F731" s="54"/>
      <c r="G731" s="36"/>
      <c r="H731" s="53"/>
      <c r="I731" s="36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6"/>
      <c r="B732" s="54"/>
      <c r="C732" s="54"/>
      <c r="D732" s="36"/>
      <c r="E732" s="54"/>
      <c r="F732" s="54"/>
      <c r="G732" s="36"/>
      <c r="H732" s="53"/>
      <c r="I732" s="36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6"/>
      <c r="B733" s="54"/>
      <c r="C733" s="54"/>
      <c r="D733" s="36"/>
      <c r="E733" s="54"/>
      <c r="F733" s="54"/>
      <c r="G733" s="36"/>
      <c r="H733" s="53"/>
      <c r="I733" s="36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6"/>
      <c r="B734" s="54"/>
      <c r="C734" s="54"/>
      <c r="D734" s="36"/>
      <c r="E734" s="54"/>
      <c r="F734" s="54"/>
      <c r="G734" s="36"/>
      <c r="H734" s="53"/>
      <c r="I734" s="36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6"/>
      <c r="B735" s="54"/>
      <c r="C735" s="54"/>
      <c r="D735" s="36"/>
      <c r="E735" s="54"/>
      <c r="F735" s="54"/>
      <c r="G735" s="36"/>
      <c r="H735" s="53"/>
      <c r="I735" s="36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6"/>
      <c r="B736" s="54"/>
      <c r="C736" s="54"/>
      <c r="D736" s="36"/>
      <c r="E736" s="54"/>
      <c r="F736" s="54"/>
      <c r="G736" s="36"/>
      <c r="H736" s="53"/>
      <c r="I736" s="36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6"/>
      <c r="B737" s="54"/>
      <c r="C737" s="54"/>
      <c r="D737" s="36"/>
      <c r="E737" s="54"/>
      <c r="F737" s="54"/>
      <c r="G737" s="36"/>
      <c r="H737" s="53"/>
      <c r="I737" s="36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6"/>
      <c r="B738" s="54"/>
      <c r="C738" s="54"/>
      <c r="D738" s="36"/>
      <c r="E738" s="54"/>
      <c r="F738" s="54"/>
      <c r="G738" s="36"/>
      <c r="H738" s="53"/>
      <c r="I738" s="36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6"/>
      <c r="B739" s="54"/>
      <c r="C739" s="54"/>
      <c r="D739" s="36"/>
      <c r="E739" s="54"/>
      <c r="F739" s="54"/>
      <c r="G739" s="36"/>
      <c r="H739" s="53"/>
      <c r="I739" s="36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6"/>
      <c r="B740" s="54"/>
      <c r="C740" s="54"/>
      <c r="D740" s="36"/>
      <c r="E740" s="54"/>
      <c r="F740" s="54"/>
      <c r="G740" s="36"/>
      <c r="H740" s="53"/>
      <c r="I740" s="36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6"/>
      <c r="B741" s="54"/>
      <c r="C741" s="54"/>
      <c r="D741" s="36"/>
      <c r="E741" s="54"/>
      <c r="F741" s="54"/>
      <c r="G741" s="36"/>
      <c r="H741" s="53"/>
      <c r="I741" s="36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6"/>
      <c r="B742" s="54"/>
      <c r="C742" s="54"/>
      <c r="D742" s="36"/>
      <c r="E742" s="54"/>
      <c r="F742" s="54"/>
      <c r="G742" s="36"/>
      <c r="H742" s="53"/>
      <c r="I742" s="36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6"/>
      <c r="B743" s="54"/>
      <c r="C743" s="54"/>
      <c r="D743" s="36"/>
      <c r="E743" s="54"/>
      <c r="F743" s="54"/>
      <c r="G743" s="36"/>
      <c r="H743" s="53"/>
      <c r="I743" s="36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6"/>
      <c r="B744" s="54"/>
      <c r="C744" s="54"/>
      <c r="D744" s="36"/>
      <c r="E744" s="54"/>
      <c r="F744" s="54"/>
      <c r="G744" s="36"/>
      <c r="H744" s="53"/>
      <c r="I744" s="36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6"/>
      <c r="B745" s="54"/>
      <c r="C745" s="54"/>
      <c r="D745" s="36"/>
      <c r="E745" s="54"/>
      <c r="F745" s="54"/>
      <c r="G745" s="36"/>
      <c r="H745" s="53"/>
      <c r="I745" s="36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6"/>
      <c r="B746" s="54"/>
      <c r="C746" s="54"/>
      <c r="D746" s="36"/>
      <c r="E746" s="54"/>
      <c r="F746" s="54"/>
      <c r="G746" s="36"/>
      <c r="H746" s="53"/>
      <c r="I746" s="36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6"/>
      <c r="B747" s="54"/>
      <c r="C747" s="54"/>
      <c r="D747" s="36"/>
      <c r="E747" s="54"/>
      <c r="F747" s="54"/>
      <c r="G747" s="36"/>
      <c r="H747" s="53"/>
      <c r="I747" s="36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6"/>
      <c r="B748" s="54"/>
      <c r="C748" s="54"/>
      <c r="D748" s="36"/>
      <c r="E748" s="54"/>
      <c r="F748" s="54"/>
      <c r="G748" s="36"/>
      <c r="H748" s="53"/>
      <c r="I748" s="36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6"/>
      <c r="B749" s="54"/>
      <c r="C749" s="54"/>
      <c r="D749" s="36"/>
      <c r="E749" s="54"/>
      <c r="F749" s="54"/>
      <c r="G749" s="36"/>
      <c r="H749" s="53"/>
      <c r="I749" s="36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6"/>
      <c r="B750" s="54"/>
      <c r="C750" s="54"/>
      <c r="D750" s="36"/>
      <c r="E750" s="54"/>
      <c r="F750" s="54"/>
      <c r="G750" s="36"/>
      <c r="H750" s="53"/>
      <c r="I750" s="36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6"/>
      <c r="B751" s="54"/>
      <c r="C751" s="54"/>
      <c r="D751" s="36"/>
      <c r="E751" s="54"/>
      <c r="F751" s="54"/>
      <c r="G751" s="36"/>
      <c r="H751" s="53"/>
      <c r="I751" s="36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6"/>
      <c r="B752" s="54"/>
      <c r="C752" s="54"/>
      <c r="D752" s="36"/>
      <c r="E752" s="54"/>
      <c r="F752" s="54"/>
      <c r="G752" s="36"/>
      <c r="H752" s="53"/>
      <c r="I752" s="36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6"/>
      <c r="B753" s="54"/>
      <c r="C753" s="54"/>
      <c r="D753" s="36"/>
      <c r="E753" s="54"/>
      <c r="F753" s="54"/>
      <c r="G753" s="36"/>
      <c r="H753" s="53"/>
      <c r="I753" s="36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6"/>
      <c r="B754" s="54"/>
      <c r="C754" s="54"/>
      <c r="D754" s="36"/>
      <c r="E754" s="54"/>
      <c r="F754" s="54"/>
      <c r="G754" s="36"/>
      <c r="H754" s="53"/>
      <c r="I754" s="36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6"/>
      <c r="B755" s="54"/>
      <c r="C755" s="54"/>
      <c r="D755" s="36"/>
      <c r="E755" s="54"/>
      <c r="F755" s="54"/>
      <c r="G755" s="36"/>
      <c r="H755" s="53"/>
      <c r="I755" s="36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6"/>
      <c r="B756" s="54"/>
      <c r="C756" s="54"/>
      <c r="D756" s="36"/>
      <c r="E756" s="54"/>
      <c r="F756" s="54"/>
      <c r="G756" s="36"/>
      <c r="H756" s="53"/>
      <c r="I756" s="36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6"/>
      <c r="B757" s="54"/>
      <c r="C757" s="54"/>
      <c r="D757" s="36"/>
      <c r="E757" s="54"/>
      <c r="F757" s="54"/>
      <c r="G757" s="36"/>
      <c r="H757" s="53"/>
      <c r="I757" s="36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6"/>
      <c r="B758" s="54"/>
      <c r="C758" s="54"/>
      <c r="D758" s="36"/>
      <c r="E758" s="54"/>
      <c r="F758" s="54"/>
      <c r="G758" s="36"/>
      <c r="H758" s="53"/>
      <c r="I758" s="36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6"/>
      <c r="B759" s="54"/>
      <c r="C759" s="54"/>
      <c r="D759" s="36"/>
      <c r="E759" s="54"/>
      <c r="F759" s="54"/>
      <c r="G759" s="36"/>
      <c r="H759" s="53"/>
      <c r="I759" s="36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6"/>
      <c r="B760" s="54"/>
      <c r="C760" s="54"/>
      <c r="D760" s="36"/>
      <c r="E760" s="54"/>
      <c r="F760" s="54"/>
      <c r="G760" s="36"/>
      <c r="H760" s="53"/>
      <c r="I760" s="36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6"/>
      <c r="B761" s="54"/>
      <c r="C761" s="54"/>
      <c r="D761" s="36"/>
      <c r="E761" s="54"/>
      <c r="F761" s="54"/>
      <c r="G761" s="36"/>
      <c r="H761" s="53"/>
      <c r="I761" s="36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6"/>
      <c r="B762" s="54"/>
      <c r="C762" s="54"/>
      <c r="D762" s="36"/>
      <c r="E762" s="54"/>
      <c r="F762" s="54"/>
      <c r="G762" s="36"/>
      <c r="H762" s="53"/>
      <c r="I762" s="36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6"/>
      <c r="B763" s="54"/>
      <c r="C763" s="54"/>
      <c r="D763" s="36"/>
      <c r="E763" s="54"/>
      <c r="F763" s="54"/>
      <c r="G763" s="36"/>
      <c r="H763" s="53"/>
      <c r="I763" s="36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6"/>
      <c r="B764" s="54"/>
      <c r="C764" s="54"/>
      <c r="D764" s="36"/>
      <c r="E764" s="54"/>
      <c r="F764" s="54"/>
      <c r="G764" s="36"/>
      <c r="H764" s="53"/>
      <c r="I764" s="36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6"/>
      <c r="B765" s="54"/>
      <c r="C765" s="54"/>
      <c r="D765" s="36"/>
      <c r="E765" s="54"/>
      <c r="F765" s="54"/>
      <c r="G765" s="36"/>
      <c r="H765" s="53"/>
      <c r="I765" s="36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6"/>
      <c r="B766" s="54"/>
      <c r="C766" s="54"/>
      <c r="D766" s="36"/>
      <c r="E766" s="54"/>
      <c r="F766" s="54"/>
      <c r="G766" s="36"/>
      <c r="H766" s="53"/>
      <c r="I766" s="36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6"/>
      <c r="B767" s="54"/>
      <c r="C767" s="54"/>
      <c r="D767" s="36"/>
      <c r="E767" s="54"/>
      <c r="F767" s="54"/>
      <c r="G767" s="36"/>
      <c r="H767" s="53"/>
      <c r="I767" s="36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6"/>
      <c r="B768" s="54"/>
      <c r="C768" s="54"/>
      <c r="D768" s="36"/>
      <c r="E768" s="54"/>
      <c r="F768" s="54"/>
      <c r="G768" s="36"/>
      <c r="H768" s="53"/>
      <c r="I768" s="36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6"/>
      <c r="B769" s="54"/>
      <c r="C769" s="54"/>
      <c r="D769" s="36"/>
      <c r="E769" s="54"/>
      <c r="F769" s="54"/>
      <c r="G769" s="36"/>
      <c r="H769" s="53"/>
      <c r="I769" s="36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6"/>
      <c r="B770" s="54"/>
      <c r="C770" s="54"/>
      <c r="D770" s="36"/>
      <c r="E770" s="54"/>
      <c r="F770" s="54"/>
      <c r="G770" s="36"/>
      <c r="H770" s="53"/>
      <c r="I770" s="36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6"/>
      <c r="B771" s="54"/>
      <c r="C771" s="54"/>
      <c r="D771" s="36"/>
      <c r="E771" s="54"/>
      <c r="F771" s="54"/>
      <c r="G771" s="36"/>
      <c r="H771" s="53"/>
      <c r="I771" s="36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6"/>
      <c r="B772" s="54"/>
      <c r="C772" s="54"/>
      <c r="D772" s="36"/>
      <c r="E772" s="54"/>
      <c r="F772" s="54"/>
      <c r="G772" s="36"/>
      <c r="H772" s="53"/>
      <c r="I772" s="36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6"/>
      <c r="B773" s="54"/>
      <c r="C773" s="54"/>
      <c r="D773" s="36"/>
      <c r="E773" s="54"/>
      <c r="F773" s="54"/>
      <c r="G773" s="36"/>
      <c r="H773" s="53"/>
      <c r="I773" s="36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6"/>
      <c r="B774" s="54"/>
      <c r="C774" s="54"/>
      <c r="D774" s="36"/>
      <c r="E774" s="54"/>
      <c r="F774" s="54"/>
      <c r="G774" s="36"/>
      <c r="H774" s="53"/>
      <c r="I774" s="36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6"/>
      <c r="B775" s="54"/>
      <c r="C775" s="54"/>
      <c r="D775" s="36"/>
      <c r="E775" s="54"/>
      <c r="F775" s="54"/>
      <c r="G775" s="36"/>
      <c r="H775" s="53"/>
      <c r="I775" s="36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6"/>
      <c r="B776" s="54"/>
      <c r="C776" s="54"/>
      <c r="D776" s="36"/>
      <c r="E776" s="54"/>
      <c r="F776" s="54"/>
      <c r="G776" s="36"/>
      <c r="H776" s="53"/>
      <c r="I776" s="36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6"/>
      <c r="B777" s="54"/>
      <c r="C777" s="54"/>
      <c r="D777" s="36"/>
      <c r="E777" s="54"/>
      <c r="F777" s="54"/>
      <c r="G777" s="36"/>
      <c r="H777" s="53"/>
      <c r="I777" s="36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6"/>
      <c r="B778" s="54"/>
      <c r="C778" s="54"/>
      <c r="D778" s="36"/>
      <c r="E778" s="54"/>
      <c r="F778" s="54"/>
      <c r="G778" s="36"/>
      <c r="H778" s="53"/>
      <c r="I778" s="36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6"/>
      <c r="B779" s="54"/>
      <c r="C779" s="54"/>
      <c r="D779" s="36"/>
      <c r="E779" s="54"/>
      <c r="F779" s="54"/>
      <c r="G779" s="36"/>
      <c r="H779" s="53"/>
      <c r="I779" s="36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6"/>
      <c r="B780" s="54"/>
      <c r="C780" s="54"/>
      <c r="D780" s="36"/>
      <c r="E780" s="54"/>
      <c r="F780" s="54"/>
      <c r="G780" s="36"/>
      <c r="H780" s="53"/>
      <c r="I780" s="36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6"/>
      <c r="B781" s="54"/>
      <c r="C781" s="54"/>
      <c r="D781" s="36"/>
      <c r="E781" s="54"/>
      <c r="F781" s="54"/>
      <c r="G781" s="36"/>
      <c r="H781" s="53"/>
      <c r="I781" s="36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6"/>
      <c r="B782" s="54"/>
      <c r="C782" s="54"/>
      <c r="D782" s="36"/>
      <c r="E782" s="54"/>
      <c r="F782" s="54"/>
      <c r="G782" s="36"/>
      <c r="H782" s="53"/>
      <c r="I782" s="36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6"/>
      <c r="B783" s="54"/>
      <c r="C783" s="54"/>
      <c r="D783" s="36"/>
      <c r="E783" s="54"/>
      <c r="F783" s="54"/>
      <c r="G783" s="36"/>
      <c r="H783" s="53"/>
      <c r="I783" s="36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6"/>
      <c r="B784" s="54"/>
      <c r="C784" s="54"/>
      <c r="D784" s="36"/>
      <c r="E784" s="54"/>
      <c r="F784" s="54"/>
      <c r="G784" s="36"/>
      <c r="H784" s="53"/>
      <c r="I784" s="36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6"/>
      <c r="B785" s="54"/>
      <c r="C785" s="54"/>
      <c r="D785" s="36"/>
      <c r="E785" s="54"/>
      <c r="F785" s="54"/>
      <c r="G785" s="36"/>
      <c r="H785" s="53"/>
      <c r="I785" s="36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6"/>
      <c r="B786" s="54"/>
      <c r="C786" s="54"/>
      <c r="D786" s="36"/>
      <c r="E786" s="54"/>
      <c r="F786" s="54"/>
      <c r="G786" s="36"/>
      <c r="H786" s="53"/>
      <c r="I786" s="36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6"/>
      <c r="B787" s="54"/>
      <c r="C787" s="54"/>
      <c r="D787" s="36"/>
      <c r="E787" s="54"/>
      <c r="F787" s="54"/>
      <c r="G787" s="36"/>
      <c r="H787" s="53"/>
      <c r="I787" s="36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6"/>
      <c r="B788" s="54"/>
      <c r="C788" s="54"/>
      <c r="D788" s="36"/>
      <c r="E788" s="54"/>
      <c r="F788" s="54"/>
      <c r="G788" s="36"/>
      <c r="H788" s="53"/>
      <c r="I788" s="36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6"/>
      <c r="B789" s="54"/>
      <c r="C789" s="54"/>
      <c r="D789" s="36"/>
      <c r="E789" s="54"/>
      <c r="F789" s="54"/>
      <c r="G789" s="36"/>
      <c r="H789" s="53"/>
      <c r="I789" s="36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6"/>
      <c r="B790" s="54"/>
      <c r="C790" s="54"/>
      <c r="D790" s="36"/>
      <c r="E790" s="54"/>
      <c r="F790" s="54"/>
      <c r="G790" s="36"/>
      <c r="H790" s="53"/>
      <c r="I790" s="36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6"/>
      <c r="B791" s="54"/>
      <c r="C791" s="54"/>
      <c r="D791" s="36"/>
      <c r="E791" s="54"/>
      <c r="F791" s="54"/>
      <c r="G791" s="36"/>
      <c r="H791" s="53"/>
      <c r="I791" s="36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6"/>
      <c r="B792" s="54"/>
      <c r="C792" s="54"/>
      <c r="D792" s="36"/>
      <c r="E792" s="54"/>
      <c r="F792" s="54"/>
      <c r="G792" s="36"/>
      <c r="H792" s="53"/>
      <c r="I792" s="36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6"/>
      <c r="B793" s="54"/>
      <c r="C793" s="54"/>
      <c r="D793" s="36"/>
      <c r="E793" s="54"/>
      <c r="F793" s="54"/>
      <c r="G793" s="36"/>
      <c r="H793" s="53"/>
      <c r="I793" s="36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6"/>
      <c r="B794" s="54"/>
      <c r="C794" s="54"/>
      <c r="D794" s="36"/>
      <c r="E794" s="54"/>
      <c r="F794" s="54"/>
      <c r="G794" s="36"/>
      <c r="H794" s="53"/>
      <c r="I794" s="36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6"/>
      <c r="B795" s="54"/>
      <c r="C795" s="54"/>
      <c r="D795" s="36"/>
      <c r="E795" s="54"/>
      <c r="F795" s="54"/>
      <c r="G795" s="36"/>
      <c r="H795" s="53"/>
      <c r="I795" s="36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6"/>
      <c r="B796" s="54"/>
      <c r="C796" s="54"/>
      <c r="D796" s="36"/>
      <c r="E796" s="54"/>
      <c r="F796" s="54"/>
      <c r="G796" s="36"/>
      <c r="H796" s="53"/>
      <c r="I796" s="36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6"/>
      <c r="B797" s="54"/>
      <c r="C797" s="54"/>
      <c r="D797" s="36"/>
      <c r="E797" s="54"/>
      <c r="F797" s="54"/>
      <c r="G797" s="36"/>
      <c r="H797" s="53"/>
      <c r="I797" s="36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6"/>
      <c r="B798" s="54"/>
      <c r="C798" s="54"/>
      <c r="D798" s="36"/>
      <c r="E798" s="54"/>
      <c r="F798" s="54"/>
      <c r="G798" s="36"/>
      <c r="H798" s="53"/>
      <c r="I798" s="36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6"/>
      <c r="B799" s="54"/>
      <c r="C799" s="54"/>
      <c r="D799" s="36"/>
      <c r="E799" s="54"/>
      <c r="F799" s="54"/>
      <c r="G799" s="36"/>
      <c r="H799" s="53"/>
      <c r="I799" s="36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6"/>
      <c r="B800" s="54"/>
      <c r="C800" s="54"/>
      <c r="D800" s="36"/>
      <c r="E800" s="54"/>
      <c r="F800" s="54"/>
      <c r="G800" s="36"/>
      <c r="H800" s="53"/>
      <c r="I800" s="36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6"/>
      <c r="B801" s="54"/>
      <c r="C801" s="54"/>
      <c r="D801" s="36"/>
      <c r="E801" s="54"/>
      <c r="F801" s="54"/>
      <c r="G801" s="36"/>
      <c r="H801" s="53"/>
      <c r="I801" s="36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6"/>
      <c r="B802" s="54"/>
      <c r="C802" s="54"/>
      <c r="D802" s="36"/>
      <c r="E802" s="54"/>
      <c r="F802" s="54"/>
      <c r="G802" s="36"/>
      <c r="H802" s="53"/>
      <c r="I802" s="36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6"/>
      <c r="B803" s="54"/>
      <c r="C803" s="54"/>
      <c r="D803" s="36"/>
      <c r="E803" s="54"/>
      <c r="F803" s="54"/>
      <c r="G803" s="36"/>
      <c r="H803" s="53"/>
      <c r="I803" s="36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6"/>
      <c r="B804" s="54"/>
      <c r="C804" s="54"/>
      <c r="D804" s="36"/>
      <c r="E804" s="54"/>
      <c r="F804" s="54"/>
      <c r="G804" s="36"/>
      <c r="H804" s="53"/>
      <c r="I804" s="36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6"/>
      <c r="B805" s="54"/>
      <c r="C805" s="54"/>
      <c r="D805" s="36"/>
      <c r="E805" s="54"/>
      <c r="F805" s="54"/>
      <c r="G805" s="36"/>
      <c r="H805" s="53"/>
      <c r="I805" s="36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6"/>
      <c r="B806" s="54"/>
      <c r="C806" s="54"/>
      <c r="D806" s="36"/>
      <c r="E806" s="54"/>
      <c r="F806" s="54"/>
      <c r="G806" s="36"/>
      <c r="H806" s="53"/>
      <c r="I806" s="36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6"/>
      <c r="B807" s="54"/>
      <c r="C807" s="54"/>
      <c r="D807" s="36"/>
      <c r="E807" s="54"/>
      <c r="F807" s="54"/>
      <c r="G807" s="36"/>
      <c r="H807" s="53"/>
      <c r="I807" s="36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6"/>
      <c r="B808" s="54"/>
      <c r="C808" s="54"/>
      <c r="D808" s="36"/>
      <c r="E808" s="54"/>
      <c r="F808" s="54"/>
      <c r="G808" s="36"/>
      <c r="H808" s="53"/>
      <c r="I808" s="36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6"/>
      <c r="B809" s="54"/>
      <c r="C809" s="54"/>
      <c r="D809" s="36"/>
      <c r="E809" s="54"/>
      <c r="F809" s="54"/>
      <c r="G809" s="36"/>
      <c r="H809" s="53"/>
      <c r="I809" s="36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6"/>
      <c r="B810" s="54"/>
      <c r="C810" s="54"/>
      <c r="D810" s="36"/>
      <c r="E810" s="54"/>
      <c r="F810" s="54"/>
      <c r="G810" s="36"/>
      <c r="H810" s="53"/>
      <c r="I810" s="36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6"/>
      <c r="B811" s="54"/>
      <c r="C811" s="54"/>
      <c r="D811" s="36"/>
      <c r="E811" s="54"/>
      <c r="F811" s="54"/>
      <c r="G811" s="36"/>
      <c r="H811" s="53"/>
      <c r="I811" s="36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6"/>
      <c r="B812" s="54"/>
      <c r="C812" s="54"/>
      <c r="D812" s="36"/>
      <c r="E812" s="54"/>
      <c r="F812" s="54"/>
      <c r="G812" s="36"/>
      <c r="H812" s="53"/>
      <c r="I812" s="36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6"/>
      <c r="B813" s="54"/>
      <c r="C813" s="54"/>
      <c r="D813" s="36"/>
      <c r="E813" s="54"/>
      <c r="F813" s="54"/>
      <c r="G813" s="36"/>
      <c r="H813" s="53"/>
      <c r="I813" s="36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6"/>
      <c r="B814" s="54"/>
      <c r="C814" s="54"/>
      <c r="D814" s="36"/>
      <c r="E814" s="54"/>
      <c r="F814" s="54"/>
      <c r="G814" s="36"/>
      <c r="H814" s="53"/>
      <c r="I814" s="36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6"/>
      <c r="B815" s="54"/>
      <c r="C815" s="54"/>
      <c r="D815" s="36"/>
      <c r="E815" s="54"/>
      <c r="F815" s="54"/>
      <c r="G815" s="36"/>
      <c r="H815" s="53"/>
      <c r="I815" s="36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6"/>
      <c r="B816" s="54"/>
      <c r="C816" s="54"/>
      <c r="D816" s="36"/>
      <c r="E816" s="54"/>
      <c r="F816" s="54"/>
      <c r="G816" s="36"/>
      <c r="H816" s="53"/>
      <c r="I816" s="36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6"/>
      <c r="B817" s="54"/>
      <c r="C817" s="54"/>
      <c r="D817" s="36"/>
      <c r="E817" s="54"/>
      <c r="F817" s="54"/>
      <c r="G817" s="36"/>
      <c r="H817" s="53"/>
      <c r="I817" s="36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6"/>
      <c r="B818" s="54"/>
      <c r="C818" s="54"/>
      <c r="D818" s="36"/>
      <c r="E818" s="54"/>
      <c r="F818" s="54"/>
      <c r="G818" s="36"/>
      <c r="H818" s="53"/>
      <c r="I818" s="36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6"/>
      <c r="B819" s="54"/>
      <c r="C819" s="54"/>
      <c r="D819" s="36"/>
      <c r="E819" s="54"/>
      <c r="F819" s="54"/>
      <c r="G819" s="36"/>
      <c r="H819" s="53"/>
      <c r="I819" s="36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6"/>
      <c r="B820" s="54"/>
      <c r="C820" s="54"/>
      <c r="D820" s="36"/>
      <c r="E820" s="54"/>
      <c r="F820" s="54"/>
      <c r="G820" s="36"/>
      <c r="H820" s="53"/>
      <c r="I820" s="36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6"/>
      <c r="B821" s="54"/>
      <c r="C821" s="54"/>
      <c r="D821" s="36"/>
      <c r="E821" s="54"/>
      <c r="F821" s="54"/>
      <c r="G821" s="36"/>
      <c r="H821" s="53"/>
      <c r="I821" s="36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6"/>
      <c r="B822" s="54"/>
      <c r="C822" s="54"/>
      <c r="D822" s="36"/>
      <c r="E822" s="54"/>
      <c r="F822" s="54"/>
      <c r="G822" s="36"/>
      <c r="H822" s="53"/>
      <c r="I822" s="36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6"/>
      <c r="B823" s="54"/>
      <c r="C823" s="54"/>
      <c r="D823" s="36"/>
      <c r="E823" s="54"/>
      <c r="F823" s="54"/>
      <c r="G823" s="36"/>
      <c r="H823" s="53"/>
      <c r="I823" s="36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6"/>
      <c r="B824" s="54"/>
      <c r="C824" s="54"/>
      <c r="D824" s="36"/>
      <c r="E824" s="54"/>
      <c r="F824" s="54"/>
      <c r="G824" s="36"/>
      <c r="H824" s="53"/>
      <c r="I824" s="36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6"/>
      <c r="B825" s="54"/>
      <c r="C825" s="54"/>
      <c r="D825" s="36"/>
      <c r="E825" s="54"/>
      <c r="F825" s="54"/>
      <c r="G825" s="36"/>
      <c r="H825" s="53"/>
      <c r="I825" s="36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6"/>
      <c r="B826" s="54"/>
      <c r="C826" s="54"/>
      <c r="D826" s="36"/>
      <c r="E826" s="54"/>
      <c r="F826" s="54"/>
      <c r="G826" s="36"/>
      <c r="H826" s="53"/>
      <c r="I826" s="36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6"/>
      <c r="B827" s="54"/>
      <c r="C827" s="54"/>
      <c r="D827" s="36"/>
      <c r="E827" s="54"/>
      <c r="F827" s="54"/>
      <c r="G827" s="36"/>
      <c r="H827" s="53"/>
      <c r="I827" s="36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6"/>
      <c r="B828" s="54"/>
      <c r="C828" s="54"/>
      <c r="D828" s="36"/>
      <c r="E828" s="54"/>
      <c r="F828" s="54"/>
      <c r="G828" s="36"/>
      <c r="H828" s="53"/>
      <c r="I828" s="36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6"/>
      <c r="B829" s="54"/>
      <c r="C829" s="54"/>
      <c r="D829" s="36"/>
      <c r="E829" s="54"/>
      <c r="F829" s="54"/>
      <c r="G829" s="36"/>
      <c r="H829" s="53"/>
      <c r="I829" s="36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6"/>
      <c r="B830" s="54"/>
      <c r="C830" s="54"/>
      <c r="D830" s="36"/>
      <c r="E830" s="54"/>
      <c r="F830" s="54"/>
      <c r="G830" s="36"/>
      <c r="H830" s="53"/>
      <c r="I830" s="36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6"/>
      <c r="B831" s="54"/>
      <c r="C831" s="54"/>
      <c r="D831" s="36"/>
      <c r="E831" s="54"/>
      <c r="F831" s="54"/>
      <c r="G831" s="36"/>
      <c r="H831" s="53"/>
      <c r="I831" s="36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6"/>
      <c r="B832" s="54"/>
      <c r="C832" s="54"/>
      <c r="D832" s="36"/>
      <c r="E832" s="54"/>
      <c r="F832" s="54"/>
      <c r="G832" s="36"/>
      <c r="H832" s="53"/>
      <c r="I832" s="36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6"/>
      <c r="B833" s="54"/>
      <c r="C833" s="54"/>
      <c r="D833" s="36"/>
      <c r="E833" s="54"/>
      <c r="F833" s="54"/>
      <c r="G833" s="36"/>
      <c r="H833" s="53"/>
      <c r="I833" s="36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6"/>
      <c r="B834" s="54"/>
      <c r="C834" s="54"/>
      <c r="D834" s="36"/>
      <c r="E834" s="54"/>
      <c r="F834" s="54"/>
      <c r="G834" s="36"/>
      <c r="H834" s="53"/>
      <c r="I834" s="36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6"/>
      <c r="B835" s="54"/>
      <c r="C835" s="54"/>
      <c r="D835" s="36"/>
      <c r="E835" s="54"/>
      <c r="F835" s="54"/>
      <c r="G835" s="36"/>
      <c r="H835" s="53"/>
      <c r="I835" s="36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6"/>
      <c r="B836" s="54"/>
      <c r="C836" s="54"/>
      <c r="D836" s="36"/>
      <c r="E836" s="54"/>
      <c r="F836" s="54"/>
      <c r="G836" s="36"/>
      <c r="H836" s="53"/>
      <c r="I836" s="36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6"/>
      <c r="B837" s="54"/>
      <c r="C837" s="54"/>
      <c r="D837" s="36"/>
      <c r="E837" s="54"/>
      <c r="F837" s="54"/>
      <c r="G837" s="36"/>
      <c r="H837" s="53"/>
      <c r="I837" s="36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6"/>
      <c r="B838" s="54"/>
      <c r="C838" s="54"/>
      <c r="D838" s="36"/>
      <c r="E838" s="54"/>
      <c r="F838" s="54"/>
      <c r="G838" s="36"/>
      <c r="H838" s="53"/>
      <c r="I838" s="36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6"/>
      <c r="B839" s="54"/>
      <c r="C839" s="54"/>
      <c r="D839" s="36"/>
      <c r="E839" s="54"/>
      <c r="F839" s="54"/>
      <c r="G839" s="36"/>
      <c r="H839" s="53"/>
      <c r="I839" s="36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6"/>
      <c r="B840" s="54"/>
      <c r="C840" s="54"/>
      <c r="D840" s="36"/>
      <c r="E840" s="54"/>
      <c r="F840" s="54"/>
      <c r="G840" s="36"/>
      <c r="H840" s="53"/>
      <c r="I840" s="36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6"/>
      <c r="B841" s="54"/>
      <c r="C841" s="54"/>
      <c r="D841" s="36"/>
      <c r="E841" s="54"/>
      <c r="F841" s="54"/>
      <c r="G841" s="36"/>
      <c r="H841" s="53"/>
      <c r="I841" s="36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6"/>
      <c r="B842" s="54"/>
      <c r="C842" s="54"/>
      <c r="D842" s="36"/>
      <c r="E842" s="54"/>
      <c r="F842" s="54"/>
      <c r="G842" s="36"/>
      <c r="H842" s="53"/>
      <c r="I842" s="36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6"/>
      <c r="B843" s="54"/>
      <c r="C843" s="54"/>
      <c r="D843" s="36"/>
      <c r="E843" s="54"/>
      <c r="F843" s="54"/>
      <c r="G843" s="36"/>
      <c r="H843" s="53"/>
      <c r="I843" s="36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6"/>
      <c r="B844" s="54"/>
      <c r="C844" s="54"/>
      <c r="D844" s="36"/>
      <c r="E844" s="54"/>
      <c r="F844" s="54"/>
      <c r="G844" s="36"/>
      <c r="H844" s="53"/>
      <c r="I844" s="36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6"/>
      <c r="B845" s="54"/>
      <c r="C845" s="54"/>
      <c r="D845" s="36"/>
      <c r="E845" s="54"/>
      <c r="F845" s="54"/>
      <c r="G845" s="36"/>
      <c r="H845" s="53"/>
      <c r="I845" s="36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6"/>
      <c r="B846" s="54"/>
      <c r="C846" s="54"/>
      <c r="D846" s="36"/>
      <c r="E846" s="54"/>
      <c r="F846" s="54"/>
      <c r="G846" s="36"/>
      <c r="H846" s="53"/>
      <c r="I846" s="36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6"/>
      <c r="B847" s="54"/>
      <c r="C847" s="54"/>
      <c r="D847" s="36"/>
      <c r="E847" s="54"/>
      <c r="F847" s="54"/>
      <c r="G847" s="36"/>
      <c r="H847" s="53"/>
      <c r="I847" s="36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6"/>
      <c r="B848" s="54"/>
      <c r="C848" s="54"/>
      <c r="D848" s="36"/>
      <c r="E848" s="54"/>
      <c r="F848" s="54"/>
      <c r="G848" s="36"/>
      <c r="H848" s="53"/>
      <c r="I848" s="36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6"/>
      <c r="B849" s="54"/>
      <c r="C849" s="54"/>
      <c r="D849" s="36"/>
      <c r="E849" s="54"/>
      <c r="F849" s="54"/>
      <c r="G849" s="36"/>
      <c r="H849" s="53"/>
      <c r="I849" s="36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6"/>
      <c r="B850" s="54"/>
      <c r="C850" s="54"/>
      <c r="D850" s="36"/>
      <c r="E850" s="54"/>
      <c r="F850" s="54"/>
      <c r="G850" s="36"/>
      <c r="H850" s="53"/>
      <c r="I850" s="36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6"/>
      <c r="B851" s="54"/>
      <c r="C851" s="54"/>
      <c r="D851" s="36"/>
      <c r="E851" s="54"/>
      <c r="F851" s="54"/>
      <c r="G851" s="36"/>
      <c r="H851" s="53"/>
      <c r="I851" s="36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6"/>
      <c r="B852" s="54"/>
      <c r="C852" s="54"/>
      <c r="D852" s="36"/>
      <c r="E852" s="54"/>
      <c r="F852" s="54"/>
      <c r="G852" s="36"/>
      <c r="H852" s="53"/>
      <c r="I852" s="36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6"/>
      <c r="B853" s="54"/>
      <c r="C853" s="54"/>
      <c r="D853" s="36"/>
      <c r="E853" s="54"/>
      <c r="F853" s="54"/>
      <c r="G853" s="36"/>
      <c r="H853" s="53"/>
      <c r="I853" s="36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6"/>
      <c r="B854" s="54"/>
      <c r="C854" s="54"/>
      <c r="D854" s="36"/>
      <c r="E854" s="54"/>
      <c r="F854" s="54"/>
      <c r="G854" s="36"/>
      <c r="H854" s="53"/>
      <c r="I854" s="36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6"/>
      <c r="B855" s="54"/>
      <c r="C855" s="54"/>
      <c r="D855" s="36"/>
      <c r="E855" s="54"/>
      <c r="F855" s="54"/>
      <c r="G855" s="36"/>
      <c r="H855" s="53"/>
      <c r="I855" s="36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6"/>
      <c r="B856" s="54"/>
      <c r="C856" s="54"/>
      <c r="D856" s="36"/>
      <c r="E856" s="54"/>
      <c r="F856" s="54"/>
      <c r="G856" s="36"/>
      <c r="H856" s="53"/>
      <c r="I856" s="36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6"/>
      <c r="B857" s="54"/>
      <c r="C857" s="54"/>
      <c r="D857" s="36"/>
      <c r="E857" s="54"/>
      <c r="F857" s="54"/>
      <c r="G857" s="36"/>
      <c r="H857" s="53"/>
      <c r="I857" s="36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6"/>
      <c r="B858" s="54"/>
      <c r="C858" s="54"/>
      <c r="D858" s="36"/>
      <c r="E858" s="54"/>
      <c r="F858" s="54"/>
      <c r="G858" s="36"/>
      <c r="H858" s="53"/>
      <c r="I858" s="36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6"/>
      <c r="B859" s="54"/>
      <c r="C859" s="54"/>
      <c r="D859" s="36"/>
      <c r="E859" s="54"/>
      <c r="F859" s="54"/>
      <c r="G859" s="36"/>
      <c r="H859" s="53"/>
      <c r="I859" s="36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6"/>
      <c r="B860" s="54"/>
      <c r="C860" s="54"/>
      <c r="D860" s="36"/>
      <c r="E860" s="54"/>
      <c r="F860" s="54"/>
      <c r="G860" s="36"/>
      <c r="H860" s="53"/>
      <c r="I860" s="36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6"/>
      <c r="B861" s="54"/>
      <c r="C861" s="54"/>
      <c r="D861" s="36"/>
      <c r="E861" s="54"/>
      <c r="F861" s="54"/>
      <c r="G861" s="36"/>
      <c r="H861" s="53"/>
      <c r="I861" s="36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6"/>
      <c r="B862" s="54"/>
      <c r="C862" s="54"/>
      <c r="D862" s="36"/>
      <c r="E862" s="54"/>
      <c r="F862" s="54"/>
      <c r="G862" s="36"/>
      <c r="H862" s="53"/>
      <c r="I862" s="36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6"/>
      <c r="B863" s="54"/>
      <c r="C863" s="54"/>
      <c r="D863" s="36"/>
      <c r="E863" s="54"/>
      <c r="F863" s="54"/>
      <c r="G863" s="36"/>
      <c r="H863" s="53"/>
      <c r="I863" s="36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6"/>
      <c r="B864" s="54"/>
      <c r="C864" s="54"/>
      <c r="D864" s="36"/>
      <c r="E864" s="54"/>
      <c r="F864" s="54"/>
      <c r="G864" s="36"/>
      <c r="H864" s="53"/>
      <c r="I864" s="36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6"/>
      <c r="B865" s="54"/>
      <c r="C865" s="54"/>
      <c r="D865" s="36"/>
      <c r="E865" s="54"/>
      <c r="F865" s="54"/>
      <c r="G865" s="36"/>
      <c r="H865" s="53"/>
      <c r="I865" s="36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6"/>
      <c r="B866" s="54"/>
      <c r="C866" s="54"/>
      <c r="D866" s="36"/>
      <c r="E866" s="54"/>
      <c r="F866" s="54"/>
      <c r="G866" s="36"/>
      <c r="H866" s="53"/>
      <c r="I866" s="36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6"/>
      <c r="B867" s="54"/>
      <c r="C867" s="54"/>
      <c r="D867" s="36"/>
      <c r="E867" s="54"/>
      <c r="F867" s="54"/>
      <c r="G867" s="36"/>
      <c r="H867" s="53"/>
      <c r="I867" s="36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6"/>
      <c r="B868" s="54"/>
      <c r="C868" s="54"/>
      <c r="D868" s="36"/>
      <c r="E868" s="54"/>
      <c r="F868" s="54"/>
      <c r="G868" s="36"/>
      <c r="H868" s="53"/>
      <c r="I868" s="36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6"/>
      <c r="B869" s="54"/>
      <c r="C869" s="54"/>
      <c r="D869" s="36"/>
      <c r="E869" s="54"/>
      <c r="F869" s="54"/>
      <c r="G869" s="36"/>
      <c r="H869" s="53"/>
      <c r="I869" s="36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6"/>
      <c r="B870" s="54"/>
      <c r="C870" s="54"/>
      <c r="D870" s="36"/>
      <c r="E870" s="54"/>
      <c r="F870" s="54"/>
      <c r="G870" s="36"/>
      <c r="H870" s="53"/>
      <c r="I870" s="36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6"/>
      <c r="B871" s="54"/>
      <c r="C871" s="54"/>
      <c r="D871" s="36"/>
      <c r="E871" s="54"/>
      <c r="F871" s="54"/>
      <c r="G871" s="36"/>
      <c r="H871" s="53"/>
      <c r="I871" s="36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6"/>
      <c r="B872" s="54"/>
      <c r="C872" s="54"/>
      <c r="D872" s="36"/>
      <c r="E872" s="54"/>
      <c r="F872" s="54"/>
      <c r="G872" s="36"/>
      <c r="H872" s="53"/>
      <c r="I872" s="36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6"/>
      <c r="B873" s="54"/>
      <c r="C873" s="54"/>
      <c r="D873" s="36"/>
      <c r="E873" s="54"/>
      <c r="F873" s="54"/>
      <c r="G873" s="36"/>
      <c r="H873" s="53"/>
      <c r="I873" s="36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6"/>
      <c r="B874" s="54"/>
      <c r="C874" s="54"/>
      <c r="D874" s="36"/>
      <c r="E874" s="54"/>
      <c r="F874" s="54"/>
      <c r="G874" s="36"/>
      <c r="H874" s="53"/>
      <c r="I874" s="36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6"/>
      <c r="B875" s="54"/>
      <c r="C875" s="54"/>
      <c r="D875" s="36"/>
      <c r="E875" s="54"/>
      <c r="F875" s="54"/>
      <c r="G875" s="36"/>
      <c r="H875" s="53"/>
      <c r="I875" s="36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6"/>
      <c r="B876" s="54"/>
      <c r="C876" s="54"/>
      <c r="D876" s="36"/>
      <c r="E876" s="54"/>
      <c r="F876" s="54"/>
      <c r="G876" s="36"/>
      <c r="H876" s="53"/>
      <c r="I876" s="36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6"/>
      <c r="B877" s="54"/>
      <c r="C877" s="54"/>
      <c r="D877" s="36"/>
      <c r="E877" s="54"/>
      <c r="F877" s="54"/>
      <c r="G877" s="36"/>
      <c r="H877" s="53"/>
      <c r="I877" s="36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6"/>
      <c r="B878" s="54"/>
      <c r="C878" s="54"/>
      <c r="D878" s="36"/>
      <c r="E878" s="54"/>
      <c r="F878" s="54"/>
      <c r="G878" s="36"/>
      <c r="H878" s="53"/>
      <c r="I878" s="36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6"/>
      <c r="B879" s="54"/>
      <c r="C879" s="54"/>
      <c r="D879" s="36"/>
      <c r="E879" s="54"/>
      <c r="F879" s="54"/>
      <c r="G879" s="36"/>
      <c r="H879" s="53"/>
      <c r="I879" s="36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6"/>
      <c r="B880" s="54"/>
      <c r="C880" s="54"/>
      <c r="D880" s="36"/>
      <c r="E880" s="54"/>
      <c r="F880" s="54"/>
      <c r="G880" s="36"/>
      <c r="H880" s="53"/>
      <c r="I880" s="36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6"/>
      <c r="B881" s="54"/>
      <c r="C881" s="54"/>
      <c r="D881" s="36"/>
      <c r="E881" s="54"/>
      <c r="F881" s="54"/>
      <c r="G881" s="36"/>
      <c r="H881" s="53"/>
      <c r="I881" s="36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6"/>
      <c r="B882" s="54"/>
      <c r="C882" s="54"/>
      <c r="D882" s="36"/>
      <c r="E882" s="54"/>
      <c r="F882" s="54"/>
      <c r="G882" s="36"/>
      <c r="H882" s="53"/>
      <c r="I882" s="36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6"/>
      <c r="B883" s="54"/>
      <c r="C883" s="54"/>
      <c r="D883" s="36"/>
      <c r="E883" s="54"/>
      <c r="F883" s="54"/>
      <c r="G883" s="36"/>
      <c r="H883" s="53"/>
      <c r="I883" s="36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6"/>
      <c r="B884" s="54"/>
      <c r="C884" s="54"/>
      <c r="D884" s="36"/>
      <c r="E884" s="54"/>
      <c r="F884" s="54"/>
      <c r="G884" s="36"/>
      <c r="H884" s="53"/>
      <c r="I884" s="36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6"/>
      <c r="B885" s="54"/>
      <c r="C885" s="54"/>
      <c r="D885" s="36"/>
      <c r="E885" s="54"/>
      <c r="F885" s="54"/>
      <c r="G885" s="36"/>
      <c r="H885" s="53"/>
      <c r="I885" s="36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6"/>
      <c r="B886" s="54"/>
      <c r="C886" s="54"/>
      <c r="D886" s="36"/>
      <c r="E886" s="54"/>
      <c r="F886" s="54"/>
      <c r="G886" s="36"/>
      <c r="H886" s="53"/>
      <c r="I886" s="36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6"/>
      <c r="B887" s="54"/>
      <c r="C887" s="54"/>
      <c r="D887" s="36"/>
      <c r="E887" s="54"/>
      <c r="F887" s="54"/>
      <c r="G887" s="36"/>
      <c r="H887" s="53"/>
      <c r="I887" s="36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6"/>
      <c r="B888" s="54"/>
      <c r="C888" s="54"/>
      <c r="D888" s="36"/>
      <c r="E888" s="54"/>
      <c r="F888" s="54"/>
      <c r="G888" s="36"/>
      <c r="H888" s="53"/>
      <c r="I888" s="36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6"/>
      <c r="B889" s="54"/>
      <c r="C889" s="54"/>
      <c r="D889" s="36"/>
      <c r="E889" s="54"/>
      <c r="F889" s="54"/>
      <c r="G889" s="36"/>
      <c r="H889" s="53"/>
      <c r="I889" s="36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6"/>
      <c r="B890" s="54"/>
      <c r="C890" s="54"/>
      <c r="D890" s="36"/>
      <c r="E890" s="54"/>
      <c r="F890" s="54"/>
      <c r="G890" s="36"/>
      <c r="H890" s="53"/>
      <c r="I890" s="36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6"/>
      <c r="B891" s="54"/>
      <c r="C891" s="54"/>
      <c r="D891" s="36"/>
      <c r="E891" s="54"/>
      <c r="F891" s="54"/>
      <c r="G891" s="36"/>
      <c r="H891" s="53"/>
      <c r="I891" s="36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6"/>
      <c r="B892" s="54"/>
      <c r="C892" s="54"/>
      <c r="D892" s="36"/>
      <c r="E892" s="54"/>
      <c r="F892" s="54"/>
      <c r="G892" s="36"/>
      <c r="H892" s="53"/>
      <c r="I892" s="36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6"/>
      <c r="B893" s="54"/>
      <c r="C893" s="54"/>
      <c r="D893" s="36"/>
      <c r="E893" s="54"/>
      <c r="F893" s="54"/>
      <c r="G893" s="36"/>
      <c r="H893" s="53"/>
      <c r="I893" s="36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6"/>
      <c r="B894" s="54"/>
      <c r="C894" s="54"/>
      <c r="D894" s="36"/>
      <c r="E894" s="54"/>
      <c r="F894" s="54"/>
      <c r="G894" s="36"/>
      <c r="H894" s="53"/>
      <c r="I894" s="36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6"/>
      <c r="B895" s="54"/>
      <c r="C895" s="54"/>
      <c r="D895" s="36"/>
      <c r="E895" s="54"/>
      <c r="F895" s="54"/>
      <c r="G895" s="36"/>
      <c r="H895" s="53"/>
      <c r="I895" s="36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6"/>
      <c r="B896" s="54"/>
      <c r="C896" s="54"/>
      <c r="D896" s="36"/>
      <c r="E896" s="54"/>
      <c r="F896" s="54"/>
      <c r="G896" s="36"/>
      <c r="H896" s="53"/>
      <c r="I896" s="36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6"/>
      <c r="B897" s="54"/>
      <c r="C897" s="54"/>
      <c r="D897" s="36"/>
      <c r="E897" s="54"/>
      <c r="F897" s="54"/>
      <c r="G897" s="36"/>
      <c r="H897" s="53"/>
      <c r="I897" s="36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6"/>
      <c r="B898" s="54"/>
      <c r="C898" s="54"/>
      <c r="D898" s="36"/>
      <c r="E898" s="54"/>
      <c r="F898" s="54"/>
      <c r="G898" s="36"/>
      <c r="H898" s="53"/>
      <c r="I898" s="36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6"/>
      <c r="B899" s="54"/>
      <c r="C899" s="54"/>
      <c r="D899" s="36"/>
      <c r="E899" s="54"/>
      <c r="F899" s="54"/>
      <c r="G899" s="36"/>
      <c r="H899" s="53"/>
      <c r="I899" s="36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6"/>
      <c r="B900" s="54"/>
      <c r="C900" s="54"/>
      <c r="D900" s="36"/>
      <c r="E900" s="54"/>
      <c r="F900" s="54"/>
      <c r="G900" s="36"/>
      <c r="H900" s="53"/>
      <c r="I900" s="36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6"/>
      <c r="B901" s="54"/>
      <c r="C901" s="54"/>
      <c r="D901" s="36"/>
      <c r="E901" s="54"/>
      <c r="F901" s="54"/>
      <c r="G901" s="36"/>
      <c r="H901" s="53"/>
      <c r="I901" s="36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6"/>
      <c r="B902" s="54"/>
      <c r="C902" s="54"/>
      <c r="D902" s="36"/>
      <c r="E902" s="54"/>
      <c r="F902" s="54"/>
      <c r="G902" s="36"/>
      <c r="H902" s="53"/>
      <c r="I902" s="36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6"/>
      <c r="B903" s="54"/>
      <c r="C903" s="54"/>
      <c r="D903" s="36"/>
      <c r="E903" s="54"/>
      <c r="F903" s="54"/>
      <c r="G903" s="36"/>
      <c r="H903" s="53"/>
      <c r="I903" s="36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6"/>
      <c r="B904" s="54"/>
      <c r="C904" s="54"/>
      <c r="D904" s="36"/>
      <c r="E904" s="54"/>
      <c r="F904" s="54"/>
      <c r="G904" s="36"/>
      <c r="H904" s="53"/>
      <c r="I904" s="36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6"/>
      <c r="B905" s="54"/>
      <c r="C905" s="54"/>
      <c r="D905" s="36"/>
      <c r="E905" s="54"/>
      <c r="F905" s="54"/>
      <c r="G905" s="36"/>
      <c r="H905" s="53"/>
      <c r="I905" s="36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6"/>
      <c r="B906" s="54"/>
      <c r="C906" s="54"/>
      <c r="D906" s="36"/>
      <c r="E906" s="54"/>
      <c r="F906" s="54"/>
      <c r="G906" s="36"/>
      <c r="H906" s="53"/>
      <c r="I906" s="36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6"/>
      <c r="B907" s="54"/>
      <c r="C907" s="54"/>
      <c r="D907" s="36"/>
      <c r="E907" s="54"/>
      <c r="F907" s="54"/>
      <c r="G907" s="36"/>
      <c r="H907" s="53"/>
      <c r="I907" s="36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6"/>
      <c r="B908" s="54"/>
      <c r="C908" s="54"/>
      <c r="D908" s="36"/>
      <c r="E908" s="54"/>
      <c r="F908" s="54"/>
      <c r="G908" s="36"/>
      <c r="H908" s="53"/>
      <c r="I908" s="36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6"/>
      <c r="B909" s="54"/>
      <c r="C909" s="54"/>
      <c r="D909" s="36"/>
      <c r="E909" s="54"/>
      <c r="F909" s="54"/>
      <c r="G909" s="36"/>
      <c r="H909" s="53"/>
      <c r="I909" s="36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6"/>
      <c r="B910" s="54"/>
      <c r="C910" s="54"/>
      <c r="D910" s="36"/>
      <c r="E910" s="54"/>
      <c r="F910" s="54"/>
      <c r="G910" s="36"/>
      <c r="H910" s="53"/>
      <c r="I910" s="36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6"/>
      <c r="B911" s="54"/>
      <c r="C911" s="54"/>
      <c r="D911" s="36"/>
      <c r="E911" s="54"/>
      <c r="F911" s="54"/>
      <c r="G911" s="36"/>
      <c r="H911" s="53"/>
      <c r="I911" s="36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6"/>
      <c r="B912" s="54"/>
      <c r="C912" s="54"/>
      <c r="D912" s="36"/>
      <c r="E912" s="54"/>
      <c r="F912" s="54"/>
      <c r="G912" s="36"/>
      <c r="H912" s="53"/>
      <c r="I912" s="36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6"/>
      <c r="B913" s="54"/>
      <c r="C913" s="54"/>
      <c r="D913" s="36"/>
      <c r="E913" s="54"/>
      <c r="F913" s="54"/>
      <c r="G913" s="36"/>
      <c r="H913" s="53"/>
      <c r="I913" s="36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6"/>
      <c r="B914" s="54"/>
      <c r="C914" s="54"/>
      <c r="D914" s="36"/>
      <c r="E914" s="54"/>
      <c r="F914" s="54"/>
      <c r="G914" s="36"/>
      <c r="H914" s="53"/>
      <c r="I914" s="36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6"/>
      <c r="B915" s="54"/>
      <c r="C915" s="54"/>
      <c r="D915" s="36"/>
      <c r="E915" s="54"/>
      <c r="F915" s="54"/>
      <c r="G915" s="36"/>
      <c r="H915" s="53"/>
      <c r="I915" s="36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6"/>
      <c r="B916" s="54"/>
      <c r="C916" s="54"/>
      <c r="D916" s="36"/>
      <c r="E916" s="54"/>
      <c r="F916" s="54"/>
      <c r="G916" s="36"/>
      <c r="H916" s="53"/>
      <c r="I916" s="36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6"/>
      <c r="B917" s="54"/>
      <c r="C917" s="54"/>
      <c r="D917" s="36"/>
      <c r="E917" s="54"/>
      <c r="F917" s="54"/>
      <c r="G917" s="36"/>
      <c r="H917" s="53"/>
      <c r="I917" s="36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6"/>
      <c r="B918" s="54"/>
      <c r="C918" s="54"/>
      <c r="D918" s="36"/>
      <c r="E918" s="54"/>
      <c r="F918" s="54"/>
      <c r="G918" s="36"/>
      <c r="H918" s="53"/>
      <c r="I918" s="36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6"/>
      <c r="B919" s="54"/>
      <c r="C919" s="54"/>
      <c r="D919" s="36"/>
      <c r="E919" s="54"/>
      <c r="F919" s="54"/>
      <c r="G919" s="36"/>
      <c r="H919" s="53"/>
      <c r="I919" s="36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6"/>
      <c r="B920" s="54"/>
      <c r="C920" s="54"/>
      <c r="D920" s="36"/>
      <c r="E920" s="54"/>
      <c r="F920" s="54"/>
      <c r="G920" s="36"/>
      <c r="H920" s="53"/>
      <c r="I920" s="36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6"/>
      <c r="B921" s="54"/>
      <c r="C921" s="54"/>
      <c r="D921" s="36"/>
      <c r="E921" s="54"/>
      <c r="F921" s="54"/>
      <c r="G921" s="36"/>
      <c r="H921" s="53"/>
      <c r="I921" s="36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6"/>
      <c r="B922" s="54"/>
      <c r="C922" s="54"/>
      <c r="D922" s="36"/>
      <c r="E922" s="54"/>
      <c r="F922" s="54"/>
      <c r="G922" s="36"/>
      <c r="H922" s="53"/>
      <c r="I922" s="36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6"/>
      <c r="B923" s="54"/>
      <c r="C923" s="54"/>
      <c r="D923" s="36"/>
      <c r="E923" s="54"/>
      <c r="F923" s="54"/>
      <c r="G923" s="36"/>
      <c r="H923" s="53"/>
      <c r="I923" s="36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6"/>
      <c r="B924" s="54"/>
      <c r="C924" s="54"/>
      <c r="D924" s="36"/>
      <c r="E924" s="54"/>
      <c r="F924" s="54"/>
      <c r="G924" s="36"/>
      <c r="H924" s="53"/>
      <c r="I924" s="36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6"/>
      <c r="B925" s="54"/>
      <c r="C925" s="54"/>
      <c r="D925" s="36"/>
      <c r="E925" s="54"/>
      <c r="F925" s="54"/>
      <c r="G925" s="36"/>
      <c r="H925" s="53"/>
      <c r="I925" s="36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6"/>
      <c r="B926" s="54"/>
      <c r="C926" s="54"/>
      <c r="D926" s="36"/>
      <c r="E926" s="54"/>
      <c r="F926" s="54"/>
      <c r="G926" s="36"/>
      <c r="H926" s="53"/>
      <c r="I926" s="36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6"/>
      <c r="B927" s="54"/>
      <c r="C927" s="54"/>
      <c r="D927" s="36"/>
      <c r="E927" s="54"/>
      <c r="F927" s="54"/>
      <c r="G927" s="36"/>
      <c r="H927" s="53"/>
      <c r="I927" s="36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6"/>
      <c r="B928" s="54"/>
      <c r="C928" s="54"/>
      <c r="D928" s="36"/>
      <c r="E928" s="54"/>
      <c r="F928" s="54"/>
      <c r="G928" s="36"/>
      <c r="H928" s="53"/>
      <c r="I928" s="36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6"/>
      <c r="B929" s="54"/>
      <c r="C929" s="54"/>
      <c r="D929" s="36"/>
      <c r="E929" s="54"/>
      <c r="F929" s="54"/>
      <c r="G929" s="36"/>
      <c r="H929" s="53"/>
      <c r="I929" s="36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6"/>
      <c r="B930" s="54"/>
      <c r="C930" s="54"/>
      <c r="D930" s="36"/>
      <c r="E930" s="54"/>
      <c r="F930" s="54"/>
      <c r="G930" s="36"/>
      <c r="H930" s="53"/>
      <c r="I930" s="36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6"/>
      <c r="B931" s="54"/>
      <c r="C931" s="54"/>
      <c r="D931" s="36"/>
      <c r="E931" s="54"/>
      <c r="F931" s="54"/>
      <c r="G931" s="36"/>
      <c r="H931" s="53"/>
      <c r="I931" s="36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6"/>
      <c r="B932" s="54"/>
      <c r="C932" s="54"/>
      <c r="D932" s="36"/>
      <c r="E932" s="54"/>
      <c r="F932" s="54"/>
      <c r="G932" s="36"/>
      <c r="H932" s="53"/>
      <c r="I932" s="36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6"/>
      <c r="B933" s="54"/>
      <c r="C933" s="54"/>
      <c r="D933" s="36"/>
      <c r="E933" s="54"/>
      <c r="F933" s="54"/>
      <c r="G933" s="36"/>
      <c r="H933" s="53"/>
      <c r="I933" s="36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6"/>
      <c r="B934" s="54"/>
      <c r="C934" s="54"/>
      <c r="D934" s="36"/>
      <c r="E934" s="54"/>
      <c r="F934" s="54"/>
      <c r="G934" s="36"/>
      <c r="H934" s="53"/>
      <c r="I934" s="36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6"/>
      <c r="B935" s="54"/>
      <c r="C935" s="54"/>
      <c r="D935" s="36"/>
      <c r="E935" s="54"/>
      <c r="F935" s="54"/>
      <c r="G935" s="36"/>
      <c r="H935" s="53"/>
      <c r="I935" s="36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6"/>
      <c r="B936" s="54"/>
      <c r="C936" s="54"/>
      <c r="D936" s="36"/>
      <c r="E936" s="54"/>
      <c r="F936" s="54"/>
      <c r="G936" s="36"/>
      <c r="H936" s="53"/>
      <c r="I936" s="36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6"/>
      <c r="B937" s="54"/>
      <c r="C937" s="54"/>
      <c r="D937" s="36"/>
      <c r="E937" s="54"/>
      <c r="F937" s="54"/>
      <c r="G937" s="36"/>
      <c r="H937" s="53"/>
      <c r="I937" s="36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6"/>
      <c r="B938" s="54"/>
      <c r="C938" s="54"/>
      <c r="D938" s="36"/>
      <c r="E938" s="54"/>
      <c r="F938" s="54"/>
      <c r="G938" s="36"/>
      <c r="H938" s="53"/>
      <c r="I938" s="36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6"/>
      <c r="B939" s="54"/>
      <c r="C939" s="54"/>
      <c r="D939" s="36"/>
      <c r="E939" s="54"/>
      <c r="F939" s="54"/>
      <c r="G939" s="36"/>
      <c r="H939" s="53"/>
      <c r="I939" s="36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6"/>
      <c r="B940" s="54"/>
      <c r="C940" s="54"/>
      <c r="D940" s="36"/>
      <c r="E940" s="54"/>
      <c r="F940" s="54"/>
      <c r="G940" s="36"/>
      <c r="H940" s="53"/>
      <c r="I940" s="36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6"/>
      <c r="B941" s="54"/>
      <c r="C941" s="54"/>
      <c r="D941" s="36"/>
      <c r="E941" s="54"/>
      <c r="F941" s="54"/>
      <c r="G941" s="36"/>
      <c r="H941" s="53"/>
      <c r="I941" s="36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6"/>
      <c r="B942" s="54"/>
      <c r="C942" s="54"/>
      <c r="D942" s="36"/>
      <c r="E942" s="54"/>
      <c r="F942" s="54"/>
      <c r="G942" s="36"/>
      <c r="H942" s="53"/>
      <c r="I942" s="36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6"/>
      <c r="B943" s="54"/>
      <c r="C943" s="54"/>
      <c r="D943" s="36"/>
      <c r="E943" s="54"/>
      <c r="F943" s="54"/>
      <c r="G943" s="36"/>
      <c r="H943" s="53"/>
      <c r="I943" s="36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6"/>
      <c r="B944" s="54"/>
      <c r="C944" s="54"/>
      <c r="D944" s="36"/>
      <c r="E944" s="54"/>
      <c r="F944" s="54"/>
      <c r="G944" s="36"/>
      <c r="H944" s="53"/>
      <c r="I944" s="36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6"/>
      <c r="B945" s="54"/>
      <c r="C945" s="54"/>
      <c r="D945" s="36"/>
      <c r="E945" s="54"/>
      <c r="F945" s="54"/>
      <c r="G945" s="36"/>
      <c r="H945" s="53"/>
      <c r="I945" s="36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6"/>
      <c r="B946" s="54"/>
      <c r="C946" s="54"/>
      <c r="D946" s="36"/>
      <c r="E946" s="54"/>
      <c r="F946" s="54"/>
      <c r="G946" s="36"/>
      <c r="H946" s="53"/>
      <c r="I946" s="36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6"/>
      <c r="B947" s="54"/>
      <c r="C947" s="54"/>
      <c r="D947" s="36"/>
      <c r="E947" s="54"/>
      <c r="F947" s="54"/>
      <c r="G947" s="36"/>
      <c r="H947" s="53"/>
      <c r="I947" s="36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6"/>
      <c r="B948" s="54"/>
      <c r="C948" s="54"/>
      <c r="D948" s="36"/>
      <c r="E948" s="54"/>
      <c r="F948" s="54"/>
      <c r="G948" s="36"/>
      <c r="H948" s="53"/>
      <c r="I948" s="36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6"/>
      <c r="B949" s="54"/>
      <c r="C949" s="54"/>
      <c r="D949" s="36"/>
      <c r="E949" s="54"/>
      <c r="F949" s="54"/>
      <c r="G949" s="36"/>
      <c r="H949" s="53"/>
      <c r="I949" s="36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6"/>
      <c r="B950" s="54"/>
      <c r="C950" s="54"/>
      <c r="D950" s="36"/>
      <c r="E950" s="54"/>
      <c r="F950" s="54"/>
      <c r="G950" s="36"/>
      <c r="H950" s="53"/>
      <c r="I950" s="36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6"/>
      <c r="B951" s="54"/>
      <c r="C951" s="54"/>
      <c r="D951" s="36"/>
      <c r="E951" s="54"/>
      <c r="F951" s="54"/>
      <c r="G951" s="36"/>
      <c r="H951" s="53"/>
      <c r="I951" s="36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6"/>
      <c r="B952" s="54"/>
      <c r="C952" s="54"/>
      <c r="D952" s="36"/>
      <c r="E952" s="54"/>
      <c r="F952" s="54"/>
      <c r="G952" s="36"/>
      <c r="H952" s="53"/>
      <c r="I952" s="36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6"/>
      <c r="B953" s="54"/>
      <c r="C953" s="54"/>
      <c r="D953" s="36"/>
      <c r="E953" s="54"/>
      <c r="F953" s="54"/>
      <c r="G953" s="36"/>
      <c r="H953" s="53"/>
      <c r="I953" s="36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6"/>
      <c r="B954" s="54"/>
      <c r="C954" s="54"/>
      <c r="D954" s="36"/>
      <c r="E954" s="54"/>
      <c r="F954" s="54"/>
      <c r="G954" s="36"/>
      <c r="H954" s="53"/>
      <c r="I954" s="36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6"/>
      <c r="B955" s="54"/>
      <c r="C955" s="54"/>
      <c r="D955" s="36"/>
      <c r="E955" s="54"/>
      <c r="F955" s="54"/>
      <c r="G955" s="36"/>
      <c r="H955" s="53"/>
      <c r="I955" s="36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6"/>
      <c r="B956" s="54"/>
      <c r="C956" s="54"/>
      <c r="D956" s="36"/>
      <c r="E956" s="54"/>
      <c r="F956" s="54"/>
      <c r="G956" s="36"/>
      <c r="H956" s="53"/>
      <c r="I956" s="36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6"/>
      <c r="B957" s="54"/>
      <c r="C957" s="54"/>
      <c r="D957" s="36"/>
      <c r="E957" s="54"/>
      <c r="F957" s="54"/>
      <c r="G957" s="36"/>
      <c r="H957" s="53"/>
      <c r="I957" s="36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6"/>
      <c r="B958" s="54"/>
      <c r="C958" s="54"/>
      <c r="D958" s="36"/>
      <c r="E958" s="54"/>
      <c r="F958" s="54"/>
      <c r="G958" s="36"/>
      <c r="H958" s="53"/>
      <c r="I958" s="36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6"/>
      <c r="B959" s="54"/>
      <c r="C959" s="54"/>
      <c r="D959" s="36"/>
      <c r="E959" s="54"/>
      <c r="F959" s="54"/>
      <c r="G959" s="36"/>
      <c r="H959" s="53"/>
      <c r="I959" s="36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6"/>
      <c r="B960" s="54"/>
      <c r="C960" s="54"/>
      <c r="D960" s="36"/>
      <c r="E960" s="54"/>
      <c r="F960" s="54"/>
      <c r="G960" s="36"/>
      <c r="H960" s="53"/>
      <c r="I960" s="36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6"/>
      <c r="B961" s="54"/>
      <c r="C961" s="54"/>
      <c r="D961" s="36"/>
      <c r="E961" s="54"/>
      <c r="F961" s="54"/>
      <c r="G961" s="36"/>
      <c r="H961" s="53"/>
      <c r="I961" s="36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6"/>
      <c r="B962" s="54"/>
      <c r="C962" s="54"/>
      <c r="D962" s="36"/>
      <c r="E962" s="54"/>
      <c r="F962" s="54"/>
      <c r="G962" s="36"/>
      <c r="H962" s="53"/>
      <c r="I962" s="36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6"/>
      <c r="B963" s="54"/>
      <c r="C963" s="54"/>
      <c r="D963" s="36"/>
      <c r="E963" s="54"/>
      <c r="F963" s="54"/>
      <c r="G963" s="36"/>
      <c r="H963" s="53"/>
      <c r="I963" s="36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6"/>
      <c r="B964" s="54"/>
      <c r="C964" s="54"/>
      <c r="D964" s="36"/>
      <c r="E964" s="54"/>
      <c r="F964" s="54"/>
      <c r="G964" s="36"/>
      <c r="H964" s="53"/>
      <c r="I964" s="36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6"/>
      <c r="B965" s="54"/>
      <c r="C965" s="54"/>
      <c r="D965" s="36"/>
      <c r="E965" s="54"/>
      <c r="F965" s="54"/>
      <c r="G965" s="36"/>
      <c r="H965" s="53"/>
      <c r="I965" s="36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6"/>
      <c r="B966" s="54"/>
      <c r="C966" s="54"/>
      <c r="D966" s="36"/>
      <c r="E966" s="54"/>
      <c r="F966" s="54"/>
      <c r="G966" s="36"/>
      <c r="H966" s="53"/>
      <c r="I966" s="36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6"/>
      <c r="B967" s="54"/>
      <c r="C967" s="54"/>
      <c r="D967" s="36"/>
      <c r="E967" s="54"/>
      <c r="F967" s="54"/>
      <c r="G967" s="36"/>
      <c r="H967" s="53"/>
      <c r="I967" s="36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6"/>
      <c r="B968" s="54"/>
      <c r="C968" s="54"/>
      <c r="D968" s="36"/>
      <c r="E968" s="54"/>
      <c r="F968" s="54"/>
      <c r="G968" s="36"/>
      <c r="H968" s="53"/>
      <c r="I968" s="36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6"/>
      <c r="B969" s="54"/>
      <c r="C969" s="54"/>
      <c r="D969" s="36"/>
      <c r="E969" s="54"/>
      <c r="F969" s="54"/>
      <c r="G969" s="36"/>
      <c r="H969" s="53"/>
      <c r="I969" s="36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6"/>
      <c r="B970" s="54"/>
      <c r="C970" s="54"/>
      <c r="D970" s="36"/>
      <c r="E970" s="54"/>
      <c r="F970" s="54"/>
      <c r="G970" s="36"/>
      <c r="H970" s="53"/>
      <c r="I970" s="36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6"/>
      <c r="B971" s="54"/>
      <c r="C971" s="54"/>
      <c r="D971" s="36"/>
      <c r="E971" s="54"/>
      <c r="F971" s="54"/>
      <c r="G971" s="36"/>
      <c r="H971" s="53"/>
      <c r="I971" s="36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6"/>
      <c r="B972" s="54"/>
      <c r="C972" s="54"/>
      <c r="D972" s="36"/>
      <c r="E972" s="54"/>
      <c r="F972" s="54"/>
      <c r="G972" s="36"/>
      <c r="H972" s="53"/>
      <c r="I972" s="36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6"/>
      <c r="B973" s="54"/>
      <c r="C973" s="54"/>
      <c r="D973" s="36"/>
      <c r="E973" s="54"/>
      <c r="F973" s="54"/>
      <c r="G973" s="36"/>
      <c r="H973" s="53"/>
      <c r="I973" s="36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6"/>
      <c r="B974" s="54"/>
      <c r="C974" s="54"/>
      <c r="D974" s="36"/>
      <c r="E974" s="54"/>
      <c r="F974" s="54"/>
      <c r="G974" s="36"/>
      <c r="H974" s="53"/>
      <c r="I974" s="36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6"/>
      <c r="B975" s="54"/>
      <c r="C975" s="54"/>
      <c r="D975" s="36"/>
      <c r="E975" s="54"/>
      <c r="F975" s="54"/>
      <c r="G975" s="36"/>
      <c r="H975" s="53"/>
      <c r="I975" s="36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6"/>
      <c r="B976" s="54"/>
      <c r="C976" s="54"/>
      <c r="D976" s="36"/>
      <c r="E976" s="54"/>
      <c r="F976" s="54"/>
      <c r="G976" s="36"/>
      <c r="H976" s="53"/>
      <c r="I976" s="36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6"/>
      <c r="B977" s="54"/>
      <c r="C977" s="54"/>
      <c r="D977" s="36"/>
      <c r="E977" s="54"/>
      <c r="F977" s="54"/>
      <c r="G977" s="36"/>
      <c r="H977" s="53"/>
      <c r="I977" s="36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6"/>
      <c r="B978" s="54"/>
      <c r="C978" s="54"/>
      <c r="D978" s="36"/>
      <c r="E978" s="54"/>
      <c r="F978" s="54"/>
      <c r="G978" s="36"/>
      <c r="H978" s="53"/>
      <c r="I978" s="36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6"/>
      <c r="B979" s="54"/>
      <c r="C979" s="54"/>
      <c r="D979" s="36"/>
      <c r="E979" s="54"/>
      <c r="F979" s="54"/>
      <c r="G979" s="36"/>
      <c r="H979" s="53"/>
      <c r="I979" s="36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6"/>
      <c r="B980" s="54"/>
      <c r="C980" s="54"/>
      <c r="D980" s="36"/>
      <c r="E980" s="54"/>
      <c r="F980" s="54"/>
      <c r="G980" s="36"/>
      <c r="H980" s="53"/>
      <c r="I980" s="36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6"/>
      <c r="B981" s="54"/>
      <c r="C981" s="54"/>
      <c r="D981" s="36"/>
      <c r="E981" s="54"/>
      <c r="F981" s="54"/>
      <c r="G981" s="36"/>
      <c r="H981" s="53"/>
      <c r="I981" s="36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6"/>
      <c r="B982" s="54"/>
      <c r="C982" s="54"/>
      <c r="D982" s="36"/>
      <c r="E982" s="54"/>
      <c r="F982" s="54"/>
      <c r="G982" s="36"/>
      <c r="H982" s="53"/>
      <c r="I982" s="36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6"/>
      <c r="B983" s="54"/>
      <c r="C983" s="54"/>
      <c r="D983" s="36"/>
      <c r="E983" s="54"/>
      <c r="F983" s="54"/>
      <c r="G983" s="36"/>
      <c r="H983" s="53"/>
      <c r="I983" s="36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6"/>
      <c r="B984" s="54"/>
      <c r="C984" s="54"/>
      <c r="D984" s="36"/>
      <c r="E984" s="54"/>
      <c r="F984" s="54"/>
      <c r="G984" s="36"/>
      <c r="H984" s="53"/>
      <c r="I984" s="36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6"/>
      <c r="B985" s="54"/>
      <c r="C985" s="54"/>
      <c r="D985" s="36"/>
      <c r="E985" s="54"/>
      <c r="F985" s="54"/>
      <c r="G985" s="36"/>
      <c r="H985" s="53"/>
      <c r="I985" s="36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6"/>
      <c r="B986" s="54"/>
      <c r="C986" s="54"/>
      <c r="D986" s="36"/>
      <c r="E986" s="54"/>
      <c r="F986" s="54"/>
      <c r="G986" s="36"/>
      <c r="H986" s="53"/>
      <c r="I986" s="36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6"/>
      <c r="B987" s="54"/>
      <c r="C987" s="54"/>
      <c r="D987" s="36"/>
      <c r="E987" s="54"/>
      <c r="F987" s="54"/>
      <c r="G987" s="36"/>
      <c r="H987" s="53"/>
      <c r="I987" s="36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6"/>
      <c r="B988" s="54"/>
      <c r="C988" s="54"/>
      <c r="D988" s="36"/>
      <c r="E988" s="54"/>
      <c r="F988" s="54"/>
      <c r="G988" s="36"/>
      <c r="H988" s="53"/>
      <c r="I988" s="36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6"/>
      <c r="B989" s="54"/>
      <c r="C989" s="54"/>
      <c r="D989" s="36"/>
      <c r="E989" s="54"/>
      <c r="F989" s="54"/>
      <c r="G989" s="36"/>
      <c r="H989" s="53"/>
      <c r="I989" s="36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6"/>
      <c r="B990" s="54"/>
      <c r="C990" s="54"/>
      <c r="D990" s="36"/>
      <c r="E990" s="54"/>
      <c r="F990" s="54"/>
      <c r="G990" s="36"/>
      <c r="H990" s="53"/>
      <c r="I990" s="36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6"/>
      <c r="B991" s="54"/>
      <c r="C991" s="54"/>
      <c r="D991" s="36"/>
      <c r="E991" s="54"/>
      <c r="F991" s="54"/>
      <c r="G991" s="36"/>
      <c r="H991" s="53"/>
      <c r="I991" s="36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6"/>
      <c r="B992" s="54"/>
      <c r="C992" s="54"/>
      <c r="D992" s="36"/>
      <c r="E992" s="54"/>
      <c r="F992" s="54"/>
      <c r="G992" s="36"/>
      <c r="H992" s="53"/>
      <c r="I992" s="36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6"/>
      <c r="B993" s="54"/>
      <c r="C993" s="54"/>
      <c r="D993" s="36"/>
      <c r="E993" s="54"/>
      <c r="F993" s="54"/>
      <c r="G993" s="36"/>
      <c r="H993" s="53"/>
      <c r="I993" s="36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6"/>
      <c r="B994" s="54"/>
      <c r="C994" s="54"/>
      <c r="D994" s="36"/>
      <c r="E994" s="54"/>
      <c r="F994" s="54"/>
      <c r="G994" s="36"/>
      <c r="H994" s="53"/>
      <c r="I994" s="36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6"/>
      <c r="B995" s="54"/>
      <c r="C995" s="54"/>
      <c r="D995" s="36"/>
      <c r="E995" s="54"/>
      <c r="F995" s="54"/>
      <c r="G995" s="36"/>
      <c r="H995" s="53"/>
      <c r="I995" s="36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6"/>
      <c r="B996" s="54"/>
      <c r="C996" s="54"/>
      <c r="D996" s="36"/>
      <c r="E996" s="54"/>
      <c r="F996" s="54"/>
      <c r="G996" s="36"/>
      <c r="H996" s="53"/>
      <c r="I996" s="36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6"/>
      <c r="B997" s="54"/>
      <c r="C997" s="54"/>
      <c r="D997" s="36"/>
      <c r="E997" s="54"/>
      <c r="F997" s="54"/>
      <c r="G997" s="36"/>
      <c r="H997" s="53"/>
      <c r="I997" s="36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6"/>
      <c r="B998" s="54"/>
      <c r="C998" s="54"/>
      <c r="D998" s="36"/>
      <c r="E998" s="54"/>
      <c r="F998" s="54"/>
      <c r="G998" s="36"/>
      <c r="H998" s="53"/>
      <c r="I998" s="36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6"/>
      <c r="B999" s="54"/>
      <c r="C999" s="54"/>
      <c r="D999" s="36"/>
      <c r="E999" s="54"/>
      <c r="F999" s="54"/>
      <c r="G999" s="36"/>
      <c r="H999" s="53"/>
      <c r="I999" s="36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6"/>
      <c r="B1000" s="54"/>
      <c r="C1000" s="54"/>
      <c r="D1000" s="36"/>
      <c r="E1000" s="54"/>
      <c r="F1000" s="54"/>
      <c r="G1000" s="36"/>
      <c r="H1000" s="53"/>
      <c r="I1000" s="36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>
      <c r="A1001" s="36"/>
      <c r="B1001" s="54"/>
      <c r="C1001" s="54"/>
      <c r="D1001" s="36"/>
      <c r="E1001" s="54"/>
      <c r="F1001" s="54"/>
      <c r="G1001" s="36"/>
      <c r="H1001" s="53"/>
      <c r="I1001" s="36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>
      <c r="A1002" s="36"/>
      <c r="B1002" s="54"/>
      <c r="C1002" s="54"/>
      <c r="D1002" s="36"/>
      <c r="E1002" s="54"/>
      <c r="F1002" s="54"/>
      <c r="G1002" s="36"/>
      <c r="H1002" s="53"/>
      <c r="I1002" s="36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>
      <c r="A1003" s="36"/>
      <c r="B1003" s="54"/>
      <c r="C1003" s="54"/>
      <c r="D1003" s="36"/>
      <c r="E1003" s="54"/>
      <c r="F1003" s="54"/>
      <c r="G1003" s="36"/>
      <c r="H1003" s="53"/>
      <c r="I1003" s="36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>
      <c r="A1004" s="36"/>
      <c r="B1004" s="54"/>
      <c r="C1004" s="54"/>
      <c r="D1004" s="36"/>
      <c r="E1004" s="54"/>
      <c r="F1004" s="54"/>
      <c r="G1004" s="36"/>
      <c r="H1004" s="53"/>
      <c r="I1004" s="36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>
      <c r="A1005" s="36"/>
      <c r="B1005" s="54"/>
      <c r="C1005" s="54"/>
      <c r="D1005" s="36"/>
      <c r="E1005" s="54"/>
      <c r="F1005" s="54"/>
      <c r="G1005" s="36"/>
      <c r="H1005" s="53"/>
      <c r="I1005" s="36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>
      <c r="A1006" s="36"/>
      <c r="B1006" s="54"/>
      <c r="C1006" s="54"/>
      <c r="D1006" s="36"/>
      <c r="E1006" s="54"/>
      <c r="F1006" s="54"/>
      <c r="G1006" s="36"/>
      <c r="H1006" s="53"/>
      <c r="I1006" s="36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>
      <c r="A1007" s="36"/>
      <c r="B1007" s="54"/>
      <c r="C1007" s="54"/>
      <c r="D1007" s="36"/>
      <c r="E1007" s="54"/>
      <c r="F1007" s="54"/>
      <c r="G1007" s="36"/>
      <c r="H1007" s="53"/>
      <c r="I1007" s="36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>
      <c r="A1008" s="36"/>
      <c r="B1008" s="54"/>
      <c r="C1008" s="54"/>
      <c r="D1008" s="36"/>
      <c r="E1008" s="54"/>
      <c r="F1008" s="54"/>
      <c r="G1008" s="36"/>
      <c r="H1008" s="53"/>
      <c r="I1008" s="36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>
      <c r="A1009" s="36"/>
      <c r="B1009" s="54"/>
      <c r="C1009" s="54"/>
      <c r="D1009" s="36"/>
      <c r="E1009" s="54"/>
      <c r="F1009" s="54"/>
      <c r="G1009" s="36"/>
      <c r="H1009" s="53"/>
      <c r="I1009" s="36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>
      <c r="A1010" s="36"/>
      <c r="B1010" s="54"/>
      <c r="C1010" s="54"/>
      <c r="D1010" s="36"/>
      <c r="E1010" s="54"/>
      <c r="F1010" s="54"/>
      <c r="G1010" s="36"/>
      <c r="H1010" s="53"/>
      <c r="I1010" s="36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>
      <c r="A1011" s="36"/>
      <c r="B1011" s="54"/>
      <c r="C1011" s="54"/>
      <c r="D1011" s="36"/>
      <c r="E1011" s="54"/>
      <c r="F1011" s="54"/>
      <c r="G1011" s="36"/>
      <c r="H1011" s="53"/>
      <c r="I1011" s="36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>
      <c r="A1012" s="36"/>
      <c r="B1012" s="54"/>
      <c r="C1012" s="54"/>
      <c r="D1012" s="36"/>
      <c r="E1012" s="54"/>
      <c r="F1012" s="54"/>
      <c r="G1012" s="36"/>
      <c r="H1012" s="53"/>
      <c r="I1012" s="36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>
      <c r="A1013" s="36"/>
      <c r="B1013" s="54"/>
      <c r="C1013" s="54"/>
      <c r="D1013" s="36"/>
      <c r="E1013" s="54"/>
      <c r="F1013" s="54"/>
      <c r="G1013" s="36"/>
      <c r="H1013" s="53"/>
      <c r="I1013" s="36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>
      <c r="A1014" s="36"/>
      <c r="B1014" s="54"/>
      <c r="C1014" s="54"/>
      <c r="D1014" s="36"/>
      <c r="E1014" s="54"/>
      <c r="F1014" s="54"/>
      <c r="G1014" s="36"/>
      <c r="H1014" s="53"/>
      <c r="I1014" s="36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>
      <c r="A1015" s="36"/>
      <c r="B1015" s="54"/>
      <c r="C1015" s="54"/>
      <c r="D1015" s="36"/>
      <c r="E1015" s="54"/>
      <c r="F1015" s="54"/>
      <c r="G1015" s="36"/>
      <c r="H1015" s="53"/>
      <c r="I1015" s="36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>
      <c r="A1016" s="36"/>
      <c r="B1016" s="54"/>
      <c r="C1016" s="54"/>
      <c r="D1016" s="36"/>
      <c r="E1016" s="54"/>
      <c r="F1016" s="54"/>
      <c r="G1016" s="36"/>
      <c r="H1016" s="53"/>
      <c r="I1016" s="36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>
      <c r="A1017" s="36"/>
      <c r="B1017" s="54"/>
      <c r="C1017" s="54"/>
      <c r="D1017" s="36"/>
      <c r="E1017" s="54"/>
      <c r="F1017" s="54"/>
      <c r="G1017" s="36"/>
      <c r="H1017" s="53"/>
      <c r="I1017" s="36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>
      <c r="A1018" s="36"/>
      <c r="B1018" s="54"/>
      <c r="C1018" s="54"/>
      <c r="D1018" s="36"/>
      <c r="E1018" s="54"/>
      <c r="F1018" s="54"/>
      <c r="G1018" s="36"/>
      <c r="H1018" s="53"/>
      <c r="I1018" s="36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  <row r="1019">
      <c r="A1019" s="36"/>
      <c r="B1019" s="54"/>
      <c r="C1019" s="54"/>
      <c r="D1019" s="36"/>
      <c r="E1019" s="54"/>
      <c r="F1019" s="54"/>
      <c r="G1019" s="36"/>
      <c r="H1019" s="53"/>
      <c r="I1019" s="36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</row>
    <row r="1020">
      <c r="A1020" s="36"/>
      <c r="B1020" s="54"/>
      <c r="C1020" s="54"/>
      <c r="D1020" s="36"/>
      <c r="E1020" s="54"/>
      <c r="F1020" s="54"/>
      <c r="G1020" s="36"/>
      <c r="H1020" s="53"/>
      <c r="I1020" s="36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</row>
    <row r="1021">
      <c r="A1021" s="36"/>
      <c r="B1021" s="54"/>
      <c r="C1021" s="54"/>
      <c r="D1021" s="36"/>
      <c r="E1021" s="54"/>
      <c r="F1021" s="54"/>
      <c r="G1021" s="36"/>
      <c r="H1021" s="53"/>
      <c r="I1021" s="36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</row>
    <row r="1022">
      <c r="A1022" s="36"/>
      <c r="B1022" s="54"/>
      <c r="C1022" s="54"/>
      <c r="D1022" s="36"/>
      <c r="E1022" s="54"/>
      <c r="F1022" s="54"/>
      <c r="G1022" s="36"/>
      <c r="H1022" s="53"/>
      <c r="I1022" s="36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</row>
    <row r="1023">
      <c r="A1023" s="36"/>
      <c r="B1023" s="54"/>
      <c r="C1023" s="54"/>
      <c r="D1023" s="36"/>
      <c r="E1023" s="54"/>
      <c r="F1023" s="54"/>
      <c r="G1023" s="36"/>
      <c r="H1023" s="53"/>
      <c r="I1023" s="36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</row>
    <row r="1024">
      <c r="A1024" s="36"/>
      <c r="B1024" s="54"/>
      <c r="C1024" s="54"/>
      <c r="D1024" s="36"/>
      <c r="E1024" s="54"/>
      <c r="F1024" s="54"/>
      <c r="G1024" s="36"/>
      <c r="H1024" s="53"/>
      <c r="I1024" s="36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</row>
    <row r="1025">
      <c r="A1025" s="36"/>
      <c r="B1025" s="54"/>
      <c r="C1025" s="54"/>
      <c r="D1025" s="36"/>
      <c r="E1025" s="54"/>
      <c r="F1025" s="54"/>
      <c r="G1025" s="36"/>
      <c r="H1025" s="53"/>
      <c r="I1025" s="36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</row>
    <row r="1026">
      <c r="A1026" s="36"/>
      <c r="B1026" s="54"/>
      <c r="C1026" s="54"/>
      <c r="D1026" s="36"/>
      <c r="E1026" s="54"/>
      <c r="F1026" s="54"/>
      <c r="G1026" s="36"/>
      <c r="H1026" s="53"/>
      <c r="I1026" s="36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</row>
    <row r="1027">
      <c r="A1027" s="36"/>
      <c r="B1027" s="54"/>
      <c r="C1027" s="54"/>
      <c r="D1027" s="36"/>
      <c r="E1027" s="54"/>
      <c r="F1027" s="54"/>
      <c r="G1027" s="36"/>
      <c r="H1027" s="53"/>
      <c r="I1027" s="36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</row>
    <row r="1028">
      <c r="A1028" s="36"/>
      <c r="B1028" s="54"/>
      <c r="C1028" s="54"/>
      <c r="D1028" s="36"/>
      <c r="E1028" s="54"/>
      <c r="F1028" s="54"/>
      <c r="G1028" s="36"/>
      <c r="H1028" s="53"/>
      <c r="I1028" s="36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</row>
    <row r="1029">
      <c r="A1029" s="36"/>
      <c r="B1029" s="54"/>
      <c r="C1029" s="54"/>
      <c r="D1029" s="36"/>
      <c r="E1029" s="54"/>
      <c r="F1029" s="54"/>
      <c r="G1029" s="36"/>
      <c r="H1029" s="53"/>
      <c r="I1029" s="36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</row>
    <row r="1030">
      <c r="A1030" s="36"/>
      <c r="B1030" s="54"/>
      <c r="C1030" s="54"/>
      <c r="D1030" s="36"/>
      <c r="E1030" s="54"/>
      <c r="F1030" s="54"/>
      <c r="G1030" s="36"/>
      <c r="H1030" s="53"/>
      <c r="I1030" s="36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</row>
    <row r="1031">
      <c r="A1031" s="36"/>
      <c r="B1031" s="54"/>
      <c r="C1031" s="54"/>
      <c r="D1031" s="36"/>
      <c r="E1031" s="54"/>
      <c r="F1031" s="54"/>
      <c r="G1031" s="36"/>
      <c r="H1031" s="53"/>
      <c r="I1031" s="36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</row>
    <row r="1032">
      <c r="A1032" s="36"/>
      <c r="B1032" s="54"/>
      <c r="C1032" s="54"/>
      <c r="D1032" s="36"/>
      <c r="E1032" s="54"/>
      <c r="F1032" s="54"/>
      <c r="G1032" s="36"/>
      <c r="H1032" s="53"/>
      <c r="I1032" s="36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</row>
    <row r="1033">
      <c r="A1033" s="36"/>
      <c r="B1033" s="54"/>
      <c r="C1033" s="54"/>
      <c r="D1033" s="36"/>
      <c r="E1033" s="54"/>
      <c r="F1033" s="54"/>
      <c r="G1033" s="36"/>
      <c r="H1033" s="53"/>
      <c r="I1033" s="36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14"/>
    <col customWidth="1" min="2" max="2" width="17.29"/>
    <col customWidth="1" min="3" max="3" width="30.86"/>
    <col customWidth="1" min="4" max="7" width="17.29"/>
  </cols>
  <sheetData>
    <row r="1" ht="15.0" customHeight="1">
      <c r="A1" s="1" t="s">
        <v>0</v>
      </c>
      <c r="B1" s="1" t="s">
        <v>3</v>
      </c>
      <c r="C1" s="1" t="s">
        <v>4</v>
      </c>
      <c r="D1" s="1" t="s">
        <v>6</v>
      </c>
      <c r="E1" s="1" t="s">
        <v>8</v>
      </c>
      <c r="F1" s="1" t="s">
        <v>11</v>
      </c>
      <c r="G1" s="1" t="s">
        <v>13</v>
      </c>
    </row>
    <row r="2" ht="15.0" customHeight="1">
      <c r="A2" s="10" t="str">
        <f>Moorings!A2</f>
        <v>ATAPL-71403-00002</v>
      </c>
      <c r="B2" s="10" t="str">
        <f>IF(D2="Mooring",Moorings!B2,"")</f>
        <v>RS01SBPD-DP01A</v>
      </c>
      <c r="C2" s="10" t="str">
        <f>IF(D2="Sensor",Moorings!B2,"")</f>
        <v/>
      </c>
      <c r="D2" s="13" t="str">
        <f>IF(ISBLANK(Moorings!B2),"",IF(LEN(Moorings!B2)&gt;14,"Sensor","Mooring"))</f>
        <v>Mooring</v>
      </c>
      <c r="E2" s="13" t="str">
        <f>Moorings!C2</f>
        <v>13152-03</v>
      </c>
      <c r="F2" s="16" t="str">
        <f>IF(D2="Mooring",Moorings!E2,"")</f>
        <v>8/23/2014</v>
      </c>
      <c r="G2" s="10"/>
    </row>
    <row r="3" ht="15.0" customHeight="1">
      <c r="A3" s="10" t="str">
        <f>Moorings!A3</f>
        <v>ATAPL-58320-00002</v>
      </c>
      <c r="B3" s="10" t="str">
        <f>IF(D3="Mooring",Moorings!B3,"")</f>
        <v/>
      </c>
      <c r="C3" s="10" t="str">
        <f>IF(D3="Sensor",Moorings!B3,"")</f>
        <v>RS01SBPD-DP01A-06-DOSTAD104</v>
      </c>
      <c r="D3" s="13" t="str">
        <f>IF(ISBLANK(Moorings!B3),"",IF(LEN(Moorings!B3)&gt;14,"Sensor","Mooring"))</f>
        <v>Sensor</v>
      </c>
      <c r="E3" s="13" t="str">
        <f>Moorings!C3</f>
        <v>344</v>
      </c>
      <c r="F3" s="16" t="str">
        <f>IF(D3="Mooring",Moorings!E3,"")</f>
        <v/>
      </c>
      <c r="G3" s="10"/>
    </row>
    <row r="4" ht="15.0" customHeight="1">
      <c r="A4" s="10" t="str">
        <f>Moorings!A4</f>
        <v>ATAPL-70110-00001</v>
      </c>
      <c r="B4" s="10" t="str">
        <f>IF(D4="Mooring",Moorings!B4,"")</f>
        <v/>
      </c>
      <c r="C4" s="10" t="str">
        <f>IF(D4="Sensor",Moorings!B4,"")</f>
        <v>RS01SBPD-DP01A-03-FLNTUA104</v>
      </c>
      <c r="D4" s="13" t="str">
        <f>IF(ISBLANK(Moorings!B4),"",IF(LEN(Moorings!B4)&gt;14,"Sensor","Mooring"))</f>
        <v>Sensor</v>
      </c>
      <c r="E4" s="13" t="str">
        <f>Moorings!C4</f>
        <v>FLNTURTD-3099</v>
      </c>
      <c r="F4" s="16" t="str">
        <f>IF(D4="Mooring",Moorings!E4,"")</f>
        <v/>
      </c>
      <c r="G4" s="10"/>
    </row>
    <row r="5" ht="15.0" customHeight="1">
      <c r="A5" s="10" t="str">
        <f>Moorings!A5</f>
        <v>ATAPL-70111-00001</v>
      </c>
      <c r="B5" s="10" t="str">
        <f>IF(D5="Mooring",Moorings!B5,"")</f>
        <v/>
      </c>
      <c r="C5" s="10" t="str">
        <f>IF(D5="Sensor",Moorings!B5,"")</f>
        <v>RS01SBPD-DP01A-03-FLCDRA104</v>
      </c>
      <c r="D5" s="13" t="str">
        <f>IF(ISBLANK(Moorings!B5),"",IF(LEN(Moorings!B5)&gt;14,"Sensor","Mooring"))</f>
        <v>Sensor</v>
      </c>
      <c r="E5" s="13" t="str">
        <f>Moorings!C5</f>
        <v>FLCDRTD-3098</v>
      </c>
      <c r="F5" s="16" t="str">
        <f>IF(D5="Mooring",Moorings!E5,"")</f>
        <v/>
      </c>
      <c r="G5" s="10"/>
    </row>
    <row r="6" ht="15.0" customHeight="1">
      <c r="A6" s="10" t="str">
        <f>Moorings!A6</f>
        <v>ATAPL-58346-00001</v>
      </c>
      <c r="B6" s="10" t="str">
        <f>IF(D6="Mooring",Moorings!B6,"")</f>
        <v/>
      </c>
      <c r="C6" s="10" t="str">
        <f>IF(D6="Sensor",Moorings!B6,"")</f>
        <v>RS01SBPD-DP01A-02-VEL3DA103</v>
      </c>
      <c r="D6" s="13" t="str">
        <f>IF(ISBLANK(Moorings!B6),"",IF(LEN(Moorings!B6)&gt;14,"Sensor","Mooring"))</f>
        <v>Sensor</v>
      </c>
      <c r="E6" s="13" t="str">
        <f>Moorings!C6</f>
        <v>1001</v>
      </c>
      <c r="F6" s="16" t="str">
        <f>IF(D6="Mooring",Moorings!E6,"")</f>
        <v/>
      </c>
      <c r="G6" s="10"/>
    </row>
    <row r="7" ht="15.0" customHeight="1">
      <c r="A7" s="10" t="str">
        <f>Moorings!A7</f>
        <v>ATAPL-67977-00001</v>
      </c>
      <c r="B7" s="10" t="str">
        <f>IF(D7="Mooring",Moorings!B7,"")</f>
        <v/>
      </c>
      <c r="C7" s="10" t="str">
        <f>IF(D7="Sensor",Moorings!B7,"")</f>
        <v>RS01SBPD-DP01A-01-CTDPFL104</v>
      </c>
      <c r="D7" s="13" t="str">
        <f>IF(ISBLANK(Moorings!B7),"",IF(LEN(Moorings!B7)&gt;14,"Sensor","Mooring"))</f>
        <v>Sensor</v>
      </c>
      <c r="E7" s="13" t="str">
        <f>Moorings!C7</f>
        <v>5273520-0120</v>
      </c>
      <c r="F7" s="16" t="str">
        <f>IF(D7="Mooring",Moorings!E7,"")</f>
        <v/>
      </c>
      <c r="G7" s="10"/>
    </row>
    <row r="8" ht="15.0" customHeight="1">
      <c r="A8" s="10" t="str">
        <f>Moorings!A8</f>
        <v>ATAPL-71553-00002</v>
      </c>
      <c r="B8" s="10" t="str">
        <f>IF(D8="Mooring",Moorings!B8,"")</f>
        <v>RS01SBPD-PD01A</v>
      </c>
      <c r="C8" s="10" t="str">
        <f>IF(D8="Sensor",Moorings!B8,"")</f>
        <v/>
      </c>
      <c r="D8" s="13" t="str">
        <f>IF(ISBLANK(Moorings!B8),"",IF(LEN(Moorings!B8)&gt;14,"Sensor","Mooring"))</f>
        <v>Mooring</v>
      </c>
      <c r="E8" s="13" t="str">
        <f>Moorings!C8</f>
        <v>SN0003</v>
      </c>
      <c r="F8" s="16" t="str">
        <f>IF(D8="Mooring",Moorings!E8,"")</f>
        <v>8/23/2014</v>
      </c>
      <c r="G8" s="10"/>
    </row>
    <row r="9" ht="15.0" customHeight="1">
      <c r="A9" s="10" t="str">
        <f>Moorings!A10</f>
        <v/>
      </c>
      <c r="B9" s="10" t="str">
        <f>IF(D9="Mooring",Moorings!B10,"")</f>
        <v/>
      </c>
      <c r="C9" s="10" t="str">
        <f>IF(D9="Sensor",Moorings!B10,"")</f>
        <v/>
      </c>
      <c r="D9" s="13" t="str">
        <f>IF(ISBLANK(Moorings!B10),"",IF(LEN(Moorings!B10)&gt;14,"Sensor","Mooring"))</f>
        <v/>
      </c>
      <c r="E9" s="13" t="str">
        <f>Moorings!C10</f>
        <v/>
      </c>
      <c r="F9" s="16" t="str">
        <f>IF(D9="Mooring",Moorings!E10,"")</f>
        <v/>
      </c>
      <c r="G9" s="10"/>
    </row>
    <row r="10" ht="15.0" customHeight="1">
      <c r="A10" s="10" t="str">
        <f>Moorings!A11</f>
        <v>ATAPL-71403-00002</v>
      </c>
      <c r="B10" s="10" t="str">
        <f>IF(D10="Mooring",Moorings!B11,"")</f>
        <v>RS01SBPD-DP01A</v>
      </c>
      <c r="C10" s="10" t="str">
        <f>IF(D10="Sensor",Moorings!B11,"")</f>
        <v/>
      </c>
      <c r="D10" s="13" t="str">
        <f>IF(ISBLANK(Moorings!B11),"",IF(LEN(Moorings!B11)&gt;14,"Sensor","Mooring"))</f>
        <v>Mooring</v>
      </c>
      <c r="E10" s="13" t="str">
        <f>Moorings!C11</f>
        <v>13152-03</v>
      </c>
      <c r="F10" s="16" t="str">
        <f>IF(D10="Mooring",Moorings!E11,"")</f>
        <v>7/22/2015</v>
      </c>
      <c r="G10" s="10"/>
    </row>
    <row r="11" ht="15.0" customHeight="1">
      <c r="A11" s="10" t="str">
        <f>Moorings!A12</f>
        <v>ATAPL-58320-00010</v>
      </c>
      <c r="B11" s="10" t="str">
        <f>IF(D11="Mooring",Moorings!B12,"")</f>
        <v/>
      </c>
      <c r="C11" s="10" t="str">
        <f>IF(D11="Sensor",Moorings!B12,"")</f>
        <v>RS01SBPD-DP01A-06-DOSTAD104</v>
      </c>
      <c r="D11" s="13" t="str">
        <f>IF(ISBLANK(Moorings!B12),"",IF(LEN(Moorings!B12)&gt;14,"Sensor","Mooring"))</f>
        <v>Sensor</v>
      </c>
      <c r="E11" s="13" t="str">
        <f>Moorings!C12</f>
        <v>459</v>
      </c>
      <c r="F11" s="16" t="str">
        <f>IF(D11="Mooring",Moorings!E12,"")</f>
        <v/>
      </c>
      <c r="G11" s="10"/>
    </row>
    <row r="12" ht="15.0" customHeight="1">
      <c r="A12" s="10" t="str">
        <f>Moorings!A13</f>
        <v>ATAPL-69943-00004</v>
      </c>
      <c r="B12" s="10" t="str">
        <f>IF(D12="Mooring",Moorings!B13,"")</f>
        <v/>
      </c>
      <c r="C12" s="10" t="str">
        <f>IF(D12="Sensor",Moorings!B13,"")</f>
        <v>RS01SBPD-DP01A-05-OPTAAC102</v>
      </c>
      <c r="D12" s="13" t="str">
        <f>IF(ISBLANK(Moorings!B13),"",IF(LEN(Moorings!B13)&gt;14,"Sensor","Mooring"))</f>
        <v>Sensor</v>
      </c>
      <c r="E12" s="13" t="str">
        <f>Moorings!C13</f>
        <v>158</v>
      </c>
      <c r="F12" s="16" t="str">
        <f>IF(D12="Mooring",Moorings!E13,"")</f>
        <v/>
      </c>
      <c r="G12" s="10"/>
    </row>
    <row r="13" ht="15.0" customHeight="1">
      <c r="A13" s="10" t="str">
        <f>Moorings!A14</f>
        <v>ATAPL-70110-00004</v>
      </c>
      <c r="B13" s="10" t="str">
        <f>IF(D13="Mooring",Moorings!B14,"")</f>
        <v/>
      </c>
      <c r="C13" s="10" t="str">
        <f>IF(D13="Sensor",Moorings!B14,"")</f>
        <v>RS01SBPD-DP01A-03-FLNTUA104</v>
      </c>
      <c r="D13" s="13" t="str">
        <f>IF(ISBLANK(Moorings!B14),"",IF(LEN(Moorings!B14)&gt;14,"Sensor","Mooring"))</f>
        <v>Sensor</v>
      </c>
      <c r="E13" s="13" t="str">
        <f>Moorings!C14</f>
        <v>3637</v>
      </c>
      <c r="F13" s="16" t="str">
        <f>IF(D13="Mooring",Moorings!E14,"")</f>
        <v/>
      </c>
      <c r="G13" s="10"/>
    </row>
    <row r="14" ht="15.0" customHeight="1">
      <c r="A14" s="10" t="str">
        <f>Moorings!A15</f>
        <v>ATAPL-70111-00004</v>
      </c>
      <c r="B14" s="10" t="str">
        <f>IF(D14="Mooring",Moorings!B15,"")</f>
        <v/>
      </c>
      <c r="C14" s="10" t="str">
        <f>IF(D14="Sensor",Moorings!B15,"")</f>
        <v>RS01SBPD-DP01A-03-FLCDRA104</v>
      </c>
      <c r="D14" s="13" t="str">
        <f>IF(ISBLANK(Moorings!B15),"",IF(LEN(Moorings!B15)&gt;14,"Sensor","Mooring"))</f>
        <v>Sensor</v>
      </c>
      <c r="E14" s="13" t="str">
        <f>Moorings!C15</f>
        <v>3715</v>
      </c>
      <c r="F14" s="16" t="str">
        <f>IF(D14="Mooring",Moorings!E15,"")</f>
        <v/>
      </c>
      <c r="G14" s="10"/>
    </row>
    <row r="15" ht="15.0" customHeight="1">
      <c r="A15" s="10" t="str">
        <f>Moorings!A16</f>
        <v>ATAPL-58346-00006</v>
      </c>
      <c r="B15" s="10" t="str">
        <f>IF(D15="Mooring",Moorings!B16,"")</f>
        <v/>
      </c>
      <c r="C15" s="10" t="str">
        <f>IF(D15="Sensor",Moorings!B16,"")</f>
        <v>RS01SBPD-DP01A-02-VEL3DA103</v>
      </c>
      <c r="D15" s="13" t="str">
        <f>IF(ISBLANK(Moorings!B16),"",IF(LEN(Moorings!B16)&gt;14,"Sensor","Mooring"))</f>
        <v>Sensor</v>
      </c>
      <c r="E15" s="13" t="str">
        <f>Moorings!C16</f>
        <v>1215</v>
      </c>
      <c r="F15" s="16" t="str">
        <f>IF(D15="Mooring",Moorings!E16,"")</f>
        <v/>
      </c>
      <c r="G15" s="10"/>
    </row>
    <row r="16" ht="15.0" customHeight="1">
      <c r="A16" s="10" t="str">
        <f>Moorings!A17</f>
        <v>ATAPL-67977-00004</v>
      </c>
      <c r="B16" s="10" t="str">
        <f>IF(D16="Mooring",Moorings!B17,"")</f>
        <v/>
      </c>
      <c r="C16" s="10" t="str">
        <f>IF(D16="Sensor",Moorings!B17,"")</f>
        <v>RS01SBPD-DP01A-01-CTDPFL104</v>
      </c>
      <c r="D16" s="13" t="str">
        <f>IF(ISBLANK(Moorings!B17),"",IF(LEN(Moorings!B17)&gt;14,"Sensor","Mooring"))</f>
        <v>Sensor</v>
      </c>
      <c r="E16" s="13" t="str">
        <f>Moorings!C17</f>
        <v>52-0144</v>
      </c>
      <c r="F16" s="16" t="str">
        <f>IF(D16="Mooring",Moorings!E17,"")</f>
        <v/>
      </c>
      <c r="G16" s="10"/>
    </row>
    <row r="17" ht="15.0" customHeight="1">
      <c r="A17" s="10" t="str">
        <f>Moorings!A18</f>
        <v>ATAPL-71553-00002</v>
      </c>
      <c r="B17" s="10" t="str">
        <f>IF(D17="Mooring",Moorings!B18,"")</f>
        <v>RS01SBPD-PD01A</v>
      </c>
      <c r="C17" s="10" t="str">
        <f>IF(D17="Sensor",Moorings!B18,"")</f>
        <v/>
      </c>
      <c r="D17" s="13" t="str">
        <f>IF(ISBLANK(Moorings!B18),"",IF(LEN(Moorings!B18)&gt;14,"Sensor","Mooring"))</f>
        <v>Mooring</v>
      </c>
      <c r="E17" s="13" t="str">
        <f>Moorings!C18</f>
        <v>SN0003</v>
      </c>
      <c r="F17" s="16" t="str">
        <f>IF(D17="Mooring",Moorings!E18,"")</f>
        <v>7/22/2015</v>
      </c>
      <c r="G17" s="10"/>
    </row>
    <row r="18" ht="15.0" customHeight="1">
      <c r="A18" s="10" t="str">
        <f t="shared" ref="A18:D18" si="1">Moorings!#REF!</f>
        <v>#ERROR!</v>
      </c>
      <c r="B18" s="10" t="str">
        <f t="shared" si="1"/>
        <v>#ERROR!</v>
      </c>
      <c r="C18" s="10" t="str">
        <f t="shared" si="1"/>
        <v>#ERROR!</v>
      </c>
      <c r="D18" s="13" t="str">
        <f t="shared" si="1"/>
        <v>#ERROR!</v>
      </c>
      <c r="E18" s="13" t="str">
        <f>Moorings!C19</f>
        <v>RS01SBPD-DP01A-ENG-00002</v>
      </c>
      <c r="F18" s="16" t="str">
        <f>IF(D18="Mooring",Moorings!E19,"")</f>
        <v>#ERROR!</v>
      </c>
      <c r="G18" s="10"/>
    </row>
    <row r="19" ht="15.0" customHeight="1">
      <c r="A19" s="10" t="str">
        <f>Moorings!A20</f>
        <v/>
      </c>
      <c r="B19" s="10" t="str">
        <f>IF(D19="Mooring",Moorings!B20,"")</f>
        <v/>
      </c>
      <c r="C19" s="10" t="str">
        <f>IF(D19="Sensor",Moorings!B20,"")</f>
        <v/>
      </c>
      <c r="D19" s="13" t="str">
        <f>IF(ISBLANK(Moorings!B20),"",IF(LEN(Moorings!B20)&gt;14,"Sensor","Mooring"))</f>
        <v/>
      </c>
      <c r="E19" s="13" t="str">
        <f>Moorings!C20</f>
        <v/>
      </c>
      <c r="F19" s="16" t="str">
        <f>IF(D19="Mooring",Moorings!E20,"")</f>
        <v/>
      </c>
      <c r="G19" s="10"/>
    </row>
    <row r="20" ht="15.0" customHeight="1">
      <c r="A20" s="10" t="str">
        <f>Moorings!A21</f>
        <v>ATAPL-71403-00002</v>
      </c>
      <c r="B20" s="10" t="str">
        <f>IF(D20="Mooring",Moorings!B21,"")</f>
        <v>RS01SBPD-DP01A</v>
      </c>
      <c r="C20" s="10" t="str">
        <f>IF(D20="Sensor",Moorings!B21,"")</f>
        <v/>
      </c>
      <c r="D20" s="13" t="str">
        <f>IF(ISBLANK(Moorings!B21),"",IF(LEN(Moorings!B21)&gt;14,"Sensor","Mooring"))</f>
        <v>Mooring</v>
      </c>
      <c r="E20" s="13" t="str">
        <f>Moorings!C21</f>
        <v>13152-03</v>
      </c>
      <c r="F20" s="16" t="str">
        <f>IF(D20="Mooring",Moorings!E21,"")</f>
        <v>7/22/2015</v>
      </c>
      <c r="G20" s="10"/>
    </row>
    <row r="21" ht="15.0" customHeight="1">
      <c r="A21" s="10" t="str">
        <f>Moorings!A9</f>
        <v>OL000577</v>
      </c>
      <c r="B21" s="10" t="str">
        <f>IF(D21="Mooring",Moorings!B22,"")</f>
        <v/>
      </c>
      <c r="C21" s="10" t="str">
        <f>IF(D21="Sensor",Moorings!B22,"")</f>
        <v>RS01SBPD-DP01A-06-DOSTAD104</v>
      </c>
      <c r="D21" s="13" t="str">
        <f>IF(ISBLANK(Moorings!B22),"",IF(LEN(Moorings!B22)&gt;14,"Sensor","Mooring"))</f>
        <v>Sensor</v>
      </c>
      <c r="E21" s="13" t="str">
        <f>Moorings!C22</f>
        <v>125</v>
      </c>
      <c r="F21" s="16" t="str">
        <f>IF(D21="Mooring",Moorings!E22,"")</f>
        <v/>
      </c>
      <c r="G21" s="10"/>
    </row>
    <row r="22">
      <c r="A22" s="29"/>
      <c r="C22" s="29"/>
    </row>
    <row r="23">
      <c r="A23" s="29"/>
      <c r="C23" s="29"/>
    </row>
    <row r="24">
      <c r="A24" s="29"/>
      <c r="C24" s="29"/>
    </row>
    <row r="25">
      <c r="A25" s="29"/>
      <c r="C25" s="29"/>
    </row>
    <row r="26">
      <c r="A26" s="29"/>
      <c r="C26" s="29"/>
    </row>
    <row r="27">
      <c r="A27" s="29"/>
      <c r="C27" s="29"/>
    </row>
    <row r="28">
      <c r="A28" s="29"/>
      <c r="C28" s="29"/>
    </row>
    <row r="29">
      <c r="A29" s="29"/>
      <c r="C29" s="29"/>
    </row>
    <row r="30">
      <c r="A30" s="29"/>
      <c r="C30" s="29"/>
    </row>
    <row r="31">
      <c r="A31" s="29"/>
      <c r="C31" s="29"/>
    </row>
    <row r="32">
      <c r="A32" s="29"/>
      <c r="C32" s="29"/>
    </row>
    <row r="33">
      <c r="A33" s="29"/>
      <c r="C33" s="29"/>
    </row>
    <row r="34">
      <c r="A34" s="29"/>
      <c r="C34" s="29"/>
    </row>
    <row r="35">
      <c r="A35" s="29"/>
      <c r="C35" s="29"/>
    </row>
    <row r="36">
      <c r="A36" s="29"/>
      <c r="C36" s="29"/>
    </row>
    <row r="37">
      <c r="A37" s="29"/>
      <c r="C37" s="29"/>
    </row>
    <row r="38">
      <c r="A38" s="29"/>
      <c r="C38" s="29"/>
    </row>
    <row r="39">
      <c r="A39" s="29"/>
      <c r="C39" s="29"/>
    </row>
    <row r="40">
      <c r="A40" s="29"/>
      <c r="C40" s="29"/>
    </row>
    <row r="41">
      <c r="A41" s="29"/>
      <c r="C41" s="29"/>
    </row>
    <row r="42">
      <c r="A42" s="29"/>
      <c r="C42" s="29"/>
    </row>
    <row r="43">
      <c r="A43" s="29"/>
      <c r="C43" s="29"/>
    </row>
    <row r="44">
      <c r="A44" s="29"/>
      <c r="C44" s="29"/>
    </row>
    <row r="45">
      <c r="A45" s="29"/>
      <c r="C45" s="29"/>
    </row>
    <row r="46">
      <c r="A46" s="29"/>
      <c r="C46" s="29"/>
    </row>
    <row r="47">
      <c r="A47" s="29"/>
      <c r="C47" s="29"/>
    </row>
    <row r="48">
      <c r="A48" s="29"/>
      <c r="C48" s="29"/>
    </row>
    <row r="49">
      <c r="A49" s="29"/>
      <c r="C49" s="29"/>
    </row>
    <row r="50">
      <c r="A50" s="29"/>
      <c r="C50" s="29"/>
    </row>
    <row r="51">
      <c r="A51" s="29"/>
      <c r="C51" s="29"/>
    </row>
    <row r="52">
      <c r="A52" s="29"/>
      <c r="C52" s="29"/>
    </row>
    <row r="53">
      <c r="A53" s="29"/>
      <c r="C53" s="29"/>
    </row>
    <row r="54">
      <c r="A54" s="29"/>
      <c r="C54" s="29"/>
    </row>
    <row r="55">
      <c r="A55" s="29"/>
      <c r="C55" s="29"/>
    </row>
    <row r="56">
      <c r="A56" s="29"/>
      <c r="C56" s="29"/>
    </row>
    <row r="57">
      <c r="A57" s="29"/>
      <c r="C57" s="29"/>
    </row>
    <row r="58">
      <c r="A58" s="29"/>
      <c r="C58" s="29"/>
    </row>
    <row r="59">
      <c r="A59" s="29"/>
      <c r="C59" s="29"/>
    </row>
    <row r="60">
      <c r="A60" s="29"/>
      <c r="C60" s="29"/>
    </row>
    <row r="61">
      <c r="A61" s="29"/>
      <c r="C61" s="29"/>
    </row>
    <row r="62">
      <c r="A62" s="29"/>
      <c r="C62" s="29"/>
    </row>
    <row r="63">
      <c r="A63" s="29"/>
      <c r="C63" s="29"/>
    </row>
    <row r="64">
      <c r="A64" s="29"/>
      <c r="C64" s="29"/>
    </row>
    <row r="65">
      <c r="A65" s="29"/>
      <c r="C65" s="29"/>
    </row>
    <row r="66">
      <c r="A66" s="29"/>
      <c r="C66" s="29"/>
    </row>
    <row r="67">
      <c r="A67" s="29"/>
      <c r="C67" s="29"/>
    </row>
    <row r="68">
      <c r="A68" s="29"/>
      <c r="C68" s="29"/>
    </row>
    <row r="69">
      <c r="A69" s="29"/>
      <c r="C69" s="29"/>
    </row>
    <row r="70">
      <c r="A70" s="29"/>
      <c r="C70" s="29"/>
    </row>
    <row r="71">
      <c r="A71" s="29"/>
      <c r="C71" s="29"/>
    </row>
    <row r="72">
      <c r="A72" s="29"/>
      <c r="C72" s="29"/>
    </row>
    <row r="73">
      <c r="A73" s="29"/>
      <c r="C73" s="29"/>
    </row>
    <row r="74">
      <c r="A74" s="29"/>
      <c r="C74" s="29"/>
    </row>
    <row r="75">
      <c r="A75" s="29"/>
      <c r="C75" s="29"/>
    </row>
    <row r="76">
      <c r="A76" s="29"/>
      <c r="C76" s="29"/>
    </row>
    <row r="77">
      <c r="A77" s="29"/>
      <c r="C77" s="29"/>
    </row>
    <row r="78">
      <c r="A78" s="29"/>
      <c r="C78" s="29"/>
    </row>
    <row r="79">
      <c r="A79" s="29"/>
      <c r="C79" s="29"/>
    </row>
    <row r="80">
      <c r="A80" s="29"/>
      <c r="C80" s="29"/>
    </row>
    <row r="81">
      <c r="A81" s="29"/>
      <c r="C81" s="29"/>
    </row>
    <row r="82">
      <c r="A82" s="29"/>
      <c r="C82" s="29"/>
    </row>
    <row r="83">
      <c r="A83" s="29"/>
      <c r="C83" s="29"/>
    </row>
    <row r="84">
      <c r="A84" s="29"/>
      <c r="C84" s="29"/>
    </row>
    <row r="85">
      <c r="A85" s="29"/>
      <c r="C85" s="29"/>
    </row>
    <row r="86">
      <c r="A86" s="29"/>
      <c r="C86" s="29"/>
    </row>
    <row r="87">
      <c r="A87" s="29"/>
      <c r="C87" s="29"/>
    </row>
    <row r="88">
      <c r="A88" s="29"/>
      <c r="C88" s="29"/>
    </row>
    <row r="89">
      <c r="A89" s="29"/>
      <c r="C89" s="29"/>
    </row>
    <row r="90">
      <c r="A90" s="29"/>
      <c r="C90" s="29"/>
    </row>
    <row r="91">
      <c r="A91" s="29"/>
      <c r="C91" s="29"/>
    </row>
    <row r="92">
      <c r="A92" s="29"/>
      <c r="C92" s="29"/>
    </row>
    <row r="93">
      <c r="A93" s="29"/>
      <c r="C93" s="29"/>
    </row>
    <row r="94">
      <c r="A94" s="29"/>
      <c r="C94" s="29"/>
    </row>
    <row r="95">
      <c r="A95" s="29"/>
      <c r="C95" s="29"/>
    </row>
    <row r="96">
      <c r="A96" s="29"/>
      <c r="C96" s="29"/>
    </row>
    <row r="97">
      <c r="A97" s="29"/>
      <c r="C97" s="29"/>
    </row>
    <row r="98">
      <c r="A98" s="29"/>
      <c r="C98" s="29"/>
    </row>
    <row r="99">
      <c r="A99" s="29"/>
      <c r="C99" s="29"/>
    </row>
    <row r="100">
      <c r="A100" s="29"/>
      <c r="C100" s="29"/>
    </row>
    <row r="101">
      <c r="A101" s="29"/>
      <c r="C101" s="29"/>
    </row>
    <row r="102">
      <c r="A102" s="29"/>
      <c r="C102" s="29"/>
    </row>
    <row r="103">
      <c r="A103" s="29"/>
      <c r="C103" s="29"/>
    </row>
    <row r="104">
      <c r="A104" s="29"/>
      <c r="C104" s="29"/>
    </row>
    <row r="105">
      <c r="A105" s="29"/>
      <c r="C105" s="29"/>
    </row>
    <row r="106">
      <c r="A106" s="29"/>
      <c r="C106" s="29"/>
    </row>
    <row r="107">
      <c r="A107" s="29"/>
      <c r="C107" s="29"/>
    </row>
    <row r="108">
      <c r="A108" s="29"/>
      <c r="C108" s="29"/>
    </row>
    <row r="109">
      <c r="A109" s="29"/>
      <c r="C109" s="29"/>
    </row>
    <row r="110">
      <c r="A110" s="29"/>
      <c r="C110" s="29"/>
    </row>
    <row r="111">
      <c r="A111" s="29"/>
      <c r="C111" s="29"/>
    </row>
    <row r="112">
      <c r="A112" s="29"/>
      <c r="C112" s="29"/>
    </row>
    <row r="113">
      <c r="A113" s="29"/>
      <c r="C113" s="29"/>
    </row>
    <row r="114">
      <c r="A114" s="29"/>
      <c r="C114" s="29"/>
    </row>
    <row r="115">
      <c r="A115" s="29"/>
      <c r="C115" s="29"/>
    </row>
    <row r="116">
      <c r="A116" s="29"/>
      <c r="C116" s="29"/>
    </row>
    <row r="117">
      <c r="A117" s="29"/>
      <c r="C117" s="29"/>
    </row>
    <row r="118">
      <c r="A118" s="29"/>
      <c r="C118" s="29"/>
    </row>
    <row r="119">
      <c r="A119" s="29"/>
      <c r="C119" s="29"/>
    </row>
    <row r="120">
      <c r="A120" s="29"/>
      <c r="C120" s="29"/>
    </row>
    <row r="121">
      <c r="A121" s="29"/>
      <c r="C121" s="29"/>
    </row>
    <row r="122">
      <c r="A122" s="29"/>
      <c r="C122" s="29"/>
    </row>
    <row r="123">
      <c r="A123" s="29"/>
      <c r="C123" s="29"/>
    </row>
    <row r="124">
      <c r="A124" s="29"/>
      <c r="C124" s="29"/>
    </row>
    <row r="125">
      <c r="A125" s="29"/>
      <c r="C125" s="29"/>
    </row>
    <row r="126">
      <c r="A126" s="29"/>
      <c r="C126" s="29"/>
    </row>
    <row r="127">
      <c r="A127" s="29"/>
      <c r="C127" s="29"/>
    </row>
    <row r="128">
      <c r="A128" s="29"/>
      <c r="C128" s="29"/>
    </row>
    <row r="129">
      <c r="A129" s="29"/>
      <c r="C129" s="29"/>
    </row>
    <row r="130">
      <c r="A130" s="29"/>
      <c r="C130" s="29"/>
    </row>
    <row r="131">
      <c r="A131" s="29"/>
      <c r="C131" s="29"/>
    </row>
    <row r="132">
      <c r="A132" s="29"/>
      <c r="C132" s="29"/>
    </row>
    <row r="133">
      <c r="A133" s="29"/>
      <c r="C133" s="29"/>
    </row>
    <row r="134">
      <c r="A134" s="29"/>
      <c r="C134" s="29"/>
    </row>
    <row r="135">
      <c r="A135" s="29"/>
      <c r="C135" s="29"/>
    </row>
    <row r="136">
      <c r="A136" s="29"/>
      <c r="C136" s="29"/>
    </row>
    <row r="137">
      <c r="A137" s="29"/>
      <c r="C137" s="29"/>
    </row>
    <row r="138">
      <c r="A138" s="29"/>
      <c r="C138" s="29"/>
    </row>
    <row r="139">
      <c r="A139" s="29"/>
      <c r="C139" s="29"/>
    </row>
    <row r="140">
      <c r="A140" s="29"/>
      <c r="C140" s="29"/>
    </row>
    <row r="141">
      <c r="A141" s="29"/>
      <c r="C141" s="29"/>
    </row>
    <row r="142">
      <c r="A142" s="29"/>
      <c r="C142" s="29"/>
    </row>
    <row r="143">
      <c r="A143" s="29"/>
      <c r="C143" s="29"/>
    </row>
    <row r="144">
      <c r="A144" s="29"/>
      <c r="C144" s="29"/>
    </row>
    <row r="145">
      <c r="A145" s="29"/>
      <c r="C145" s="29"/>
    </row>
    <row r="146">
      <c r="A146" s="29"/>
      <c r="C146" s="29"/>
    </row>
    <row r="147">
      <c r="A147" s="29"/>
      <c r="C147" s="29"/>
    </row>
    <row r="148">
      <c r="A148" s="29"/>
      <c r="C148" s="29"/>
    </row>
    <row r="149">
      <c r="A149" s="29"/>
      <c r="C149" s="29"/>
    </row>
    <row r="150">
      <c r="A150" s="29"/>
      <c r="C150" s="29"/>
    </row>
    <row r="151">
      <c r="A151" s="29"/>
      <c r="C151" s="29"/>
    </row>
    <row r="152">
      <c r="A152" s="29"/>
      <c r="C152" s="29"/>
    </row>
    <row r="153">
      <c r="A153" s="29"/>
      <c r="C153" s="29"/>
    </row>
    <row r="154">
      <c r="A154" s="29"/>
      <c r="C154" s="29"/>
    </row>
    <row r="155">
      <c r="A155" s="29"/>
      <c r="C155" s="29"/>
    </row>
    <row r="156">
      <c r="A156" s="29"/>
      <c r="C156" s="29"/>
    </row>
    <row r="157">
      <c r="A157" s="29"/>
      <c r="C157" s="29"/>
    </row>
    <row r="158">
      <c r="A158" s="29"/>
      <c r="C158" s="29"/>
    </row>
    <row r="159">
      <c r="A159" s="29"/>
      <c r="C159" s="29"/>
    </row>
    <row r="160">
      <c r="A160" s="29"/>
      <c r="C160" s="29"/>
    </row>
    <row r="161">
      <c r="A161" s="29"/>
      <c r="C161" s="29"/>
    </row>
    <row r="162">
      <c r="A162" s="29"/>
      <c r="C162" s="29"/>
    </row>
    <row r="163">
      <c r="A163" s="29"/>
      <c r="C163" s="29"/>
    </row>
    <row r="164">
      <c r="A164" s="29"/>
      <c r="C164" s="29"/>
    </row>
    <row r="165">
      <c r="A165" s="29"/>
      <c r="C165" s="29"/>
    </row>
    <row r="166">
      <c r="A166" s="29"/>
      <c r="C166" s="29"/>
    </row>
    <row r="167">
      <c r="A167" s="29"/>
      <c r="C167" s="29"/>
    </row>
    <row r="168">
      <c r="A168" s="29"/>
      <c r="C168" s="29"/>
    </row>
    <row r="169">
      <c r="A169" s="29"/>
      <c r="C169" s="29"/>
    </row>
    <row r="170">
      <c r="A170" s="29"/>
      <c r="C170" s="29"/>
    </row>
    <row r="171">
      <c r="A171" s="29"/>
      <c r="C171" s="29"/>
    </row>
    <row r="172">
      <c r="A172" s="29"/>
      <c r="C172" s="29"/>
    </row>
    <row r="173">
      <c r="A173" s="29"/>
      <c r="C173" s="29"/>
    </row>
    <row r="174">
      <c r="A174" s="29"/>
      <c r="C174" s="29"/>
    </row>
    <row r="175">
      <c r="A175" s="29"/>
      <c r="C175" s="29"/>
    </row>
    <row r="176">
      <c r="A176" s="29"/>
      <c r="C176" s="29"/>
    </row>
    <row r="177">
      <c r="A177" s="29"/>
      <c r="C177" s="29"/>
    </row>
    <row r="178">
      <c r="A178" s="29"/>
      <c r="C178" s="29"/>
    </row>
    <row r="179">
      <c r="A179" s="29"/>
      <c r="C179" s="29"/>
    </row>
    <row r="180">
      <c r="A180" s="29"/>
      <c r="C180" s="29"/>
    </row>
    <row r="181">
      <c r="A181" s="29"/>
      <c r="C181" s="29"/>
    </row>
    <row r="182">
      <c r="A182" s="29"/>
      <c r="C182" s="29"/>
    </row>
    <row r="183">
      <c r="A183" s="29"/>
      <c r="C183" s="29"/>
    </row>
    <row r="184">
      <c r="A184" s="29"/>
      <c r="C184" s="29"/>
    </row>
    <row r="185">
      <c r="A185" s="29"/>
      <c r="C185" s="29"/>
    </row>
    <row r="186">
      <c r="A186" s="29"/>
      <c r="C186" s="29"/>
    </row>
    <row r="187">
      <c r="A187" s="29"/>
      <c r="C187" s="29"/>
    </row>
    <row r="188">
      <c r="A188" s="29"/>
      <c r="C188" s="29"/>
    </row>
    <row r="189">
      <c r="A189" s="29"/>
      <c r="C189" s="29"/>
    </row>
    <row r="190">
      <c r="A190" s="29"/>
      <c r="C190" s="29"/>
    </row>
    <row r="191">
      <c r="A191" s="29"/>
      <c r="C191" s="29"/>
    </row>
    <row r="192">
      <c r="A192" s="29"/>
      <c r="C192" s="29"/>
    </row>
    <row r="193">
      <c r="A193" s="29"/>
      <c r="C193" s="29"/>
    </row>
    <row r="194">
      <c r="A194" s="29"/>
      <c r="C194" s="29"/>
    </row>
    <row r="195">
      <c r="A195" s="29"/>
      <c r="C195" s="29"/>
    </row>
    <row r="196">
      <c r="A196" s="29"/>
      <c r="C196" s="29"/>
    </row>
    <row r="197">
      <c r="A197" s="29"/>
      <c r="C197" s="29"/>
    </row>
    <row r="198">
      <c r="A198" s="29"/>
      <c r="C198" s="29"/>
    </row>
    <row r="199">
      <c r="A199" s="29"/>
      <c r="C199" s="29"/>
    </row>
    <row r="200">
      <c r="A200" s="29"/>
      <c r="C200" s="29"/>
    </row>
    <row r="201">
      <c r="A201" s="29"/>
      <c r="C201" s="29"/>
    </row>
    <row r="202">
      <c r="A202" s="29"/>
      <c r="C202" s="29"/>
    </row>
    <row r="203">
      <c r="A203" s="29"/>
      <c r="C203" s="29"/>
    </row>
    <row r="204">
      <c r="A204" s="29"/>
      <c r="C204" s="29"/>
    </row>
    <row r="205">
      <c r="A205" s="29"/>
      <c r="C205" s="29"/>
    </row>
    <row r="206">
      <c r="A206" s="29"/>
      <c r="C206" s="29"/>
    </row>
    <row r="207">
      <c r="A207" s="29"/>
      <c r="C207" s="29"/>
    </row>
    <row r="208">
      <c r="A208" s="29"/>
      <c r="C208" s="29"/>
    </row>
    <row r="209">
      <c r="A209" s="29"/>
      <c r="C209" s="29"/>
    </row>
    <row r="210">
      <c r="A210" s="29"/>
      <c r="C210" s="29"/>
    </row>
    <row r="211">
      <c r="A211" s="29"/>
      <c r="C211" s="29"/>
    </row>
    <row r="212">
      <c r="A212" s="29"/>
      <c r="C212" s="29"/>
    </row>
    <row r="213">
      <c r="A213" s="29"/>
      <c r="C213" s="29"/>
    </row>
    <row r="214">
      <c r="A214" s="29"/>
      <c r="C214" s="29"/>
    </row>
    <row r="215">
      <c r="A215" s="29"/>
      <c r="C215" s="29"/>
    </row>
    <row r="216">
      <c r="A216" s="29"/>
      <c r="C216" s="29"/>
    </row>
    <row r="217">
      <c r="A217" s="29"/>
      <c r="C217" s="29"/>
    </row>
    <row r="218">
      <c r="A218" s="29"/>
      <c r="C218" s="29"/>
    </row>
    <row r="219">
      <c r="A219" s="29"/>
      <c r="C219" s="29"/>
    </row>
    <row r="220">
      <c r="A220" s="29"/>
      <c r="C220" s="29"/>
    </row>
    <row r="221">
      <c r="A221" s="29"/>
      <c r="C221" s="29"/>
    </row>
    <row r="222">
      <c r="A222" s="29"/>
      <c r="C222" s="29"/>
    </row>
    <row r="223">
      <c r="A223" s="29"/>
      <c r="C223" s="29"/>
    </row>
    <row r="224">
      <c r="A224" s="29"/>
      <c r="C224" s="29"/>
    </row>
    <row r="225">
      <c r="A225" s="29"/>
      <c r="C225" s="29"/>
    </row>
    <row r="226">
      <c r="A226" s="29"/>
      <c r="C226" s="29"/>
    </row>
    <row r="227">
      <c r="A227" s="29"/>
      <c r="C227" s="29"/>
    </row>
    <row r="228">
      <c r="A228" s="29"/>
      <c r="C228" s="29"/>
    </row>
    <row r="229">
      <c r="A229" s="29"/>
      <c r="C229" s="29"/>
    </row>
    <row r="230">
      <c r="A230" s="29"/>
      <c r="C230" s="29"/>
    </row>
    <row r="231">
      <c r="A231" s="29"/>
      <c r="C231" s="29"/>
    </row>
    <row r="232">
      <c r="A232" s="29"/>
      <c r="C232" s="29"/>
    </row>
    <row r="233">
      <c r="A233" s="29"/>
      <c r="C233" s="29"/>
    </row>
    <row r="234">
      <c r="A234" s="29"/>
      <c r="C234" s="29"/>
    </row>
    <row r="235">
      <c r="A235" s="29"/>
      <c r="C235" s="29"/>
    </row>
    <row r="236">
      <c r="A236" s="29"/>
      <c r="C236" s="29"/>
    </row>
    <row r="237">
      <c r="A237" s="29"/>
      <c r="C237" s="29"/>
    </row>
    <row r="238">
      <c r="A238" s="29"/>
      <c r="C238" s="29"/>
    </row>
    <row r="239">
      <c r="A239" s="29"/>
      <c r="C239" s="29"/>
    </row>
    <row r="240">
      <c r="A240" s="29"/>
      <c r="C240" s="29"/>
    </row>
    <row r="241">
      <c r="A241" s="29"/>
      <c r="C241" s="29"/>
    </row>
    <row r="242">
      <c r="A242" s="29"/>
      <c r="C242" s="29"/>
    </row>
    <row r="243">
      <c r="A243" s="29"/>
      <c r="C243" s="29"/>
    </row>
    <row r="244">
      <c r="A244" s="29"/>
      <c r="C244" s="29"/>
    </row>
    <row r="245">
      <c r="A245" s="29"/>
      <c r="C245" s="29"/>
    </row>
    <row r="246">
      <c r="A246" s="29"/>
      <c r="C246" s="29"/>
    </row>
    <row r="247">
      <c r="A247" s="29"/>
      <c r="C247" s="29"/>
    </row>
    <row r="248">
      <c r="A248" s="29"/>
      <c r="C248" s="29"/>
    </row>
    <row r="249">
      <c r="A249" s="29"/>
      <c r="C249" s="29"/>
    </row>
    <row r="250">
      <c r="A250" s="29"/>
      <c r="C250" s="29"/>
    </row>
    <row r="251">
      <c r="A251" s="29"/>
      <c r="C251" s="29"/>
    </row>
    <row r="252">
      <c r="A252" s="29"/>
      <c r="C252" s="29"/>
    </row>
    <row r="253">
      <c r="A253" s="29"/>
      <c r="C253" s="29"/>
    </row>
    <row r="254">
      <c r="A254" s="29"/>
      <c r="C254" s="29"/>
    </row>
    <row r="255">
      <c r="A255" s="29"/>
      <c r="C255" s="29"/>
    </row>
    <row r="256">
      <c r="A256" s="29"/>
      <c r="C256" s="29"/>
    </row>
    <row r="257">
      <c r="A257" s="29"/>
      <c r="C257" s="29"/>
    </row>
    <row r="258">
      <c r="A258" s="29"/>
      <c r="C258" s="29"/>
    </row>
    <row r="259">
      <c r="A259" s="29"/>
      <c r="C259" s="29"/>
    </row>
    <row r="260">
      <c r="A260" s="29"/>
      <c r="C260" s="29"/>
    </row>
    <row r="261">
      <c r="A261" s="29"/>
      <c r="C261" s="29"/>
    </row>
    <row r="262">
      <c r="A262" s="29"/>
      <c r="C262" s="29"/>
    </row>
    <row r="263">
      <c r="A263" s="29"/>
      <c r="C263" s="29"/>
    </row>
    <row r="264">
      <c r="A264" s="29"/>
      <c r="C264" s="29"/>
    </row>
    <row r="265">
      <c r="A265" s="29"/>
      <c r="C265" s="29"/>
    </row>
    <row r="266">
      <c r="A266" s="29"/>
      <c r="C266" s="29"/>
    </row>
    <row r="267">
      <c r="A267" s="29"/>
      <c r="C267" s="29"/>
    </row>
    <row r="268">
      <c r="A268" s="29"/>
      <c r="C268" s="29"/>
    </row>
    <row r="269">
      <c r="A269" s="29"/>
      <c r="C269" s="29"/>
    </row>
    <row r="270">
      <c r="A270" s="29"/>
      <c r="C270" s="29"/>
    </row>
    <row r="271">
      <c r="A271" s="29"/>
      <c r="C271" s="29"/>
    </row>
    <row r="272">
      <c r="A272" s="29"/>
      <c r="C272" s="29"/>
    </row>
    <row r="273">
      <c r="A273" s="29"/>
      <c r="C273" s="29"/>
    </row>
    <row r="274">
      <c r="A274" s="29"/>
      <c r="C274" s="29"/>
    </row>
    <row r="275">
      <c r="A275" s="29"/>
      <c r="C275" s="29"/>
    </row>
    <row r="276">
      <c r="A276" s="29"/>
      <c r="C276" s="29"/>
    </row>
    <row r="277">
      <c r="A277" s="29"/>
      <c r="C277" s="29"/>
    </row>
    <row r="278">
      <c r="A278" s="29"/>
      <c r="C278" s="29"/>
    </row>
    <row r="279">
      <c r="A279" s="29"/>
      <c r="C279" s="29"/>
    </row>
    <row r="280">
      <c r="A280" s="29"/>
      <c r="C280" s="29"/>
    </row>
    <row r="281">
      <c r="A281" s="29"/>
      <c r="C281" s="29"/>
    </row>
    <row r="282">
      <c r="A282" s="29"/>
      <c r="C282" s="29"/>
    </row>
    <row r="283">
      <c r="A283" s="29"/>
      <c r="C283" s="29"/>
    </row>
    <row r="284">
      <c r="A284" s="29"/>
      <c r="C284" s="29"/>
    </row>
    <row r="285">
      <c r="A285" s="29"/>
      <c r="C285" s="29"/>
    </row>
    <row r="286">
      <c r="A286" s="29"/>
      <c r="C286" s="29"/>
    </row>
    <row r="287">
      <c r="A287" s="29"/>
      <c r="C287" s="29"/>
    </row>
    <row r="288">
      <c r="A288" s="29"/>
      <c r="C288" s="29"/>
    </row>
    <row r="289">
      <c r="A289" s="29"/>
      <c r="C289" s="29"/>
    </row>
    <row r="290">
      <c r="A290" s="29"/>
      <c r="C290" s="29"/>
    </row>
    <row r="291">
      <c r="A291" s="29"/>
      <c r="C291" s="29"/>
    </row>
    <row r="292">
      <c r="A292" s="29"/>
      <c r="C292" s="29"/>
    </row>
    <row r="293">
      <c r="A293" s="29"/>
      <c r="C293" s="29"/>
    </row>
    <row r="294">
      <c r="A294" s="29"/>
      <c r="C294" s="29"/>
    </row>
    <row r="295">
      <c r="A295" s="29"/>
      <c r="C295" s="29"/>
    </row>
    <row r="296">
      <c r="A296" s="29"/>
      <c r="C296" s="29"/>
    </row>
    <row r="297">
      <c r="A297" s="29"/>
      <c r="C297" s="29"/>
    </row>
    <row r="298">
      <c r="A298" s="29"/>
      <c r="C298" s="29"/>
    </row>
    <row r="299">
      <c r="A299" s="29"/>
      <c r="C299" s="29"/>
    </row>
    <row r="300">
      <c r="A300" s="29"/>
      <c r="C300" s="29"/>
    </row>
    <row r="301">
      <c r="A301" s="29"/>
      <c r="C301" s="29"/>
    </row>
    <row r="302">
      <c r="A302" s="29"/>
      <c r="C302" s="29"/>
    </row>
    <row r="303">
      <c r="A303" s="29"/>
      <c r="C303" s="29"/>
    </row>
    <row r="304">
      <c r="A304" s="29"/>
      <c r="C304" s="29"/>
    </row>
    <row r="305">
      <c r="A305" s="29"/>
      <c r="C305" s="29"/>
    </row>
    <row r="306">
      <c r="A306" s="29"/>
      <c r="C306" s="29"/>
    </row>
    <row r="307">
      <c r="A307" s="29"/>
      <c r="C307" s="29"/>
    </row>
    <row r="308">
      <c r="A308" s="29"/>
      <c r="C308" s="29"/>
    </row>
    <row r="309">
      <c r="A309" s="29"/>
      <c r="C309" s="29"/>
    </row>
    <row r="310">
      <c r="A310" s="29"/>
      <c r="C310" s="29"/>
    </row>
    <row r="311">
      <c r="A311" s="29"/>
      <c r="C311" s="29"/>
    </row>
    <row r="312">
      <c r="A312" s="29"/>
      <c r="C312" s="29"/>
    </row>
    <row r="313">
      <c r="A313" s="29"/>
      <c r="C313" s="29"/>
    </row>
    <row r="314">
      <c r="A314" s="29"/>
      <c r="C314" s="29"/>
    </row>
    <row r="315">
      <c r="A315" s="29"/>
      <c r="C315" s="29"/>
    </row>
    <row r="316">
      <c r="A316" s="29"/>
      <c r="C316" s="29"/>
    </row>
    <row r="317">
      <c r="A317" s="29"/>
      <c r="C317" s="29"/>
    </row>
    <row r="318">
      <c r="A318" s="29"/>
      <c r="C318" s="29"/>
    </row>
    <row r="319">
      <c r="A319" s="29"/>
      <c r="C319" s="29"/>
    </row>
    <row r="320">
      <c r="A320" s="29"/>
      <c r="C320" s="29"/>
    </row>
    <row r="321">
      <c r="A321" s="29"/>
      <c r="C321" s="29"/>
    </row>
    <row r="322">
      <c r="A322" s="29"/>
      <c r="C322" s="29"/>
    </row>
    <row r="323">
      <c r="A323" s="29"/>
      <c r="C323" s="29"/>
    </row>
    <row r="324">
      <c r="A324" s="29"/>
      <c r="C324" s="29"/>
    </row>
    <row r="325">
      <c r="A325" s="29"/>
      <c r="C325" s="29"/>
    </row>
    <row r="326">
      <c r="A326" s="29"/>
      <c r="C326" s="29"/>
    </row>
    <row r="327">
      <c r="A327" s="29"/>
      <c r="C327" s="29"/>
    </row>
    <row r="328">
      <c r="A328" s="29"/>
      <c r="C328" s="29"/>
    </row>
    <row r="329">
      <c r="A329" s="29"/>
      <c r="C329" s="29"/>
    </row>
    <row r="330">
      <c r="A330" s="29"/>
      <c r="C330" s="29"/>
    </row>
    <row r="331">
      <c r="A331" s="29"/>
      <c r="C331" s="29"/>
    </row>
    <row r="332">
      <c r="A332" s="29"/>
      <c r="C332" s="29"/>
    </row>
    <row r="333">
      <c r="A333" s="29"/>
      <c r="C333" s="29"/>
    </row>
    <row r="334">
      <c r="A334" s="29"/>
      <c r="C334" s="29"/>
    </row>
    <row r="335">
      <c r="A335" s="29"/>
      <c r="C335" s="29"/>
    </row>
    <row r="336">
      <c r="A336" s="29"/>
      <c r="C336" s="29"/>
    </row>
    <row r="337">
      <c r="A337" s="29"/>
      <c r="C337" s="29"/>
    </row>
    <row r="338">
      <c r="A338" s="29"/>
      <c r="C338" s="29"/>
    </row>
    <row r="339">
      <c r="A339" s="29"/>
      <c r="C339" s="29"/>
    </row>
    <row r="340">
      <c r="A340" s="29"/>
      <c r="C340" s="29"/>
    </row>
    <row r="341">
      <c r="A341" s="29"/>
      <c r="C341" s="29"/>
    </row>
    <row r="342">
      <c r="A342" s="29"/>
      <c r="C342" s="29"/>
    </row>
    <row r="343">
      <c r="A343" s="29"/>
      <c r="C343" s="29"/>
    </row>
    <row r="344">
      <c r="A344" s="29"/>
      <c r="C344" s="29"/>
    </row>
    <row r="345">
      <c r="A345" s="29"/>
      <c r="C345" s="29"/>
    </row>
    <row r="346">
      <c r="A346" s="29"/>
      <c r="C346" s="29"/>
    </row>
    <row r="347">
      <c r="A347" s="29"/>
      <c r="C347" s="29"/>
    </row>
    <row r="348">
      <c r="A348" s="29"/>
      <c r="C348" s="29"/>
    </row>
    <row r="349">
      <c r="A349" s="29"/>
      <c r="C349" s="29"/>
    </row>
    <row r="350">
      <c r="A350" s="29"/>
      <c r="C350" s="29"/>
    </row>
    <row r="351">
      <c r="A351" s="29"/>
      <c r="C351" s="29"/>
    </row>
    <row r="352">
      <c r="A352" s="29"/>
      <c r="C352" s="29"/>
    </row>
    <row r="353">
      <c r="A353" s="29"/>
      <c r="C353" s="29"/>
    </row>
    <row r="354">
      <c r="A354" s="29"/>
      <c r="C354" s="29"/>
    </row>
    <row r="355">
      <c r="A355" s="29"/>
      <c r="C355" s="29"/>
    </row>
    <row r="356">
      <c r="A356" s="29"/>
      <c r="C356" s="29"/>
    </row>
    <row r="357">
      <c r="A357" s="29"/>
      <c r="C357" s="29"/>
    </row>
    <row r="358">
      <c r="A358" s="29"/>
      <c r="C358" s="29"/>
    </row>
    <row r="359">
      <c r="A359" s="29"/>
      <c r="C359" s="29"/>
    </row>
    <row r="360">
      <c r="A360" s="29"/>
      <c r="C360" s="29"/>
    </row>
    <row r="361">
      <c r="A361" s="29"/>
      <c r="C361" s="29"/>
    </row>
    <row r="362">
      <c r="A362" s="29"/>
      <c r="C362" s="29"/>
    </row>
    <row r="363">
      <c r="A363" s="29"/>
      <c r="C363" s="29"/>
    </row>
    <row r="364">
      <c r="A364" s="29"/>
      <c r="C364" s="29"/>
    </row>
    <row r="365">
      <c r="A365" s="29"/>
      <c r="C365" s="29"/>
    </row>
    <row r="366">
      <c r="A366" s="29"/>
      <c r="C366" s="29"/>
    </row>
    <row r="367">
      <c r="A367" s="29"/>
      <c r="C367" s="29"/>
    </row>
    <row r="368">
      <c r="A368" s="29"/>
      <c r="C368" s="29"/>
    </row>
    <row r="369">
      <c r="A369" s="29"/>
      <c r="C369" s="29"/>
    </row>
    <row r="370">
      <c r="A370" s="29"/>
      <c r="C370" s="29"/>
    </row>
    <row r="371">
      <c r="A371" s="29"/>
      <c r="C371" s="29"/>
    </row>
    <row r="372">
      <c r="A372" s="29"/>
      <c r="C372" s="29"/>
    </row>
    <row r="373">
      <c r="A373" s="29"/>
      <c r="C373" s="29"/>
    </row>
    <row r="374">
      <c r="A374" s="29"/>
      <c r="C374" s="29"/>
    </row>
    <row r="375">
      <c r="A375" s="29"/>
      <c r="C375" s="29"/>
    </row>
    <row r="376">
      <c r="A376" s="29"/>
      <c r="C376" s="29"/>
    </row>
    <row r="377">
      <c r="A377" s="29"/>
      <c r="C377" s="29"/>
    </row>
    <row r="378">
      <c r="A378" s="29"/>
      <c r="C378" s="29"/>
    </row>
    <row r="379">
      <c r="A379" s="29"/>
      <c r="C379" s="29"/>
    </row>
    <row r="380">
      <c r="A380" s="29"/>
      <c r="C380" s="29"/>
    </row>
    <row r="381">
      <c r="A381" s="29"/>
      <c r="C381" s="29"/>
    </row>
    <row r="382">
      <c r="A382" s="29"/>
      <c r="C382" s="29"/>
    </row>
    <row r="383">
      <c r="A383" s="29"/>
      <c r="C383" s="29"/>
    </row>
    <row r="384">
      <c r="A384" s="29"/>
      <c r="C384" s="29"/>
    </row>
    <row r="385">
      <c r="A385" s="29"/>
      <c r="C385" s="29"/>
    </row>
    <row r="386">
      <c r="A386" s="29"/>
      <c r="C386" s="29"/>
    </row>
    <row r="387">
      <c r="A387" s="29"/>
      <c r="C387" s="29"/>
    </row>
    <row r="388">
      <c r="A388" s="29"/>
      <c r="C388" s="29"/>
    </row>
    <row r="389">
      <c r="A389" s="29"/>
      <c r="C389" s="29"/>
    </row>
    <row r="390">
      <c r="A390" s="29"/>
      <c r="C390" s="29"/>
    </row>
    <row r="391">
      <c r="A391" s="29"/>
      <c r="C391" s="29"/>
    </row>
    <row r="392">
      <c r="A392" s="29"/>
      <c r="C392" s="29"/>
    </row>
    <row r="393">
      <c r="A393" s="29"/>
      <c r="C393" s="29"/>
    </row>
    <row r="394">
      <c r="A394" s="29"/>
      <c r="C394" s="29"/>
    </row>
    <row r="395">
      <c r="A395" s="29"/>
      <c r="C395" s="29"/>
    </row>
    <row r="396">
      <c r="A396" s="29"/>
      <c r="C396" s="29"/>
    </row>
    <row r="397">
      <c r="A397" s="29"/>
      <c r="C397" s="29"/>
    </row>
    <row r="398">
      <c r="A398" s="29"/>
      <c r="C398" s="29"/>
    </row>
    <row r="399">
      <c r="A399" s="29"/>
      <c r="C399" s="29"/>
    </row>
    <row r="400">
      <c r="A400" s="29"/>
      <c r="C400" s="29"/>
    </row>
    <row r="401">
      <c r="A401" s="29"/>
      <c r="C401" s="29"/>
    </row>
    <row r="402">
      <c r="A402" s="29"/>
      <c r="C402" s="29"/>
    </row>
    <row r="403">
      <c r="A403" s="29"/>
      <c r="C403" s="29"/>
    </row>
    <row r="404">
      <c r="A404" s="29"/>
      <c r="C404" s="29"/>
    </row>
    <row r="405">
      <c r="A405" s="29"/>
      <c r="C405" s="29"/>
    </row>
    <row r="406">
      <c r="A406" s="29"/>
      <c r="C406" s="29"/>
    </row>
    <row r="407">
      <c r="A407" s="29"/>
      <c r="C407" s="29"/>
    </row>
    <row r="408">
      <c r="A408" s="29"/>
      <c r="C408" s="29"/>
    </row>
    <row r="409">
      <c r="A409" s="29"/>
      <c r="C409" s="29"/>
    </row>
    <row r="410">
      <c r="A410" s="29"/>
      <c r="C410" s="29"/>
    </row>
    <row r="411">
      <c r="A411" s="29"/>
      <c r="C411" s="29"/>
    </row>
    <row r="412">
      <c r="A412" s="29"/>
      <c r="C412" s="29"/>
    </row>
    <row r="413">
      <c r="A413" s="29"/>
      <c r="C413" s="29"/>
    </row>
    <row r="414">
      <c r="A414" s="29"/>
      <c r="C414" s="29"/>
    </row>
    <row r="415">
      <c r="A415" s="29"/>
      <c r="C415" s="29"/>
    </row>
    <row r="416">
      <c r="A416" s="29"/>
      <c r="C416" s="29"/>
    </row>
    <row r="417">
      <c r="A417" s="29"/>
      <c r="C417" s="29"/>
    </row>
    <row r="418">
      <c r="A418" s="29"/>
      <c r="C418" s="29"/>
    </row>
    <row r="419">
      <c r="A419" s="29"/>
      <c r="C419" s="29"/>
    </row>
    <row r="420">
      <c r="A420" s="29"/>
      <c r="C420" s="29"/>
    </row>
    <row r="421">
      <c r="A421" s="29"/>
      <c r="C421" s="29"/>
    </row>
    <row r="422">
      <c r="A422" s="29"/>
      <c r="C422" s="29"/>
    </row>
    <row r="423">
      <c r="A423" s="29"/>
      <c r="C423" s="29"/>
    </row>
    <row r="424">
      <c r="A424" s="29"/>
      <c r="C424" s="29"/>
    </row>
    <row r="425">
      <c r="A425" s="29"/>
      <c r="C425" s="29"/>
    </row>
    <row r="426">
      <c r="A426" s="29"/>
      <c r="C426" s="29"/>
    </row>
    <row r="427">
      <c r="A427" s="29"/>
      <c r="C427" s="29"/>
    </row>
    <row r="428">
      <c r="A428" s="29"/>
      <c r="C428" s="29"/>
    </row>
    <row r="429">
      <c r="A429" s="29"/>
      <c r="C429" s="29"/>
    </row>
    <row r="430">
      <c r="A430" s="29"/>
      <c r="C430" s="29"/>
    </row>
    <row r="431">
      <c r="A431" s="29"/>
      <c r="C431" s="29"/>
    </row>
    <row r="432">
      <c r="A432" s="29"/>
      <c r="C432" s="29"/>
    </row>
    <row r="433">
      <c r="A433" s="29"/>
      <c r="C433" s="29"/>
    </row>
    <row r="434">
      <c r="A434" s="29"/>
      <c r="C434" s="29"/>
    </row>
    <row r="435">
      <c r="A435" s="29"/>
      <c r="C435" s="29"/>
    </row>
    <row r="436">
      <c r="A436" s="29"/>
      <c r="C436" s="29"/>
    </row>
    <row r="437">
      <c r="A437" s="29"/>
      <c r="C437" s="29"/>
    </row>
    <row r="438">
      <c r="A438" s="29"/>
      <c r="C438" s="29"/>
    </row>
    <row r="439">
      <c r="A439" s="29"/>
      <c r="C439" s="29"/>
    </row>
    <row r="440">
      <c r="A440" s="29"/>
      <c r="C440" s="29"/>
    </row>
    <row r="441">
      <c r="A441" s="29"/>
      <c r="C441" s="29"/>
    </row>
    <row r="442">
      <c r="A442" s="29"/>
      <c r="C442" s="29"/>
    </row>
    <row r="443">
      <c r="A443" s="29"/>
      <c r="C443" s="29"/>
    </row>
    <row r="444">
      <c r="A444" s="29"/>
      <c r="C444" s="29"/>
    </row>
    <row r="445">
      <c r="A445" s="29"/>
      <c r="C445" s="29"/>
    </row>
    <row r="446">
      <c r="A446" s="29"/>
      <c r="C446" s="29"/>
    </row>
    <row r="447">
      <c r="A447" s="29"/>
      <c r="C447" s="29"/>
    </row>
    <row r="448">
      <c r="A448" s="29"/>
      <c r="C448" s="29"/>
    </row>
    <row r="449">
      <c r="A449" s="29"/>
      <c r="C449" s="29"/>
    </row>
    <row r="450">
      <c r="A450" s="29"/>
      <c r="C450" s="29"/>
    </row>
    <row r="451">
      <c r="A451" s="29"/>
      <c r="C451" s="29"/>
    </row>
    <row r="452">
      <c r="A452" s="29"/>
      <c r="C452" s="29"/>
    </row>
    <row r="453">
      <c r="A453" s="29"/>
      <c r="C453" s="29"/>
    </row>
    <row r="454">
      <c r="A454" s="29"/>
      <c r="C454" s="29"/>
    </row>
    <row r="455">
      <c r="A455" s="29"/>
      <c r="C455" s="29"/>
    </row>
    <row r="456">
      <c r="A456" s="29"/>
      <c r="C456" s="29"/>
    </row>
    <row r="457">
      <c r="A457" s="29"/>
      <c r="C457" s="29"/>
    </row>
    <row r="458">
      <c r="A458" s="29"/>
      <c r="C458" s="29"/>
    </row>
    <row r="459">
      <c r="A459" s="29"/>
      <c r="C459" s="29"/>
    </row>
    <row r="460">
      <c r="A460" s="29"/>
      <c r="C460" s="29"/>
    </row>
    <row r="461">
      <c r="A461" s="29"/>
      <c r="C461" s="29"/>
    </row>
    <row r="462">
      <c r="A462" s="29"/>
      <c r="C462" s="29"/>
    </row>
    <row r="463">
      <c r="A463" s="29"/>
      <c r="C463" s="29"/>
    </row>
    <row r="464">
      <c r="A464" s="29"/>
      <c r="C464" s="29"/>
    </row>
    <row r="465">
      <c r="A465" s="29"/>
      <c r="C465" s="29"/>
    </row>
    <row r="466">
      <c r="A466" s="29"/>
      <c r="C466" s="29"/>
    </row>
    <row r="467">
      <c r="A467" s="29"/>
      <c r="C467" s="29"/>
    </row>
    <row r="468">
      <c r="A468" s="29"/>
      <c r="C468" s="29"/>
    </row>
    <row r="469">
      <c r="A469" s="29"/>
      <c r="C469" s="29"/>
    </row>
    <row r="470">
      <c r="A470" s="29"/>
      <c r="C470" s="29"/>
    </row>
    <row r="471">
      <c r="A471" s="29"/>
      <c r="C471" s="29"/>
    </row>
    <row r="472">
      <c r="A472" s="29"/>
      <c r="C472" s="29"/>
    </row>
    <row r="473">
      <c r="A473" s="29"/>
      <c r="C473" s="29"/>
    </row>
    <row r="474">
      <c r="A474" s="29"/>
      <c r="C474" s="29"/>
    </row>
    <row r="475">
      <c r="A475" s="29"/>
      <c r="C475" s="29"/>
    </row>
    <row r="476">
      <c r="A476" s="29"/>
      <c r="C476" s="29"/>
    </row>
    <row r="477">
      <c r="A477" s="29"/>
      <c r="C477" s="29"/>
    </row>
    <row r="478">
      <c r="A478" s="29"/>
      <c r="C478" s="29"/>
    </row>
    <row r="479">
      <c r="A479" s="29"/>
      <c r="C479" s="29"/>
    </row>
    <row r="480">
      <c r="A480" s="29"/>
      <c r="C480" s="29"/>
    </row>
    <row r="481">
      <c r="A481" s="29"/>
      <c r="C481" s="29"/>
    </row>
    <row r="482">
      <c r="A482" s="29"/>
      <c r="C482" s="29"/>
    </row>
    <row r="483">
      <c r="A483" s="29"/>
      <c r="C483" s="29"/>
    </row>
    <row r="484">
      <c r="A484" s="29"/>
      <c r="C484" s="29"/>
    </row>
    <row r="485">
      <c r="A485" s="29"/>
      <c r="C485" s="29"/>
    </row>
    <row r="486">
      <c r="A486" s="29"/>
      <c r="C486" s="29"/>
    </row>
    <row r="487">
      <c r="A487" s="29"/>
      <c r="C487" s="29"/>
    </row>
    <row r="488">
      <c r="A488" s="29"/>
      <c r="C488" s="29"/>
    </row>
    <row r="489">
      <c r="A489" s="29"/>
      <c r="C489" s="29"/>
    </row>
    <row r="490">
      <c r="A490" s="29"/>
      <c r="C490" s="29"/>
    </row>
    <row r="491">
      <c r="A491" s="29"/>
      <c r="C491" s="29"/>
    </row>
    <row r="492">
      <c r="A492" s="29"/>
      <c r="C492" s="29"/>
    </row>
    <row r="493">
      <c r="A493" s="29"/>
      <c r="C493" s="29"/>
    </row>
    <row r="494">
      <c r="A494" s="29"/>
      <c r="C494" s="29"/>
    </row>
    <row r="495">
      <c r="A495" s="29"/>
      <c r="C495" s="29"/>
    </row>
    <row r="496">
      <c r="A496" s="29"/>
      <c r="C496" s="29"/>
    </row>
    <row r="497">
      <c r="A497" s="29"/>
      <c r="C497" s="29"/>
    </row>
    <row r="498">
      <c r="A498" s="29"/>
      <c r="C498" s="29"/>
    </row>
    <row r="499">
      <c r="A499" s="29"/>
      <c r="C499" s="29"/>
    </row>
    <row r="500">
      <c r="A500" s="29"/>
      <c r="C500" s="29"/>
    </row>
    <row r="501">
      <c r="A501" s="29"/>
      <c r="C501" s="29"/>
    </row>
    <row r="502">
      <c r="A502" s="29"/>
      <c r="C502" s="29"/>
    </row>
    <row r="503">
      <c r="A503" s="29"/>
      <c r="C503" s="29"/>
    </row>
    <row r="504">
      <c r="A504" s="29"/>
      <c r="C504" s="29"/>
    </row>
    <row r="505">
      <c r="A505" s="29"/>
      <c r="C505" s="29"/>
    </row>
    <row r="506">
      <c r="A506" s="29"/>
      <c r="C506" s="29"/>
    </row>
    <row r="507">
      <c r="A507" s="29"/>
      <c r="C507" s="29"/>
    </row>
    <row r="508">
      <c r="A508" s="29"/>
      <c r="C508" s="29"/>
    </row>
    <row r="509">
      <c r="A509" s="29"/>
      <c r="C509" s="29"/>
    </row>
    <row r="510">
      <c r="A510" s="29"/>
      <c r="C510" s="29"/>
    </row>
    <row r="511">
      <c r="A511" s="29"/>
      <c r="C511" s="29"/>
    </row>
    <row r="512">
      <c r="A512" s="29"/>
      <c r="C512" s="29"/>
    </row>
    <row r="513">
      <c r="A513" s="29"/>
      <c r="C513" s="29"/>
    </row>
    <row r="514">
      <c r="A514" s="29"/>
      <c r="C514" s="29"/>
    </row>
    <row r="515">
      <c r="A515" s="29"/>
      <c r="C515" s="29"/>
    </row>
    <row r="516">
      <c r="A516" s="29"/>
      <c r="C516" s="29"/>
    </row>
    <row r="517">
      <c r="A517" s="29"/>
      <c r="C517" s="29"/>
    </row>
    <row r="518">
      <c r="A518" s="29"/>
      <c r="C518" s="29"/>
    </row>
    <row r="519">
      <c r="A519" s="29"/>
      <c r="C519" s="29"/>
    </row>
    <row r="520">
      <c r="A520" s="29"/>
      <c r="C520" s="29"/>
    </row>
    <row r="521">
      <c r="A521" s="29"/>
      <c r="C521" s="29"/>
    </row>
    <row r="522">
      <c r="A522" s="29"/>
      <c r="C522" s="29"/>
    </row>
    <row r="523">
      <c r="A523" s="29"/>
      <c r="C523" s="29"/>
    </row>
    <row r="524">
      <c r="A524" s="29"/>
      <c r="C524" s="29"/>
    </row>
    <row r="525">
      <c r="A525" s="29"/>
      <c r="C525" s="29"/>
    </row>
    <row r="526">
      <c r="A526" s="29"/>
      <c r="C526" s="29"/>
    </row>
    <row r="527">
      <c r="A527" s="29"/>
      <c r="C527" s="29"/>
    </row>
    <row r="528">
      <c r="A528" s="29"/>
      <c r="C528" s="29"/>
    </row>
    <row r="529">
      <c r="A529" s="29"/>
      <c r="C529" s="29"/>
    </row>
    <row r="530">
      <c r="A530" s="29"/>
      <c r="C530" s="29"/>
    </row>
    <row r="531">
      <c r="A531" s="29"/>
      <c r="C531" s="29"/>
    </row>
    <row r="532">
      <c r="A532" s="29"/>
      <c r="C532" s="29"/>
    </row>
    <row r="533">
      <c r="A533" s="29"/>
      <c r="C533" s="29"/>
    </row>
    <row r="534">
      <c r="A534" s="29"/>
      <c r="C534" s="29"/>
    </row>
    <row r="535">
      <c r="A535" s="29"/>
      <c r="C535" s="29"/>
    </row>
    <row r="536">
      <c r="A536" s="29"/>
      <c r="C536" s="29"/>
    </row>
    <row r="537">
      <c r="A537" s="29"/>
      <c r="C537" s="29"/>
    </row>
    <row r="538">
      <c r="A538" s="29"/>
      <c r="C538" s="29"/>
    </row>
    <row r="539">
      <c r="A539" s="29"/>
      <c r="C539" s="29"/>
    </row>
    <row r="540">
      <c r="A540" s="29"/>
      <c r="C540" s="29"/>
    </row>
    <row r="541">
      <c r="A541" s="29"/>
      <c r="C541" s="29"/>
    </row>
    <row r="542">
      <c r="A542" s="29"/>
      <c r="C542" s="29"/>
    </row>
    <row r="543">
      <c r="A543" s="29"/>
      <c r="C543" s="29"/>
    </row>
    <row r="544">
      <c r="A544" s="29"/>
      <c r="C544" s="29"/>
    </row>
    <row r="545">
      <c r="A545" s="29"/>
      <c r="C545" s="29"/>
    </row>
    <row r="546">
      <c r="A546" s="29"/>
      <c r="C546" s="29"/>
    </row>
    <row r="547">
      <c r="A547" s="29"/>
      <c r="C547" s="29"/>
    </row>
    <row r="548">
      <c r="A548" s="29"/>
      <c r="C548" s="29"/>
    </row>
    <row r="549">
      <c r="A549" s="29"/>
      <c r="C549" s="29"/>
    </row>
    <row r="550">
      <c r="A550" s="29"/>
      <c r="C550" s="29"/>
    </row>
    <row r="551">
      <c r="A551" s="29"/>
      <c r="C551" s="29"/>
    </row>
    <row r="552">
      <c r="A552" s="29"/>
      <c r="C552" s="29"/>
    </row>
    <row r="553">
      <c r="A553" s="29"/>
      <c r="C553" s="29"/>
    </row>
    <row r="554">
      <c r="A554" s="29"/>
      <c r="C554" s="29"/>
    </row>
    <row r="555">
      <c r="A555" s="29"/>
      <c r="C555" s="29"/>
    </row>
    <row r="556">
      <c r="A556" s="29"/>
      <c r="C556" s="29"/>
    </row>
    <row r="557">
      <c r="A557" s="29"/>
      <c r="C557" s="29"/>
    </row>
    <row r="558">
      <c r="A558" s="29"/>
      <c r="C558" s="29"/>
    </row>
    <row r="559">
      <c r="A559" s="29"/>
      <c r="C559" s="29"/>
    </row>
    <row r="560">
      <c r="A560" s="29"/>
      <c r="C560" s="29"/>
    </row>
    <row r="561">
      <c r="A561" s="29"/>
      <c r="C561" s="29"/>
    </row>
    <row r="562">
      <c r="A562" s="29"/>
      <c r="C562" s="29"/>
    </row>
    <row r="563">
      <c r="A563" s="29"/>
      <c r="C563" s="29"/>
    </row>
    <row r="564">
      <c r="A564" s="29"/>
      <c r="C564" s="29"/>
    </row>
    <row r="565">
      <c r="A565" s="29"/>
      <c r="C565" s="29"/>
    </row>
    <row r="566">
      <c r="A566" s="29"/>
      <c r="C566" s="29"/>
    </row>
    <row r="567">
      <c r="A567" s="29"/>
      <c r="C567" s="29"/>
    </row>
    <row r="568">
      <c r="A568" s="29"/>
      <c r="C568" s="29"/>
    </row>
    <row r="569">
      <c r="A569" s="29"/>
      <c r="C569" s="29"/>
    </row>
    <row r="570">
      <c r="A570" s="29"/>
      <c r="C570" s="29"/>
    </row>
    <row r="571">
      <c r="A571" s="29"/>
      <c r="C571" s="29"/>
    </row>
    <row r="572">
      <c r="A572" s="29"/>
      <c r="C572" s="29"/>
    </row>
    <row r="573">
      <c r="A573" s="29"/>
      <c r="C573" s="29"/>
    </row>
    <row r="574">
      <c r="A574" s="29"/>
      <c r="C574" s="29"/>
    </row>
    <row r="575">
      <c r="A575" s="29"/>
      <c r="C575" s="29"/>
    </row>
    <row r="576">
      <c r="A576" s="29"/>
      <c r="C576" s="29"/>
    </row>
    <row r="577">
      <c r="A577" s="29"/>
      <c r="C577" s="29"/>
    </row>
    <row r="578">
      <c r="A578" s="29"/>
      <c r="C578" s="29"/>
    </row>
    <row r="579">
      <c r="A579" s="29"/>
      <c r="C579" s="29"/>
    </row>
    <row r="580">
      <c r="A580" s="29"/>
      <c r="C580" s="29"/>
    </row>
    <row r="581">
      <c r="A581" s="29"/>
      <c r="C581" s="29"/>
    </row>
    <row r="582">
      <c r="A582" s="29"/>
      <c r="C582" s="29"/>
    </row>
    <row r="583">
      <c r="A583" s="29"/>
      <c r="C583" s="29"/>
    </row>
    <row r="584">
      <c r="A584" s="29"/>
      <c r="C584" s="29"/>
    </row>
    <row r="585">
      <c r="A585" s="29"/>
      <c r="C585" s="29"/>
    </row>
    <row r="586">
      <c r="A586" s="29"/>
      <c r="C586" s="29"/>
    </row>
    <row r="587">
      <c r="A587" s="29"/>
      <c r="C587" s="29"/>
    </row>
    <row r="588">
      <c r="A588" s="29"/>
      <c r="C588" s="29"/>
    </row>
    <row r="589">
      <c r="A589" s="29"/>
      <c r="C589" s="29"/>
    </row>
    <row r="590">
      <c r="A590" s="29"/>
      <c r="C590" s="29"/>
    </row>
    <row r="591">
      <c r="A591" s="29"/>
      <c r="C591" s="29"/>
    </row>
    <row r="592">
      <c r="A592" s="29"/>
      <c r="C592" s="29"/>
    </row>
    <row r="593">
      <c r="A593" s="29"/>
      <c r="C593" s="29"/>
    </row>
    <row r="594">
      <c r="A594" s="29"/>
      <c r="C594" s="29"/>
    </row>
    <row r="595">
      <c r="A595" s="29"/>
      <c r="C595" s="29"/>
    </row>
    <row r="596">
      <c r="A596" s="29"/>
      <c r="C596" s="29"/>
    </row>
    <row r="597">
      <c r="A597" s="29"/>
      <c r="C597" s="29"/>
    </row>
    <row r="598">
      <c r="A598" s="29"/>
      <c r="C598" s="29"/>
    </row>
    <row r="599">
      <c r="A599" s="29"/>
      <c r="C599" s="29"/>
    </row>
    <row r="600">
      <c r="A600" s="29"/>
      <c r="C600" s="29"/>
    </row>
    <row r="601">
      <c r="A601" s="29"/>
      <c r="C601" s="29"/>
    </row>
    <row r="602">
      <c r="A602" s="29"/>
      <c r="C602" s="29"/>
    </row>
    <row r="603">
      <c r="A603" s="29"/>
      <c r="C603" s="29"/>
    </row>
    <row r="604">
      <c r="A604" s="29"/>
      <c r="C604" s="29"/>
    </row>
    <row r="605">
      <c r="A605" s="29"/>
      <c r="C605" s="29"/>
    </row>
    <row r="606">
      <c r="A606" s="29"/>
      <c r="C606" s="29"/>
    </row>
    <row r="607">
      <c r="A607" s="29"/>
      <c r="C607" s="29"/>
    </row>
    <row r="608">
      <c r="A608" s="29"/>
      <c r="C608" s="29"/>
    </row>
    <row r="609">
      <c r="A609" s="29"/>
      <c r="C609" s="29"/>
    </row>
    <row r="610">
      <c r="A610" s="29"/>
      <c r="C610" s="29"/>
    </row>
    <row r="611">
      <c r="A611" s="29"/>
      <c r="C611" s="29"/>
    </row>
    <row r="612">
      <c r="A612" s="29"/>
      <c r="C612" s="29"/>
    </row>
    <row r="613">
      <c r="A613" s="29"/>
      <c r="C613" s="29"/>
    </row>
    <row r="614">
      <c r="A614" s="29"/>
      <c r="C614" s="29"/>
    </row>
    <row r="615">
      <c r="A615" s="29"/>
      <c r="C615" s="29"/>
    </row>
    <row r="616">
      <c r="A616" s="29"/>
      <c r="C616" s="29"/>
    </row>
    <row r="617">
      <c r="A617" s="29"/>
      <c r="C617" s="29"/>
    </row>
    <row r="618">
      <c r="A618" s="29"/>
      <c r="C618" s="29"/>
    </row>
    <row r="619">
      <c r="A619" s="29"/>
      <c r="C619" s="29"/>
    </row>
    <row r="620">
      <c r="A620" s="29"/>
      <c r="C620" s="29"/>
    </row>
    <row r="621">
      <c r="A621" s="29"/>
      <c r="C621" s="29"/>
    </row>
    <row r="622">
      <c r="A622" s="29"/>
      <c r="C622" s="29"/>
    </row>
    <row r="623">
      <c r="A623" s="29"/>
      <c r="C623" s="29"/>
    </row>
    <row r="624">
      <c r="A624" s="29"/>
      <c r="C624" s="29"/>
    </row>
    <row r="625">
      <c r="A625" s="29"/>
      <c r="C625" s="29"/>
    </row>
    <row r="626">
      <c r="A626" s="29"/>
      <c r="C626" s="29"/>
    </row>
    <row r="627">
      <c r="A627" s="29"/>
      <c r="C627" s="29"/>
    </row>
    <row r="628">
      <c r="A628" s="29"/>
      <c r="C628" s="29"/>
    </row>
    <row r="629">
      <c r="A629" s="29"/>
      <c r="C629" s="29"/>
    </row>
    <row r="630">
      <c r="A630" s="29"/>
      <c r="C630" s="29"/>
    </row>
    <row r="631">
      <c r="A631" s="29"/>
      <c r="C631" s="29"/>
    </row>
    <row r="632">
      <c r="A632" s="29"/>
      <c r="C632" s="29"/>
    </row>
    <row r="633">
      <c r="A633" s="29"/>
      <c r="C633" s="29"/>
    </row>
    <row r="634">
      <c r="A634" s="29"/>
      <c r="C634" s="29"/>
    </row>
    <row r="635">
      <c r="A635" s="29"/>
      <c r="C635" s="29"/>
    </row>
    <row r="636">
      <c r="A636" s="29"/>
      <c r="C636" s="29"/>
    </row>
    <row r="637">
      <c r="A637" s="29"/>
      <c r="C637" s="29"/>
    </row>
    <row r="638">
      <c r="A638" s="29"/>
      <c r="C638" s="29"/>
    </row>
    <row r="639">
      <c r="A639" s="29"/>
      <c r="C639" s="29"/>
    </row>
    <row r="640">
      <c r="A640" s="29"/>
      <c r="C640" s="29"/>
    </row>
    <row r="641">
      <c r="A641" s="29"/>
      <c r="C641" s="29"/>
    </row>
    <row r="642">
      <c r="A642" s="29"/>
      <c r="C642" s="29"/>
    </row>
    <row r="643">
      <c r="A643" s="29"/>
      <c r="C643" s="29"/>
    </row>
    <row r="644">
      <c r="A644" s="29"/>
      <c r="C644" s="29"/>
    </row>
    <row r="645">
      <c r="A645" s="29"/>
      <c r="C645" s="29"/>
    </row>
    <row r="646">
      <c r="A646" s="29"/>
      <c r="C646" s="29"/>
    </row>
    <row r="647">
      <c r="A647" s="29"/>
      <c r="C647" s="29"/>
    </row>
    <row r="648">
      <c r="A648" s="29"/>
      <c r="C648" s="29"/>
    </row>
    <row r="649">
      <c r="A649" s="29"/>
      <c r="C649" s="29"/>
    </row>
    <row r="650">
      <c r="A650" s="29"/>
      <c r="C650" s="29"/>
    </row>
    <row r="651">
      <c r="A651" s="29"/>
      <c r="C651" s="29"/>
    </row>
    <row r="652">
      <c r="A652" s="29"/>
      <c r="C652" s="29"/>
    </row>
    <row r="653">
      <c r="A653" s="29"/>
      <c r="C653" s="29"/>
    </row>
    <row r="654">
      <c r="A654" s="29"/>
      <c r="C654" s="29"/>
    </row>
    <row r="655">
      <c r="A655" s="29"/>
      <c r="C655" s="29"/>
    </row>
    <row r="656">
      <c r="A656" s="29"/>
      <c r="C656" s="29"/>
    </row>
    <row r="657">
      <c r="A657" s="29"/>
      <c r="C657" s="29"/>
    </row>
    <row r="658">
      <c r="A658" s="29"/>
      <c r="C658" s="29"/>
    </row>
    <row r="659">
      <c r="A659" s="29"/>
      <c r="C659" s="29"/>
    </row>
    <row r="660">
      <c r="A660" s="29"/>
      <c r="C660" s="29"/>
    </row>
    <row r="661">
      <c r="A661" s="29"/>
      <c r="C661" s="29"/>
    </row>
    <row r="662">
      <c r="A662" s="29"/>
      <c r="C662" s="29"/>
    </row>
    <row r="663">
      <c r="A663" s="29"/>
      <c r="C663" s="29"/>
    </row>
    <row r="664">
      <c r="A664" s="29"/>
      <c r="C664" s="29"/>
    </row>
    <row r="665">
      <c r="A665" s="29"/>
      <c r="C665" s="29"/>
    </row>
    <row r="666">
      <c r="A666" s="29"/>
      <c r="C666" s="29"/>
    </row>
    <row r="667">
      <c r="A667" s="29"/>
      <c r="C667" s="29"/>
    </row>
    <row r="668">
      <c r="A668" s="29"/>
      <c r="C668" s="29"/>
    </row>
    <row r="669">
      <c r="A669" s="29"/>
      <c r="C669" s="29"/>
    </row>
    <row r="670">
      <c r="A670" s="29"/>
      <c r="C670" s="29"/>
    </row>
    <row r="671">
      <c r="A671" s="29"/>
      <c r="C671" s="29"/>
    </row>
    <row r="672">
      <c r="A672" s="29"/>
      <c r="C672" s="29"/>
    </row>
    <row r="673">
      <c r="A673" s="29"/>
      <c r="C673" s="29"/>
    </row>
    <row r="674">
      <c r="A674" s="29"/>
      <c r="C674" s="29"/>
    </row>
    <row r="675">
      <c r="A675" s="29"/>
      <c r="C675" s="29"/>
    </row>
    <row r="676">
      <c r="A676" s="29"/>
      <c r="C676" s="29"/>
    </row>
    <row r="677">
      <c r="A677" s="29"/>
      <c r="C677" s="29"/>
    </row>
    <row r="678">
      <c r="A678" s="29"/>
      <c r="C678" s="29"/>
    </row>
    <row r="679">
      <c r="A679" s="29"/>
      <c r="C679" s="29"/>
    </row>
    <row r="680">
      <c r="A680" s="29"/>
      <c r="C680" s="29"/>
    </row>
    <row r="681">
      <c r="A681" s="29"/>
      <c r="C681" s="29"/>
    </row>
    <row r="682">
      <c r="A682" s="29"/>
      <c r="C682" s="29"/>
    </row>
    <row r="683">
      <c r="A683" s="29"/>
      <c r="C683" s="29"/>
    </row>
    <row r="684">
      <c r="A684" s="29"/>
      <c r="C684" s="29"/>
    </row>
    <row r="685">
      <c r="A685" s="29"/>
      <c r="C685" s="29"/>
    </row>
    <row r="686">
      <c r="A686" s="29"/>
      <c r="C686" s="29"/>
    </row>
    <row r="687">
      <c r="A687" s="29"/>
      <c r="C687" s="29"/>
    </row>
    <row r="688">
      <c r="A688" s="29"/>
      <c r="C688" s="29"/>
    </row>
    <row r="689">
      <c r="A689" s="29"/>
      <c r="C689" s="29"/>
    </row>
    <row r="690">
      <c r="A690" s="29"/>
      <c r="C690" s="29"/>
    </row>
    <row r="691">
      <c r="A691" s="29"/>
      <c r="C691" s="29"/>
    </row>
    <row r="692">
      <c r="A692" s="29"/>
      <c r="C692" s="29"/>
    </row>
    <row r="693">
      <c r="A693" s="29"/>
      <c r="C693" s="29"/>
    </row>
    <row r="694">
      <c r="A694" s="29"/>
      <c r="C694" s="29"/>
    </row>
    <row r="695">
      <c r="A695" s="29"/>
      <c r="C695" s="29"/>
    </row>
    <row r="696">
      <c r="A696" s="29"/>
      <c r="C696" s="29"/>
    </row>
    <row r="697">
      <c r="A697" s="29"/>
      <c r="C697" s="29"/>
    </row>
    <row r="698">
      <c r="A698" s="29"/>
      <c r="C698" s="29"/>
    </row>
    <row r="699">
      <c r="A699" s="29"/>
      <c r="C699" s="29"/>
    </row>
    <row r="700">
      <c r="A700" s="29"/>
      <c r="C700" s="29"/>
    </row>
    <row r="701">
      <c r="A701" s="29"/>
      <c r="C701" s="29"/>
    </row>
    <row r="702">
      <c r="A702" s="29"/>
      <c r="C702" s="29"/>
    </row>
    <row r="703">
      <c r="A703" s="29"/>
      <c r="C703" s="29"/>
    </row>
    <row r="704">
      <c r="A704" s="29"/>
      <c r="C704" s="29"/>
    </row>
    <row r="705">
      <c r="A705" s="29"/>
      <c r="C705" s="29"/>
    </row>
    <row r="706">
      <c r="A706" s="29"/>
      <c r="C706" s="29"/>
    </row>
    <row r="707">
      <c r="A707" s="29"/>
      <c r="C707" s="29"/>
    </row>
    <row r="708">
      <c r="A708" s="29"/>
      <c r="C708" s="29"/>
    </row>
    <row r="709">
      <c r="A709" s="29"/>
      <c r="C709" s="29"/>
    </row>
    <row r="710">
      <c r="A710" s="29"/>
      <c r="C710" s="29"/>
    </row>
    <row r="711">
      <c r="A711" s="29"/>
      <c r="C711" s="29"/>
    </row>
    <row r="712">
      <c r="A712" s="29"/>
      <c r="C712" s="29"/>
    </row>
    <row r="713">
      <c r="A713" s="29"/>
      <c r="C713" s="29"/>
    </row>
    <row r="714">
      <c r="A714" s="29"/>
      <c r="C714" s="29"/>
    </row>
    <row r="715">
      <c r="A715" s="29"/>
      <c r="C715" s="29"/>
    </row>
    <row r="716">
      <c r="A716" s="29"/>
      <c r="C716" s="29"/>
    </row>
    <row r="717">
      <c r="A717" s="29"/>
      <c r="C717" s="29"/>
    </row>
    <row r="718">
      <c r="A718" s="29"/>
      <c r="C718" s="29"/>
    </row>
    <row r="719">
      <c r="A719" s="29"/>
      <c r="C719" s="29"/>
    </row>
    <row r="720">
      <c r="A720" s="29"/>
      <c r="C720" s="29"/>
    </row>
    <row r="721">
      <c r="A721" s="29"/>
      <c r="C721" s="29"/>
    </row>
    <row r="722">
      <c r="A722" s="29"/>
      <c r="C722" s="29"/>
    </row>
    <row r="723">
      <c r="A723" s="29"/>
      <c r="C723" s="29"/>
    </row>
    <row r="724">
      <c r="A724" s="29"/>
      <c r="C724" s="29"/>
    </row>
    <row r="725">
      <c r="A725" s="29"/>
      <c r="C725" s="29"/>
    </row>
    <row r="726">
      <c r="A726" s="29"/>
      <c r="C726" s="29"/>
    </row>
    <row r="727">
      <c r="A727" s="29"/>
      <c r="C727" s="29"/>
    </row>
    <row r="728">
      <c r="A728" s="29"/>
      <c r="C728" s="29"/>
    </row>
    <row r="729">
      <c r="A729" s="29"/>
      <c r="C729" s="29"/>
    </row>
    <row r="730">
      <c r="A730" s="29"/>
      <c r="C730" s="29"/>
    </row>
    <row r="731">
      <c r="A731" s="29"/>
      <c r="C731" s="29"/>
    </row>
    <row r="732">
      <c r="A732" s="29"/>
      <c r="C732" s="29"/>
    </row>
    <row r="733">
      <c r="A733" s="29"/>
      <c r="C733" s="29"/>
    </row>
    <row r="734">
      <c r="A734" s="29"/>
      <c r="C734" s="29"/>
    </row>
    <row r="735">
      <c r="A735" s="29"/>
      <c r="C735" s="29"/>
    </row>
    <row r="736">
      <c r="A736" s="29"/>
      <c r="C736" s="29"/>
    </row>
    <row r="737">
      <c r="A737" s="29"/>
      <c r="C737" s="29"/>
    </row>
    <row r="738">
      <c r="A738" s="29"/>
      <c r="C738" s="29"/>
    </row>
    <row r="739">
      <c r="A739" s="29"/>
      <c r="C739" s="29"/>
    </row>
    <row r="740">
      <c r="A740" s="29"/>
      <c r="C740" s="29"/>
    </row>
    <row r="741">
      <c r="A741" s="29"/>
      <c r="C741" s="29"/>
    </row>
    <row r="742">
      <c r="A742" s="29"/>
      <c r="C742" s="29"/>
    </row>
    <row r="743">
      <c r="A743" s="29"/>
      <c r="C743" s="29"/>
    </row>
    <row r="744">
      <c r="A744" s="29"/>
      <c r="C744" s="29"/>
    </row>
    <row r="745">
      <c r="A745" s="29"/>
      <c r="C745" s="29"/>
    </row>
    <row r="746">
      <c r="A746" s="29"/>
      <c r="C746" s="29"/>
    </row>
    <row r="747">
      <c r="A747" s="29"/>
      <c r="C747" s="29"/>
    </row>
    <row r="748">
      <c r="A748" s="29"/>
      <c r="C748" s="29"/>
    </row>
    <row r="749">
      <c r="A749" s="29"/>
      <c r="C749" s="29"/>
    </row>
    <row r="750">
      <c r="A750" s="29"/>
      <c r="C750" s="29"/>
    </row>
    <row r="751">
      <c r="A751" s="29"/>
      <c r="C751" s="29"/>
    </row>
    <row r="752">
      <c r="A752" s="29"/>
      <c r="C752" s="29"/>
    </row>
    <row r="753">
      <c r="A753" s="29"/>
      <c r="C753" s="29"/>
    </row>
    <row r="754">
      <c r="A754" s="29"/>
      <c r="C754" s="29"/>
    </row>
    <row r="755">
      <c r="A755" s="29"/>
      <c r="C755" s="29"/>
    </row>
    <row r="756">
      <c r="A756" s="29"/>
      <c r="C756" s="29"/>
    </row>
    <row r="757">
      <c r="A757" s="29"/>
      <c r="C757" s="29"/>
    </row>
    <row r="758">
      <c r="A758" s="29"/>
      <c r="C758" s="29"/>
    </row>
    <row r="759">
      <c r="A759" s="29"/>
      <c r="C759" s="29"/>
    </row>
    <row r="760">
      <c r="A760" s="29"/>
      <c r="C760" s="29"/>
    </row>
    <row r="761">
      <c r="A761" s="29"/>
      <c r="C761" s="29"/>
    </row>
    <row r="762">
      <c r="A762" s="29"/>
      <c r="C762" s="29"/>
    </row>
    <row r="763">
      <c r="A763" s="29"/>
      <c r="C763" s="29"/>
    </row>
    <row r="764">
      <c r="A764" s="29"/>
      <c r="C764" s="29"/>
    </row>
    <row r="765">
      <c r="A765" s="29"/>
      <c r="C765" s="29"/>
    </row>
    <row r="766">
      <c r="A766" s="29"/>
      <c r="C766" s="29"/>
    </row>
    <row r="767">
      <c r="A767" s="29"/>
      <c r="C767" s="29"/>
    </row>
    <row r="768">
      <c r="A768" s="29"/>
      <c r="C768" s="29"/>
    </row>
    <row r="769">
      <c r="A769" s="29"/>
      <c r="C769" s="29"/>
    </row>
    <row r="770">
      <c r="A770" s="29"/>
      <c r="C770" s="29"/>
    </row>
    <row r="771">
      <c r="A771" s="29"/>
      <c r="C771" s="29"/>
    </row>
    <row r="772">
      <c r="A772" s="29"/>
      <c r="C772" s="29"/>
    </row>
    <row r="773">
      <c r="A773" s="29"/>
      <c r="C773" s="29"/>
    </row>
    <row r="774">
      <c r="A774" s="29"/>
      <c r="C774" s="29"/>
    </row>
    <row r="775">
      <c r="A775" s="29"/>
      <c r="C775" s="29"/>
    </row>
    <row r="776">
      <c r="A776" s="29"/>
      <c r="C776" s="29"/>
    </row>
    <row r="777">
      <c r="A777" s="29"/>
      <c r="C777" s="29"/>
    </row>
    <row r="778">
      <c r="A778" s="29"/>
      <c r="C778" s="29"/>
    </row>
    <row r="779">
      <c r="A779" s="29"/>
      <c r="C779" s="29"/>
    </row>
    <row r="780">
      <c r="A780" s="29"/>
      <c r="C780" s="29"/>
    </row>
    <row r="781">
      <c r="A781" s="29"/>
      <c r="C781" s="29"/>
    </row>
    <row r="782">
      <c r="A782" s="29"/>
      <c r="C782" s="29"/>
    </row>
    <row r="783">
      <c r="A783" s="29"/>
      <c r="C783" s="29"/>
    </row>
    <row r="784">
      <c r="A784" s="29"/>
      <c r="C784" s="29"/>
    </row>
    <row r="785">
      <c r="A785" s="29"/>
      <c r="C785" s="29"/>
    </row>
    <row r="786">
      <c r="A786" s="29"/>
      <c r="C786" s="29"/>
    </row>
    <row r="787">
      <c r="A787" s="29"/>
      <c r="C787" s="29"/>
    </row>
    <row r="788">
      <c r="A788" s="29"/>
      <c r="C788" s="29"/>
    </row>
    <row r="789">
      <c r="A789" s="29"/>
      <c r="C789" s="29"/>
    </row>
    <row r="790">
      <c r="A790" s="29"/>
      <c r="C790" s="29"/>
    </row>
    <row r="791">
      <c r="A791" s="29"/>
      <c r="C791" s="29"/>
    </row>
    <row r="792">
      <c r="A792" s="29"/>
      <c r="C792" s="29"/>
    </row>
    <row r="793">
      <c r="A793" s="29"/>
      <c r="C793" s="29"/>
    </row>
    <row r="794">
      <c r="A794" s="29"/>
      <c r="C794" s="29"/>
    </row>
    <row r="795">
      <c r="A795" s="29"/>
      <c r="C795" s="29"/>
    </row>
    <row r="796">
      <c r="A796" s="29"/>
      <c r="C796" s="29"/>
    </row>
    <row r="797">
      <c r="A797" s="29"/>
      <c r="C797" s="29"/>
    </row>
    <row r="798">
      <c r="A798" s="29"/>
      <c r="C798" s="29"/>
    </row>
    <row r="799">
      <c r="A799" s="29"/>
      <c r="C799" s="29"/>
    </row>
    <row r="800">
      <c r="A800" s="29"/>
      <c r="C800" s="29"/>
    </row>
    <row r="801">
      <c r="A801" s="29"/>
      <c r="C801" s="29"/>
    </row>
    <row r="802">
      <c r="A802" s="29"/>
      <c r="C802" s="29"/>
    </row>
    <row r="803">
      <c r="A803" s="29"/>
      <c r="C803" s="29"/>
    </row>
    <row r="804">
      <c r="A804" s="29"/>
      <c r="C804" s="29"/>
    </row>
    <row r="805">
      <c r="A805" s="29"/>
      <c r="C805" s="29"/>
    </row>
    <row r="806">
      <c r="A806" s="29"/>
      <c r="C806" s="29"/>
    </row>
    <row r="807">
      <c r="A807" s="29"/>
      <c r="C807" s="29"/>
    </row>
    <row r="808">
      <c r="A808" s="29"/>
      <c r="C808" s="29"/>
    </row>
    <row r="809">
      <c r="A809" s="29"/>
      <c r="C809" s="29"/>
    </row>
    <row r="810">
      <c r="A810" s="29"/>
      <c r="C810" s="29"/>
    </row>
    <row r="811">
      <c r="A811" s="29"/>
      <c r="C811" s="29"/>
    </row>
    <row r="812">
      <c r="A812" s="29"/>
      <c r="C812" s="29"/>
    </row>
    <row r="813">
      <c r="A813" s="29"/>
      <c r="C813" s="29"/>
    </row>
    <row r="814">
      <c r="A814" s="29"/>
      <c r="C814" s="29"/>
    </row>
    <row r="815">
      <c r="A815" s="29"/>
      <c r="C815" s="29"/>
    </row>
    <row r="816">
      <c r="A816" s="29"/>
      <c r="C816" s="29"/>
    </row>
    <row r="817">
      <c r="A817" s="29"/>
      <c r="C817" s="29"/>
    </row>
    <row r="818">
      <c r="A818" s="29"/>
      <c r="C818" s="29"/>
    </row>
    <row r="819">
      <c r="A819" s="29"/>
      <c r="C819" s="29"/>
    </row>
    <row r="820">
      <c r="A820" s="29"/>
      <c r="C820" s="29"/>
    </row>
    <row r="821">
      <c r="A821" s="29"/>
      <c r="C821" s="29"/>
    </row>
    <row r="822">
      <c r="A822" s="29"/>
      <c r="C822" s="29"/>
    </row>
    <row r="823">
      <c r="A823" s="29"/>
      <c r="C823" s="29"/>
    </row>
    <row r="824">
      <c r="A824" s="29"/>
      <c r="C824" s="29"/>
    </row>
    <row r="825">
      <c r="A825" s="29"/>
      <c r="C825" s="29"/>
    </row>
    <row r="826">
      <c r="A826" s="29"/>
      <c r="C826" s="29"/>
    </row>
    <row r="827">
      <c r="A827" s="29"/>
      <c r="C827" s="29"/>
    </row>
    <row r="828">
      <c r="A828" s="29"/>
      <c r="C828" s="29"/>
    </row>
    <row r="829">
      <c r="A829" s="29"/>
      <c r="C829" s="29"/>
    </row>
    <row r="830">
      <c r="A830" s="29"/>
      <c r="C830" s="29"/>
    </row>
    <row r="831">
      <c r="A831" s="29"/>
      <c r="C831" s="29"/>
    </row>
    <row r="832">
      <c r="A832" s="29"/>
      <c r="C832" s="29"/>
    </row>
    <row r="833">
      <c r="A833" s="29"/>
      <c r="C833" s="29"/>
    </row>
    <row r="834">
      <c r="A834" s="29"/>
      <c r="C834" s="29"/>
    </row>
    <row r="835">
      <c r="A835" s="29"/>
      <c r="C835" s="29"/>
    </row>
    <row r="836">
      <c r="A836" s="29"/>
      <c r="C836" s="29"/>
    </row>
    <row r="837">
      <c r="A837" s="29"/>
      <c r="C837" s="29"/>
    </row>
    <row r="838">
      <c r="A838" s="29"/>
      <c r="C838" s="29"/>
    </row>
    <row r="839">
      <c r="A839" s="29"/>
      <c r="C839" s="29"/>
    </row>
    <row r="840">
      <c r="A840" s="29"/>
      <c r="C840" s="29"/>
    </row>
    <row r="841">
      <c r="A841" s="29"/>
      <c r="C841" s="29"/>
    </row>
    <row r="842">
      <c r="A842" s="29"/>
      <c r="C842" s="29"/>
    </row>
    <row r="843">
      <c r="A843" s="29"/>
      <c r="C843" s="29"/>
    </row>
    <row r="844">
      <c r="A844" s="29"/>
      <c r="C844" s="29"/>
    </row>
    <row r="845">
      <c r="A845" s="29"/>
      <c r="C845" s="29"/>
    </row>
    <row r="846">
      <c r="A846" s="29"/>
      <c r="C846" s="29"/>
    </row>
    <row r="847">
      <c r="A847" s="29"/>
      <c r="C847" s="29"/>
    </row>
    <row r="848">
      <c r="A848" s="29"/>
      <c r="C848" s="29"/>
    </row>
    <row r="849">
      <c r="A849" s="29"/>
      <c r="C849" s="29"/>
    </row>
    <row r="850">
      <c r="A850" s="29"/>
      <c r="C850" s="29"/>
    </row>
    <row r="851">
      <c r="A851" s="29"/>
      <c r="C851" s="29"/>
    </row>
    <row r="852">
      <c r="A852" s="29"/>
      <c r="C852" s="29"/>
    </row>
    <row r="853">
      <c r="A853" s="29"/>
      <c r="C853" s="29"/>
    </row>
    <row r="854">
      <c r="A854" s="29"/>
      <c r="C854" s="29"/>
    </row>
    <row r="855">
      <c r="A855" s="29"/>
      <c r="C855" s="29"/>
    </row>
    <row r="856">
      <c r="A856" s="29"/>
      <c r="C856" s="29"/>
    </row>
    <row r="857">
      <c r="A857" s="29"/>
      <c r="C857" s="29"/>
    </row>
    <row r="858">
      <c r="A858" s="29"/>
      <c r="C858" s="29"/>
    </row>
    <row r="859">
      <c r="A859" s="29"/>
      <c r="C859" s="29"/>
    </row>
    <row r="860">
      <c r="A860" s="29"/>
      <c r="C860" s="29"/>
    </row>
    <row r="861">
      <c r="A861" s="29"/>
      <c r="C861" s="29"/>
    </row>
    <row r="862">
      <c r="A862" s="29"/>
      <c r="C862" s="29"/>
    </row>
    <row r="863">
      <c r="A863" s="29"/>
      <c r="C863" s="29"/>
    </row>
    <row r="864">
      <c r="A864" s="29"/>
      <c r="C864" s="29"/>
    </row>
    <row r="865">
      <c r="A865" s="29"/>
      <c r="C865" s="29"/>
    </row>
    <row r="866">
      <c r="A866" s="29"/>
      <c r="C866" s="29"/>
    </row>
    <row r="867">
      <c r="A867" s="29"/>
      <c r="C867" s="29"/>
    </row>
    <row r="868">
      <c r="A868" s="29"/>
      <c r="C868" s="29"/>
    </row>
    <row r="869">
      <c r="A869" s="29"/>
      <c r="C869" s="29"/>
    </row>
    <row r="870">
      <c r="A870" s="29"/>
      <c r="C870" s="29"/>
    </row>
    <row r="871">
      <c r="A871" s="29"/>
      <c r="C871" s="29"/>
    </row>
    <row r="872">
      <c r="A872" s="29"/>
      <c r="C872" s="29"/>
    </row>
    <row r="873">
      <c r="A873" s="29"/>
      <c r="C873" s="29"/>
    </row>
    <row r="874">
      <c r="A874" s="29"/>
      <c r="C874" s="29"/>
    </row>
    <row r="875">
      <c r="A875" s="29"/>
      <c r="C875" s="29"/>
    </row>
    <row r="876">
      <c r="A876" s="29"/>
      <c r="C876" s="29"/>
    </row>
    <row r="877">
      <c r="A877" s="29"/>
      <c r="C877" s="29"/>
    </row>
    <row r="878">
      <c r="A878" s="29"/>
      <c r="C878" s="29"/>
    </row>
    <row r="879">
      <c r="A879" s="29"/>
      <c r="C879" s="29"/>
    </row>
    <row r="880">
      <c r="A880" s="29"/>
      <c r="C880" s="29"/>
    </row>
    <row r="881">
      <c r="A881" s="29"/>
      <c r="C881" s="29"/>
    </row>
    <row r="882">
      <c r="A882" s="29"/>
      <c r="C882" s="29"/>
    </row>
    <row r="883">
      <c r="A883" s="29"/>
      <c r="C883" s="29"/>
    </row>
    <row r="884">
      <c r="A884" s="29"/>
      <c r="C884" s="29"/>
    </row>
    <row r="885">
      <c r="A885" s="29"/>
      <c r="C885" s="29"/>
    </row>
    <row r="886">
      <c r="A886" s="29"/>
      <c r="C886" s="29"/>
    </row>
    <row r="887">
      <c r="A887" s="29"/>
      <c r="C887" s="29"/>
    </row>
    <row r="888">
      <c r="A888" s="29"/>
      <c r="C888" s="29"/>
    </row>
    <row r="889">
      <c r="A889" s="29"/>
      <c r="C889" s="29"/>
    </row>
    <row r="890">
      <c r="A890" s="29"/>
      <c r="C890" s="29"/>
    </row>
    <row r="891">
      <c r="A891" s="29"/>
      <c r="C891" s="29"/>
    </row>
    <row r="892">
      <c r="A892" s="29"/>
      <c r="C892" s="29"/>
    </row>
    <row r="893">
      <c r="A893" s="29"/>
      <c r="C893" s="29"/>
    </row>
    <row r="894">
      <c r="A894" s="29"/>
      <c r="C894" s="29"/>
    </row>
    <row r="895">
      <c r="A895" s="29"/>
      <c r="C895" s="29"/>
    </row>
    <row r="896">
      <c r="A896" s="29"/>
      <c r="C896" s="29"/>
    </row>
    <row r="897">
      <c r="A897" s="29"/>
      <c r="C897" s="29"/>
    </row>
    <row r="898">
      <c r="A898" s="29"/>
      <c r="C898" s="29"/>
    </row>
    <row r="899">
      <c r="A899" s="29"/>
      <c r="C899" s="29"/>
    </row>
    <row r="900">
      <c r="A900" s="29"/>
      <c r="C900" s="29"/>
    </row>
    <row r="901">
      <c r="A901" s="29"/>
      <c r="C901" s="29"/>
    </row>
    <row r="902">
      <c r="A902" s="29"/>
      <c r="C902" s="29"/>
    </row>
    <row r="903">
      <c r="A903" s="29"/>
      <c r="C903" s="29"/>
    </row>
    <row r="904">
      <c r="A904" s="29"/>
      <c r="C904" s="29"/>
    </row>
    <row r="905">
      <c r="A905" s="29"/>
      <c r="C905" s="29"/>
    </row>
    <row r="906">
      <c r="A906" s="29"/>
      <c r="C906" s="29"/>
    </row>
    <row r="907">
      <c r="A907" s="29"/>
      <c r="C907" s="29"/>
    </row>
    <row r="908">
      <c r="A908" s="29"/>
      <c r="C908" s="29"/>
    </row>
    <row r="909">
      <c r="A909" s="29"/>
      <c r="C909" s="29"/>
    </row>
    <row r="910">
      <c r="A910" s="29"/>
      <c r="C910" s="29"/>
    </row>
    <row r="911">
      <c r="A911" s="29"/>
      <c r="C911" s="29"/>
    </row>
    <row r="912">
      <c r="A912" s="29"/>
      <c r="C912" s="29"/>
    </row>
    <row r="913">
      <c r="A913" s="29"/>
      <c r="C913" s="29"/>
    </row>
    <row r="914">
      <c r="A914" s="29"/>
      <c r="C914" s="29"/>
    </row>
    <row r="915">
      <c r="A915" s="29"/>
      <c r="C915" s="29"/>
    </row>
    <row r="916">
      <c r="A916" s="29"/>
      <c r="C916" s="29"/>
    </row>
    <row r="917">
      <c r="A917" s="29"/>
      <c r="C917" s="29"/>
    </row>
    <row r="918">
      <c r="A918" s="29"/>
      <c r="C918" s="29"/>
    </row>
    <row r="919">
      <c r="A919" s="29"/>
      <c r="C919" s="29"/>
    </row>
    <row r="920">
      <c r="A920" s="29"/>
      <c r="C920" s="29"/>
    </row>
    <row r="921">
      <c r="A921" s="29"/>
      <c r="C921" s="29"/>
    </row>
    <row r="922">
      <c r="A922" s="29"/>
      <c r="C922" s="29"/>
    </row>
    <row r="923">
      <c r="A923" s="29"/>
      <c r="C923" s="29"/>
    </row>
    <row r="924">
      <c r="A924" s="29"/>
      <c r="C924" s="29"/>
    </row>
    <row r="925">
      <c r="A925" s="29"/>
      <c r="C925" s="29"/>
    </row>
    <row r="926">
      <c r="A926" s="29"/>
      <c r="C926" s="29"/>
    </row>
    <row r="927">
      <c r="A927" s="29"/>
      <c r="C927" s="29"/>
    </row>
    <row r="928">
      <c r="A928" s="29"/>
      <c r="C928" s="29"/>
    </row>
    <row r="929">
      <c r="A929" s="29"/>
      <c r="C929" s="29"/>
    </row>
    <row r="930">
      <c r="A930" s="29"/>
      <c r="C930" s="29"/>
    </row>
    <row r="931">
      <c r="A931" s="29"/>
      <c r="C931" s="29"/>
    </row>
    <row r="932">
      <c r="A932" s="29"/>
      <c r="C932" s="29"/>
    </row>
    <row r="933">
      <c r="A933" s="29"/>
      <c r="C933" s="29"/>
    </row>
    <row r="934">
      <c r="A934" s="29"/>
      <c r="C934" s="29"/>
    </row>
    <row r="935">
      <c r="A935" s="29"/>
      <c r="C935" s="29"/>
    </row>
    <row r="936">
      <c r="A936" s="29"/>
      <c r="C936" s="29"/>
    </row>
    <row r="937">
      <c r="A937" s="29"/>
      <c r="C937" s="29"/>
    </row>
    <row r="938">
      <c r="A938" s="29"/>
      <c r="C938" s="29"/>
    </row>
    <row r="939">
      <c r="A939" s="29"/>
      <c r="C939" s="29"/>
    </row>
    <row r="940">
      <c r="A940" s="29"/>
      <c r="C940" s="29"/>
    </row>
    <row r="941">
      <c r="A941" s="29"/>
      <c r="C941" s="29"/>
    </row>
    <row r="942">
      <c r="A942" s="29"/>
      <c r="C942" s="29"/>
    </row>
    <row r="943">
      <c r="A943" s="29"/>
      <c r="C943" s="29"/>
    </row>
    <row r="944">
      <c r="A944" s="29"/>
      <c r="C944" s="29"/>
    </row>
    <row r="945">
      <c r="A945" s="29"/>
      <c r="C945" s="29"/>
    </row>
    <row r="946">
      <c r="A946" s="29"/>
      <c r="C946" s="29"/>
    </row>
    <row r="947">
      <c r="A947" s="29"/>
      <c r="C947" s="29"/>
    </row>
    <row r="948">
      <c r="A948" s="29"/>
      <c r="C948" s="29"/>
    </row>
    <row r="949">
      <c r="A949" s="29"/>
      <c r="C949" s="29"/>
    </row>
    <row r="950">
      <c r="A950" s="29"/>
      <c r="C950" s="29"/>
    </row>
    <row r="951">
      <c r="A951" s="29"/>
      <c r="C951" s="29"/>
    </row>
    <row r="952">
      <c r="A952" s="29"/>
      <c r="C952" s="29"/>
    </row>
    <row r="953">
      <c r="A953" s="29"/>
      <c r="C953" s="29"/>
    </row>
    <row r="954">
      <c r="A954" s="29"/>
      <c r="C954" s="29"/>
    </row>
    <row r="955">
      <c r="A955" s="29"/>
      <c r="C955" s="29"/>
    </row>
    <row r="956">
      <c r="A956" s="29"/>
      <c r="C956" s="29"/>
    </row>
    <row r="957">
      <c r="A957" s="29"/>
      <c r="C957" s="29"/>
    </row>
    <row r="958">
      <c r="A958" s="29"/>
      <c r="C958" s="29"/>
    </row>
    <row r="959">
      <c r="A959" s="29"/>
      <c r="C959" s="29"/>
    </row>
    <row r="960">
      <c r="A960" s="29"/>
      <c r="C960" s="29"/>
    </row>
    <row r="961">
      <c r="A961" s="29"/>
      <c r="C961" s="29"/>
    </row>
    <row r="962">
      <c r="A962" s="29"/>
      <c r="C962" s="29"/>
    </row>
    <row r="963">
      <c r="A963" s="29"/>
      <c r="C963" s="29"/>
    </row>
    <row r="964">
      <c r="A964" s="29"/>
      <c r="C964" s="29"/>
    </row>
    <row r="965">
      <c r="A965" s="29"/>
      <c r="C965" s="29"/>
    </row>
    <row r="966">
      <c r="A966" s="29"/>
      <c r="C966" s="29"/>
    </row>
    <row r="967">
      <c r="A967" s="29"/>
      <c r="C967" s="29"/>
    </row>
    <row r="968">
      <c r="A968" s="29"/>
      <c r="C968" s="29"/>
    </row>
    <row r="969">
      <c r="A969" s="29"/>
      <c r="C969" s="29"/>
    </row>
    <row r="970">
      <c r="A970" s="29"/>
      <c r="C970" s="29"/>
    </row>
    <row r="971">
      <c r="A971" s="29"/>
      <c r="C971" s="29"/>
    </row>
    <row r="972">
      <c r="A972" s="29"/>
      <c r="C972" s="29"/>
    </row>
    <row r="973">
      <c r="A973" s="29"/>
      <c r="C973" s="29"/>
    </row>
    <row r="974">
      <c r="A974" s="29"/>
      <c r="C974" s="29"/>
    </row>
    <row r="975">
      <c r="A975" s="29"/>
      <c r="C975" s="29"/>
    </row>
    <row r="976">
      <c r="A976" s="29"/>
      <c r="C976" s="29"/>
    </row>
    <row r="977">
      <c r="A977" s="29"/>
      <c r="C977" s="29"/>
    </row>
    <row r="978">
      <c r="A978" s="29"/>
      <c r="C978" s="29"/>
    </row>
    <row r="979">
      <c r="A979" s="29"/>
      <c r="C979" s="29"/>
    </row>
    <row r="980">
      <c r="A980" s="29"/>
      <c r="C980" s="29"/>
    </row>
    <row r="981">
      <c r="A981" s="29"/>
      <c r="C981" s="29"/>
    </row>
    <row r="982">
      <c r="A982" s="29"/>
      <c r="C982" s="29"/>
    </row>
    <row r="983">
      <c r="A983" s="29"/>
      <c r="C983" s="29"/>
    </row>
    <row r="984">
      <c r="A984" s="29"/>
      <c r="C984" s="29"/>
    </row>
    <row r="985">
      <c r="A985" s="29"/>
      <c r="C985" s="29"/>
    </row>
    <row r="986">
      <c r="A986" s="29"/>
      <c r="C986" s="29"/>
    </row>
    <row r="987">
      <c r="A987" s="29"/>
      <c r="C987" s="29"/>
    </row>
    <row r="988">
      <c r="A988" s="29"/>
      <c r="C988" s="29"/>
    </row>
    <row r="989">
      <c r="A989" s="29"/>
      <c r="C989" s="29"/>
    </row>
    <row r="990">
      <c r="A990" s="29"/>
      <c r="C990" s="29"/>
    </row>
    <row r="991">
      <c r="A991" s="29"/>
      <c r="C991" s="29"/>
    </row>
    <row r="992">
      <c r="A992" s="29"/>
      <c r="C992" s="29"/>
    </row>
    <row r="993">
      <c r="A993" s="29"/>
      <c r="C993" s="29"/>
    </row>
    <row r="994">
      <c r="A994" s="29"/>
      <c r="C994" s="29"/>
    </row>
    <row r="995">
      <c r="A995" s="29"/>
      <c r="C995" s="29"/>
    </row>
    <row r="996">
      <c r="A996" s="29"/>
      <c r="C996" s="29"/>
    </row>
    <row r="997">
      <c r="A997" s="29"/>
      <c r="C997" s="29"/>
    </row>
    <row r="998">
      <c r="A998" s="29"/>
      <c r="C998" s="29"/>
    </row>
    <row r="999">
      <c r="A999" s="29"/>
      <c r="C999" s="29"/>
    </row>
    <row r="1000">
      <c r="A1000" s="29"/>
      <c r="C1000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43"/>
    <col customWidth="1" min="2" max="2" width="20.14"/>
    <col customWidth="1" min="3" max="5" width="11.0"/>
    <col customWidth="1" min="6" max="6" width="5.71"/>
    <col customWidth="1" min="7" max="7" width="16.0"/>
    <col customWidth="1" min="8" max="8" width="19.43"/>
    <col customWidth="1" min="9" max="9" width="11.0"/>
  </cols>
  <sheetData>
    <row r="1">
      <c r="A1" s="31" t="str">
        <f>IFERROR(__xludf.DUMMYFUNCTION("sort(unique(Moorings!B:B))"),"#REF!")</f>
        <v>#REF!</v>
      </c>
      <c r="B1" s="32" t="s">
        <v>106</v>
      </c>
      <c r="C1" s="32" t="s">
        <v>107</v>
      </c>
      <c r="D1" s="32" t="s">
        <v>108</v>
      </c>
      <c r="E1" s="32" t="s">
        <v>109</v>
      </c>
      <c r="F1" s="32"/>
      <c r="G1" s="32" t="s">
        <v>110</v>
      </c>
      <c r="H1" s="32" t="s">
        <v>106</v>
      </c>
      <c r="I1" s="32" t="s">
        <v>109</v>
      </c>
    </row>
    <row r="2" ht="15.0" customHeight="1">
      <c r="A2" s="29" t="s">
        <v>25</v>
      </c>
      <c r="B2" s="33" t="s">
        <v>111</v>
      </c>
      <c r="C2" s="34"/>
      <c r="D2" s="34"/>
      <c r="E2" s="34"/>
      <c r="F2" s="34"/>
      <c r="G2" s="34">
        <v>1.0</v>
      </c>
      <c r="H2" s="35"/>
      <c r="I2" s="34"/>
    </row>
    <row r="3" ht="15.0" customHeight="1">
      <c r="A3" s="29" t="s">
        <v>43</v>
      </c>
      <c r="B3" s="33" t="s">
        <v>111</v>
      </c>
      <c r="C3" s="34" t="s">
        <v>113</v>
      </c>
      <c r="D3" s="34" t="s">
        <v>113</v>
      </c>
      <c r="E3" s="34"/>
      <c r="F3" s="34"/>
      <c r="G3" s="34">
        <v>1.0</v>
      </c>
      <c r="H3" s="35"/>
      <c r="I3" s="34"/>
    </row>
    <row r="4" ht="15.0" customHeight="1">
      <c r="A4" s="29" t="s">
        <v>41</v>
      </c>
      <c r="B4" s="33" t="s">
        <v>111</v>
      </c>
      <c r="C4" s="34" t="s">
        <v>113</v>
      </c>
      <c r="D4" s="34" t="s">
        <v>113</v>
      </c>
      <c r="E4" s="34"/>
      <c r="F4" s="34"/>
      <c r="G4" s="34">
        <v>1.0</v>
      </c>
      <c r="H4" s="35"/>
      <c r="I4" s="34"/>
    </row>
    <row r="5" ht="15.0" customHeight="1">
      <c r="A5" s="29" t="s">
        <v>80</v>
      </c>
      <c r="B5" s="33" t="s">
        <v>111</v>
      </c>
      <c r="C5" s="34" t="s">
        <v>114</v>
      </c>
      <c r="D5" s="34" t="s">
        <v>114</v>
      </c>
      <c r="E5" s="34"/>
      <c r="F5" s="34"/>
      <c r="G5" s="34">
        <v>1.0</v>
      </c>
      <c r="H5" s="35"/>
      <c r="I5" s="34"/>
    </row>
    <row r="6" ht="15.0" customHeight="1">
      <c r="A6" s="29" t="s">
        <v>38</v>
      </c>
      <c r="B6" s="33" t="s">
        <v>111</v>
      </c>
      <c r="C6" s="34" t="s">
        <v>114</v>
      </c>
      <c r="D6" s="34" t="s">
        <v>114</v>
      </c>
      <c r="E6" s="34"/>
      <c r="F6" s="34"/>
      <c r="G6" s="34">
        <v>1.0</v>
      </c>
      <c r="H6" s="35"/>
      <c r="I6" s="34"/>
    </row>
    <row r="7" ht="15.0" customHeight="1">
      <c r="A7" s="29" t="s">
        <v>78</v>
      </c>
      <c r="B7" s="33" t="s">
        <v>111</v>
      </c>
      <c r="C7" s="34" t="s">
        <v>114</v>
      </c>
      <c r="D7" s="34" t="s">
        <v>114</v>
      </c>
      <c r="E7" s="34"/>
      <c r="F7" s="34"/>
      <c r="G7" s="34">
        <v>1.0</v>
      </c>
      <c r="H7" s="35"/>
      <c r="I7" s="34"/>
    </row>
    <row r="8" ht="15.0" customHeight="1">
      <c r="A8" s="29" t="s">
        <v>115</v>
      </c>
      <c r="B8" s="33" t="s">
        <v>111</v>
      </c>
      <c r="C8" s="34" t="s">
        <v>114</v>
      </c>
      <c r="D8" s="34" t="s">
        <v>114</v>
      </c>
      <c r="E8" s="34"/>
      <c r="F8" s="34"/>
      <c r="G8" s="34">
        <v>1.0</v>
      </c>
      <c r="H8" s="35"/>
      <c r="I8" s="34"/>
    </row>
    <row r="9" ht="15.0" customHeight="1">
      <c r="A9" s="29" t="s">
        <v>64</v>
      </c>
      <c r="B9" s="33" t="s">
        <v>111</v>
      </c>
      <c r="C9" s="34" t="s">
        <v>114</v>
      </c>
      <c r="D9" s="34" t="s">
        <v>114</v>
      </c>
      <c r="E9" s="34"/>
      <c r="F9" s="34"/>
      <c r="G9" s="34">
        <v>1.0</v>
      </c>
      <c r="H9" s="35"/>
      <c r="I9" s="34"/>
    </row>
    <row r="10" ht="15.0" customHeight="1">
      <c r="A10" s="29" t="s">
        <v>31</v>
      </c>
      <c r="B10" s="33" t="s">
        <v>111</v>
      </c>
      <c r="C10" s="34" t="s">
        <v>113</v>
      </c>
      <c r="D10" s="34" t="s">
        <v>113</v>
      </c>
      <c r="E10" s="34"/>
      <c r="F10" s="34"/>
      <c r="G10" s="34">
        <v>1.0</v>
      </c>
      <c r="H10" s="35"/>
      <c r="I10" s="34"/>
    </row>
    <row r="11" ht="15.0" customHeight="1">
      <c r="A11" s="29" t="s">
        <v>46</v>
      </c>
      <c r="B11" s="33" t="s">
        <v>111</v>
      </c>
      <c r="C11" s="34" t="s">
        <v>113</v>
      </c>
      <c r="D11" s="34"/>
      <c r="E11" s="34"/>
      <c r="F11" s="34"/>
      <c r="G11" s="34">
        <v>1.0</v>
      </c>
      <c r="H11" s="35"/>
      <c r="I11" s="34"/>
    </row>
    <row r="12" ht="15.0" customHeight="1">
      <c r="A12" s="29"/>
      <c r="B12" s="35"/>
      <c r="C12" s="34"/>
      <c r="D12" s="34"/>
      <c r="E12" s="34"/>
      <c r="F12" s="34"/>
      <c r="G12" s="34"/>
      <c r="H12" s="35"/>
      <c r="I12" s="34"/>
    </row>
    <row r="13" ht="15.0" customHeight="1">
      <c r="A13" s="29"/>
      <c r="B13" s="35"/>
      <c r="C13" s="34"/>
      <c r="D13" s="34"/>
      <c r="E13" s="34"/>
      <c r="F13" s="34"/>
      <c r="G13" s="34"/>
      <c r="H13" s="35"/>
      <c r="I13" s="34"/>
    </row>
    <row r="14" ht="15.0" customHeight="1">
      <c r="A14" s="35" t="s">
        <v>116</v>
      </c>
      <c r="B14" s="35"/>
      <c r="C14" s="34"/>
      <c r="D14" s="34"/>
      <c r="E14" s="34"/>
      <c r="F14" s="34"/>
      <c r="G14" s="34"/>
      <c r="H14" s="35"/>
      <c r="I14" s="34"/>
    </row>
    <row r="15" ht="15.0" customHeight="1">
      <c r="A15" s="29"/>
      <c r="B15" s="35"/>
      <c r="C15" s="34"/>
      <c r="D15" s="34"/>
      <c r="E15" s="34"/>
      <c r="F15" s="34"/>
      <c r="G15" s="34"/>
      <c r="H15" s="35"/>
      <c r="I15" s="34"/>
    </row>
    <row r="16" ht="15.0" customHeight="1">
      <c r="A16" s="29"/>
      <c r="B16" s="35"/>
      <c r="C16" s="34"/>
      <c r="D16" s="34"/>
      <c r="E16" s="34"/>
      <c r="F16" s="34"/>
      <c r="G16" s="34"/>
      <c r="H16" s="35"/>
      <c r="I16" s="34"/>
    </row>
    <row r="17" ht="15.0" customHeight="1">
      <c r="A17" s="35"/>
      <c r="B17" s="35"/>
      <c r="C17" s="34"/>
      <c r="D17" s="34"/>
      <c r="E17" s="34"/>
      <c r="F17" s="34"/>
      <c r="G17" s="34"/>
      <c r="H17" s="35"/>
      <c r="I17" s="34"/>
    </row>
    <row r="18" ht="15.0" customHeight="1">
      <c r="A18" s="35"/>
      <c r="B18" s="35"/>
      <c r="C18" s="34"/>
      <c r="D18" s="34"/>
      <c r="E18" s="34"/>
      <c r="F18" s="34"/>
      <c r="G18" s="34"/>
      <c r="H18" s="35"/>
      <c r="I18" s="34"/>
    </row>
    <row r="19" ht="15.0" customHeight="1">
      <c r="A19" s="35"/>
      <c r="B19" s="35"/>
      <c r="C19" s="34"/>
      <c r="D19" s="34"/>
      <c r="E19" s="34"/>
      <c r="F19" s="34"/>
      <c r="G19" s="34"/>
      <c r="H19" s="35"/>
      <c r="I19" s="34"/>
    </row>
    <row r="20" ht="15.0" customHeight="1">
      <c r="A20" s="35"/>
      <c r="B20" s="35"/>
      <c r="C20" s="34"/>
      <c r="D20" s="34"/>
      <c r="E20" s="34"/>
      <c r="F20" s="34"/>
      <c r="G20" s="34"/>
      <c r="H20" s="35"/>
      <c r="I20" s="34"/>
    </row>
    <row r="21" ht="15.0" customHeight="1">
      <c r="A21" s="35"/>
      <c r="B21" s="35"/>
      <c r="C21" s="34"/>
      <c r="D21" s="34"/>
      <c r="E21" s="34"/>
      <c r="F21" s="34"/>
      <c r="G21" s="34"/>
      <c r="H21" s="35"/>
      <c r="I21" s="34"/>
    </row>
    <row r="22" ht="15.0" customHeight="1">
      <c r="A22" s="35"/>
      <c r="B22" s="35"/>
      <c r="C22" s="34"/>
      <c r="D22" s="34"/>
      <c r="E22" s="34"/>
      <c r="F22" s="34"/>
      <c r="G22" s="34"/>
      <c r="H22" s="35"/>
      <c r="I22" s="34"/>
    </row>
    <row r="23" ht="15.0" customHeight="1">
      <c r="A23" s="35"/>
      <c r="B23" s="34" t="str">
        <f>CONCATENATE("'",COUNTIF(B2:B22,"yes"),"/",COUNTA(B2:B22))</f>
        <v>'0/10</v>
      </c>
      <c r="C23" s="34" t="str">
        <f t="shared" ref="C23:D23" si="1">CONCATENATE("'",COUNTIF(C2:C22,"1/*")+COUNTIF(C2:C22,"2/*")*2,"/",COUNTIF(C2:C22,"*/1")+COUNTIF(C2:C22,"*/2")*2)</f>
        <v>'13/13</v>
      </c>
      <c r="D23" s="34" t="str">
        <f t="shared" si="1"/>
        <v>'11/11</v>
      </c>
      <c r="E23" s="34"/>
      <c r="F23" s="34"/>
      <c r="G23" s="34"/>
      <c r="H23" s="35"/>
      <c r="I23" s="34"/>
    </row>
    <row r="24" ht="15.0" customHeight="1">
      <c r="A24" s="35"/>
      <c r="B24" s="35"/>
      <c r="C24" s="34"/>
      <c r="D24" s="34"/>
      <c r="E24" s="34"/>
      <c r="F24" s="34"/>
      <c r="G24" s="34"/>
      <c r="H24" s="35"/>
      <c r="I24" s="34"/>
    </row>
    <row r="25" ht="15.0" customHeight="1">
      <c r="A25" s="35"/>
      <c r="B25" s="35"/>
      <c r="C25" s="34"/>
      <c r="D25" s="34"/>
      <c r="E25" s="34"/>
      <c r="F25" s="34"/>
      <c r="G25" s="34"/>
      <c r="H25" s="35"/>
      <c r="I25" s="34"/>
    </row>
    <row r="26" ht="15.0" customHeight="1">
      <c r="A26" s="35"/>
      <c r="B26" s="35"/>
      <c r="C26" s="34"/>
      <c r="D26" s="34"/>
      <c r="E26" s="34"/>
      <c r="F26" s="34"/>
      <c r="G26" s="34"/>
      <c r="H26" s="35"/>
      <c r="I26" s="34"/>
    </row>
    <row r="27">
      <c r="A27" s="29"/>
      <c r="B27" s="29"/>
      <c r="C27" s="29"/>
      <c r="D27" s="29"/>
      <c r="E27" s="29"/>
      <c r="F27" s="29"/>
      <c r="G27" s="29"/>
      <c r="H27" s="29"/>
      <c r="I27" s="29"/>
    </row>
    <row r="28">
      <c r="A28" s="29"/>
      <c r="B28" s="29"/>
      <c r="C28" s="29"/>
      <c r="D28" s="29"/>
      <c r="E28" s="29"/>
      <c r="F28" s="29"/>
      <c r="G28" s="29"/>
      <c r="H28" s="29"/>
      <c r="I28" s="29"/>
    </row>
    <row r="29">
      <c r="A29" s="29"/>
      <c r="B29" s="29"/>
      <c r="C29" s="29"/>
      <c r="D29" s="29"/>
      <c r="E29" s="29"/>
      <c r="F29" s="29"/>
      <c r="G29" s="29"/>
      <c r="H29" s="29"/>
      <c r="I29" s="29"/>
    </row>
    <row r="30">
      <c r="A30" s="29"/>
      <c r="B30" s="29"/>
      <c r="C30" s="29"/>
      <c r="D30" s="29"/>
      <c r="E30" s="29"/>
      <c r="F30" s="29"/>
      <c r="G30" s="29"/>
      <c r="H30" s="29"/>
      <c r="I30" s="29"/>
    </row>
    <row r="31">
      <c r="A31" s="29"/>
      <c r="B31" s="29"/>
      <c r="C31" s="29"/>
      <c r="D31" s="29"/>
      <c r="E31" s="29"/>
      <c r="F31" s="29"/>
      <c r="G31" s="29"/>
      <c r="H31" s="29"/>
      <c r="I31" s="29"/>
    </row>
    <row r="32">
      <c r="A32" s="29"/>
      <c r="B32" s="29"/>
      <c r="C32" s="29"/>
      <c r="D32" s="29"/>
      <c r="E32" s="29"/>
      <c r="F32" s="29"/>
      <c r="G32" s="29"/>
      <c r="H32" s="29"/>
      <c r="I32" s="29"/>
    </row>
    <row r="33">
      <c r="A33" s="29"/>
      <c r="B33" s="29"/>
      <c r="C33" s="29"/>
      <c r="D33" s="29"/>
      <c r="E33" s="29"/>
      <c r="F33" s="29"/>
      <c r="G33" s="29"/>
      <c r="H33" s="29"/>
      <c r="I33" s="29"/>
    </row>
    <row r="34">
      <c r="A34" s="29"/>
      <c r="B34" s="29"/>
      <c r="C34" s="29"/>
      <c r="D34" s="29"/>
      <c r="E34" s="29"/>
      <c r="F34" s="29"/>
      <c r="G34" s="29"/>
      <c r="H34" s="29"/>
      <c r="I34" s="29"/>
    </row>
    <row r="35">
      <c r="A35" s="29"/>
      <c r="B35" s="29"/>
      <c r="C35" s="29"/>
      <c r="D35" s="29"/>
      <c r="E35" s="29"/>
      <c r="F35" s="29"/>
      <c r="G35" s="29"/>
      <c r="H35" s="29"/>
      <c r="I35" s="29"/>
    </row>
    <row r="36">
      <c r="A36" s="29"/>
      <c r="B36" s="29"/>
      <c r="C36" s="29"/>
      <c r="D36" s="29"/>
      <c r="E36" s="29"/>
      <c r="F36" s="29"/>
      <c r="G36" s="29"/>
      <c r="H36" s="29"/>
      <c r="I36" s="29"/>
    </row>
    <row r="37">
      <c r="A37" s="29"/>
      <c r="B37" s="29"/>
      <c r="C37" s="29"/>
      <c r="D37" s="29"/>
      <c r="E37" s="29"/>
      <c r="F37" s="29"/>
      <c r="G37" s="29"/>
      <c r="H37" s="29"/>
      <c r="I37" s="29"/>
    </row>
    <row r="38">
      <c r="A38" s="29"/>
      <c r="B38" s="29"/>
      <c r="C38" s="29"/>
      <c r="D38" s="29"/>
      <c r="E38" s="29"/>
      <c r="F38" s="29"/>
      <c r="G38" s="29"/>
      <c r="H38" s="29"/>
      <c r="I38" s="29"/>
    </row>
    <row r="39">
      <c r="A39" s="29"/>
      <c r="B39" s="29"/>
      <c r="C39" s="29"/>
      <c r="D39" s="29"/>
      <c r="E39" s="29"/>
      <c r="F39" s="29"/>
      <c r="G39" s="29"/>
      <c r="H39" s="29"/>
      <c r="I39" s="29"/>
    </row>
    <row r="40">
      <c r="A40" s="29"/>
      <c r="B40" s="29"/>
      <c r="C40" s="29"/>
      <c r="D40" s="29"/>
      <c r="E40" s="29"/>
      <c r="F40" s="29"/>
      <c r="G40" s="29"/>
      <c r="H40" s="29"/>
      <c r="I40" s="29"/>
    </row>
    <row r="41">
      <c r="A41" s="29"/>
      <c r="B41" s="29"/>
      <c r="C41" s="29"/>
      <c r="D41" s="29"/>
      <c r="E41" s="29"/>
      <c r="F41" s="29"/>
      <c r="G41" s="29"/>
      <c r="H41" s="29"/>
      <c r="I41" s="29"/>
    </row>
    <row r="42">
      <c r="A42" s="29"/>
      <c r="B42" s="29"/>
      <c r="C42" s="29"/>
      <c r="D42" s="29"/>
      <c r="E42" s="29"/>
      <c r="F42" s="29"/>
      <c r="G42" s="29"/>
      <c r="H42" s="29"/>
      <c r="I42" s="29"/>
    </row>
    <row r="43">
      <c r="A43" s="29"/>
      <c r="B43" s="29"/>
      <c r="C43" s="29"/>
      <c r="D43" s="29"/>
      <c r="E43" s="29"/>
      <c r="F43" s="29"/>
      <c r="G43" s="29"/>
      <c r="H43" s="29"/>
      <c r="I43" s="29"/>
    </row>
    <row r="44">
      <c r="A44" s="29"/>
      <c r="B44" s="29"/>
      <c r="C44" s="29"/>
      <c r="D44" s="29"/>
      <c r="E44" s="29"/>
      <c r="F44" s="29"/>
      <c r="G44" s="29"/>
      <c r="H44" s="29"/>
      <c r="I44" s="29"/>
    </row>
    <row r="45">
      <c r="A45" s="29"/>
      <c r="B45" s="29"/>
      <c r="C45" s="29"/>
      <c r="D45" s="29"/>
      <c r="E45" s="29"/>
      <c r="F45" s="29"/>
      <c r="G45" s="29"/>
      <c r="H45" s="29"/>
      <c r="I45" s="29"/>
    </row>
    <row r="46">
      <c r="A46" s="29"/>
      <c r="B46" s="29"/>
      <c r="C46" s="29"/>
      <c r="D46" s="29"/>
      <c r="E46" s="29"/>
      <c r="F46" s="29"/>
      <c r="G46" s="29"/>
      <c r="H46" s="29"/>
      <c r="I46" s="29"/>
    </row>
    <row r="47">
      <c r="A47" s="29"/>
      <c r="B47" s="29"/>
      <c r="C47" s="29"/>
      <c r="D47" s="29"/>
      <c r="E47" s="29"/>
      <c r="F47" s="29"/>
      <c r="G47" s="29"/>
      <c r="H47" s="29"/>
      <c r="I47" s="29"/>
    </row>
    <row r="48">
      <c r="A48" s="29"/>
      <c r="B48" s="29"/>
      <c r="C48" s="29"/>
      <c r="D48" s="29"/>
      <c r="E48" s="29"/>
      <c r="F48" s="29"/>
      <c r="G48" s="29"/>
      <c r="H48" s="29"/>
      <c r="I48" s="29"/>
    </row>
    <row r="49">
      <c r="A49" s="29"/>
      <c r="B49" s="29"/>
      <c r="C49" s="29"/>
      <c r="D49" s="29"/>
      <c r="E49" s="29"/>
      <c r="F49" s="29"/>
      <c r="G49" s="29"/>
      <c r="H49" s="29"/>
      <c r="I49" s="29"/>
    </row>
    <row r="50">
      <c r="A50" s="29"/>
      <c r="B50" s="29"/>
      <c r="C50" s="29"/>
      <c r="D50" s="29"/>
      <c r="E50" s="29"/>
      <c r="F50" s="29"/>
      <c r="G50" s="29"/>
      <c r="H50" s="29"/>
      <c r="I50" s="29"/>
    </row>
    <row r="51">
      <c r="A51" s="29"/>
      <c r="B51" s="29"/>
      <c r="C51" s="29"/>
      <c r="D51" s="29"/>
      <c r="E51" s="29"/>
      <c r="F51" s="29"/>
      <c r="G51" s="29"/>
      <c r="H51" s="29"/>
      <c r="I51" s="29"/>
    </row>
    <row r="52">
      <c r="A52" s="29"/>
      <c r="B52" s="29"/>
      <c r="C52" s="29"/>
      <c r="D52" s="29"/>
      <c r="E52" s="29"/>
      <c r="F52" s="29"/>
      <c r="G52" s="29"/>
      <c r="H52" s="29"/>
      <c r="I52" s="29"/>
    </row>
    <row r="53">
      <c r="A53" s="29"/>
      <c r="B53" s="29"/>
      <c r="C53" s="29"/>
      <c r="D53" s="29"/>
      <c r="E53" s="29"/>
      <c r="F53" s="29"/>
      <c r="G53" s="29"/>
      <c r="H53" s="29"/>
      <c r="I53" s="29"/>
    </row>
    <row r="54">
      <c r="A54" s="29"/>
      <c r="B54" s="29"/>
      <c r="C54" s="29"/>
      <c r="D54" s="29"/>
      <c r="E54" s="29"/>
      <c r="F54" s="29"/>
      <c r="G54" s="29"/>
      <c r="H54" s="29"/>
      <c r="I54" s="29"/>
    </row>
    <row r="55">
      <c r="A55" s="29"/>
      <c r="B55" s="29"/>
      <c r="C55" s="29"/>
      <c r="D55" s="29"/>
      <c r="E55" s="29"/>
      <c r="F55" s="29"/>
      <c r="G55" s="29"/>
      <c r="H55" s="29"/>
      <c r="I55" s="29"/>
    </row>
    <row r="56">
      <c r="A56" s="29"/>
      <c r="B56" s="29"/>
      <c r="C56" s="29"/>
      <c r="D56" s="29"/>
      <c r="E56" s="29"/>
      <c r="F56" s="29"/>
      <c r="G56" s="29"/>
      <c r="H56" s="29"/>
      <c r="I56" s="29"/>
    </row>
    <row r="57">
      <c r="A57" s="29"/>
      <c r="B57" s="29"/>
      <c r="C57" s="29"/>
      <c r="D57" s="29"/>
      <c r="E57" s="29"/>
      <c r="F57" s="29"/>
      <c r="G57" s="29"/>
      <c r="H57" s="29"/>
      <c r="I57" s="29"/>
    </row>
    <row r="58">
      <c r="A58" s="29"/>
      <c r="B58" s="29"/>
      <c r="C58" s="29"/>
      <c r="D58" s="29"/>
      <c r="E58" s="29"/>
      <c r="F58" s="29"/>
      <c r="G58" s="29"/>
      <c r="H58" s="29"/>
      <c r="I58" s="29"/>
    </row>
    <row r="59">
      <c r="A59" s="29"/>
      <c r="B59" s="29"/>
      <c r="C59" s="29"/>
      <c r="D59" s="29"/>
      <c r="E59" s="29"/>
      <c r="F59" s="29"/>
      <c r="G59" s="29"/>
      <c r="H59" s="29"/>
      <c r="I59" s="29"/>
    </row>
    <row r="60">
      <c r="A60" s="29"/>
      <c r="B60" s="29"/>
      <c r="C60" s="29"/>
      <c r="D60" s="29"/>
      <c r="E60" s="29"/>
      <c r="F60" s="29"/>
      <c r="G60" s="29"/>
      <c r="H60" s="29"/>
      <c r="I60" s="29"/>
    </row>
    <row r="61">
      <c r="A61" s="29"/>
      <c r="B61" s="29"/>
      <c r="C61" s="29"/>
      <c r="D61" s="29"/>
      <c r="E61" s="29"/>
      <c r="F61" s="29"/>
      <c r="G61" s="29"/>
      <c r="H61" s="29"/>
      <c r="I61" s="29"/>
    </row>
    <row r="62">
      <c r="A62" s="29"/>
      <c r="B62" s="29"/>
      <c r="C62" s="29"/>
      <c r="D62" s="29"/>
      <c r="E62" s="29"/>
      <c r="F62" s="29"/>
      <c r="G62" s="29"/>
      <c r="H62" s="29"/>
      <c r="I62" s="29"/>
    </row>
    <row r="63">
      <c r="A63" s="29"/>
      <c r="B63" s="29"/>
      <c r="C63" s="29"/>
      <c r="D63" s="29"/>
      <c r="E63" s="29"/>
      <c r="F63" s="29"/>
      <c r="G63" s="29"/>
      <c r="H63" s="29"/>
      <c r="I63" s="29"/>
    </row>
    <row r="64">
      <c r="A64" s="29"/>
      <c r="B64" s="29"/>
      <c r="C64" s="29"/>
      <c r="D64" s="29"/>
      <c r="E64" s="29"/>
      <c r="F64" s="29"/>
      <c r="G64" s="29"/>
      <c r="H64" s="29"/>
      <c r="I64" s="29"/>
    </row>
    <row r="65">
      <c r="A65" s="29"/>
      <c r="B65" s="29"/>
      <c r="C65" s="29"/>
      <c r="D65" s="29"/>
      <c r="E65" s="29"/>
      <c r="F65" s="29"/>
      <c r="G65" s="29"/>
      <c r="H65" s="29"/>
      <c r="I65" s="29"/>
    </row>
    <row r="66">
      <c r="A66" s="29"/>
      <c r="B66" s="29"/>
      <c r="C66" s="29"/>
      <c r="D66" s="29"/>
      <c r="E66" s="29"/>
      <c r="F66" s="29"/>
      <c r="G66" s="29"/>
      <c r="H66" s="29"/>
      <c r="I66" s="29"/>
    </row>
    <row r="67">
      <c r="A67" s="29"/>
      <c r="B67" s="29"/>
      <c r="C67" s="29"/>
      <c r="D67" s="29"/>
      <c r="E67" s="29"/>
      <c r="F67" s="29"/>
      <c r="G67" s="29"/>
      <c r="H67" s="29"/>
      <c r="I67" s="29"/>
    </row>
    <row r="68">
      <c r="A68" s="29"/>
      <c r="B68" s="29"/>
      <c r="C68" s="29"/>
      <c r="D68" s="29"/>
      <c r="E68" s="29"/>
      <c r="F68" s="29"/>
      <c r="G68" s="29"/>
      <c r="H68" s="29"/>
      <c r="I68" s="29"/>
    </row>
    <row r="69">
      <c r="A69" s="29"/>
      <c r="B69" s="29"/>
      <c r="C69" s="29"/>
      <c r="D69" s="29"/>
      <c r="E69" s="29"/>
      <c r="F69" s="29"/>
      <c r="G69" s="29"/>
      <c r="H69" s="29"/>
      <c r="I69" s="29"/>
    </row>
    <row r="70">
      <c r="A70" s="29"/>
      <c r="B70" s="29"/>
      <c r="C70" s="29"/>
      <c r="D70" s="29"/>
      <c r="E70" s="29"/>
      <c r="F70" s="29"/>
      <c r="G70" s="29"/>
      <c r="H70" s="29"/>
      <c r="I70" s="29"/>
    </row>
    <row r="71">
      <c r="A71" s="29"/>
      <c r="B71" s="29"/>
      <c r="C71" s="29"/>
      <c r="D71" s="29"/>
      <c r="E71" s="29"/>
      <c r="F71" s="29"/>
      <c r="G71" s="29"/>
      <c r="H71" s="29"/>
      <c r="I71" s="29"/>
    </row>
    <row r="72">
      <c r="A72" s="29"/>
      <c r="B72" s="29"/>
      <c r="C72" s="29"/>
      <c r="D72" s="29"/>
      <c r="E72" s="29"/>
      <c r="F72" s="29"/>
      <c r="G72" s="29"/>
      <c r="H72" s="29"/>
      <c r="I72" s="29"/>
    </row>
    <row r="73">
      <c r="A73" s="29"/>
      <c r="B73" s="29"/>
      <c r="C73" s="29"/>
      <c r="D73" s="29"/>
      <c r="E73" s="29"/>
      <c r="F73" s="29"/>
      <c r="G73" s="29"/>
      <c r="H73" s="29"/>
      <c r="I73" s="29"/>
    </row>
    <row r="74">
      <c r="A74" s="29"/>
      <c r="B74" s="29"/>
      <c r="C74" s="29"/>
      <c r="D74" s="29"/>
      <c r="E74" s="29"/>
      <c r="F74" s="29"/>
      <c r="G74" s="29"/>
      <c r="H74" s="29"/>
      <c r="I74" s="29"/>
    </row>
    <row r="75">
      <c r="A75" s="29"/>
      <c r="B75" s="29"/>
      <c r="C75" s="29"/>
      <c r="D75" s="29"/>
      <c r="E75" s="29"/>
      <c r="F75" s="29"/>
      <c r="G75" s="29"/>
      <c r="H75" s="29"/>
      <c r="I75" s="29"/>
    </row>
    <row r="76">
      <c r="A76" s="29"/>
      <c r="B76" s="29"/>
      <c r="C76" s="29"/>
      <c r="D76" s="29"/>
      <c r="E76" s="29"/>
      <c r="F76" s="29"/>
      <c r="G76" s="29"/>
      <c r="H76" s="29"/>
      <c r="I76" s="29"/>
    </row>
    <row r="77">
      <c r="A77" s="29"/>
      <c r="B77" s="29"/>
      <c r="C77" s="29"/>
      <c r="D77" s="29"/>
      <c r="E77" s="29"/>
      <c r="F77" s="29"/>
      <c r="G77" s="29"/>
      <c r="H77" s="29"/>
      <c r="I77" s="29"/>
    </row>
    <row r="78">
      <c r="A78" s="29"/>
      <c r="B78" s="29"/>
      <c r="C78" s="29"/>
      <c r="D78" s="29"/>
      <c r="E78" s="29"/>
      <c r="F78" s="29"/>
      <c r="G78" s="29"/>
      <c r="H78" s="29"/>
      <c r="I78" s="29"/>
    </row>
    <row r="79">
      <c r="A79" s="29"/>
      <c r="B79" s="29"/>
      <c r="C79" s="29"/>
      <c r="D79" s="29"/>
      <c r="E79" s="29"/>
      <c r="F79" s="29"/>
      <c r="G79" s="29"/>
      <c r="H79" s="29"/>
      <c r="I79" s="29"/>
    </row>
    <row r="80">
      <c r="A80" s="29"/>
      <c r="B80" s="29"/>
      <c r="C80" s="29"/>
      <c r="D80" s="29"/>
      <c r="E80" s="29"/>
      <c r="F80" s="29"/>
      <c r="G80" s="29"/>
      <c r="H80" s="29"/>
      <c r="I80" s="29"/>
    </row>
    <row r="81">
      <c r="A81" s="29"/>
      <c r="B81" s="29"/>
      <c r="C81" s="29"/>
      <c r="D81" s="29"/>
      <c r="E81" s="29"/>
      <c r="F81" s="29"/>
      <c r="G81" s="29"/>
      <c r="H81" s="29"/>
      <c r="I81" s="29"/>
    </row>
    <row r="82">
      <c r="A82" s="29"/>
      <c r="B82" s="29"/>
      <c r="C82" s="29"/>
      <c r="D82" s="29"/>
      <c r="E82" s="29"/>
      <c r="F82" s="29"/>
      <c r="G82" s="29"/>
      <c r="H82" s="29"/>
      <c r="I82" s="29"/>
    </row>
    <row r="83">
      <c r="A83" s="29"/>
      <c r="B83" s="29"/>
      <c r="C83" s="29"/>
      <c r="D83" s="29"/>
      <c r="E83" s="29"/>
      <c r="F83" s="29"/>
      <c r="G83" s="29"/>
      <c r="H83" s="29"/>
      <c r="I83" s="29"/>
    </row>
    <row r="84">
      <c r="A84" s="29"/>
      <c r="B84" s="29"/>
      <c r="C84" s="29"/>
      <c r="D84" s="29"/>
      <c r="E84" s="29"/>
      <c r="F84" s="29"/>
      <c r="G84" s="29"/>
      <c r="H84" s="29"/>
      <c r="I84" s="29"/>
    </row>
    <row r="85">
      <c r="A85" s="29"/>
      <c r="B85" s="29"/>
      <c r="C85" s="29"/>
      <c r="D85" s="29"/>
      <c r="E85" s="29"/>
      <c r="F85" s="29"/>
      <c r="G85" s="29"/>
      <c r="H85" s="29"/>
      <c r="I85" s="29"/>
    </row>
    <row r="86">
      <c r="A86" s="29"/>
      <c r="B86" s="29"/>
      <c r="C86" s="29"/>
      <c r="D86" s="29"/>
      <c r="E86" s="29"/>
      <c r="F86" s="29"/>
      <c r="G86" s="29"/>
      <c r="H86" s="29"/>
      <c r="I86" s="29"/>
    </row>
    <row r="87">
      <c r="A87" s="29"/>
      <c r="B87" s="29"/>
      <c r="C87" s="29"/>
      <c r="D87" s="29"/>
      <c r="E87" s="29"/>
      <c r="F87" s="29"/>
      <c r="G87" s="29"/>
      <c r="H87" s="29"/>
      <c r="I87" s="29"/>
    </row>
    <row r="88">
      <c r="A88" s="29"/>
      <c r="B88" s="29"/>
      <c r="C88" s="29"/>
      <c r="D88" s="29"/>
      <c r="E88" s="29"/>
      <c r="F88" s="29"/>
      <c r="G88" s="29"/>
      <c r="H88" s="29"/>
      <c r="I88" s="29"/>
    </row>
    <row r="89">
      <c r="A89" s="29"/>
      <c r="B89" s="29"/>
      <c r="C89" s="29"/>
      <c r="D89" s="29"/>
      <c r="E89" s="29"/>
      <c r="F89" s="29"/>
      <c r="G89" s="29"/>
      <c r="H89" s="29"/>
      <c r="I89" s="29"/>
    </row>
    <row r="90">
      <c r="A90" s="29"/>
      <c r="B90" s="29"/>
      <c r="C90" s="29"/>
      <c r="D90" s="29"/>
      <c r="E90" s="29"/>
      <c r="F90" s="29"/>
      <c r="G90" s="29"/>
      <c r="H90" s="29"/>
      <c r="I90" s="29"/>
    </row>
    <row r="91">
      <c r="A91" s="29"/>
      <c r="B91" s="29"/>
      <c r="C91" s="29"/>
      <c r="D91" s="29"/>
      <c r="E91" s="29"/>
      <c r="F91" s="29"/>
      <c r="G91" s="29"/>
      <c r="H91" s="29"/>
      <c r="I91" s="29"/>
    </row>
    <row r="92">
      <c r="A92" s="29"/>
      <c r="B92" s="29"/>
      <c r="C92" s="29"/>
      <c r="D92" s="29"/>
      <c r="E92" s="29"/>
      <c r="F92" s="29"/>
      <c r="G92" s="29"/>
      <c r="H92" s="29"/>
      <c r="I92" s="29"/>
    </row>
    <row r="93">
      <c r="A93" s="29"/>
      <c r="B93" s="29"/>
      <c r="C93" s="29"/>
      <c r="D93" s="29"/>
      <c r="E93" s="29"/>
      <c r="F93" s="29"/>
      <c r="G93" s="29"/>
      <c r="H93" s="29"/>
      <c r="I93" s="29"/>
    </row>
    <row r="94">
      <c r="A94" s="29"/>
      <c r="B94" s="29"/>
      <c r="C94" s="29"/>
      <c r="D94" s="29"/>
      <c r="E94" s="29"/>
      <c r="F94" s="29"/>
      <c r="G94" s="29"/>
      <c r="H94" s="29"/>
      <c r="I94" s="29"/>
    </row>
    <row r="95">
      <c r="A95" s="29"/>
      <c r="B95" s="29"/>
      <c r="C95" s="29"/>
      <c r="D95" s="29"/>
      <c r="E95" s="29"/>
      <c r="F95" s="29"/>
      <c r="G95" s="29"/>
      <c r="H95" s="29"/>
      <c r="I95" s="29"/>
    </row>
    <row r="96">
      <c r="A96" s="29"/>
      <c r="B96" s="29"/>
      <c r="C96" s="29"/>
      <c r="D96" s="29"/>
      <c r="E96" s="29"/>
      <c r="F96" s="29"/>
      <c r="G96" s="29"/>
      <c r="H96" s="29"/>
      <c r="I96" s="29"/>
    </row>
    <row r="97">
      <c r="A97" s="29"/>
      <c r="B97" s="29"/>
      <c r="C97" s="29"/>
      <c r="D97" s="29"/>
      <c r="E97" s="29"/>
      <c r="F97" s="29"/>
      <c r="G97" s="29"/>
      <c r="H97" s="29"/>
      <c r="I97" s="29"/>
    </row>
    <row r="98">
      <c r="A98" s="29"/>
      <c r="B98" s="29"/>
      <c r="C98" s="29"/>
      <c r="D98" s="29"/>
      <c r="E98" s="29"/>
      <c r="F98" s="29"/>
      <c r="G98" s="29"/>
      <c r="H98" s="29"/>
      <c r="I98" s="29"/>
    </row>
    <row r="99">
      <c r="A99" s="29"/>
      <c r="B99" s="29"/>
      <c r="C99" s="29"/>
      <c r="D99" s="29"/>
      <c r="E99" s="29"/>
      <c r="F99" s="29"/>
      <c r="G99" s="29"/>
      <c r="H99" s="29"/>
      <c r="I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6" width="17.29"/>
  </cols>
  <sheetData>
    <row r="1" ht="15.0" customHeight="1">
      <c r="A1" s="35">
        <v>0.071319</v>
      </c>
      <c r="B1" s="35">
        <v>0.067688</v>
      </c>
      <c r="C1" s="35">
        <v>0.064461</v>
      </c>
      <c r="D1" s="35">
        <v>0.060184</v>
      </c>
      <c r="E1" s="35">
        <v>0.056643</v>
      </c>
      <c r="F1" s="35">
        <v>0.055173</v>
      </c>
      <c r="G1" s="35">
        <v>0.050521</v>
      </c>
      <c r="H1" s="35">
        <v>0.048911</v>
      </c>
      <c r="I1" s="35">
        <v>0.043396</v>
      </c>
      <c r="J1" s="35">
        <v>0.041345</v>
      </c>
      <c r="K1" s="35">
        <v>0.040735</v>
      </c>
      <c r="L1" s="35">
        <v>0.03691</v>
      </c>
      <c r="M1" s="35">
        <v>0.032753</v>
      </c>
      <c r="N1" s="35">
        <v>0.030788</v>
      </c>
      <c r="O1" s="35">
        <v>0.027804</v>
      </c>
      <c r="P1" s="35">
        <v>0.024298</v>
      </c>
      <c r="Q1" s="35">
        <v>0.021893</v>
      </c>
      <c r="R1" s="35">
        <v>0.018527</v>
      </c>
      <c r="S1" s="35">
        <v>0.016475</v>
      </c>
      <c r="T1" s="35">
        <v>0.015446</v>
      </c>
      <c r="U1" s="35">
        <v>0.010229</v>
      </c>
      <c r="V1" s="35">
        <v>0.006577</v>
      </c>
      <c r="W1" s="35">
        <v>0.004398</v>
      </c>
      <c r="X1" s="35">
        <v>5.87E-4</v>
      </c>
      <c r="Y1" s="35">
        <v>0.0</v>
      </c>
      <c r="Z1" s="35">
        <v>-0.004572</v>
      </c>
      <c r="AA1" s="35">
        <v>-0.007847</v>
      </c>
      <c r="AB1" s="35">
        <v>-0.010336</v>
      </c>
      <c r="AC1" s="35">
        <v>-0.017019</v>
      </c>
      <c r="AD1" s="35">
        <v>-0.018672</v>
      </c>
      <c r="AE1" s="35">
        <v>-0.02104</v>
      </c>
      <c r="AF1" s="35">
        <v>-0.023178</v>
      </c>
      <c r="AG1" s="35">
        <v>-0.028849</v>
      </c>
      <c r="AH1" s="35">
        <v>-0.030404</v>
      </c>
      <c r="AI1" s="35">
        <v>-0.031972</v>
      </c>
      <c r="AJ1" s="35">
        <v>-0.034813</v>
      </c>
    </row>
    <row r="2" ht="15.0" customHeight="1">
      <c r="A2" s="35">
        <v>0.062142</v>
      </c>
      <c r="B2" s="35">
        <v>0.059612</v>
      </c>
      <c r="C2" s="35">
        <v>0.056285</v>
      </c>
      <c r="D2" s="35">
        <v>0.052328</v>
      </c>
      <c r="E2" s="35">
        <v>0.048871</v>
      </c>
      <c r="F2" s="35">
        <v>0.047169</v>
      </c>
      <c r="G2" s="35">
        <v>0.04475</v>
      </c>
      <c r="H2" s="35">
        <v>0.043726</v>
      </c>
      <c r="I2" s="35">
        <v>0.038422</v>
      </c>
      <c r="J2" s="35">
        <v>0.0368</v>
      </c>
      <c r="K2" s="35">
        <v>0.034311</v>
      </c>
      <c r="L2" s="35">
        <v>0.031454</v>
      </c>
      <c r="M2" s="35">
        <v>0.027771</v>
      </c>
      <c r="N2" s="35">
        <v>0.026228</v>
      </c>
      <c r="O2" s="35">
        <v>0.023242</v>
      </c>
      <c r="P2" s="35">
        <v>0.021388</v>
      </c>
      <c r="Q2" s="35">
        <v>0.018401</v>
      </c>
      <c r="R2" s="35">
        <v>0.015968</v>
      </c>
      <c r="S2" s="35">
        <v>0.014355</v>
      </c>
      <c r="T2" s="35">
        <v>0.011486</v>
      </c>
      <c r="U2" s="35">
        <v>0.00856</v>
      </c>
      <c r="V2" s="35">
        <v>0.004819</v>
      </c>
      <c r="W2" s="35">
        <v>0.003646</v>
      </c>
      <c r="X2" s="35">
        <v>0.001456</v>
      </c>
      <c r="Y2" s="35">
        <v>0.0</v>
      </c>
      <c r="Z2" s="35">
        <v>-0.003236</v>
      </c>
      <c r="AA2" s="35">
        <v>-0.00687</v>
      </c>
      <c r="AB2" s="35">
        <v>-0.009125</v>
      </c>
      <c r="AC2" s="35">
        <v>-0.014052</v>
      </c>
      <c r="AD2" s="35">
        <v>-0.016148</v>
      </c>
      <c r="AE2" s="35">
        <v>-0.018936</v>
      </c>
      <c r="AF2" s="35">
        <v>-0.021665</v>
      </c>
      <c r="AG2" s="35">
        <v>-0.023579</v>
      </c>
      <c r="AH2" s="35">
        <v>-0.026222</v>
      </c>
      <c r="AI2" s="35">
        <v>-0.027664</v>
      </c>
      <c r="AJ2" s="35">
        <v>-0.028777</v>
      </c>
    </row>
    <row r="3" ht="15.0" customHeight="1">
      <c r="A3" s="35">
        <v>0.050567</v>
      </c>
      <c r="B3" s="35">
        <v>0.047738</v>
      </c>
      <c r="C3" s="35">
        <v>0.044888</v>
      </c>
      <c r="D3" s="35">
        <v>0.041842</v>
      </c>
      <c r="E3" s="35">
        <v>0.039135</v>
      </c>
      <c r="F3" s="35">
        <v>0.038431</v>
      </c>
      <c r="G3" s="35">
        <v>0.035531</v>
      </c>
      <c r="H3" s="35">
        <v>0.034778</v>
      </c>
      <c r="I3" s="35">
        <v>0.030889</v>
      </c>
      <c r="J3" s="35">
        <v>0.029275</v>
      </c>
      <c r="K3" s="35">
        <v>0.028125</v>
      </c>
      <c r="L3" s="35">
        <v>0.025683</v>
      </c>
      <c r="M3" s="35">
        <v>0.022804</v>
      </c>
      <c r="N3" s="35">
        <v>0.021757</v>
      </c>
      <c r="O3" s="35">
        <v>0.019394</v>
      </c>
      <c r="P3" s="35">
        <v>0.016822</v>
      </c>
      <c r="Q3" s="35">
        <v>0.01561</v>
      </c>
      <c r="R3" s="35">
        <v>0.013435</v>
      </c>
      <c r="S3" s="35">
        <v>0.011764</v>
      </c>
      <c r="T3" s="35">
        <v>0.010066</v>
      </c>
      <c r="U3" s="35">
        <v>0.007129</v>
      </c>
      <c r="V3" s="35">
        <v>0.004909</v>
      </c>
      <c r="W3" s="35">
        <v>0.003627</v>
      </c>
      <c r="X3" s="35">
        <v>-1.5E-5</v>
      </c>
      <c r="Y3" s="35">
        <v>0.0</v>
      </c>
      <c r="Z3" s="35">
        <v>-0.002561</v>
      </c>
      <c r="AA3" s="35">
        <v>-0.005191</v>
      </c>
      <c r="AB3" s="35">
        <v>-0.007386</v>
      </c>
      <c r="AC3" s="35">
        <v>-0.011146</v>
      </c>
      <c r="AD3" s="35">
        <v>-0.013138</v>
      </c>
      <c r="AE3" s="35">
        <v>-0.014542</v>
      </c>
      <c r="AF3" s="35">
        <v>-0.016832</v>
      </c>
      <c r="AG3" s="35">
        <v>-0.020124</v>
      </c>
      <c r="AH3" s="35">
        <v>-0.021037</v>
      </c>
      <c r="AI3" s="35">
        <v>-0.02214</v>
      </c>
      <c r="AJ3" s="35">
        <v>-0.024283</v>
      </c>
    </row>
    <row r="4" ht="15.0" customHeight="1">
      <c r="A4" s="35">
        <v>0.042</v>
      </c>
      <c r="B4" s="35">
        <v>0.04028</v>
      </c>
      <c r="C4" s="35">
        <v>0.038492</v>
      </c>
      <c r="D4" s="35">
        <v>0.036342</v>
      </c>
      <c r="E4" s="35">
        <v>0.033485</v>
      </c>
      <c r="F4" s="35">
        <v>0.031773</v>
      </c>
      <c r="G4" s="35">
        <v>0.029684</v>
      </c>
      <c r="H4" s="35">
        <v>0.029279</v>
      </c>
      <c r="I4" s="35">
        <v>0.025431</v>
      </c>
      <c r="J4" s="35">
        <v>0.024207</v>
      </c>
      <c r="K4" s="35">
        <v>0.02372</v>
      </c>
      <c r="L4" s="35">
        <v>0.021724</v>
      </c>
      <c r="M4" s="35">
        <v>0.018985</v>
      </c>
      <c r="N4" s="35">
        <v>0.017561</v>
      </c>
      <c r="O4" s="35">
        <v>0.015429</v>
      </c>
      <c r="P4" s="35">
        <v>0.013809</v>
      </c>
      <c r="Q4" s="35">
        <v>0.012538</v>
      </c>
      <c r="R4" s="35">
        <v>0.011036</v>
      </c>
      <c r="S4" s="35">
        <v>0.009</v>
      </c>
      <c r="T4" s="35">
        <v>0.007644</v>
      </c>
      <c r="U4" s="35">
        <v>0.005376</v>
      </c>
      <c r="V4" s="35">
        <v>0.003132</v>
      </c>
      <c r="W4" s="35">
        <v>0.002184</v>
      </c>
      <c r="X4" s="35">
        <v>9.7E-5</v>
      </c>
      <c r="Y4" s="35">
        <v>0.0</v>
      </c>
      <c r="Z4" s="35">
        <v>-0.002753</v>
      </c>
      <c r="AA4" s="35">
        <v>-0.004973</v>
      </c>
      <c r="AB4" s="35">
        <v>-0.006163</v>
      </c>
      <c r="AC4" s="35">
        <v>-0.009828</v>
      </c>
      <c r="AD4" s="35">
        <v>-0.010681</v>
      </c>
      <c r="AE4" s="35">
        <v>-0.012356</v>
      </c>
      <c r="AF4" s="35">
        <v>-0.013746</v>
      </c>
      <c r="AG4" s="35">
        <v>-0.016493</v>
      </c>
      <c r="AH4" s="35">
        <v>-0.016991</v>
      </c>
      <c r="AI4" s="35">
        <v>-0.01872</v>
      </c>
      <c r="AJ4" s="35">
        <v>-0.020288</v>
      </c>
    </row>
    <row r="5" ht="15.0" customHeight="1">
      <c r="A5" s="35">
        <v>0.033697</v>
      </c>
      <c r="B5" s="35">
        <v>0.032881</v>
      </c>
      <c r="C5" s="35">
        <v>0.031678</v>
      </c>
      <c r="D5" s="35">
        <v>0.030384</v>
      </c>
      <c r="E5" s="35">
        <v>0.02789</v>
      </c>
      <c r="F5" s="35">
        <v>0.028113</v>
      </c>
      <c r="G5" s="35">
        <v>0.026528</v>
      </c>
      <c r="H5" s="35">
        <v>0.025798</v>
      </c>
      <c r="I5" s="35">
        <v>0.023043</v>
      </c>
      <c r="J5" s="35">
        <v>0.02143</v>
      </c>
      <c r="K5" s="35">
        <v>0.020958</v>
      </c>
      <c r="L5" s="35">
        <v>0.018657</v>
      </c>
      <c r="M5" s="35">
        <v>0.016847</v>
      </c>
      <c r="N5" s="35">
        <v>0.015742</v>
      </c>
      <c r="O5" s="35">
        <v>0.014453</v>
      </c>
      <c r="P5" s="35">
        <v>0.012172</v>
      </c>
      <c r="Q5" s="35">
        <v>0.011139</v>
      </c>
      <c r="R5" s="35">
        <v>0.0093</v>
      </c>
      <c r="S5" s="35">
        <v>0.008341</v>
      </c>
      <c r="T5" s="35">
        <v>0.007054</v>
      </c>
      <c r="U5" s="35">
        <v>0.004613</v>
      </c>
      <c r="V5" s="35">
        <v>0.002617</v>
      </c>
      <c r="W5" s="35">
        <v>0.001753</v>
      </c>
      <c r="X5" s="35">
        <v>2.76E-4</v>
      </c>
      <c r="Y5" s="35">
        <v>0.0</v>
      </c>
      <c r="Z5" s="35">
        <v>-0.002218</v>
      </c>
      <c r="AA5" s="35">
        <v>-0.003899</v>
      </c>
      <c r="AB5" s="35">
        <v>-0.005345</v>
      </c>
      <c r="AC5" s="35">
        <v>-0.008376</v>
      </c>
      <c r="AD5" s="35">
        <v>-0.009277</v>
      </c>
      <c r="AE5" s="35">
        <v>-0.010295</v>
      </c>
      <c r="AF5" s="35">
        <v>-0.011695</v>
      </c>
      <c r="AG5" s="35">
        <v>-0.013861</v>
      </c>
      <c r="AH5" s="35">
        <v>-0.014792</v>
      </c>
      <c r="AI5" s="35">
        <v>-0.015252</v>
      </c>
      <c r="AJ5" s="35">
        <v>-0.017048</v>
      </c>
    </row>
    <row r="6" ht="15.0" customHeight="1">
      <c r="A6" s="35">
        <v>0.024523</v>
      </c>
      <c r="B6" s="35">
        <v>0.023661</v>
      </c>
      <c r="C6" s="35">
        <v>0.023415</v>
      </c>
      <c r="D6" s="35">
        <v>0.022558</v>
      </c>
      <c r="E6" s="35">
        <v>0.021565</v>
      </c>
      <c r="F6" s="35">
        <v>0.0216</v>
      </c>
      <c r="G6" s="35">
        <v>0.020368</v>
      </c>
      <c r="H6" s="35">
        <v>0.020172</v>
      </c>
      <c r="I6" s="35">
        <v>0.01759</v>
      </c>
      <c r="J6" s="35">
        <v>0.017264</v>
      </c>
      <c r="K6" s="35">
        <v>0.016625</v>
      </c>
      <c r="L6" s="35">
        <v>0.01573</v>
      </c>
      <c r="M6" s="35">
        <v>0.013628</v>
      </c>
      <c r="N6" s="35">
        <v>0.013239</v>
      </c>
      <c r="O6" s="35">
        <v>0.011486</v>
      </c>
      <c r="P6" s="35">
        <v>0.010368</v>
      </c>
      <c r="Q6" s="35">
        <v>0.009295</v>
      </c>
      <c r="R6" s="35">
        <v>0.008266</v>
      </c>
      <c r="S6" s="35">
        <v>0.006788</v>
      </c>
      <c r="T6" s="35">
        <v>0.006104</v>
      </c>
      <c r="U6" s="35">
        <v>0.004259</v>
      </c>
      <c r="V6" s="35">
        <v>0.003027</v>
      </c>
      <c r="W6" s="35">
        <v>0.00212</v>
      </c>
      <c r="X6" s="35">
        <v>2.86E-4</v>
      </c>
      <c r="Y6" s="35">
        <v>0.0</v>
      </c>
      <c r="Z6" s="35">
        <v>-0.001513</v>
      </c>
      <c r="AA6" s="35">
        <v>-0.00324</v>
      </c>
      <c r="AB6" s="35">
        <v>-0.004268</v>
      </c>
      <c r="AC6" s="35">
        <v>-0.006782</v>
      </c>
      <c r="AD6" s="35">
        <v>-0.006888</v>
      </c>
      <c r="AE6" s="35">
        <v>-0.008031</v>
      </c>
      <c r="AF6" s="35">
        <v>-0.009327</v>
      </c>
      <c r="AG6" s="35">
        <v>-0.010881</v>
      </c>
      <c r="AH6" s="35">
        <v>-0.01155</v>
      </c>
      <c r="AI6" s="35">
        <v>-0.012762</v>
      </c>
      <c r="AJ6" s="35">
        <v>-0.01368</v>
      </c>
    </row>
    <row r="7" ht="15.0" customHeight="1">
      <c r="A7" s="35">
        <v>0.018378</v>
      </c>
      <c r="B7" s="35">
        <v>0.017974</v>
      </c>
      <c r="C7" s="35">
        <v>0.017793</v>
      </c>
      <c r="D7" s="35">
        <v>0.017026</v>
      </c>
      <c r="E7" s="35">
        <v>0.015699</v>
      </c>
      <c r="F7" s="35">
        <v>0.016098</v>
      </c>
      <c r="G7" s="35">
        <v>0.015291</v>
      </c>
      <c r="H7" s="35">
        <v>0.015393</v>
      </c>
      <c r="I7" s="35">
        <v>0.013843</v>
      </c>
      <c r="J7" s="35">
        <v>0.013463</v>
      </c>
      <c r="K7" s="35">
        <v>0.013434</v>
      </c>
      <c r="L7" s="35">
        <v>0.012367</v>
      </c>
      <c r="M7" s="35">
        <v>0.010479</v>
      </c>
      <c r="N7" s="35">
        <v>0.010193</v>
      </c>
      <c r="O7" s="35">
        <v>0.009076</v>
      </c>
      <c r="P7" s="35">
        <v>0.007976</v>
      </c>
      <c r="Q7" s="35">
        <v>0.006997</v>
      </c>
      <c r="R7" s="35">
        <v>0.006373</v>
      </c>
      <c r="S7" s="35">
        <v>0.005739</v>
      </c>
      <c r="T7" s="35">
        <v>0.004599</v>
      </c>
      <c r="U7" s="35">
        <v>0.003513</v>
      </c>
      <c r="V7" s="35">
        <v>0.002323</v>
      </c>
      <c r="W7" s="35">
        <v>0.001835</v>
      </c>
      <c r="X7" s="35">
        <v>1.16E-4</v>
      </c>
      <c r="Y7" s="35">
        <v>0.0</v>
      </c>
      <c r="Z7" s="35">
        <v>-0.001178</v>
      </c>
      <c r="AA7" s="35">
        <v>-0.002709</v>
      </c>
      <c r="AB7" s="35">
        <v>-0.003705</v>
      </c>
      <c r="AC7" s="35">
        <v>-0.005583</v>
      </c>
      <c r="AD7" s="35">
        <v>-0.006166</v>
      </c>
      <c r="AE7" s="35">
        <v>-0.006498</v>
      </c>
      <c r="AF7" s="35">
        <v>-0.007517</v>
      </c>
      <c r="AG7" s="35">
        <v>-0.00823</v>
      </c>
      <c r="AH7" s="35">
        <v>-0.008601</v>
      </c>
      <c r="AI7" s="35">
        <v>-0.00981</v>
      </c>
      <c r="AJ7" s="35">
        <v>-0.010622</v>
      </c>
    </row>
    <row r="8" ht="15.0" customHeight="1">
      <c r="A8" s="35">
        <v>0.013573</v>
      </c>
      <c r="B8" s="35">
        <v>0.0132</v>
      </c>
      <c r="C8" s="35">
        <v>0.013165</v>
      </c>
      <c r="D8" s="35">
        <v>0.012396</v>
      </c>
      <c r="E8" s="35">
        <v>0.012108</v>
      </c>
      <c r="F8" s="35">
        <v>0.012296</v>
      </c>
      <c r="G8" s="35">
        <v>0.011971</v>
      </c>
      <c r="H8" s="35">
        <v>0.012053</v>
      </c>
      <c r="I8" s="35">
        <v>0.010354</v>
      </c>
      <c r="J8" s="35">
        <v>0.00993</v>
      </c>
      <c r="K8" s="35">
        <v>0.009884</v>
      </c>
      <c r="L8" s="35">
        <v>0.008874</v>
      </c>
      <c r="M8" s="35">
        <v>0.008134</v>
      </c>
      <c r="N8" s="35">
        <v>0.007652</v>
      </c>
      <c r="O8" s="35">
        <v>0.007261</v>
      </c>
      <c r="P8" s="35">
        <v>0.006536</v>
      </c>
      <c r="Q8" s="35">
        <v>0.005495</v>
      </c>
      <c r="R8" s="35">
        <v>0.004691</v>
      </c>
      <c r="S8" s="35">
        <v>0.004491</v>
      </c>
      <c r="T8" s="35">
        <v>0.004025</v>
      </c>
      <c r="U8" s="35">
        <v>0.00284</v>
      </c>
      <c r="V8" s="35">
        <v>0.001524</v>
      </c>
      <c r="W8" s="35">
        <v>0.001167</v>
      </c>
      <c r="X8" s="35">
        <v>1.71E-4</v>
      </c>
      <c r="Y8" s="35">
        <v>0.0</v>
      </c>
      <c r="Z8" s="35">
        <v>-0.001514</v>
      </c>
      <c r="AA8" s="35">
        <v>-0.002529</v>
      </c>
      <c r="AB8" s="35">
        <v>-0.003203</v>
      </c>
      <c r="AC8" s="35">
        <v>-0.004951</v>
      </c>
      <c r="AD8" s="35">
        <v>-0.004958</v>
      </c>
      <c r="AE8" s="35">
        <v>-0.005629</v>
      </c>
      <c r="AF8" s="35">
        <v>-0.006391</v>
      </c>
      <c r="AG8" s="35">
        <v>-0.007062</v>
      </c>
      <c r="AH8" s="35">
        <v>-0.007345</v>
      </c>
      <c r="AI8" s="35">
        <v>-0.007853</v>
      </c>
      <c r="AJ8" s="35">
        <v>-0.008728</v>
      </c>
    </row>
    <row r="9" ht="15.0" customHeight="1">
      <c r="A9" s="35">
        <v>0.010711</v>
      </c>
      <c r="B9" s="35">
        <v>0.010284</v>
      </c>
      <c r="C9" s="35">
        <v>0.01007</v>
      </c>
      <c r="D9" s="35">
        <v>0.009893</v>
      </c>
      <c r="E9" s="35">
        <v>0.009616</v>
      </c>
      <c r="F9" s="35">
        <v>0.009866</v>
      </c>
      <c r="G9" s="35">
        <v>0.009243</v>
      </c>
      <c r="H9" s="35">
        <v>0.008881</v>
      </c>
      <c r="I9" s="35">
        <v>0.008214</v>
      </c>
      <c r="J9" s="35">
        <v>0.008012</v>
      </c>
      <c r="K9" s="35">
        <v>0.007737</v>
      </c>
      <c r="L9" s="35">
        <v>0.007557</v>
      </c>
      <c r="M9" s="35">
        <v>0.006677</v>
      </c>
      <c r="N9" s="35">
        <v>0.006473</v>
      </c>
      <c r="O9" s="35">
        <v>0.005755</v>
      </c>
      <c r="P9" s="35">
        <v>0.005104</v>
      </c>
      <c r="Q9" s="35">
        <v>0.004701</v>
      </c>
      <c r="R9" s="35">
        <v>0.004237</v>
      </c>
      <c r="S9" s="35">
        <v>0.003479</v>
      </c>
      <c r="T9" s="35">
        <v>0.002923</v>
      </c>
      <c r="U9" s="35">
        <v>0.002279</v>
      </c>
      <c r="V9" s="35">
        <v>0.00153</v>
      </c>
      <c r="W9" s="35">
        <v>0.001024</v>
      </c>
      <c r="X9" s="35">
        <v>8.7E-5</v>
      </c>
      <c r="Y9" s="35">
        <v>0.0</v>
      </c>
      <c r="Z9" s="35">
        <v>-0.001017</v>
      </c>
      <c r="AA9" s="35">
        <v>-0.001946</v>
      </c>
      <c r="AB9" s="35">
        <v>-0.002462</v>
      </c>
      <c r="AC9" s="35">
        <v>-0.003601</v>
      </c>
      <c r="AD9" s="35">
        <v>-0.003807</v>
      </c>
      <c r="AE9" s="35">
        <v>-0.003938</v>
      </c>
      <c r="AF9" s="35">
        <v>-0.004358</v>
      </c>
      <c r="AG9" s="35">
        <v>-0.004891</v>
      </c>
      <c r="AH9" s="35">
        <v>-0.005103</v>
      </c>
      <c r="AI9" s="35">
        <v>-0.00544</v>
      </c>
      <c r="AJ9" s="35">
        <v>-0.006305</v>
      </c>
    </row>
    <row r="10" ht="15.0" customHeight="1">
      <c r="A10" s="35">
        <v>0.007339</v>
      </c>
      <c r="B10" s="35">
        <v>0.007078</v>
      </c>
      <c r="C10" s="35">
        <v>0.007178</v>
      </c>
      <c r="D10" s="35">
        <v>0.006571</v>
      </c>
      <c r="E10" s="35">
        <v>0.006419</v>
      </c>
      <c r="F10" s="35">
        <v>0.006187</v>
      </c>
      <c r="G10" s="35">
        <v>0.006164</v>
      </c>
      <c r="H10" s="35">
        <v>0.006613</v>
      </c>
      <c r="I10" s="35">
        <v>0.005795</v>
      </c>
      <c r="J10" s="35">
        <v>0.005609</v>
      </c>
      <c r="K10" s="35">
        <v>0.005656</v>
      </c>
      <c r="L10" s="35">
        <v>0.005233</v>
      </c>
      <c r="M10" s="35">
        <v>0.004475</v>
      </c>
      <c r="N10" s="35">
        <v>0.00435</v>
      </c>
      <c r="O10" s="35">
        <v>0.003912</v>
      </c>
      <c r="P10" s="35">
        <v>0.003526</v>
      </c>
      <c r="Q10" s="35">
        <v>0.003152</v>
      </c>
      <c r="R10" s="35">
        <v>0.002696</v>
      </c>
      <c r="S10" s="35">
        <v>0.002649</v>
      </c>
      <c r="T10" s="35">
        <v>0.002472</v>
      </c>
      <c r="U10" s="35">
        <v>0.001631</v>
      </c>
      <c r="V10" s="35">
        <v>0.001237</v>
      </c>
      <c r="W10" s="35">
        <v>6.8E-4</v>
      </c>
      <c r="X10" s="35">
        <v>7.4E-5</v>
      </c>
      <c r="Y10" s="35">
        <v>0.0</v>
      </c>
      <c r="Z10" s="35">
        <v>-8.24E-4</v>
      </c>
      <c r="AA10" s="35">
        <v>-0.001649</v>
      </c>
      <c r="AB10" s="35">
        <v>-0.001851</v>
      </c>
      <c r="AC10" s="35">
        <v>-0.002695</v>
      </c>
      <c r="AD10" s="35">
        <v>-0.002641</v>
      </c>
      <c r="AE10" s="35">
        <v>-0.002763</v>
      </c>
      <c r="AF10" s="35">
        <v>-0.00276</v>
      </c>
      <c r="AG10" s="35">
        <v>-0.003152</v>
      </c>
      <c r="AH10" s="35">
        <v>-0.003289</v>
      </c>
      <c r="AI10" s="35">
        <v>-0.00333</v>
      </c>
      <c r="AJ10" s="35">
        <v>-0.003915</v>
      </c>
    </row>
    <row r="11" ht="15.0" customHeight="1">
      <c r="A11" s="35">
        <v>0.004509</v>
      </c>
      <c r="B11" s="35">
        <v>0.004287</v>
      </c>
      <c r="C11" s="35">
        <v>0.004257</v>
      </c>
      <c r="D11" s="35">
        <v>0.003653</v>
      </c>
      <c r="E11" s="35">
        <v>0.003566</v>
      </c>
      <c r="F11" s="35">
        <v>0.003997</v>
      </c>
      <c r="G11" s="35">
        <v>0.003848</v>
      </c>
      <c r="H11" s="35">
        <v>0.004122</v>
      </c>
      <c r="I11" s="35">
        <v>0.003392</v>
      </c>
      <c r="J11" s="35">
        <v>0.003069</v>
      </c>
      <c r="K11" s="35">
        <v>0.003027</v>
      </c>
      <c r="L11" s="35">
        <v>0.002762</v>
      </c>
      <c r="M11" s="35">
        <v>0.00292</v>
      </c>
      <c r="N11" s="35">
        <v>0.002782</v>
      </c>
      <c r="O11" s="35">
        <v>0.002868</v>
      </c>
      <c r="P11" s="35">
        <v>0.002182</v>
      </c>
      <c r="Q11" s="35">
        <v>0.002025</v>
      </c>
      <c r="R11" s="35">
        <v>0.001877</v>
      </c>
      <c r="S11" s="35">
        <v>0.0019</v>
      </c>
      <c r="T11" s="35">
        <v>0.001648</v>
      </c>
      <c r="U11" s="35">
        <v>0.001078</v>
      </c>
      <c r="V11" s="35">
        <v>4.89E-4</v>
      </c>
      <c r="W11" s="35">
        <v>5.07E-4</v>
      </c>
      <c r="X11" s="35">
        <v>-1.74E-4</v>
      </c>
      <c r="Y11" s="35">
        <v>0.0</v>
      </c>
      <c r="Z11" s="35">
        <v>-7.18E-4</v>
      </c>
      <c r="AA11" s="35">
        <v>-0.001469</v>
      </c>
      <c r="AB11" s="35">
        <v>-0.001755</v>
      </c>
      <c r="AC11" s="35">
        <v>-0.002467</v>
      </c>
      <c r="AD11" s="35">
        <v>-0.00228</v>
      </c>
      <c r="AE11" s="35">
        <v>-0.002098</v>
      </c>
      <c r="AF11" s="35">
        <v>-0.00218</v>
      </c>
      <c r="AG11" s="35">
        <v>-0.002407</v>
      </c>
      <c r="AH11" s="35">
        <v>-0.002365</v>
      </c>
      <c r="AI11" s="35">
        <v>-0.002437</v>
      </c>
      <c r="AJ11" s="35">
        <v>-0.002843</v>
      </c>
    </row>
    <row r="12" ht="15.0" customHeight="1">
      <c r="A12" s="35">
        <v>0.003856</v>
      </c>
      <c r="B12" s="35">
        <v>0.003595</v>
      </c>
      <c r="C12" s="35">
        <v>0.003651</v>
      </c>
      <c r="D12" s="35">
        <v>0.003261</v>
      </c>
      <c r="E12" s="35">
        <v>0.003197</v>
      </c>
      <c r="F12" s="35">
        <v>0.003023</v>
      </c>
      <c r="G12" s="35">
        <v>0.002766</v>
      </c>
      <c r="H12" s="35">
        <v>0.003026</v>
      </c>
      <c r="I12" s="35">
        <v>0.0028770000000000002</v>
      </c>
      <c r="J12" s="35">
        <v>0.00243</v>
      </c>
      <c r="K12" s="35">
        <v>0.002672</v>
      </c>
      <c r="L12" s="35">
        <v>0.002599</v>
      </c>
      <c r="M12" s="35">
        <v>0.002397</v>
      </c>
      <c r="N12" s="35">
        <v>0.002365</v>
      </c>
      <c r="O12" s="35">
        <v>0.002085</v>
      </c>
      <c r="P12" s="35">
        <v>0.001877</v>
      </c>
      <c r="Q12" s="35">
        <v>0.001733</v>
      </c>
      <c r="R12" s="35">
        <v>0.001664</v>
      </c>
      <c r="S12" s="35">
        <v>0.00142</v>
      </c>
      <c r="T12" s="35">
        <v>0.001461</v>
      </c>
      <c r="U12" s="35">
        <v>0.001001</v>
      </c>
      <c r="V12" s="35">
        <v>6.35E-4</v>
      </c>
      <c r="W12" s="35">
        <v>5.53E-4</v>
      </c>
      <c r="X12" s="35">
        <v>1.95E-4</v>
      </c>
      <c r="Y12" s="35">
        <v>0.0</v>
      </c>
      <c r="Z12" s="35">
        <v>-4.53E-4</v>
      </c>
      <c r="AA12" s="35">
        <v>-0.001068</v>
      </c>
      <c r="AB12" s="35">
        <v>-0.001087</v>
      </c>
      <c r="AC12" s="35">
        <v>-0.001744</v>
      </c>
      <c r="AD12" s="35">
        <v>-0.001429</v>
      </c>
      <c r="AE12" s="35">
        <v>-0.001488</v>
      </c>
      <c r="AF12" s="35">
        <v>-0.00105</v>
      </c>
      <c r="AG12" s="35">
        <v>-0.001506</v>
      </c>
      <c r="AH12" s="35">
        <v>-0.001357</v>
      </c>
      <c r="AI12" s="35">
        <v>-0.001163</v>
      </c>
      <c r="AJ12" s="35">
        <v>-0.001798</v>
      </c>
    </row>
    <row r="13" ht="15.0" customHeight="1">
      <c r="A13" s="35">
        <v>0.001645</v>
      </c>
      <c r="B13" s="35">
        <v>0.001489</v>
      </c>
      <c r="C13" s="35">
        <v>0.001387</v>
      </c>
      <c r="D13" s="35">
        <v>8.14E-4</v>
      </c>
      <c r="E13" s="35">
        <v>7.74E-4</v>
      </c>
      <c r="F13" s="35">
        <v>8.59E-4</v>
      </c>
      <c r="G13" s="35">
        <v>8.45E-4</v>
      </c>
      <c r="H13" s="35">
        <v>0.001386</v>
      </c>
      <c r="I13" s="35">
        <v>0.001106</v>
      </c>
      <c r="J13" s="35">
        <v>8.22E-4</v>
      </c>
      <c r="K13" s="35">
        <v>0.00109</v>
      </c>
      <c r="L13" s="35">
        <v>7.63E-4</v>
      </c>
      <c r="M13" s="35">
        <v>7.65E-4</v>
      </c>
      <c r="N13" s="35">
        <v>7.36E-4</v>
      </c>
      <c r="O13" s="35">
        <v>9.07E-4</v>
      </c>
      <c r="P13" s="35">
        <v>7.68E-4</v>
      </c>
      <c r="Q13" s="35">
        <v>7.31E-4</v>
      </c>
      <c r="R13" s="35">
        <v>7.76E-4</v>
      </c>
      <c r="S13" s="35">
        <v>8.95E-4</v>
      </c>
      <c r="T13" s="35">
        <v>8.78E-4</v>
      </c>
      <c r="U13" s="35">
        <v>5.67E-4</v>
      </c>
      <c r="V13" s="35">
        <v>1.39E-4</v>
      </c>
      <c r="W13" s="35">
        <v>2.05E-4</v>
      </c>
      <c r="X13" s="35">
        <v>-2.3E-5</v>
      </c>
      <c r="Y13" s="35">
        <v>0.0</v>
      </c>
      <c r="Z13" s="35">
        <v>-5.71E-4</v>
      </c>
      <c r="AA13" s="35">
        <v>-9.65E-4</v>
      </c>
      <c r="AB13" s="35">
        <v>-0.001013</v>
      </c>
      <c r="AC13" s="35">
        <v>-0.001329</v>
      </c>
      <c r="AD13" s="35">
        <v>-0.001015</v>
      </c>
      <c r="AE13" s="35">
        <v>-8.5E-4</v>
      </c>
      <c r="AF13" s="35">
        <v>-5.11E-4</v>
      </c>
      <c r="AG13" s="35">
        <v>-6.15E-4</v>
      </c>
      <c r="AH13" s="35">
        <v>-3.55E-4</v>
      </c>
      <c r="AI13" s="35">
        <v>-3.3E-4</v>
      </c>
      <c r="AJ13" s="35">
        <v>-6.5E-4</v>
      </c>
    </row>
    <row r="14" ht="15.0" customHeight="1">
      <c r="A14" s="35">
        <v>0.001576</v>
      </c>
      <c r="B14" s="35">
        <v>0.001173</v>
      </c>
      <c r="C14" s="35">
        <v>0.001031</v>
      </c>
      <c r="D14" s="35">
        <v>6.2E-4</v>
      </c>
      <c r="E14" s="35">
        <v>5.86E-4</v>
      </c>
      <c r="F14" s="35">
        <v>9.2E-4</v>
      </c>
      <c r="G14" s="35">
        <v>6.42E-4</v>
      </c>
      <c r="H14" s="35">
        <v>9.75E-4</v>
      </c>
      <c r="I14" s="35">
        <v>5.46E-4</v>
      </c>
      <c r="J14" s="35">
        <v>4.64E-4</v>
      </c>
      <c r="K14" s="35">
        <v>5.42E-4</v>
      </c>
      <c r="L14" s="35">
        <v>5.84E-4</v>
      </c>
      <c r="M14" s="35">
        <v>6.84E-4</v>
      </c>
      <c r="N14" s="35">
        <v>8.87E-4</v>
      </c>
      <c r="O14" s="35">
        <v>8.82E-4</v>
      </c>
      <c r="P14" s="35">
        <v>5.45E-4</v>
      </c>
      <c r="Q14" s="35">
        <v>7.42E-4</v>
      </c>
      <c r="R14" s="35">
        <v>7.3E-4</v>
      </c>
      <c r="S14" s="35">
        <v>9.47E-4</v>
      </c>
      <c r="T14" s="35">
        <v>7.74E-4</v>
      </c>
      <c r="U14" s="35">
        <v>5.62E-4</v>
      </c>
      <c r="V14" s="35">
        <v>4.02E-4</v>
      </c>
      <c r="W14" s="35">
        <v>1.7E-4</v>
      </c>
      <c r="X14" s="35">
        <v>-1.09E-4</v>
      </c>
      <c r="Y14" s="35">
        <v>0.0</v>
      </c>
      <c r="Z14" s="35">
        <v>-5.16E-4</v>
      </c>
      <c r="AA14" s="35">
        <v>-9.06E-4</v>
      </c>
      <c r="AB14" s="35">
        <v>-9.61E-4</v>
      </c>
      <c r="AC14" s="35">
        <v>-0.001191</v>
      </c>
      <c r="AD14" s="35">
        <v>-0.001086</v>
      </c>
      <c r="AE14" s="35">
        <v>-9.14E-4</v>
      </c>
      <c r="AF14" s="35">
        <v>-6.37E-4</v>
      </c>
      <c r="AG14" s="35">
        <v>-7.54E-4</v>
      </c>
      <c r="AH14" s="35">
        <v>-6.35E-4</v>
      </c>
      <c r="AI14" s="35">
        <v>-4.32E-4</v>
      </c>
      <c r="AJ14" s="35">
        <v>-7.74E-4</v>
      </c>
    </row>
    <row r="15" ht="15.0" customHeight="1">
      <c r="A15" s="35">
        <v>-8.3E-5</v>
      </c>
      <c r="B15" s="35">
        <v>-3.93E-4</v>
      </c>
      <c r="C15" s="35">
        <v>-4.32E-4</v>
      </c>
      <c r="D15" s="35">
        <v>-7.19E-4</v>
      </c>
      <c r="E15" s="35">
        <v>-8.93E-4</v>
      </c>
      <c r="F15" s="35">
        <v>-7.33E-4</v>
      </c>
      <c r="G15" s="35">
        <v>-8.13E-4</v>
      </c>
      <c r="H15" s="35">
        <v>-3.43E-4</v>
      </c>
      <c r="I15" s="35">
        <v>-3.77E-4</v>
      </c>
      <c r="J15" s="35">
        <v>-4.3E-4</v>
      </c>
      <c r="K15" s="35">
        <v>-1.0E-4</v>
      </c>
      <c r="L15" s="35">
        <v>6.9E-5</v>
      </c>
      <c r="M15" s="35">
        <v>3.3E-5</v>
      </c>
      <c r="N15" s="35">
        <v>1.67E-4</v>
      </c>
      <c r="O15" s="35">
        <v>2.32E-4</v>
      </c>
      <c r="P15" s="35">
        <v>2.01E-4</v>
      </c>
      <c r="Q15" s="35">
        <v>2.74E-4</v>
      </c>
      <c r="R15" s="35">
        <v>4.52E-4</v>
      </c>
      <c r="S15" s="35">
        <v>4.23E-4</v>
      </c>
      <c r="T15" s="35">
        <v>4.48E-4</v>
      </c>
      <c r="U15" s="35">
        <v>3.21E-4</v>
      </c>
      <c r="V15" s="35">
        <v>1.3E-4</v>
      </c>
      <c r="W15" s="35">
        <v>9.8E-5</v>
      </c>
      <c r="X15" s="35">
        <v>-1.97E-4</v>
      </c>
      <c r="Y15" s="35">
        <v>0.0</v>
      </c>
      <c r="Z15" s="35">
        <v>-4.98E-4</v>
      </c>
      <c r="AA15" s="35">
        <v>-9.51E-4</v>
      </c>
      <c r="AB15" s="35">
        <v>-8.03E-4</v>
      </c>
      <c r="AC15" s="35">
        <v>-0.001066</v>
      </c>
      <c r="AD15" s="35">
        <v>-8.43E-4</v>
      </c>
      <c r="AE15" s="35">
        <v>-6.99E-4</v>
      </c>
      <c r="AF15" s="35">
        <v>-1.84E-4</v>
      </c>
      <c r="AG15" s="35">
        <v>-2.72E-4</v>
      </c>
      <c r="AH15" s="35">
        <v>-1.17E-4</v>
      </c>
      <c r="AI15" s="35">
        <v>2.0E-5</v>
      </c>
      <c r="AJ15" s="35">
        <v>-2.7E-4</v>
      </c>
    </row>
    <row r="16" ht="15.0" customHeight="1">
      <c r="A16" s="35">
        <v>2.28E-4</v>
      </c>
      <c r="B16" s="35">
        <v>3.8E-5</v>
      </c>
      <c r="C16" s="35">
        <v>-1.9E-4</v>
      </c>
      <c r="D16" s="35">
        <v>-5.83E-4</v>
      </c>
      <c r="E16" s="35">
        <v>-6.5E-4</v>
      </c>
      <c r="F16" s="35">
        <v>-4.67E-4</v>
      </c>
      <c r="G16" s="35">
        <v>-2.24E-4</v>
      </c>
      <c r="H16" s="35">
        <v>1.15E-4</v>
      </c>
      <c r="I16" s="35">
        <v>5.0E-5</v>
      </c>
      <c r="J16" s="35">
        <v>-1.03E-4</v>
      </c>
      <c r="K16" s="35">
        <v>8.0E-6</v>
      </c>
      <c r="L16" s="35">
        <v>-1.6E-5</v>
      </c>
      <c r="M16" s="35">
        <v>1.31E-4</v>
      </c>
      <c r="N16" s="35">
        <v>2.84E-4</v>
      </c>
      <c r="O16" s="35">
        <v>4.01E-4</v>
      </c>
      <c r="P16" s="35">
        <v>3.05E-4</v>
      </c>
      <c r="Q16" s="35">
        <v>2.55E-4</v>
      </c>
      <c r="R16" s="35">
        <v>2.72E-4</v>
      </c>
      <c r="S16" s="35">
        <v>5.82E-4</v>
      </c>
      <c r="T16" s="35">
        <v>6.0E-4</v>
      </c>
      <c r="U16" s="35">
        <v>3.64E-4</v>
      </c>
      <c r="V16" s="35">
        <v>3.8E-5</v>
      </c>
      <c r="W16" s="35">
        <v>1.3E-4</v>
      </c>
      <c r="X16" s="35">
        <v>-3.9E-5</v>
      </c>
      <c r="Y16" s="35">
        <v>0.0</v>
      </c>
      <c r="Z16" s="35">
        <v>-4.82E-4</v>
      </c>
      <c r="AA16" s="35">
        <v>-9.27E-4</v>
      </c>
      <c r="AB16" s="35">
        <v>-9.02E-4</v>
      </c>
      <c r="AC16" s="35">
        <v>-0.001233</v>
      </c>
      <c r="AD16" s="35">
        <v>-7.75E-4</v>
      </c>
      <c r="AE16" s="35">
        <v>-7.72E-4</v>
      </c>
      <c r="AF16" s="35">
        <v>-3.72E-4</v>
      </c>
      <c r="AG16" s="35">
        <v>-3.55E-4</v>
      </c>
      <c r="AH16" s="35">
        <v>-3.0E-4</v>
      </c>
      <c r="AI16" s="35">
        <v>-1.87E-4</v>
      </c>
      <c r="AJ16" s="35">
        <v>-5.6E-4</v>
      </c>
    </row>
    <row r="17" ht="15.0" customHeight="1">
      <c r="A17" s="35">
        <v>7.63E-4</v>
      </c>
      <c r="B17" s="35">
        <v>3.25E-4</v>
      </c>
      <c r="C17" s="35">
        <v>7.7E-5</v>
      </c>
      <c r="D17" s="35">
        <v>-2.57E-4</v>
      </c>
      <c r="E17" s="35">
        <v>-3.81E-4</v>
      </c>
      <c r="F17" s="35">
        <v>-1.51E-4</v>
      </c>
      <c r="G17" s="35">
        <v>-1.92E-4</v>
      </c>
      <c r="H17" s="35">
        <v>1.7E-5</v>
      </c>
      <c r="I17" s="35">
        <v>-1.01E-4</v>
      </c>
      <c r="J17" s="35">
        <v>-1.82E-4</v>
      </c>
      <c r="K17" s="35">
        <v>1.14E-4</v>
      </c>
      <c r="L17" s="35">
        <v>2.41E-4</v>
      </c>
      <c r="M17" s="35">
        <v>3.96E-4</v>
      </c>
      <c r="N17" s="35">
        <v>6.34E-4</v>
      </c>
      <c r="O17" s="35">
        <v>7.1E-4</v>
      </c>
      <c r="P17" s="35">
        <v>5.22E-4</v>
      </c>
      <c r="Q17" s="35">
        <v>4.44E-4</v>
      </c>
      <c r="R17" s="35">
        <v>4.94E-4</v>
      </c>
      <c r="S17" s="35">
        <v>6.02E-4</v>
      </c>
      <c r="T17" s="35">
        <v>5.62E-4</v>
      </c>
      <c r="U17" s="35">
        <v>4.26E-4</v>
      </c>
      <c r="V17" s="35">
        <v>2.53E-4</v>
      </c>
      <c r="W17" s="35">
        <v>1.91E-4</v>
      </c>
      <c r="X17" s="35">
        <v>-1.98E-4</v>
      </c>
      <c r="Y17" s="35">
        <v>0.0</v>
      </c>
      <c r="Z17" s="35">
        <v>-2.95E-4</v>
      </c>
      <c r="AA17" s="35">
        <v>-8.39E-4</v>
      </c>
      <c r="AB17" s="35">
        <v>-8.23E-4</v>
      </c>
      <c r="AC17" s="35">
        <v>-0.001047</v>
      </c>
      <c r="AD17" s="35">
        <v>-8.48E-4</v>
      </c>
      <c r="AE17" s="35">
        <v>-7.65E-4</v>
      </c>
      <c r="AF17" s="35">
        <v>-5.46E-4</v>
      </c>
      <c r="AG17" s="35">
        <v>-6.1E-4</v>
      </c>
      <c r="AH17" s="35">
        <v>-4.59E-4</v>
      </c>
      <c r="AI17" s="35">
        <v>-4.15E-4</v>
      </c>
      <c r="AJ17" s="35">
        <v>-7.47E-4</v>
      </c>
    </row>
    <row r="18" ht="15.0" customHeight="1">
      <c r="A18" s="35">
        <v>2.94E-4</v>
      </c>
      <c r="B18" s="35">
        <v>5.6E-5</v>
      </c>
      <c r="C18" s="35">
        <v>-1.4E-4</v>
      </c>
      <c r="D18" s="35">
        <v>-2.44E-4</v>
      </c>
      <c r="E18" s="35">
        <v>-5.0E-4</v>
      </c>
      <c r="F18" s="35">
        <v>-3.68E-4</v>
      </c>
      <c r="G18" s="35">
        <v>-1.85E-4</v>
      </c>
      <c r="H18" s="35">
        <v>1.82E-4</v>
      </c>
      <c r="I18" s="35">
        <v>2.24E-4</v>
      </c>
      <c r="J18" s="35">
        <v>1.96E-4</v>
      </c>
      <c r="K18" s="35">
        <v>5.54E-4</v>
      </c>
      <c r="L18" s="35">
        <v>4.99E-4</v>
      </c>
      <c r="M18" s="35">
        <v>3.73E-4</v>
      </c>
      <c r="N18" s="35">
        <v>5.23E-4</v>
      </c>
      <c r="O18" s="35">
        <v>6.71E-4</v>
      </c>
      <c r="P18" s="35">
        <v>5.47E-4</v>
      </c>
      <c r="Q18" s="35">
        <v>5.05E-4</v>
      </c>
      <c r="R18" s="35">
        <v>5.56E-4</v>
      </c>
      <c r="S18" s="35">
        <v>5.35E-4</v>
      </c>
      <c r="T18" s="35">
        <v>4.95E-4</v>
      </c>
      <c r="U18" s="35">
        <v>4.91E-4</v>
      </c>
      <c r="V18" s="35">
        <v>1.83E-4</v>
      </c>
      <c r="W18" s="35">
        <v>5.3E-5</v>
      </c>
      <c r="X18" s="35">
        <v>-6.4E-5</v>
      </c>
      <c r="Y18" s="35">
        <v>0.0</v>
      </c>
      <c r="Z18" s="35">
        <v>-4.77E-4</v>
      </c>
      <c r="AA18" s="35">
        <v>-9.32E-4</v>
      </c>
      <c r="AB18" s="35">
        <v>-8.6E-4</v>
      </c>
      <c r="AC18" s="35">
        <v>-0.001061</v>
      </c>
      <c r="AD18" s="35">
        <v>-8.49E-4</v>
      </c>
      <c r="AE18" s="35">
        <v>-7.53E-4</v>
      </c>
      <c r="AF18" s="35">
        <v>-5.46E-4</v>
      </c>
      <c r="AG18" s="35">
        <v>-5.24E-4</v>
      </c>
      <c r="AH18" s="35">
        <v>-5.29E-4</v>
      </c>
      <c r="AI18" s="35">
        <v>-5.1E-4</v>
      </c>
      <c r="AJ18" s="35">
        <v>-8.72E-4</v>
      </c>
    </row>
    <row r="19" ht="15.0" customHeight="1">
      <c r="A19" s="35">
        <v>7.98E-4</v>
      </c>
      <c r="B19" s="35">
        <v>4.88E-4</v>
      </c>
      <c r="C19" s="35">
        <v>2.27E-4</v>
      </c>
      <c r="D19" s="35">
        <v>-1.53E-4</v>
      </c>
      <c r="E19" s="35">
        <v>-3.34E-4</v>
      </c>
      <c r="F19" s="35">
        <v>-5.1E-5</v>
      </c>
      <c r="G19" s="35">
        <v>1.49E-4</v>
      </c>
      <c r="H19" s="35">
        <v>2.64E-4</v>
      </c>
      <c r="I19" s="35">
        <v>1.0E-4</v>
      </c>
      <c r="J19" s="35">
        <v>3.8E-5</v>
      </c>
      <c r="K19" s="35">
        <v>2.82E-4</v>
      </c>
      <c r="L19" s="35">
        <v>2.93E-4</v>
      </c>
      <c r="M19" s="35">
        <v>5.4E-4</v>
      </c>
      <c r="N19" s="35">
        <v>5.86E-4</v>
      </c>
      <c r="O19" s="35">
        <v>6.51E-4</v>
      </c>
      <c r="P19" s="35">
        <v>6.17E-4</v>
      </c>
      <c r="Q19" s="35">
        <v>3.94E-4</v>
      </c>
      <c r="R19" s="35">
        <v>4.33E-4</v>
      </c>
      <c r="S19" s="35">
        <v>5.96E-4</v>
      </c>
      <c r="T19" s="35">
        <v>7.0E-4</v>
      </c>
      <c r="U19" s="35">
        <v>4.05E-4</v>
      </c>
      <c r="V19" s="35">
        <v>2.53E-4</v>
      </c>
      <c r="W19" s="35">
        <v>2.42E-4</v>
      </c>
      <c r="X19" s="35">
        <v>-1.3E-5</v>
      </c>
      <c r="Y19" s="35">
        <v>0.0</v>
      </c>
      <c r="Z19" s="35">
        <v>-4.57E-4</v>
      </c>
      <c r="AA19" s="35">
        <v>-9.18E-4</v>
      </c>
      <c r="AB19" s="35">
        <v>-9.63E-4</v>
      </c>
      <c r="AC19" s="35">
        <v>-0.001181</v>
      </c>
      <c r="AD19" s="35">
        <v>-9.82E-4</v>
      </c>
      <c r="AE19" s="35">
        <v>-9.97E-4</v>
      </c>
      <c r="AF19" s="35">
        <v>-8.99E-4</v>
      </c>
      <c r="AG19" s="35">
        <v>-8.13E-4</v>
      </c>
      <c r="AH19" s="35">
        <v>-7.27E-4</v>
      </c>
      <c r="AI19" s="35">
        <v>-7.24E-4</v>
      </c>
      <c r="AJ19" s="35">
        <v>-0.001143</v>
      </c>
    </row>
    <row r="20" ht="15.0" customHeight="1">
      <c r="A20" s="35">
        <v>5.17E-4</v>
      </c>
      <c r="B20" s="35">
        <v>1.94E-4</v>
      </c>
      <c r="C20" s="35">
        <v>-4.6E-5</v>
      </c>
      <c r="D20" s="35">
        <v>-1.1E-4</v>
      </c>
      <c r="E20" s="35">
        <v>-3.79E-4</v>
      </c>
      <c r="F20" s="35">
        <v>-1.52E-4</v>
      </c>
      <c r="G20" s="35">
        <v>-7.0E-5</v>
      </c>
      <c r="H20" s="35">
        <v>5.9E-5</v>
      </c>
      <c r="I20" s="35">
        <v>-8.7E-5</v>
      </c>
      <c r="J20" s="35">
        <v>-1.1E-5</v>
      </c>
      <c r="K20" s="35">
        <v>4.29E-4</v>
      </c>
      <c r="L20" s="35">
        <v>4.58E-4</v>
      </c>
      <c r="M20" s="35">
        <v>4.54E-4</v>
      </c>
      <c r="N20" s="35">
        <v>7.28E-4</v>
      </c>
      <c r="O20" s="35">
        <v>6.9E-4</v>
      </c>
      <c r="P20" s="35">
        <v>5.0E-4</v>
      </c>
      <c r="Q20" s="35">
        <v>4.88E-4</v>
      </c>
      <c r="R20" s="35">
        <v>5.3E-4</v>
      </c>
      <c r="S20" s="35">
        <v>6.06E-4</v>
      </c>
      <c r="T20" s="35">
        <v>4.86E-4</v>
      </c>
      <c r="U20" s="35">
        <v>4.63E-4</v>
      </c>
      <c r="V20" s="35">
        <v>3.03E-4</v>
      </c>
      <c r="W20" s="35">
        <v>1.42E-4</v>
      </c>
      <c r="X20" s="35">
        <v>-7.2E-5</v>
      </c>
      <c r="Y20" s="35">
        <v>0.0</v>
      </c>
      <c r="Z20" s="35">
        <v>-3.89E-4</v>
      </c>
      <c r="AA20" s="35">
        <v>-8.41E-4</v>
      </c>
      <c r="AB20" s="35">
        <v>-7.54E-4</v>
      </c>
      <c r="AC20" s="35">
        <v>-9.58E-4</v>
      </c>
      <c r="AD20" s="35">
        <v>-7.27E-4</v>
      </c>
      <c r="AE20" s="35">
        <v>-7.38E-4</v>
      </c>
      <c r="AF20" s="35">
        <v>-7.45E-4</v>
      </c>
      <c r="AG20" s="35">
        <v>-6.5E-4</v>
      </c>
      <c r="AH20" s="35">
        <v>-7.06E-4</v>
      </c>
      <c r="AI20" s="35">
        <v>-7.72E-4</v>
      </c>
      <c r="AJ20" s="35">
        <v>-0.001131</v>
      </c>
    </row>
    <row r="21" ht="15.0" customHeight="1">
      <c r="A21" s="35">
        <v>2.52E-4</v>
      </c>
      <c r="B21" s="35">
        <v>-4.2E-5</v>
      </c>
      <c r="C21" s="35">
        <v>-2.23E-4</v>
      </c>
      <c r="D21" s="35">
        <v>-4.75E-4</v>
      </c>
      <c r="E21" s="35">
        <v>-8.0E-4</v>
      </c>
      <c r="F21" s="35">
        <v>-5.86E-4</v>
      </c>
      <c r="G21" s="35">
        <v>-3.72E-4</v>
      </c>
      <c r="H21" s="35">
        <v>3.1E-5</v>
      </c>
      <c r="I21" s="35">
        <v>-5.6E-5</v>
      </c>
      <c r="J21" s="35">
        <v>-1.59E-4</v>
      </c>
      <c r="K21" s="35">
        <v>1.75E-4</v>
      </c>
      <c r="L21" s="35">
        <v>3.17E-4</v>
      </c>
      <c r="M21" s="35">
        <v>1.32E-4</v>
      </c>
      <c r="N21" s="35">
        <v>2.59E-4</v>
      </c>
      <c r="O21" s="35">
        <v>3.18E-4</v>
      </c>
      <c r="P21" s="35">
        <v>2.91E-4</v>
      </c>
      <c r="Q21" s="35">
        <v>2.59E-4</v>
      </c>
      <c r="R21" s="35">
        <v>2.66E-4</v>
      </c>
      <c r="S21" s="35">
        <v>3.46E-4</v>
      </c>
      <c r="T21" s="35">
        <v>4.05E-4</v>
      </c>
      <c r="U21" s="35">
        <v>3.06E-4</v>
      </c>
      <c r="V21" s="35">
        <v>1.61E-4</v>
      </c>
      <c r="W21" s="35">
        <v>1.7E-4</v>
      </c>
      <c r="X21" s="35">
        <v>-7.4E-5</v>
      </c>
      <c r="Y21" s="35">
        <v>0.0</v>
      </c>
      <c r="Z21" s="35">
        <v>-4.14E-4</v>
      </c>
      <c r="AA21" s="35">
        <v>-8.98E-4</v>
      </c>
      <c r="AB21" s="35">
        <v>-8.48E-4</v>
      </c>
      <c r="AC21" s="35">
        <v>-0.001043</v>
      </c>
      <c r="AD21" s="35">
        <v>-9.45E-4</v>
      </c>
      <c r="AE21" s="35">
        <v>-9.54E-4</v>
      </c>
      <c r="AF21" s="35">
        <v>-9.14E-4</v>
      </c>
      <c r="AG21" s="35">
        <v>-8.33E-4</v>
      </c>
      <c r="AH21" s="35">
        <v>-7.78E-4</v>
      </c>
      <c r="AI21" s="35">
        <v>-8.92E-4</v>
      </c>
      <c r="AJ21" s="35">
        <v>-0.001375</v>
      </c>
    </row>
    <row r="22" ht="15.0" customHeight="1">
      <c r="A22" s="35">
        <v>6.54E-4</v>
      </c>
      <c r="B22" s="35">
        <v>3.36E-4</v>
      </c>
      <c r="C22" s="35">
        <v>-4.0E-6</v>
      </c>
      <c r="D22" s="35">
        <v>-2.12E-4</v>
      </c>
      <c r="E22" s="35">
        <v>-4.29E-4</v>
      </c>
      <c r="F22" s="35">
        <v>-1.66E-4</v>
      </c>
      <c r="G22" s="35">
        <v>-1.8E-5</v>
      </c>
      <c r="H22" s="35">
        <v>7.9E-5</v>
      </c>
      <c r="I22" s="35">
        <v>-1.13E-4</v>
      </c>
      <c r="J22" s="35">
        <v>-1.36E-4</v>
      </c>
      <c r="K22" s="35">
        <v>2.82E-4</v>
      </c>
      <c r="L22" s="35">
        <v>2.56E-4</v>
      </c>
      <c r="M22" s="35">
        <v>3.99E-4</v>
      </c>
      <c r="N22" s="35">
        <v>6.58E-4</v>
      </c>
      <c r="O22" s="35">
        <v>6.99E-4</v>
      </c>
      <c r="P22" s="35">
        <v>5.53E-4</v>
      </c>
      <c r="Q22" s="35">
        <v>3.86E-4</v>
      </c>
      <c r="R22" s="35">
        <v>3.7E-4</v>
      </c>
      <c r="S22" s="35">
        <v>4.18E-4</v>
      </c>
      <c r="T22" s="35">
        <v>5.41E-4</v>
      </c>
      <c r="U22" s="35">
        <v>4.42E-4</v>
      </c>
      <c r="V22" s="35">
        <v>3.04E-4</v>
      </c>
      <c r="W22" s="35">
        <v>1.87E-4</v>
      </c>
      <c r="X22" s="35">
        <v>-1.7E-5</v>
      </c>
      <c r="Y22" s="35">
        <v>0.0</v>
      </c>
      <c r="Z22" s="35">
        <v>-3.93E-4</v>
      </c>
      <c r="AA22" s="35">
        <v>-8.49E-4</v>
      </c>
      <c r="AB22" s="35">
        <v>-8.52E-4</v>
      </c>
      <c r="AC22" s="35">
        <v>-0.001098</v>
      </c>
      <c r="AD22" s="35">
        <v>-9.34E-4</v>
      </c>
      <c r="AE22" s="35">
        <v>-9.31E-4</v>
      </c>
      <c r="AF22" s="35">
        <v>-0.001047</v>
      </c>
      <c r="AG22" s="35">
        <v>-8.82E-4</v>
      </c>
      <c r="AH22" s="35">
        <v>-8.99E-4</v>
      </c>
      <c r="AI22" s="35">
        <v>-0.001061</v>
      </c>
      <c r="AJ22" s="35">
        <v>-0.001472</v>
      </c>
    </row>
    <row r="23" ht="15.0" customHeight="1">
      <c r="A23" s="35">
        <v>8.86E-4</v>
      </c>
      <c r="B23" s="35">
        <v>5.3E-4</v>
      </c>
      <c r="C23" s="35">
        <v>3.1E-4</v>
      </c>
      <c r="D23" s="35">
        <v>1.78E-4</v>
      </c>
      <c r="E23" s="35">
        <v>-1.52E-4</v>
      </c>
      <c r="F23" s="35">
        <v>-2.7E-5</v>
      </c>
      <c r="G23" s="35">
        <v>1.05E-4</v>
      </c>
      <c r="H23" s="35">
        <v>2.33E-4</v>
      </c>
      <c r="I23" s="35">
        <v>2.44E-4</v>
      </c>
      <c r="J23" s="35">
        <v>2.51E-4</v>
      </c>
      <c r="K23" s="35">
        <v>7.18E-4</v>
      </c>
      <c r="L23" s="35">
        <v>6.86E-4</v>
      </c>
      <c r="M23" s="35">
        <v>6.6E-4</v>
      </c>
      <c r="N23" s="35">
        <v>8.62E-4</v>
      </c>
      <c r="O23" s="35">
        <v>7.66E-4</v>
      </c>
      <c r="P23" s="35">
        <v>6.8E-4</v>
      </c>
      <c r="Q23" s="35">
        <v>5.42E-4</v>
      </c>
      <c r="R23" s="35">
        <v>5.57E-4</v>
      </c>
      <c r="S23" s="35">
        <v>5.31E-4</v>
      </c>
      <c r="T23" s="35">
        <v>5.88E-4</v>
      </c>
      <c r="U23" s="35">
        <v>4.17E-4</v>
      </c>
      <c r="V23" s="35">
        <v>2.31E-4</v>
      </c>
      <c r="W23" s="35">
        <v>2.12E-4</v>
      </c>
      <c r="X23" s="35">
        <v>1.6E-5</v>
      </c>
      <c r="Y23" s="35">
        <v>0.0</v>
      </c>
      <c r="Z23" s="35">
        <v>-3.67E-4</v>
      </c>
      <c r="AA23" s="35">
        <v>-8.25E-4</v>
      </c>
      <c r="AB23" s="35">
        <v>-8.12E-4</v>
      </c>
      <c r="AC23" s="35">
        <v>-0.001037</v>
      </c>
      <c r="AD23" s="35">
        <v>-9.68E-4</v>
      </c>
      <c r="AE23" s="35">
        <v>-9.59E-4</v>
      </c>
      <c r="AF23" s="35">
        <v>-0.001104</v>
      </c>
      <c r="AG23" s="35">
        <v>-9.99E-4</v>
      </c>
      <c r="AH23" s="35">
        <v>-0.001079</v>
      </c>
      <c r="AI23" s="35">
        <v>-0.001236</v>
      </c>
      <c r="AJ23" s="35">
        <v>-0.001742</v>
      </c>
    </row>
    <row r="24" ht="15.0" customHeight="1">
      <c r="A24" s="35">
        <v>7.3E-4</v>
      </c>
      <c r="B24" s="35">
        <v>4.87E-4</v>
      </c>
      <c r="C24" s="35">
        <v>2.6E-4</v>
      </c>
      <c r="D24" s="35">
        <v>-1.3E-5</v>
      </c>
      <c r="E24" s="35">
        <v>-2.96E-4</v>
      </c>
      <c r="F24" s="35">
        <v>-7.8E-5</v>
      </c>
      <c r="G24" s="35">
        <v>2.18E-4</v>
      </c>
      <c r="H24" s="35">
        <v>4.55E-4</v>
      </c>
      <c r="I24" s="35">
        <v>3.55E-4</v>
      </c>
      <c r="J24" s="35">
        <v>1.89E-4</v>
      </c>
      <c r="K24" s="35">
        <v>5.36E-4</v>
      </c>
      <c r="L24" s="35">
        <v>6.16E-4</v>
      </c>
      <c r="M24" s="35">
        <v>4.58E-4</v>
      </c>
      <c r="N24" s="35">
        <v>6.1E-4</v>
      </c>
      <c r="O24" s="35">
        <v>6.98E-4</v>
      </c>
      <c r="P24" s="35">
        <v>6.51E-4</v>
      </c>
      <c r="Q24" s="35">
        <v>5.2E-4</v>
      </c>
      <c r="R24" s="35">
        <v>4.72E-4</v>
      </c>
      <c r="S24" s="35">
        <v>4.87E-4</v>
      </c>
      <c r="T24" s="35">
        <v>6.01E-4</v>
      </c>
      <c r="U24" s="35">
        <v>5.02E-4</v>
      </c>
      <c r="V24" s="35">
        <v>4.16E-4</v>
      </c>
      <c r="W24" s="35">
        <v>2.14E-4</v>
      </c>
      <c r="X24" s="35">
        <v>3.9E-5</v>
      </c>
      <c r="Y24" s="35">
        <v>0.0</v>
      </c>
      <c r="Z24" s="35">
        <v>-3.91E-4</v>
      </c>
      <c r="AA24" s="35">
        <v>-9.11E-4</v>
      </c>
      <c r="AB24" s="35">
        <v>-8.79E-4</v>
      </c>
      <c r="AC24" s="35">
        <v>-0.001132</v>
      </c>
      <c r="AD24" s="35">
        <v>-0.001065</v>
      </c>
      <c r="AE24" s="35">
        <v>-0.001079</v>
      </c>
      <c r="AF24" s="35">
        <v>-0.001305</v>
      </c>
      <c r="AG24" s="35">
        <v>-0.001099</v>
      </c>
      <c r="AH24" s="35">
        <v>-0.001238</v>
      </c>
      <c r="AI24" s="35">
        <v>-0.001435</v>
      </c>
      <c r="AJ24" s="35">
        <v>-0.001891</v>
      </c>
    </row>
    <row r="25" ht="15.0" customHeight="1">
      <c r="A25" s="35">
        <v>6.87E-4</v>
      </c>
      <c r="B25" s="35">
        <v>3.96E-4</v>
      </c>
      <c r="C25" s="35">
        <v>1.68E-4</v>
      </c>
      <c r="D25" s="35">
        <v>-2.0E-6</v>
      </c>
      <c r="E25" s="35">
        <v>-1.58E-4</v>
      </c>
      <c r="F25" s="35">
        <v>-6.0E-6</v>
      </c>
      <c r="G25" s="35">
        <v>1.79E-4</v>
      </c>
      <c r="H25" s="35">
        <v>2.76E-4</v>
      </c>
      <c r="I25" s="35">
        <v>1.07E-4</v>
      </c>
      <c r="J25" s="35">
        <v>1.82E-4</v>
      </c>
      <c r="K25" s="35">
        <v>5.55E-4</v>
      </c>
      <c r="L25" s="35">
        <v>5.52E-4</v>
      </c>
      <c r="M25" s="35">
        <v>5.74E-4</v>
      </c>
      <c r="N25" s="35">
        <v>8.26E-4</v>
      </c>
      <c r="O25" s="35">
        <v>8.25E-4</v>
      </c>
      <c r="P25" s="35">
        <v>6.16E-4</v>
      </c>
      <c r="Q25" s="35">
        <v>4.94E-4</v>
      </c>
      <c r="R25" s="35">
        <v>4.59E-4</v>
      </c>
      <c r="S25" s="35">
        <v>4.75E-4</v>
      </c>
      <c r="T25" s="35">
        <v>6.27E-4</v>
      </c>
      <c r="U25" s="35">
        <v>4.41E-4</v>
      </c>
      <c r="V25" s="35">
        <v>3.59E-4</v>
      </c>
      <c r="W25" s="35">
        <v>2.81E-4</v>
      </c>
      <c r="X25" s="35">
        <v>2.7E-5</v>
      </c>
      <c r="Y25" s="35">
        <v>0.0</v>
      </c>
      <c r="Z25" s="35">
        <v>-3.06E-4</v>
      </c>
      <c r="AA25" s="35">
        <v>-8.32E-4</v>
      </c>
      <c r="AB25" s="35">
        <v>-8.64E-4</v>
      </c>
      <c r="AC25" s="35">
        <v>-0.001175</v>
      </c>
      <c r="AD25" s="35">
        <v>-0.001105</v>
      </c>
      <c r="AE25" s="35">
        <v>-0.00115</v>
      </c>
      <c r="AF25" s="35">
        <v>-0.001437</v>
      </c>
      <c r="AG25" s="35">
        <v>-0.001342</v>
      </c>
      <c r="AH25" s="35">
        <v>-0.001361</v>
      </c>
      <c r="AI25" s="35">
        <v>-0.001625</v>
      </c>
      <c r="AJ25" s="35">
        <v>-0.002157</v>
      </c>
    </row>
    <row r="26" ht="15.0" customHeight="1">
      <c r="A26" s="35">
        <v>8.33E-4</v>
      </c>
      <c r="B26" s="35">
        <v>5.32E-4</v>
      </c>
      <c r="C26" s="35">
        <v>4.21E-4</v>
      </c>
      <c r="D26" s="35">
        <v>1.97E-4</v>
      </c>
      <c r="E26" s="35">
        <v>-4.9E-5</v>
      </c>
      <c r="F26" s="35">
        <v>2.9E-5</v>
      </c>
      <c r="G26" s="35">
        <v>1.5E-4</v>
      </c>
      <c r="H26" s="35">
        <v>3.89E-4</v>
      </c>
      <c r="I26" s="35">
        <v>4.31E-4</v>
      </c>
      <c r="J26" s="35">
        <v>3.63E-4</v>
      </c>
      <c r="K26" s="35">
        <v>7.26E-4</v>
      </c>
      <c r="L26" s="35">
        <v>8.01E-4</v>
      </c>
      <c r="M26" s="35">
        <v>7.31E-4</v>
      </c>
      <c r="N26" s="35">
        <v>8.16E-4</v>
      </c>
      <c r="O26" s="35">
        <v>8.37E-4</v>
      </c>
      <c r="P26" s="35">
        <v>6.81E-4</v>
      </c>
      <c r="Q26" s="35">
        <v>6.8E-4</v>
      </c>
      <c r="R26" s="35">
        <v>6.72E-4</v>
      </c>
      <c r="S26" s="35">
        <v>5.87E-4</v>
      </c>
      <c r="T26" s="35">
        <v>6.18E-4</v>
      </c>
      <c r="U26" s="35">
        <v>4.76E-4</v>
      </c>
      <c r="V26" s="35">
        <v>4.09E-4</v>
      </c>
      <c r="W26" s="35">
        <v>2.63E-4</v>
      </c>
      <c r="X26" s="35">
        <v>2.5E-5</v>
      </c>
      <c r="Y26" s="35">
        <v>0.0</v>
      </c>
      <c r="Z26" s="35">
        <v>-3.38E-4</v>
      </c>
      <c r="AA26" s="35">
        <v>-9.04E-4</v>
      </c>
      <c r="AB26" s="35">
        <v>-9.21E-4</v>
      </c>
      <c r="AC26" s="35">
        <v>-0.00116</v>
      </c>
      <c r="AD26" s="35">
        <v>-0.001134</v>
      </c>
      <c r="AE26" s="35">
        <v>-0.001184</v>
      </c>
      <c r="AF26" s="35">
        <v>-0.001403</v>
      </c>
      <c r="AG26" s="35">
        <v>-0.001354</v>
      </c>
      <c r="AH26" s="35">
        <v>-0.001505</v>
      </c>
      <c r="AI26" s="35">
        <v>-0.001718</v>
      </c>
      <c r="AJ26" s="35">
        <v>-0.002251</v>
      </c>
    </row>
    <row r="27" ht="15.0" customHeight="1">
      <c r="A27" s="35">
        <v>4.73E-4</v>
      </c>
      <c r="B27" s="35">
        <v>2.69E-4</v>
      </c>
      <c r="C27" s="35">
        <v>1.18E-4</v>
      </c>
      <c r="D27" s="35">
        <v>-2.1E-4</v>
      </c>
      <c r="E27" s="35">
        <v>-2.99E-4</v>
      </c>
      <c r="F27" s="35">
        <v>-9.1E-5</v>
      </c>
      <c r="G27" s="35">
        <v>7.6E-5</v>
      </c>
      <c r="H27" s="35">
        <v>3.21E-4</v>
      </c>
      <c r="I27" s="35">
        <v>2.67E-4</v>
      </c>
      <c r="J27" s="35">
        <v>8.7E-5</v>
      </c>
      <c r="K27" s="35">
        <v>4.52E-4</v>
      </c>
      <c r="L27" s="35">
        <v>4.33E-4</v>
      </c>
      <c r="M27" s="35">
        <v>5.03E-4</v>
      </c>
      <c r="N27" s="35">
        <v>6.69E-4</v>
      </c>
      <c r="O27" s="35">
        <v>7.97E-4</v>
      </c>
      <c r="P27" s="35">
        <v>6.74E-4</v>
      </c>
      <c r="Q27" s="35">
        <v>5.35E-4</v>
      </c>
      <c r="R27" s="35">
        <v>5.25E-4</v>
      </c>
      <c r="S27" s="35">
        <v>5.67E-4</v>
      </c>
      <c r="T27" s="35">
        <v>6.78E-4</v>
      </c>
      <c r="U27" s="35">
        <v>5.09E-4</v>
      </c>
      <c r="V27" s="35">
        <v>4.2E-4</v>
      </c>
      <c r="W27" s="35">
        <v>2.4E-4</v>
      </c>
      <c r="X27" s="35">
        <v>6.1E-5</v>
      </c>
      <c r="Y27" s="35">
        <v>0.0</v>
      </c>
      <c r="Z27" s="35">
        <v>-4.02E-4</v>
      </c>
      <c r="AA27" s="35">
        <v>-9.53E-4</v>
      </c>
      <c r="AB27" s="35">
        <v>-9.45E-4</v>
      </c>
      <c r="AC27" s="35">
        <v>-0.001212</v>
      </c>
      <c r="AD27" s="35">
        <v>-0.001187</v>
      </c>
      <c r="AE27" s="35">
        <v>-0.001285</v>
      </c>
      <c r="AF27" s="35">
        <v>-0.001593</v>
      </c>
      <c r="AG27" s="35">
        <v>-0.001441</v>
      </c>
      <c r="AH27" s="35">
        <v>-0.001627</v>
      </c>
      <c r="AI27" s="35">
        <v>-0.001883</v>
      </c>
      <c r="AJ27" s="35">
        <v>-0.002397</v>
      </c>
    </row>
    <row r="28" ht="15.0" customHeight="1">
      <c r="A28" s="35">
        <v>5.42E-4</v>
      </c>
      <c r="B28" s="35">
        <v>2.99E-4</v>
      </c>
      <c r="C28" s="35">
        <v>1.36E-4</v>
      </c>
      <c r="D28" s="35">
        <v>-6.9E-5</v>
      </c>
      <c r="E28" s="35">
        <v>-9.1E-5</v>
      </c>
      <c r="F28" s="35">
        <v>-7.0E-6</v>
      </c>
      <c r="G28" s="35">
        <v>5.1E-5</v>
      </c>
      <c r="H28" s="35">
        <v>1.99E-4</v>
      </c>
      <c r="I28" s="35">
        <v>2.36E-4</v>
      </c>
      <c r="J28" s="35">
        <v>2.54E-4</v>
      </c>
      <c r="K28" s="35">
        <v>5.65E-4</v>
      </c>
      <c r="L28" s="35">
        <v>6.56E-4</v>
      </c>
      <c r="M28" s="35">
        <v>7.41E-4</v>
      </c>
      <c r="N28" s="35">
        <v>9.13E-4</v>
      </c>
      <c r="O28" s="35">
        <v>9.09E-4</v>
      </c>
      <c r="P28" s="35">
        <v>7.1E-4</v>
      </c>
      <c r="Q28" s="35">
        <v>6.33E-4</v>
      </c>
      <c r="R28" s="35">
        <v>6.36E-4</v>
      </c>
      <c r="S28" s="35">
        <v>6.0E-4</v>
      </c>
      <c r="T28" s="35">
        <v>6.85E-4</v>
      </c>
      <c r="U28" s="35">
        <v>5.86E-4</v>
      </c>
      <c r="V28" s="35">
        <v>4.23E-4</v>
      </c>
      <c r="W28" s="35">
        <v>3.01E-4</v>
      </c>
      <c r="X28" s="35">
        <v>3.1E-5</v>
      </c>
      <c r="Y28" s="35">
        <v>0.0</v>
      </c>
      <c r="Z28" s="35">
        <v>-3.27E-4</v>
      </c>
      <c r="AA28" s="35">
        <v>-8.91E-4</v>
      </c>
      <c r="AB28" s="35">
        <v>-9.68E-4</v>
      </c>
      <c r="AC28" s="35">
        <v>-0.001289</v>
      </c>
      <c r="AD28" s="35">
        <v>-0.001378</v>
      </c>
      <c r="AE28" s="35">
        <v>-0.001478</v>
      </c>
      <c r="AF28" s="35">
        <v>-0.001711</v>
      </c>
      <c r="AG28" s="35">
        <v>-0.001722</v>
      </c>
      <c r="AH28" s="35">
        <v>-0.001865</v>
      </c>
      <c r="AI28" s="35">
        <v>-0.002088</v>
      </c>
      <c r="AJ28" s="35">
        <v>-0.002659</v>
      </c>
    </row>
    <row r="29" ht="15.0" customHeight="1">
      <c r="A29" s="35">
        <v>6.64E-4</v>
      </c>
      <c r="B29" s="35">
        <v>4.75E-4</v>
      </c>
      <c r="C29" s="35">
        <v>3.73E-4</v>
      </c>
      <c r="D29" s="35">
        <v>1.1E-4</v>
      </c>
      <c r="E29" s="35">
        <v>-8.0E-5</v>
      </c>
      <c r="F29" s="35">
        <v>-6.0E-6</v>
      </c>
      <c r="G29" s="35">
        <v>6.6E-5</v>
      </c>
      <c r="H29" s="35">
        <v>3.79E-4</v>
      </c>
      <c r="I29" s="35">
        <v>4.52E-4</v>
      </c>
      <c r="J29" s="35">
        <v>3.57E-4</v>
      </c>
      <c r="K29" s="35">
        <v>6.51E-4</v>
      </c>
      <c r="L29" s="35">
        <v>7.07E-4</v>
      </c>
      <c r="M29" s="35">
        <v>7.81E-4</v>
      </c>
      <c r="N29" s="35">
        <v>8.52E-4</v>
      </c>
      <c r="O29" s="35">
        <v>8.6E-4</v>
      </c>
      <c r="P29" s="35">
        <v>7.53E-4</v>
      </c>
      <c r="Q29" s="35">
        <v>7.04E-4</v>
      </c>
      <c r="R29" s="35">
        <v>7.19E-4</v>
      </c>
      <c r="S29" s="35">
        <v>6.56E-4</v>
      </c>
      <c r="T29" s="35">
        <v>7.14E-4</v>
      </c>
      <c r="U29" s="35">
        <v>5.84E-4</v>
      </c>
      <c r="V29" s="35">
        <v>4.64E-4</v>
      </c>
      <c r="W29" s="35">
        <v>3.09E-4</v>
      </c>
      <c r="X29" s="35">
        <v>9.6E-5</v>
      </c>
      <c r="Y29" s="35">
        <v>0.0</v>
      </c>
      <c r="Z29" s="35">
        <v>-3.75E-4</v>
      </c>
      <c r="AA29" s="35">
        <v>-9.73E-4</v>
      </c>
      <c r="AB29" s="35">
        <v>-0.001007</v>
      </c>
      <c r="AC29" s="35">
        <v>-0.001307</v>
      </c>
      <c r="AD29" s="35">
        <v>-0.001393</v>
      </c>
      <c r="AE29" s="35">
        <v>-0.001532</v>
      </c>
      <c r="AF29" s="35">
        <v>-0.001744</v>
      </c>
      <c r="AG29" s="35">
        <v>-0.001763</v>
      </c>
      <c r="AH29" s="35">
        <v>-0.001947</v>
      </c>
      <c r="AI29" s="35">
        <v>-0.002138</v>
      </c>
      <c r="AJ29" s="35">
        <v>-0.002689</v>
      </c>
    </row>
    <row r="30" ht="15.0" customHeight="1">
      <c r="A30" s="35">
        <v>0.001091</v>
      </c>
      <c r="B30" s="35">
        <v>8.83E-4</v>
      </c>
      <c r="C30" s="35">
        <v>6.61E-4</v>
      </c>
      <c r="D30" s="35">
        <v>3.43E-4</v>
      </c>
      <c r="E30" s="35">
        <v>2.88E-4</v>
      </c>
      <c r="F30" s="35">
        <v>4.27E-4</v>
      </c>
      <c r="G30" s="35">
        <v>5.32E-4</v>
      </c>
      <c r="H30" s="35">
        <v>7.14E-4</v>
      </c>
      <c r="I30" s="35">
        <v>6.77E-4</v>
      </c>
      <c r="J30" s="35">
        <v>5.26E-4</v>
      </c>
      <c r="K30" s="35">
        <v>7.48E-4</v>
      </c>
      <c r="L30" s="35">
        <v>7.42E-4</v>
      </c>
      <c r="M30" s="35">
        <v>8.92E-4</v>
      </c>
      <c r="N30" s="35">
        <v>0.001048</v>
      </c>
      <c r="O30" s="35">
        <v>0.00113</v>
      </c>
      <c r="P30" s="35">
        <v>9.16E-4</v>
      </c>
      <c r="Q30" s="35">
        <v>8.15E-4</v>
      </c>
      <c r="R30" s="35">
        <v>8.03E-4</v>
      </c>
      <c r="S30" s="35">
        <v>7.83E-4</v>
      </c>
      <c r="T30" s="35">
        <v>8.53E-4</v>
      </c>
      <c r="U30" s="35">
        <v>6.48E-4</v>
      </c>
      <c r="V30" s="35">
        <v>5.01E-4</v>
      </c>
      <c r="W30" s="35">
        <v>3.55E-4</v>
      </c>
      <c r="X30" s="35">
        <v>1.08E-4</v>
      </c>
      <c r="Y30" s="35">
        <v>0.0</v>
      </c>
      <c r="Z30" s="35">
        <v>-3.77E-4</v>
      </c>
      <c r="AA30" s="35">
        <v>-9.76E-4</v>
      </c>
      <c r="AB30" s="35">
        <v>-0.001115</v>
      </c>
      <c r="AC30" s="35">
        <v>-0.001432</v>
      </c>
      <c r="AD30" s="35">
        <v>-0.00156</v>
      </c>
      <c r="AE30" s="35">
        <v>-0.001786</v>
      </c>
      <c r="AF30" s="35">
        <v>-0.002005</v>
      </c>
      <c r="AG30" s="35">
        <v>-0.002062</v>
      </c>
      <c r="AH30" s="35">
        <v>-0.002306</v>
      </c>
      <c r="AI30" s="35">
        <v>-0.0025</v>
      </c>
      <c r="AJ30" s="35">
        <v>-0.003026</v>
      </c>
    </row>
    <row r="31" ht="15.0" customHeight="1">
      <c r="A31" s="35">
        <v>0.001469</v>
      </c>
      <c r="B31" s="35">
        <v>0.001206</v>
      </c>
      <c r="C31" s="35">
        <v>9.95E-4</v>
      </c>
      <c r="D31" s="35">
        <v>7.23E-4</v>
      </c>
      <c r="E31" s="35">
        <v>6.02E-4</v>
      </c>
      <c r="F31" s="35">
        <v>5.89E-4</v>
      </c>
      <c r="G31" s="35">
        <v>5.47E-4</v>
      </c>
      <c r="H31" s="35">
        <v>6.87E-4</v>
      </c>
      <c r="I31" s="35">
        <v>8.02E-4</v>
      </c>
      <c r="J31" s="35">
        <v>7.34E-4</v>
      </c>
      <c r="K31" s="35">
        <v>0.001019</v>
      </c>
      <c r="L31" s="35">
        <v>0.001075</v>
      </c>
      <c r="M31" s="35">
        <v>0.001183</v>
      </c>
      <c r="N31" s="35">
        <v>0.001333</v>
      </c>
      <c r="O31" s="35">
        <v>0.001299</v>
      </c>
      <c r="P31" s="35">
        <v>0.001086</v>
      </c>
      <c r="Q31" s="35">
        <v>9.82E-4</v>
      </c>
      <c r="R31" s="35">
        <v>9.62E-4</v>
      </c>
      <c r="S31" s="35">
        <v>8.68E-4</v>
      </c>
      <c r="T31" s="35">
        <v>8.96E-4</v>
      </c>
      <c r="U31" s="35">
        <v>7.52E-4</v>
      </c>
      <c r="V31" s="35">
        <v>5.09E-4</v>
      </c>
      <c r="W31" s="35">
        <v>3.73E-4</v>
      </c>
      <c r="X31" s="35">
        <v>1.06E-4</v>
      </c>
      <c r="Y31" s="35">
        <v>0.0</v>
      </c>
      <c r="Z31" s="35">
        <v>-3.86E-4</v>
      </c>
      <c r="AA31" s="35">
        <v>-9.9E-4</v>
      </c>
      <c r="AB31" s="35">
        <v>-0.001119</v>
      </c>
      <c r="AC31" s="35">
        <v>-0.001485</v>
      </c>
      <c r="AD31" s="35">
        <v>-0.001583</v>
      </c>
      <c r="AE31" s="35">
        <v>-0.001858</v>
      </c>
      <c r="AF31" s="35">
        <v>-0.002019</v>
      </c>
      <c r="AG31" s="35">
        <v>-0.002176</v>
      </c>
      <c r="AH31" s="35">
        <v>-0.002423</v>
      </c>
      <c r="AI31" s="35">
        <v>-0.002606</v>
      </c>
      <c r="AJ31" s="35">
        <v>-0.003174</v>
      </c>
    </row>
    <row r="32" ht="15.0" customHeight="1">
      <c r="A32" s="35">
        <v>0.00113</v>
      </c>
      <c r="B32" s="35">
        <v>9.64E-4</v>
      </c>
      <c r="C32" s="35">
        <v>8.09E-4</v>
      </c>
      <c r="D32" s="35">
        <v>5.36E-4</v>
      </c>
      <c r="E32" s="35">
        <v>3.26E-4</v>
      </c>
      <c r="F32" s="35">
        <v>4.16E-4</v>
      </c>
      <c r="G32" s="35">
        <v>4.89E-4</v>
      </c>
      <c r="H32" s="35">
        <v>7.4E-4</v>
      </c>
      <c r="I32" s="35">
        <v>8.24E-4</v>
      </c>
      <c r="J32" s="35">
        <v>6.58E-4</v>
      </c>
      <c r="K32" s="35">
        <v>8.97E-4</v>
      </c>
      <c r="L32" s="35">
        <v>8.98E-4</v>
      </c>
      <c r="M32" s="35">
        <v>0.001034</v>
      </c>
      <c r="N32" s="35">
        <v>0.001101</v>
      </c>
      <c r="O32" s="35">
        <v>0.001149</v>
      </c>
      <c r="P32" s="35">
        <v>9.89E-4</v>
      </c>
      <c r="Q32" s="35">
        <v>9.29E-4</v>
      </c>
      <c r="R32" s="35">
        <v>9.13E-4</v>
      </c>
      <c r="S32" s="35">
        <v>8.64E-4</v>
      </c>
      <c r="T32" s="35">
        <v>8.48E-4</v>
      </c>
      <c r="U32" s="35">
        <v>7.15E-4</v>
      </c>
      <c r="V32" s="35">
        <v>4.8E-4</v>
      </c>
      <c r="W32" s="35">
        <v>3.55E-4</v>
      </c>
      <c r="X32" s="35">
        <v>1.33E-4</v>
      </c>
      <c r="Y32" s="35">
        <v>0.0</v>
      </c>
      <c r="Z32" s="35">
        <v>-4.43E-4</v>
      </c>
      <c r="AA32" s="35">
        <v>-0.00111</v>
      </c>
      <c r="AB32" s="35">
        <v>-0.001249</v>
      </c>
      <c r="AC32" s="35">
        <v>-0.001596</v>
      </c>
      <c r="AD32" s="35">
        <v>-0.00178</v>
      </c>
      <c r="AE32" s="35">
        <v>-0.002096</v>
      </c>
      <c r="AF32" s="35">
        <v>-0.002256</v>
      </c>
      <c r="AG32" s="35">
        <v>-0.002392</v>
      </c>
      <c r="AH32" s="35">
        <v>-0.002675</v>
      </c>
      <c r="AI32" s="35">
        <v>-0.002851</v>
      </c>
      <c r="AJ32" s="35">
        <v>-0.003386</v>
      </c>
    </row>
    <row r="33" ht="15.0" customHeight="1">
      <c r="A33" s="35">
        <v>0.001548</v>
      </c>
      <c r="B33" s="35">
        <v>0.001389</v>
      </c>
      <c r="C33" s="35">
        <v>0.001134</v>
      </c>
      <c r="D33" s="35">
        <v>8.49E-4</v>
      </c>
      <c r="E33" s="35">
        <v>7.74E-4</v>
      </c>
      <c r="F33" s="35">
        <v>8.64E-4</v>
      </c>
      <c r="G33" s="35">
        <v>8.47E-4</v>
      </c>
      <c r="H33" s="35">
        <v>9.72E-4</v>
      </c>
      <c r="I33" s="35">
        <v>9.13E-4</v>
      </c>
      <c r="J33" s="35">
        <v>7.69E-4</v>
      </c>
      <c r="K33" s="35">
        <v>9.7E-4</v>
      </c>
      <c r="L33" s="35">
        <v>9.82E-4</v>
      </c>
      <c r="M33" s="35">
        <v>0.001187</v>
      </c>
      <c r="N33" s="35">
        <v>0.001374</v>
      </c>
      <c r="O33" s="35">
        <v>0.001376</v>
      </c>
      <c r="P33" s="35">
        <v>0.001153</v>
      </c>
      <c r="Q33" s="35">
        <v>9.92E-4</v>
      </c>
      <c r="R33" s="35">
        <v>9.8E-4</v>
      </c>
      <c r="S33" s="35">
        <v>9.38E-4</v>
      </c>
      <c r="T33" s="35">
        <v>9.43E-4</v>
      </c>
      <c r="U33" s="35">
        <v>8.18E-4</v>
      </c>
      <c r="V33" s="35">
        <v>5.96E-4</v>
      </c>
      <c r="W33" s="35">
        <v>4.34E-4</v>
      </c>
      <c r="X33" s="35">
        <v>1.63E-4</v>
      </c>
      <c r="Y33" s="35">
        <v>0.0</v>
      </c>
      <c r="Z33" s="35">
        <v>-3.74E-4</v>
      </c>
      <c r="AA33" s="35">
        <v>-0.001014</v>
      </c>
      <c r="AB33" s="35">
        <v>-0.001188</v>
      </c>
      <c r="AC33" s="35">
        <v>-0.001578</v>
      </c>
      <c r="AD33" s="35">
        <v>-0.001761</v>
      </c>
      <c r="AE33" s="35">
        <v>-0.002123</v>
      </c>
      <c r="AF33" s="35">
        <v>-0.002267</v>
      </c>
      <c r="AG33" s="35">
        <v>-0.002457</v>
      </c>
      <c r="AH33" s="35">
        <v>-0.002744</v>
      </c>
      <c r="AI33" s="35">
        <v>-0.00291</v>
      </c>
      <c r="AJ33" s="35">
        <v>-0.003459</v>
      </c>
    </row>
    <row r="34" ht="15.0" customHeight="1">
      <c r="A34" s="35">
        <v>0.002342</v>
      </c>
      <c r="B34" s="35">
        <v>0.002085</v>
      </c>
      <c r="C34" s="35">
        <v>0.001858</v>
      </c>
      <c r="D34" s="35">
        <v>0.001559</v>
      </c>
      <c r="E34" s="35">
        <v>0.001301</v>
      </c>
      <c r="F34" s="35">
        <v>0.001267</v>
      </c>
      <c r="G34" s="35">
        <v>0.001197</v>
      </c>
      <c r="H34" s="35">
        <v>0.001345</v>
      </c>
      <c r="I34" s="35">
        <v>0.001414</v>
      </c>
      <c r="J34" s="35">
        <v>0.001334</v>
      </c>
      <c r="K34" s="35">
        <v>0.001558</v>
      </c>
      <c r="L34" s="35">
        <v>0.001562</v>
      </c>
      <c r="M34" s="35">
        <v>0.001657</v>
      </c>
      <c r="N34" s="35">
        <v>0.001698</v>
      </c>
      <c r="O34" s="35">
        <v>0.001647</v>
      </c>
      <c r="P34" s="35">
        <v>0.001407</v>
      </c>
      <c r="Q34" s="35">
        <v>0.001268</v>
      </c>
      <c r="R34" s="35">
        <v>0.001184</v>
      </c>
      <c r="S34" s="35">
        <v>0.001076</v>
      </c>
      <c r="T34" s="35">
        <v>0.001018</v>
      </c>
      <c r="U34" s="35">
        <v>8.68E-4</v>
      </c>
      <c r="V34" s="35">
        <v>6.29E-4</v>
      </c>
      <c r="W34" s="35">
        <v>4.18E-4</v>
      </c>
      <c r="X34" s="35">
        <v>1.31E-4</v>
      </c>
      <c r="Y34" s="35">
        <v>0.0</v>
      </c>
      <c r="Z34" s="35">
        <v>-4.78E-4</v>
      </c>
      <c r="AA34" s="35">
        <v>-0.001122</v>
      </c>
      <c r="AB34" s="35">
        <v>-0.001296</v>
      </c>
      <c r="AC34" s="35">
        <v>-0.001671</v>
      </c>
      <c r="AD34" s="35">
        <v>-0.001875</v>
      </c>
      <c r="AE34" s="35">
        <v>-0.002246</v>
      </c>
      <c r="AF34" s="35">
        <v>-0.002387</v>
      </c>
      <c r="AG34" s="35">
        <v>-0.002625</v>
      </c>
      <c r="AH34" s="35">
        <v>-0.002923</v>
      </c>
      <c r="AI34" s="35">
        <v>-0.003091</v>
      </c>
      <c r="AJ34" s="35">
        <v>-0.00367</v>
      </c>
    </row>
    <row r="35" ht="15.0" customHeight="1">
      <c r="A35" s="35">
        <v>0.002303</v>
      </c>
      <c r="B35" s="35">
        <v>0.002152</v>
      </c>
      <c r="C35" s="35">
        <v>0.001905</v>
      </c>
      <c r="D35" s="35">
        <v>0.001549</v>
      </c>
      <c r="E35" s="35">
        <v>0.001338</v>
      </c>
      <c r="F35" s="35">
        <v>0.001339</v>
      </c>
      <c r="G35" s="35">
        <v>0.001409</v>
      </c>
      <c r="H35" s="35">
        <v>0.001552</v>
      </c>
      <c r="I35" s="35">
        <v>0.001564</v>
      </c>
      <c r="J35" s="35">
        <v>0.001341</v>
      </c>
      <c r="K35" s="35">
        <v>0.001537</v>
      </c>
      <c r="L35" s="35">
        <v>0.001473</v>
      </c>
      <c r="M35" s="35">
        <v>0.001632</v>
      </c>
      <c r="N35" s="35">
        <v>0.001666</v>
      </c>
      <c r="O35" s="35">
        <v>0.00168</v>
      </c>
      <c r="P35" s="35">
        <v>0.001456</v>
      </c>
      <c r="Q35" s="35">
        <v>0.001264</v>
      </c>
      <c r="R35" s="35">
        <v>0.001203</v>
      </c>
      <c r="S35" s="35">
        <v>0.001133</v>
      </c>
      <c r="T35" s="35">
        <v>0.001088</v>
      </c>
      <c r="U35" s="35">
        <v>8.86E-4</v>
      </c>
      <c r="V35" s="35">
        <v>5.97E-4</v>
      </c>
      <c r="W35" s="35">
        <v>4.26E-4</v>
      </c>
      <c r="X35" s="35">
        <v>1.45E-4</v>
      </c>
      <c r="Y35" s="35">
        <v>0.0</v>
      </c>
      <c r="Z35" s="35">
        <v>-4.84E-4</v>
      </c>
      <c r="AA35" s="35">
        <v>-0.001182</v>
      </c>
      <c r="AB35" s="35">
        <v>-0.001385</v>
      </c>
      <c r="AC35" s="35">
        <v>-0.001773</v>
      </c>
      <c r="AD35" s="35">
        <v>-0.002032</v>
      </c>
      <c r="AE35" s="35">
        <v>-0.002447</v>
      </c>
      <c r="AF35" s="35">
        <v>-0.002602</v>
      </c>
      <c r="AG35" s="35">
        <v>-0.002848</v>
      </c>
      <c r="AH35" s="35">
        <v>-0.003179</v>
      </c>
      <c r="AI35" s="35">
        <v>-0.003356</v>
      </c>
      <c r="AJ35" s="35">
        <v>-0.003877</v>
      </c>
    </row>
    <row r="36" ht="15.0" customHeight="1">
      <c r="A36" s="35">
        <v>0.002665</v>
      </c>
      <c r="B36" s="35">
        <v>0.002462</v>
      </c>
      <c r="C36" s="35">
        <v>0.002165</v>
      </c>
      <c r="D36" s="35">
        <v>0.001867</v>
      </c>
      <c r="E36" s="35">
        <v>0.001699</v>
      </c>
      <c r="F36" s="35">
        <v>0.001689</v>
      </c>
      <c r="G36" s="35">
        <v>0.00166</v>
      </c>
      <c r="H36" s="35">
        <v>0.001716</v>
      </c>
      <c r="I36" s="35">
        <v>0.001668</v>
      </c>
      <c r="J36" s="35">
        <v>0.001532</v>
      </c>
      <c r="K36" s="35">
        <v>0.00176</v>
      </c>
      <c r="L36" s="35">
        <v>0.001746</v>
      </c>
      <c r="M36" s="35">
        <v>0.001847</v>
      </c>
      <c r="N36" s="35">
        <v>0.001959</v>
      </c>
      <c r="O36" s="35">
        <v>0.001874</v>
      </c>
      <c r="P36" s="35">
        <v>0.001598</v>
      </c>
      <c r="Q36" s="35">
        <v>0.001352</v>
      </c>
      <c r="R36" s="35">
        <v>0.001249</v>
      </c>
      <c r="S36" s="35">
        <v>0.001131</v>
      </c>
      <c r="T36" s="35">
        <v>0.001091</v>
      </c>
      <c r="U36" s="35">
        <v>9.21E-4</v>
      </c>
      <c r="V36" s="35">
        <v>6.25E-4</v>
      </c>
      <c r="W36" s="35">
        <v>4.71E-4</v>
      </c>
      <c r="X36" s="35">
        <v>1.84E-4</v>
      </c>
      <c r="Y36" s="35">
        <v>0.0</v>
      </c>
      <c r="Z36" s="35">
        <v>-4.39E-4</v>
      </c>
      <c r="AA36" s="35">
        <v>-0.001124</v>
      </c>
      <c r="AB36" s="35">
        <v>-0.001336</v>
      </c>
      <c r="AC36" s="35">
        <v>-0.001778</v>
      </c>
      <c r="AD36" s="35">
        <v>-0.002043</v>
      </c>
      <c r="AE36" s="35">
        <v>-0.002497</v>
      </c>
      <c r="AF36" s="35">
        <v>-0.0026</v>
      </c>
      <c r="AG36" s="35">
        <v>-0.002898</v>
      </c>
      <c r="AH36" s="35">
        <v>-0.00323</v>
      </c>
      <c r="AI36" s="35">
        <v>-0.003386</v>
      </c>
      <c r="AJ36" s="35">
        <v>-0.003954</v>
      </c>
    </row>
    <row r="37" ht="15.0" customHeight="1">
      <c r="A37" s="35">
        <v>0.00306</v>
      </c>
      <c r="B37" s="35">
        <v>0.002762</v>
      </c>
      <c r="C37" s="35">
        <v>0.00249</v>
      </c>
      <c r="D37" s="35">
        <v>0.002152</v>
      </c>
      <c r="E37" s="35">
        <v>0.001893</v>
      </c>
      <c r="F37" s="35">
        <v>0.001837</v>
      </c>
      <c r="G37" s="35">
        <v>0.001784</v>
      </c>
      <c r="H37" s="35">
        <v>0.001941</v>
      </c>
      <c r="I37" s="35">
        <v>0.001972</v>
      </c>
      <c r="J37" s="35">
        <v>0.001798</v>
      </c>
      <c r="K37" s="35">
        <v>0.002001</v>
      </c>
      <c r="L37" s="35">
        <v>0.001995</v>
      </c>
      <c r="M37" s="35">
        <v>0.002076</v>
      </c>
      <c r="N37" s="35">
        <v>0.002085</v>
      </c>
      <c r="O37" s="35">
        <v>0.001981</v>
      </c>
      <c r="P37" s="35">
        <v>0.001761</v>
      </c>
      <c r="Q37" s="35">
        <v>0.001509</v>
      </c>
      <c r="R37" s="35">
        <v>0.0014</v>
      </c>
      <c r="S37" s="35">
        <v>0.001295</v>
      </c>
      <c r="T37" s="35">
        <v>0.001168</v>
      </c>
      <c r="U37" s="35">
        <v>0.001008</v>
      </c>
      <c r="V37" s="35">
        <v>6.86E-4</v>
      </c>
      <c r="W37" s="35">
        <v>5.05E-4</v>
      </c>
      <c r="X37" s="35">
        <v>2.1E-4</v>
      </c>
      <c r="Y37" s="35">
        <v>0.0</v>
      </c>
      <c r="Z37" s="35">
        <v>-4.47E-4</v>
      </c>
      <c r="AA37" s="35">
        <v>-0.001158</v>
      </c>
      <c r="AB37" s="35">
        <v>-0.00139</v>
      </c>
      <c r="AC37" s="35">
        <v>-0.001803</v>
      </c>
      <c r="AD37" s="35">
        <v>-0.002066</v>
      </c>
      <c r="AE37" s="35">
        <v>-0.002544</v>
      </c>
      <c r="AF37" s="35">
        <v>-0.002649</v>
      </c>
      <c r="AG37" s="35">
        <v>-0.00295</v>
      </c>
      <c r="AH37" s="35">
        <v>-0.003268</v>
      </c>
      <c r="AI37" s="35">
        <v>-0.003454</v>
      </c>
      <c r="AJ37" s="35">
        <v>-0.003992</v>
      </c>
    </row>
    <row r="38" ht="15.0" customHeight="1">
      <c r="A38" s="35">
        <v>0.003511</v>
      </c>
      <c r="B38" s="35">
        <v>0.003221</v>
      </c>
      <c r="C38" s="35">
        <v>0.002849</v>
      </c>
      <c r="D38" s="35">
        <v>0.002484</v>
      </c>
      <c r="E38" s="35">
        <v>0.002242</v>
      </c>
      <c r="F38" s="35">
        <v>0.002228</v>
      </c>
      <c r="G38" s="35">
        <v>0.002227</v>
      </c>
      <c r="H38" s="35">
        <v>0.002271</v>
      </c>
      <c r="I38" s="35">
        <v>0.002177</v>
      </c>
      <c r="J38" s="35">
        <v>0.001965</v>
      </c>
      <c r="K38" s="35">
        <v>0.002101</v>
      </c>
      <c r="L38" s="35">
        <v>0.002032</v>
      </c>
      <c r="M38" s="35">
        <v>0.00219</v>
      </c>
      <c r="N38" s="35">
        <v>0.002234</v>
      </c>
      <c r="O38" s="35">
        <v>0.002188</v>
      </c>
      <c r="P38" s="35">
        <v>0.001938</v>
      </c>
      <c r="Q38" s="35">
        <v>0.001597</v>
      </c>
      <c r="R38" s="35">
        <v>0.001485</v>
      </c>
      <c r="S38" s="35">
        <v>0.001361</v>
      </c>
      <c r="T38" s="35">
        <v>0.001253</v>
      </c>
      <c r="U38" s="35">
        <v>0.001041</v>
      </c>
      <c r="V38" s="35">
        <v>6.86E-4</v>
      </c>
      <c r="W38" s="35">
        <v>5.23E-4</v>
      </c>
      <c r="X38" s="35">
        <v>1.9E-4</v>
      </c>
      <c r="Y38" s="35">
        <v>0.0</v>
      </c>
      <c r="Z38" s="35">
        <v>-4.81E-4</v>
      </c>
      <c r="AA38" s="35">
        <v>-0.001197</v>
      </c>
      <c r="AB38" s="35">
        <v>-0.001442</v>
      </c>
      <c r="AC38" s="35">
        <v>-0.001879</v>
      </c>
      <c r="AD38" s="35">
        <v>-0.002152</v>
      </c>
      <c r="AE38" s="35">
        <v>-0.002632</v>
      </c>
      <c r="AF38" s="35">
        <v>-0.002769</v>
      </c>
      <c r="AG38" s="35">
        <v>-0.003051</v>
      </c>
      <c r="AH38" s="35">
        <v>-0.003402</v>
      </c>
      <c r="AI38" s="35">
        <v>-0.003558</v>
      </c>
      <c r="AJ38" s="35">
        <v>-0.004118</v>
      </c>
    </row>
    <row r="39" ht="15.0" customHeight="1">
      <c r="A39" s="35">
        <v>0.004116</v>
      </c>
      <c r="B39" s="35">
        <v>0.003686</v>
      </c>
      <c r="C39" s="35">
        <v>0.003222</v>
      </c>
      <c r="D39" s="35">
        <v>0.00288</v>
      </c>
      <c r="E39" s="35">
        <v>0.002545</v>
      </c>
      <c r="F39" s="35">
        <v>0.002482</v>
      </c>
      <c r="G39" s="35">
        <v>0.002442</v>
      </c>
      <c r="H39" s="35">
        <v>0.002464</v>
      </c>
      <c r="I39" s="35">
        <v>0.002367</v>
      </c>
      <c r="J39" s="35">
        <v>0.002199</v>
      </c>
      <c r="K39" s="35">
        <v>0.002425</v>
      </c>
      <c r="L39" s="35">
        <v>0.002361</v>
      </c>
      <c r="M39" s="35">
        <v>0.002321</v>
      </c>
      <c r="N39" s="35">
        <v>0.002397</v>
      </c>
      <c r="O39" s="35">
        <v>0.002265</v>
      </c>
      <c r="P39" s="35">
        <v>0.001985</v>
      </c>
      <c r="Q39" s="35">
        <v>0.001634</v>
      </c>
      <c r="R39" s="35">
        <v>0.001491</v>
      </c>
      <c r="S39" s="35">
        <v>0.001336</v>
      </c>
      <c r="T39" s="35">
        <v>0.001237</v>
      </c>
      <c r="U39" s="35">
        <v>0.001024</v>
      </c>
      <c r="V39" s="35">
        <v>7.08E-4</v>
      </c>
      <c r="W39" s="35">
        <v>5.09E-4</v>
      </c>
      <c r="X39" s="35">
        <v>2.22E-4</v>
      </c>
      <c r="Y39" s="35">
        <v>0.0</v>
      </c>
      <c r="Z39" s="35">
        <v>-4.72E-4</v>
      </c>
      <c r="AA39" s="35">
        <v>-0.001178</v>
      </c>
      <c r="AB39" s="35">
        <v>-0.001438</v>
      </c>
      <c r="AC39" s="35">
        <v>-0.001892</v>
      </c>
      <c r="AD39" s="35">
        <v>-0.002173</v>
      </c>
      <c r="AE39" s="35">
        <v>-0.002621</v>
      </c>
      <c r="AF39" s="35">
        <v>-0.002842</v>
      </c>
      <c r="AG39" s="35">
        <v>-0.003111</v>
      </c>
      <c r="AH39" s="35">
        <v>-0.003455</v>
      </c>
      <c r="AI39" s="35">
        <v>-0.003703</v>
      </c>
      <c r="AJ39" s="35">
        <v>-0.004277</v>
      </c>
    </row>
    <row r="40" ht="15.0" customHeight="1">
      <c r="A40" s="35">
        <v>0.005139</v>
      </c>
      <c r="B40" s="35">
        <v>0.004663</v>
      </c>
      <c r="C40" s="35">
        <v>0.004224</v>
      </c>
      <c r="D40" s="35">
        <v>0.003807</v>
      </c>
      <c r="E40" s="35">
        <v>0.003329</v>
      </c>
      <c r="F40" s="35">
        <v>0.003204</v>
      </c>
      <c r="G40" s="35">
        <v>0.003168</v>
      </c>
      <c r="H40" s="35">
        <v>0.003162</v>
      </c>
      <c r="I40" s="35">
        <v>0.003001</v>
      </c>
      <c r="J40" s="35">
        <v>0.002809</v>
      </c>
      <c r="K40" s="35">
        <v>0.003014</v>
      </c>
      <c r="L40" s="35">
        <v>0.002889</v>
      </c>
      <c r="M40" s="35">
        <v>0.002772</v>
      </c>
      <c r="N40" s="35">
        <v>0.002739</v>
      </c>
      <c r="O40" s="35">
        <v>0.002622</v>
      </c>
      <c r="P40" s="35">
        <v>0.002343</v>
      </c>
      <c r="Q40" s="35">
        <v>0.001949</v>
      </c>
      <c r="R40" s="35">
        <v>0.001704</v>
      </c>
      <c r="S40" s="35">
        <v>0.001518</v>
      </c>
      <c r="T40" s="35">
        <v>0.001399</v>
      </c>
      <c r="U40" s="35">
        <v>0.001128</v>
      </c>
      <c r="V40" s="35">
        <v>7.97E-4</v>
      </c>
      <c r="W40" s="35">
        <v>5.17E-4</v>
      </c>
      <c r="X40" s="35">
        <v>1.98E-4</v>
      </c>
      <c r="Y40" s="35">
        <v>0.0</v>
      </c>
      <c r="Z40" s="35">
        <v>-4.91E-4</v>
      </c>
      <c r="AA40" s="35">
        <v>-0.001211</v>
      </c>
      <c r="AB40" s="35">
        <v>-0.001448</v>
      </c>
      <c r="AC40" s="35">
        <v>-0.001888</v>
      </c>
      <c r="AD40" s="35">
        <v>-0.00216</v>
      </c>
      <c r="AE40" s="35">
        <v>-0.002567</v>
      </c>
      <c r="AF40" s="35">
        <v>-0.002867</v>
      </c>
      <c r="AG40" s="35">
        <v>-0.00305</v>
      </c>
      <c r="AH40" s="35">
        <v>-0.003389</v>
      </c>
      <c r="AI40" s="35">
        <v>-0.003697</v>
      </c>
      <c r="AJ40" s="35">
        <v>-0.00427</v>
      </c>
    </row>
    <row r="41" ht="15.0" customHeight="1">
      <c r="A41" s="35">
        <v>0.005333</v>
      </c>
      <c r="B41" s="35">
        <v>0.00487</v>
      </c>
      <c r="C41" s="35">
        <v>0.004327</v>
      </c>
      <c r="D41" s="35">
        <v>0.003916</v>
      </c>
      <c r="E41" s="35">
        <v>0.00348</v>
      </c>
      <c r="F41" s="35">
        <v>0.00343</v>
      </c>
      <c r="G41" s="35">
        <v>0.003411</v>
      </c>
      <c r="H41" s="35">
        <v>0.003343</v>
      </c>
      <c r="I41" s="35">
        <v>0.003123</v>
      </c>
      <c r="J41" s="35">
        <v>0.002892</v>
      </c>
      <c r="K41" s="35">
        <v>0.003114</v>
      </c>
      <c r="L41" s="35">
        <v>0.00298</v>
      </c>
      <c r="M41" s="35">
        <v>0.002849</v>
      </c>
      <c r="N41" s="35">
        <v>0.002885</v>
      </c>
      <c r="O41" s="35">
        <v>0.002749</v>
      </c>
      <c r="P41" s="35">
        <v>0.002454</v>
      </c>
      <c r="Q41" s="35">
        <v>0.002065</v>
      </c>
      <c r="R41" s="35">
        <v>0.001822</v>
      </c>
      <c r="S41" s="35">
        <v>0.001603</v>
      </c>
      <c r="T41" s="35">
        <v>0.001504</v>
      </c>
      <c r="U41" s="35">
        <v>0.001222</v>
      </c>
      <c r="V41" s="35">
        <v>8.63E-4</v>
      </c>
      <c r="W41" s="35">
        <v>5.86E-4</v>
      </c>
      <c r="X41" s="35">
        <v>2.33E-4</v>
      </c>
      <c r="Y41" s="35">
        <v>0.0</v>
      </c>
      <c r="Z41" s="35">
        <v>-5.17E-4</v>
      </c>
      <c r="AA41" s="35">
        <v>-0.00129</v>
      </c>
      <c r="AB41" s="35">
        <v>-0.001601</v>
      </c>
      <c r="AC41" s="35">
        <v>-0.002118</v>
      </c>
      <c r="AD41" s="35">
        <v>-0.002442</v>
      </c>
      <c r="AE41" s="35">
        <v>-0.002787</v>
      </c>
      <c r="AF41" s="35">
        <v>-0.003236</v>
      </c>
      <c r="AG41" s="35">
        <v>-0.0034</v>
      </c>
      <c r="AH41" s="35">
        <v>-0.003757</v>
      </c>
      <c r="AI41" s="35">
        <v>-0.004153</v>
      </c>
      <c r="AJ41" s="35">
        <v>-0.004754</v>
      </c>
    </row>
    <row r="42" ht="15.0" customHeight="1">
      <c r="A42" s="35">
        <v>0.005742</v>
      </c>
      <c r="B42" s="35">
        <v>0.005281</v>
      </c>
      <c r="C42" s="35">
        <v>0.004783</v>
      </c>
      <c r="D42" s="35">
        <v>0.004339</v>
      </c>
      <c r="E42" s="35">
        <v>0.003867</v>
      </c>
      <c r="F42" s="35">
        <v>0.003703</v>
      </c>
      <c r="G42" s="35">
        <v>0.003604</v>
      </c>
      <c r="H42" s="35">
        <v>0.003557</v>
      </c>
      <c r="I42" s="35">
        <v>0.003395</v>
      </c>
      <c r="J42" s="35">
        <v>0.003142</v>
      </c>
      <c r="K42" s="35">
        <v>0.003378</v>
      </c>
      <c r="L42" s="35">
        <v>0.003235</v>
      </c>
      <c r="M42" s="35">
        <v>0.003026</v>
      </c>
      <c r="N42" s="35">
        <v>0.002986</v>
      </c>
      <c r="O42" s="35">
        <v>0.002794</v>
      </c>
      <c r="P42" s="35">
        <v>0.002505</v>
      </c>
      <c r="Q42" s="35">
        <v>0.002099</v>
      </c>
      <c r="R42" s="35">
        <v>0.001852</v>
      </c>
      <c r="S42" s="35">
        <v>0.001571</v>
      </c>
      <c r="T42" s="35">
        <v>0.001464</v>
      </c>
      <c r="U42" s="35">
        <v>0.001178</v>
      </c>
      <c r="V42" s="35">
        <v>8.59E-4</v>
      </c>
      <c r="W42" s="35">
        <v>5.58E-4</v>
      </c>
      <c r="X42" s="35">
        <v>2.01E-4</v>
      </c>
      <c r="Y42" s="35">
        <v>0.0</v>
      </c>
      <c r="Z42" s="35">
        <v>-5.1E-4</v>
      </c>
      <c r="AA42" s="35">
        <v>-0.001224</v>
      </c>
      <c r="AB42" s="35">
        <v>-0.001491</v>
      </c>
      <c r="AC42" s="35">
        <v>-0.001995</v>
      </c>
      <c r="AD42" s="35">
        <v>-0.002316</v>
      </c>
      <c r="AE42" s="35">
        <v>-0.002647</v>
      </c>
      <c r="AF42" s="35">
        <v>-0.003135</v>
      </c>
      <c r="AG42" s="35">
        <v>-0.003294</v>
      </c>
      <c r="AH42" s="35">
        <v>-0.003641</v>
      </c>
      <c r="AI42" s="35">
        <v>-0.004056</v>
      </c>
      <c r="AJ42" s="35">
        <v>-0.004686</v>
      </c>
    </row>
    <row r="43" ht="15.0" customHeight="1">
      <c r="A43" s="35">
        <v>0.006505</v>
      </c>
      <c r="B43" s="35">
        <v>0.006062</v>
      </c>
      <c r="C43" s="35">
        <v>0.005539</v>
      </c>
      <c r="D43" s="35">
        <v>0.004947</v>
      </c>
      <c r="E43" s="35">
        <v>0.004548</v>
      </c>
      <c r="F43" s="35">
        <v>0.004281</v>
      </c>
      <c r="G43" s="35">
        <v>0.004161</v>
      </c>
      <c r="H43" s="35">
        <v>0.004145</v>
      </c>
      <c r="I43" s="35">
        <v>0.003935</v>
      </c>
      <c r="J43" s="35">
        <v>0.003527</v>
      </c>
      <c r="K43" s="35">
        <v>0.003587</v>
      </c>
      <c r="L43" s="35">
        <v>0.003429</v>
      </c>
      <c r="M43" s="35">
        <v>0.003356</v>
      </c>
      <c r="N43" s="35">
        <v>0.00324</v>
      </c>
      <c r="O43" s="35">
        <v>0.003018</v>
      </c>
      <c r="P43" s="35">
        <v>0.002644</v>
      </c>
      <c r="Q43" s="35">
        <v>0.002253</v>
      </c>
      <c r="R43" s="35">
        <v>0.001987</v>
      </c>
      <c r="S43" s="35">
        <v>0.001704</v>
      </c>
      <c r="T43" s="35">
        <v>0.001584</v>
      </c>
      <c r="U43" s="35">
        <v>0.001263</v>
      </c>
      <c r="V43" s="35">
        <v>8.66E-4</v>
      </c>
      <c r="W43" s="35">
        <v>6.07E-4</v>
      </c>
      <c r="X43" s="35">
        <v>2.33E-4</v>
      </c>
      <c r="Y43" s="35">
        <v>0.0</v>
      </c>
      <c r="Z43" s="35">
        <v>-5.66E-4</v>
      </c>
      <c r="AA43" s="35">
        <v>-0.001328</v>
      </c>
      <c r="AB43" s="35">
        <v>-0.001618</v>
      </c>
      <c r="AC43" s="35">
        <v>-0.002129</v>
      </c>
      <c r="AD43" s="35">
        <v>-0.002557</v>
      </c>
      <c r="AE43" s="35">
        <v>-0.003079</v>
      </c>
      <c r="AF43" s="35">
        <v>-0.003559</v>
      </c>
      <c r="AG43" s="35">
        <v>-0.003987</v>
      </c>
      <c r="AH43" s="35">
        <v>-0.004478</v>
      </c>
      <c r="AI43" s="35">
        <v>-0.004825</v>
      </c>
      <c r="AJ43" s="35">
        <v>-0.005445</v>
      </c>
    </row>
    <row r="44" ht="15.0" customHeight="1">
      <c r="A44" s="35">
        <v>0.006927</v>
      </c>
      <c r="B44" s="35">
        <v>0.00641</v>
      </c>
      <c r="C44" s="35">
        <v>0.005809</v>
      </c>
      <c r="D44" s="35">
        <v>0.005236</v>
      </c>
      <c r="E44" s="35">
        <v>0.004803</v>
      </c>
      <c r="F44" s="35">
        <v>0.004482</v>
      </c>
      <c r="G44" s="35">
        <v>0.004279</v>
      </c>
      <c r="H44" s="35">
        <v>0.004211</v>
      </c>
      <c r="I44" s="35">
        <v>0.003993</v>
      </c>
      <c r="J44" s="35">
        <v>0.003651</v>
      </c>
      <c r="K44" s="35">
        <v>0.003737</v>
      </c>
      <c r="L44" s="35">
        <v>0.003557</v>
      </c>
      <c r="M44" s="35">
        <v>0.003473</v>
      </c>
      <c r="N44" s="35">
        <v>0.003375</v>
      </c>
      <c r="O44" s="35">
        <v>0.00311</v>
      </c>
      <c r="P44" s="35">
        <v>0.002704</v>
      </c>
      <c r="Q44" s="35">
        <v>0.00229</v>
      </c>
      <c r="R44" s="35">
        <v>0.002032</v>
      </c>
      <c r="S44" s="35">
        <v>0.001768</v>
      </c>
      <c r="T44" s="35">
        <v>0.0016</v>
      </c>
      <c r="U44" s="35">
        <v>0.001297</v>
      </c>
      <c r="V44" s="35">
        <v>9.32E-4</v>
      </c>
      <c r="W44" s="35">
        <v>6.11E-4</v>
      </c>
      <c r="X44" s="35">
        <v>2.27E-4</v>
      </c>
      <c r="Y44" s="35">
        <v>0.0</v>
      </c>
      <c r="Z44" s="35">
        <v>-5.28E-4</v>
      </c>
      <c r="AA44" s="35">
        <v>-0.001267</v>
      </c>
      <c r="AB44" s="35">
        <v>-0.001592</v>
      </c>
      <c r="AC44" s="35">
        <v>-0.002109</v>
      </c>
      <c r="AD44" s="35">
        <v>-0.002551</v>
      </c>
      <c r="AE44" s="35">
        <v>-0.003124</v>
      </c>
      <c r="AF44" s="35">
        <v>-0.003632</v>
      </c>
      <c r="AG44" s="35">
        <v>-0.004092</v>
      </c>
      <c r="AH44" s="35">
        <v>-0.004594</v>
      </c>
      <c r="AI44" s="35">
        <v>-0.004957</v>
      </c>
      <c r="AJ44" s="35">
        <v>-0.005642</v>
      </c>
    </row>
    <row r="45" ht="15.0" customHeight="1">
      <c r="A45" s="35">
        <v>0.007291</v>
      </c>
      <c r="B45" s="35">
        <v>0.00678</v>
      </c>
      <c r="C45" s="35">
        <v>0.00619</v>
      </c>
      <c r="D45" s="35">
        <v>0.005603</v>
      </c>
      <c r="E45" s="35">
        <v>0.005124</v>
      </c>
      <c r="F45" s="35">
        <v>0.004785</v>
      </c>
      <c r="G45" s="35">
        <v>0.00455</v>
      </c>
      <c r="H45" s="35">
        <v>0.004539</v>
      </c>
      <c r="I45" s="35">
        <v>0.004372</v>
      </c>
      <c r="J45" s="35">
        <v>0.003967</v>
      </c>
      <c r="K45" s="35">
        <v>0.004004</v>
      </c>
      <c r="L45" s="35">
        <v>0.003822</v>
      </c>
      <c r="M45" s="35">
        <v>0.003745</v>
      </c>
      <c r="N45" s="35">
        <v>0.003539</v>
      </c>
      <c r="O45" s="35">
        <v>0.003294</v>
      </c>
      <c r="P45" s="35">
        <v>0.002869</v>
      </c>
      <c r="Q45" s="35">
        <v>0.002496</v>
      </c>
      <c r="R45" s="35">
        <v>0.0022</v>
      </c>
      <c r="S45" s="35">
        <v>0.001873</v>
      </c>
      <c r="T45" s="35">
        <v>0.001658</v>
      </c>
      <c r="U45" s="35">
        <v>0.001326</v>
      </c>
      <c r="V45" s="35">
        <v>9.1E-4</v>
      </c>
      <c r="W45" s="35">
        <v>6.09E-4</v>
      </c>
      <c r="X45" s="35">
        <v>2.39E-4</v>
      </c>
      <c r="Y45" s="35">
        <v>0.0</v>
      </c>
      <c r="Z45" s="35">
        <v>-5.39E-4</v>
      </c>
      <c r="AA45" s="35">
        <v>-0.001325</v>
      </c>
      <c r="AB45" s="35">
        <v>-0.001653</v>
      </c>
      <c r="AC45" s="35">
        <v>-0.002205</v>
      </c>
      <c r="AD45" s="35">
        <v>-0.002685</v>
      </c>
      <c r="AE45" s="35">
        <v>-0.003253</v>
      </c>
      <c r="AF45" s="35">
        <v>-0.003741</v>
      </c>
      <c r="AG45" s="35">
        <v>-0.00425</v>
      </c>
      <c r="AH45" s="35">
        <v>-0.004775</v>
      </c>
      <c r="AI45" s="35">
        <v>-0.005155</v>
      </c>
      <c r="AJ45" s="35">
        <v>-0.005808</v>
      </c>
    </row>
    <row r="46" ht="15.0" customHeight="1">
      <c r="A46" s="35">
        <v>0.007614</v>
      </c>
      <c r="B46" s="35">
        <v>0.007102</v>
      </c>
      <c r="C46" s="35">
        <v>0.006478</v>
      </c>
      <c r="D46" s="35">
        <v>0.005829</v>
      </c>
      <c r="E46" s="35">
        <v>0.00535</v>
      </c>
      <c r="F46" s="35">
        <v>0.005008</v>
      </c>
      <c r="G46" s="35">
        <v>0.004814</v>
      </c>
      <c r="H46" s="35">
        <v>0.004709</v>
      </c>
      <c r="I46" s="35">
        <v>0.004442</v>
      </c>
      <c r="J46" s="35">
        <v>0.004035</v>
      </c>
      <c r="K46" s="35">
        <v>0.004067</v>
      </c>
      <c r="L46" s="35">
        <v>0.003844</v>
      </c>
      <c r="M46" s="35">
        <v>0.003746</v>
      </c>
      <c r="N46" s="35">
        <v>0.003624</v>
      </c>
      <c r="O46" s="35">
        <v>0.003347</v>
      </c>
      <c r="P46" s="35">
        <v>0.00298</v>
      </c>
      <c r="Q46" s="35">
        <v>0.002554</v>
      </c>
      <c r="R46" s="35">
        <v>0.00225</v>
      </c>
      <c r="S46" s="35">
        <v>0.001952</v>
      </c>
      <c r="T46" s="35">
        <v>0.001787</v>
      </c>
      <c r="U46" s="35">
        <v>0.001427</v>
      </c>
      <c r="V46" s="35">
        <v>0.001016</v>
      </c>
      <c r="W46" s="35">
        <v>7.08E-4</v>
      </c>
      <c r="X46" s="35">
        <v>2.71E-4</v>
      </c>
      <c r="Y46" s="35">
        <v>0.0</v>
      </c>
      <c r="Z46" s="35">
        <v>-5.71E-4</v>
      </c>
      <c r="AA46" s="35">
        <v>-0.001341</v>
      </c>
      <c r="AB46" s="35">
        <v>-0.001676</v>
      </c>
      <c r="AC46" s="35">
        <v>-0.002231</v>
      </c>
      <c r="AD46" s="35">
        <v>-0.002729</v>
      </c>
      <c r="AE46" s="35">
        <v>-0.003339</v>
      </c>
      <c r="AF46" s="35">
        <v>-0.003916</v>
      </c>
      <c r="AG46" s="35">
        <v>-0.004402</v>
      </c>
      <c r="AH46" s="35">
        <v>-0.004951</v>
      </c>
      <c r="AI46" s="35">
        <v>-0.005339</v>
      </c>
      <c r="AJ46" s="35">
        <v>-0.006013</v>
      </c>
    </row>
    <row r="47" ht="15.0" customHeight="1">
      <c r="A47" s="35">
        <v>0.007828</v>
      </c>
      <c r="B47" s="35">
        <v>0.00725</v>
      </c>
      <c r="C47" s="35">
        <v>0.006604</v>
      </c>
      <c r="D47" s="35">
        <v>0.005981</v>
      </c>
      <c r="E47" s="35">
        <v>0.00548</v>
      </c>
      <c r="F47" s="35">
        <v>0.005116</v>
      </c>
      <c r="G47" s="35">
        <v>0.00485</v>
      </c>
      <c r="H47" s="35">
        <v>0.004777</v>
      </c>
      <c r="I47" s="35">
        <v>0.004587</v>
      </c>
      <c r="J47" s="35">
        <v>0.004216</v>
      </c>
      <c r="K47" s="35">
        <v>0.004269</v>
      </c>
      <c r="L47" s="35">
        <v>0.004063</v>
      </c>
      <c r="M47" s="35">
        <v>0.003906</v>
      </c>
      <c r="N47" s="35">
        <v>0.003733</v>
      </c>
      <c r="O47" s="35">
        <v>0.003432</v>
      </c>
      <c r="P47" s="35">
        <v>0.002971</v>
      </c>
      <c r="Q47" s="35">
        <v>0.002554</v>
      </c>
      <c r="R47" s="35">
        <v>0.00223</v>
      </c>
      <c r="S47" s="35">
        <v>0.001884</v>
      </c>
      <c r="T47" s="35">
        <v>0.001678</v>
      </c>
      <c r="U47" s="35">
        <v>0.001376</v>
      </c>
      <c r="V47" s="35">
        <v>9.63E-4</v>
      </c>
      <c r="W47" s="35">
        <v>6.3E-4</v>
      </c>
      <c r="X47" s="35">
        <v>2.39E-4</v>
      </c>
      <c r="Y47" s="35">
        <v>0.0</v>
      </c>
      <c r="Z47" s="35">
        <v>-5.6E-4</v>
      </c>
      <c r="AA47" s="35">
        <v>-0.001322</v>
      </c>
      <c r="AB47" s="35">
        <v>-0.001642</v>
      </c>
      <c r="AC47" s="35">
        <v>-0.00223</v>
      </c>
      <c r="AD47" s="35">
        <v>-0.002708</v>
      </c>
      <c r="AE47" s="35">
        <v>-0.003299</v>
      </c>
      <c r="AF47" s="35">
        <v>-0.00384</v>
      </c>
      <c r="AG47" s="35">
        <v>-0.00434</v>
      </c>
      <c r="AH47" s="35">
        <v>-0.004874</v>
      </c>
      <c r="AI47" s="35">
        <v>-0.00528</v>
      </c>
      <c r="AJ47" s="35">
        <v>-0.005966</v>
      </c>
    </row>
    <row r="48" ht="15.0" customHeight="1">
      <c r="A48" s="35">
        <v>0.008629</v>
      </c>
      <c r="B48" s="35">
        <v>0.008048</v>
      </c>
      <c r="C48" s="35">
        <v>0.007322</v>
      </c>
      <c r="D48" s="35">
        <v>0.006653</v>
      </c>
      <c r="E48" s="35">
        <v>0.006103</v>
      </c>
      <c r="F48" s="35">
        <v>0.00568</v>
      </c>
      <c r="G48" s="35">
        <v>0.005411</v>
      </c>
      <c r="H48" s="35">
        <v>0.005304</v>
      </c>
      <c r="I48" s="35">
        <v>0.005023</v>
      </c>
      <c r="J48" s="35">
        <v>0.004532</v>
      </c>
      <c r="K48" s="35">
        <v>0.004522</v>
      </c>
      <c r="L48" s="35">
        <v>0.004298</v>
      </c>
      <c r="M48" s="35">
        <v>0.004175</v>
      </c>
      <c r="N48" s="35">
        <v>0.003942</v>
      </c>
      <c r="O48" s="35">
        <v>0.003615</v>
      </c>
      <c r="P48" s="35">
        <v>0.003176</v>
      </c>
      <c r="Q48" s="35">
        <v>0.00278</v>
      </c>
      <c r="R48" s="35">
        <v>0.002425</v>
      </c>
      <c r="S48" s="35">
        <v>0.00205</v>
      </c>
      <c r="T48" s="35">
        <v>0.001828</v>
      </c>
      <c r="U48" s="35">
        <v>0.001428</v>
      </c>
      <c r="V48" s="35">
        <v>0.001014</v>
      </c>
      <c r="W48" s="35">
        <v>6.85E-4</v>
      </c>
      <c r="X48" s="35">
        <v>2.72E-4</v>
      </c>
      <c r="Y48" s="35">
        <v>0.0</v>
      </c>
      <c r="Z48" s="35">
        <v>-5.61E-4</v>
      </c>
      <c r="AA48" s="35">
        <v>-0.001372</v>
      </c>
      <c r="AB48" s="35">
        <v>-0.001744</v>
      </c>
      <c r="AC48" s="35">
        <v>-0.00233</v>
      </c>
      <c r="AD48" s="35">
        <v>-0.002828</v>
      </c>
      <c r="AE48" s="35">
        <v>-0.003482</v>
      </c>
      <c r="AF48" s="35">
        <v>-0.004034</v>
      </c>
      <c r="AG48" s="35">
        <v>-0.004603</v>
      </c>
      <c r="AH48" s="35">
        <v>-0.005158</v>
      </c>
      <c r="AI48" s="35">
        <v>-0.005616</v>
      </c>
      <c r="AJ48" s="35">
        <v>-0.006252</v>
      </c>
    </row>
    <row r="49" ht="15.0" customHeight="1">
      <c r="A49" s="35">
        <v>0.008533</v>
      </c>
      <c r="B49" s="35">
        <v>0.007941</v>
      </c>
      <c r="C49" s="35">
        <v>0.007246</v>
      </c>
      <c r="D49" s="35">
        <v>0.006535</v>
      </c>
      <c r="E49" s="35">
        <v>0.006012</v>
      </c>
      <c r="F49" s="35">
        <v>0.005573</v>
      </c>
      <c r="G49" s="35">
        <v>0.005262</v>
      </c>
      <c r="H49" s="35">
        <v>0.005089</v>
      </c>
      <c r="I49" s="35">
        <v>0.004847</v>
      </c>
      <c r="J49" s="35">
        <v>0.004463</v>
      </c>
      <c r="K49" s="35">
        <v>0.00449</v>
      </c>
      <c r="L49" s="35">
        <v>0.004249</v>
      </c>
      <c r="M49" s="35">
        <v>0.004101</v>
      </c>
      <c r="N49" s="35">
        <v>0.003918</v>
      </c>
      <c r="O49" s="35">
        <v>0.003606</v>
      </c>
      <c r="P49" s="35">
        <v>0.003167</v>
      </c>
      <c r="Q49" s="35">
        <v>0.002721</v>
      </c>
      <c r="R49" s="35">
        <v>0.002367</v>
      </c>
      <c r="S49" s="35">
        <v>0.00206</v>
      </c>
      <c r="T49" s="35">
        <v>0.001868</v>
      </c>
      <c r="U49" s="35">
        <v>0.001506</v>
      </c>
      <c r="V49" s="35">
        <v>0.001083</v>
      </c>
      <c r="W49" s="35">
        <v>7.21E-4</v>
      </c>
      <c r="X49" s="35">
        <v>2.8E-4</v>
      </c>
      <c r="Y49" s="35">
        <v>0.0</v>
      </c>
      <c r="Z49" s="35">
        <v>-5.53E-4</v>
      </c>
      <c r="AA49" s="35">
        <v>-0.00133</v>
      </c>
      <c r="AB49" s="35">
        <v>-0.0017</v>
      </c>
      <c r="AC49" s="35">
        <v>-0.002295</v>
      </c>
      <c r="AD49" s="35">
        <v>-0.002838</v>
      </c>
      <c r="AE49" s="35">
        <v>-0.003479</v>
      </c>
      <c r="AF49" s="35">
        <v>-0.004041</v>
      </c>
      <c r="AG49" s="35">
        <v>-0.004525</v>
      </c>
      <c r="AH49" s="35">
        <v>-0.00512</v>
      </c>
      <c r="AI49" s="35">
        <v>-0.005522</v>
      </c>
      <c r="AJ49" s="35">
        <v>-0.006202</v>
      </c>
    </row>
    <row r="50" ht="15.0" customHeight="1">
      <c r="A50" s="35">
        <v>0.008941</v>
      </c>
      <c r="B50" s="35">
        <v>0.008334</v>
      </c>
      <c r="C50" s="35">
        <v>0.007628</v>
      </c>
      <c r="D50" s="35">
        <v>0.006944</v>
      </c>
      <c r="E50" s="35">
        <v>0.006383</v>
      </c>
      <c r="F50" s="35">
        <v>0.006002</v>
      </c>
      <c r="G50" s="35">
        <v>0.005689</v>
      </c>
      <c r="H50" s="35">
        <v>0.005546</v>
      </c>
      <c r="I50" s="35">
        <v>0.005211</v>
      </c>
      <c r="J50" s="35">
        <v>0.004696</v>
      </c>
      <c r="K50" s="35">
        <v>0.004595</v>
      </c>
      <c r="L50" s="35">
        <v>0.004305</v>
      </c>
      <c r="M50" s="35">
        <v>0.00407</v>
      </c>
      <c r="N50" s="35">
        <v>0.003841</v>
      </c>
      <c r="O50" s="35">
        <v>0.003591</v>
      </c>
      <c r="P50" s="35">
        <v>0.003165</v>
      </c>
      <c r="Q50" s="35">
        <v>0.002727</v>
      </c>
      <c r="R50" s="35">
        <v>0.002349</v>
      </c>
      <c r="S50" s="35">
        <v>0.002004</v>
      </c>
      <c r="T50" s="35">
        <v>0.001839</v>
      </c>
      <c r="U50" s="35">
        <v>0.001466</v>
      </c>
      <c r="V50" s="35">
        <v>0.001044</v>
      </c>
      <c r="W50" s="35">
        <v>6.9E-4</v>
      </c>
      <c r="X50" s="35">
        <v>2.66E-4</v>
      </c>
      <c r="Y50" s="35">
        <v>0.0</v>
      </c>
      <c r="Z50" s="35">
        <v>-5.74E-4</v>
      </c>
      <c r="AA50" s="35">
        <v>-0.001312</v>
      </c>
      <c r="AB50" s="35">
        <v>-0.001644</v>
      </c>
      <c r="AC50" s="35">
        <v>-0.002221</v>
      </c>
      <c r="AD50" s="35">
        <v>-0.002722</v>
      </c>
      <c r="AE50" s="35">
        <v>-0.003384</v>
      </c>
      <c r="AF50" s="35">
        <v>-0.003976</v>
      </c>
      <c r="AG50" s="35">
        <v>-0.004516</v>
      </c>
      <c r="AH50" s="35">
        <v>-0.005096</v>
      </c>
      <c r="AI50" s="35">
        <v>-0.005537</v>
      </c>
      <c r="AJ50" s="35">
        <v>-0.0062</v>
      </c>
    </row>
    <row r="51" ht="15.0" customHeight="1">
      <c r="A51" s="35">
        <v>0.009052</v>
      </c>
      <c r="B51" s="35">
        <v>0.008494</v>
      </c>
      <c r="C51" s="35">
        <v>0.007749</v>
      </c>
      <c r="D51" s="35">
        <v>0.007073</v>
      </c>
      <c r="E51" s="35">
        <v>0.006529</v>
      </c>
      <c r="F51" s="35">
        <v>0.006063</v>
      </c>
      <c r="G51" s="35">
        <v>0.00575</v>
      </c>
      <c r="H51" s="35">
        <v>0.005646</v>
      </c>
      <c r="I51" s="35">
        <v>0.005361</v>
      </c>
      <c r="J51" s="35">
        <v>0.004887</v>
      </c>
      <c r="K51" s="35">
        <v>0.004856</v>
      </c>
      <c r="L51" s="35">
        <v>0.004618</v>
      </c>
      <c r="M51" s="35">
        <v>0.004474</v>
      </c>
      <c r="N51" s="35">
        <v>0.004195</v>
      </c>
      <c r="O51" s="35">
        <v>0.003738</v>
      </c>
      <c r="P51" s="35">
        <v>0.003115</v>
      </c>
      <c r="Q51" s="35">
        <v>0.002617</v>
      </c>
      <c r="R51" s="35">
        <v>0.002351</v>
      </c>
      <c r="S51" s="35">
        <v>0.002037</v>
      </c>
      <c r="T51" s="35">
        <v>0.001849</v>
      </c>
      <c r="U51" s="35">
        <v>0.001453</v>
      </c>
      <c r="V51" s="35">
        <v>0.001019</v>
      </c>
      <c r="W51" s="35">
        <v>6.52E-4</v>
      </c>
      <c r="X51" s="35">
        <v>2.65E-4</v>
      </c>
      <c r="Y51" s="35">
        <v>0.0</v>
      </c>
      <c r="Z51" s="35">
        <v>-5.49E-4</v>
      </c>
      <c r="AA51" s="35">
        <v>-0.001335</v>
      </c>
      <c r="AB51" s="35">
        <v>-0.001747</v>
      </c>
      <c r="AC51" s="35">
        <v>-0.002341</v>
      </c>
      <c r="AD51" s="35">
        <v>-0.002798</v>
      </c>
      <c r="AE51" s="35">
        <v>-0.003414</v>
      </c>
      <c r="AF51" s="35">
        <v>-0.003968</v>
      </c>
      <c r="AG51" s="35">
        <v>-0.004506</v>
      </c>
      <c r="AH51" s="35">
        <v>-0.005091</v>
      </c>
      <c r="AI51" s="35">
        <v>-0.005488</v>
      </c>
      <c r="AJ51" s="35">
        <v>-0.006136</v>
      </c>
    </row>
    <row r="52" ht="15.0" customHeight="1">
      <c r="A52" s="35">
        <v>0.009371</v>
      </c>
      <c r="B52" s="35">
        <v>0.008679</v>
      </c>
      <c r="C52" s="35">
        <v>0.007938</v>
      </c>
      <c r="D52" s="35">
        <v>0.007249</v>
      </c>
      <c r="E52" s="35">
        <v>0.006669</v>
      </c>
      <c r="F52" s="35">
        <v>0.006209</v>
      </c>
      <c r="G52" s="35">
        <v>0.005898</v>
      </c>
      <c r="H52" s="35">
        <v>0.005731</v>
      </c>
      <c r="I52" s="35">
        <v>0.005455</v>
      </c>
      <c r="J52" s="35">
        <v>0.005006</v>
      </c>
      <c r="K52" s="35">
        <v>0.004981</v>
      </c>
      <c r="L52" s="35">
        <v>0.004735</v>
      </c>
      <c r="M52" s="35">
        <v>0.004527</v>
      </c>
      <c r="N52" s="35">
        <v>0.00433</v>
      </c>
      <c r="O52" s="35">
        <v>0.003976</v>
      </c>
      <c r="P52" s="35">
        <v>0.003519</v>
      </c>
      <c r="Q52" s="35">
        <v>0.003021</v>
      </c>
      <c r="R52" s="35">
        <v>0.002415</v>
      </c>
      <c r="S52" s="35">
        <v>0.002052</v>
      </c>
      <c r="T52" s="35">
        <v>0.001842</v>
      </c>
      <c r="U52" s="35">
        <v>0.001454</v>
      </c>
      <c r="V52" s="35">
        <v>0.001053</v>
      </c>
      <c r="W52" s="35">
        <v>7.0E-4</v>
      </c>
      <c r="X52" s="35">
        <v>2.57E-4</v>
      </c>
      <c r="Y52" s="35">
        <v>0.0</v>
      </c>
      <c r="Z52" s="35">
        <v>-5.42E-4</v>
      </c>
      <c r="AA52" s="35">
        <v>-0.001286</v>
      </c>
      <c r="AB52" s="35">
        <v>-0.001645</v>
      </c>
      <c r="AC52" s="35">
        <v>-0.002195</v>
      </c>
      <c r="AD52" s="35">
        <v>-0.002703</v>
      </c>
      <c r="AE52" s="35">
        <v>-0.003354</v>
      </c>
      <c r="AF52" s="35">
        <v>-0.00389</v>
      </c>
      <c r="AG52" s="35">
        <v>-0.004388</v>
      </c>
      <c r="AH52" s="35">
        <v>-0.004948</v>
      </c>
      <c r="AI52" s="35">
        <v>-0.005377</v>
      </c>
      <c r="AJ52" s="35">
        <v>-0.006022</v>
      </c>
    </row>
    <row r="53" ht="15.0" customHeight="1">
      <c r="A53" s="35">
        <v>0.009487</v>
      </c>
      <c r="B53" s="35">
        <v>0.008853</v>
      </c>
      <c r="C53" s="35">
        <v>0.0081</v>
      </c>
      <c r="D53" s="35">
        <v>0.007359</v>
      </c>
      <c r="E53" s="35">
        <v>0.006813</v>
      </c>
      <c r="F53" s="35">
        <v>0.006378</v>
      </c>
      <c r="G53" s="35">
        <v>0.006043</v>
      </c>
      <c r="H53" s="35">
        <v>0.005857</v>
      </c>
      <c r="I53" s="35">
        <v>0.005594</v>
      </c>
      <c r="J53" s="35">
        <v>0.005147</v>
      </c>
      <c r="K53" s="35">
        <v>0.005119</v>
      </c>
      <c r="L53" s="35">
        <v>0.004827</v>
      </c>
      <c r="M53" s="35">
        <v>0.004696</v>
      </c>
      <c r="N53" s="35">
        <v>0.004504</v>
      </c>
      <c r="O53" s="35">
        <v>0.004227</v>
      </c>
      <c r="P53" s="35">
        <v>0.003713</v>
      </c>
      <c r="Q53" s="35">
        <v>0.003006</v>
      </c>
      <c r="R53" s="35">
        <v>0.002459</v>
      </c>
      <c r="S53" s="35">
        <v>0.002082</v>
      </c>
      <c r="T53" s="35">
        <v>0.001872</v>
      </c>
      <c r="U53" s="35">
        <v>0.001504</v>
      </c>
      <c r="V53" s="35">
        <v>0.001071</v>
      </c>
      <c r="W53" s="35">
        <v>7.08E-4</v>
      </c>
      <c r="X53" s="35">
        <v>2.51E-4</v>
      </c>
      <c r="Y53" s="35">
        <v>0.0</v>
      </c>
      <c r="Z53" s="35">
        <v>-5.16E-4</v>
      </c>
      <c r="AA53" s="35">
        <v>-0.00124</v>
      </c>
      <c r="AB53" s="35">
        <v>-0.001543</v>
      </c>
      <c r="AC53" s="35">
        <v>-0.002095</v>
      </c>
      <c r="AD53" s="35">
        <v>-0.002661</v>
      </c>
      <c r="AE53" s="35">
        <v>-0.003299</v>
      </c>
      <c r="AF53" s="35">
        <v>-0.003804</v>
      </c>
      <c r="AG53" s="35">
        <v>-0.004266</v>
      </c>
      <c r="AH53" s="35">
        <v>-0.004816</v>
      </c>
      <c r="AI53" s="35">
        <v>-0.005233</v>
      </c>
      <c r="AJ53" s="35">
        <v>-0.005853</v>
      </c>
    </row>
    <row r="54" ht="15.0" customHeight="1">
      <c r="A54" s="35">
        <v>0.00957</v>
      </c>
      <c r="B54" s="35">
        <v>0.008956</v>
      </c>
      <c r="C54" s="35">
        <v>0.008208</v>
      </c>
      <c r="D54" s="35">
        <v>0.007511</v>
      </c>
      <c r="E54" s="35">
        <v>0.006922</v>
      </c>
      <c r="F54" s="35">
        <v>0.006441</v>
      </c>
      <c r="G54" s="35">
        <v>0.006106</v>
      </c>
      <c r="H54" s="35">
        <v>0.005948</v>
      </c>
      <c r="I54" s="35">
        <v>0.005677</v>
      </c>
      <c r="J54" s="35">
        <v>0.005269</v>
      </c>
      <c r="K54" s="35">
        <v>0.005197</v>
      </c>
      <c r="L54" s="35">
        <v>0.00489</v>
      </c>
      <c r="M54" s="35">
        <v>0.004628</v>
      </c>
      <c r="N54" s="35">
        <v>0.004283</v>
      </c>
      <c r="O54" s="35">
        <v>0.003797</v>
      </c>
      <c r="P54" s="35">
        <v>0.003298</v>
      </c>
      <c r="Q54" s="35">
        <v>0.002775</v>
      </c>
      <c r="R54" s="35">
        <v>0.002376</v>
      </c>
      <c r="S54" s="35">
        <v>0.002004</v>
      </c>
      <c r="T54" s="35">
        <v>0.001808</v>
      </c>
      <c r="U54" s="35">
        <v>0.001435</v>
      </c>
      <c r="V54" s="35">
        <v>0.001031</v>
      </c>
      <c r="W54" s="35">
        <v>6.62E-4</v>
      </c>
      <c r="X54" s="35">
        <v>2.51E-4</v>
      </c>
      <c r="Y54" s="35">
        <v>0.0</v>
      </c>
      <c r="Z54" s="35">
        <v>-5.39E-4</v>
      </c>
      <c r="AA54" s="35">
        <v>-0.001265</v>
      </c>
      <c r="AB54" s="35">
        <v>-0.001622</v>
      </c>
      <c r="AC54" s="35">
        <v>-0.002145</v>
      </c>
      <c r="AD54" s="35">
        <v>-0.002604</v>
      </c>
      <c r="AE54" s="35">
        <v>-0.003209</v>
      </c>
      <c r="AF54" s="35">
        <v>-0.003708</v>
      </c>
      <c r="AG54" s="35">
        <v>-0.004182</v>
      </c>
      <c r="AH54" s="35">
        <v>-0.004728</v>
      </c>
      <c r="AI54" s="35">
        <v>-0.00512</v>
      </c>
      <c r="AJ54" s="35">
        <v>-0.005739</v>
      </c>
    </row>
    <row r="55" ht="15.0" customHeight="1">
      <c r="A55" s="35">
        <v>0.009852</v>
      </c>
      <c r="B55" s="35">
        <v>0.009191</v>
      </c>
      <c r="C55" s="35">
        <v>0.008421</v>
      </c>
      <c r="D55" s="35">
        <v>0.007714</v>
      </c>
      <c r="E55" s="35">
        <v>0.007082</v>
      </c>
      <c r="F55" s="35">
        <v>0.006567</v>
      </c>
      <c r="G55" s="35">
        <v>0.006184</v>
      </c>
      <c r="H55" s="35">
        <v>0.005939</v>
      </c>
      <c r="I55" s="35">
        <v>0.005577</v>
      </c>
      <c r="J55" s="35">
        <v>0.005012</v>
      </c>
      <c r="K55" s="35">
        <v>0.004951</v>
      </c>
      <c r="L55" s="35">
        <v>0.004677</v>
      </c>
      <c r="M55" s="35">
        <v>0.004495</v>
      </c>
      <c r="N55" s="35">
        <v>0.004223</v>
      </c>
      <c r="O55" s="35">
        <v>0.003857</v>
      </c>
      <c r="P55" s="35">
        <v>0.003358</v>
      </c>
      <c r="Q55" s="35">
        <v>0.002842</v>
      </c>
      <c r="R55" s="35">
        <v>0.002447</v>
      </c>
      <c r="S55" s="35">
        <v>0.002056</v>
      </c>
      <c r="T55" s="35">
        <v>0.001793</v>
      </c>
      <c r="U55" s="35">
        <v>0.001395</v>
      </c>
      <c r="V55" s="35">
        <v>9.77E-4</v>
      </c>
      <c r="W55" s="35">
        <v>6.29E-4</v>
      </c>
      <c r="X55" s="35">
        <v>2.59E-4</v>
      </c>
      <c r="Y55" s="35">
        <v>0.0</v>
      </c>
      <c r="Z55" s="35">
        <v>-5.11E-4</v>
      </c>
      <c r="AA55" s="35">
        <v>-0.001243</v>
      </c>
      <c r="AB55" s="35">
        <v>-0.001566</v>
      </c>
      <c r="AC55" s="35">
        <v>-0.002078</v>
      </c>
      <c r="AD55" s="35">
        <v>-0.002525</v>
      </c>
      <c r="AE55" s="35">
        <v>-0.003136</v>
      </c>
      <c r="AF55" s="35">
        <v>-0.003618</v>
      </c>
      <c r="AG55" s="35">
        <v>-0.004109</v>
      </c>
      <c r="AH55" s="35">
        <v>-0.004645</v>
      </c>
      <c r="AI55" s="35">
        <v>-0.005073</v>
      </c>
      <c r="AJ55" s="35">
        <v>-0.005675</v>
      </c>
    </row>
    <row r="56" ht="15.0" customHeight="1">
      <c r="A56" s="35">
        <v>0.010064</v>
      </c>
      <c r="B56" s="35">
        <v>0.009401</v>
      </c>
      <c r="C56" s="35">
        <v>0.00853</v>
      </c>
      <c r="D56" s="35">
        <v>0.007717</v>
      </c>
      <c r="E56" s="35">
        <v>0.007123</v>
      </c>
      <c r="F56" s="35">
        <v>0.006645</v>
      </c>
      <c r="G56" s="35">
        <v>0.00629</v>
      </c>
      <c r="H56" s="35">
        <v>0.006051</v>
      </c>
      <c r="I56" s="35">
        <v>0.005736</v>
      </c>
      <c r="J56" s="35">
        <v>0.005242</v>
      </c>
      <c r="K56" s="35">
        <v>0.00516</v>
      </c>
      <c r="L56" s="35">
        <v>0.004878</v>
      </c>
      <c r="M56" s="35">
        <v>0.004687</v>
      </c>
      <c r="N56" s="35">
        <v>0.004402</v>
      </c>
      <c r="O56" s="35">
        <v>0.004016</v>
      </c>
      <c r="P56" s="35">
        <v>0.003505</v>
      </c>
      <c r="Q56" s="35">
        <v>0.002976</v>
      </c>
      <c r="R56" s="35">
        <v>0.002562</v>
      </c>
      <c r="S56" s="35">
        <v>0.002164</v>
      </c>
      <c r="T56" s="35">
        <v>0.001935</v>
      </c>
      <c r="U56" s="35">
        <v>0.001533</v>
      </c>
      <c r="V56" s="35">
        <v>0.001068</v>
      </c>
      <c r="W56" s="35">
        <v>7.06E-4</v>
      </c>
      <c r="X56" s="35">
        <v>2.81E-4</v>
      </c>
      <c r="Y56" s="35">
        <v>0.0</v>
      </c>
      <c r="Z56" s="35">
        <v>-5.23E-4</v>
      </c>
      <c r="AA56" s="35">
        <v>-0.00119</v>
      </c>
      <c r="AB56" s="35">
        <v>-0.001487</v>
      </c>
      <c r="AC56" s="35">
        <v>-0.001954</v>
      </c>
      <c r="AD56" s="35">
        <v>-0.002385</v>
      </c>
      <c r="AE56" s="35">
        <v>-0.002966</v>
      </c>
      <c r="AF56" s="35">
        <v>-0.00342</v>
      </c>
      <c r="AG56" s="35">
        <v>-0.003896</v>
      </c>
      <c r="AH56" s="35">
        <v>-0.0044</v>
      </c>
      <c r="AI56" s="35">
        <v>-0.00477</v>
      </c>
      <c r="AJ56" s="35">
        <v>-0.005369</v>
      </c>
    </row>
    <row r="57" ht="15.0" customHeight="1">
      <c r="A57" s="35">
        <v>0.010035</v>
      </c>
      <c r="B57" s="35">
        <v>0.009359</v>
      </c>
      <c r="C57" s="35">
        <v>0.008551</v>
      </c>
      <c r="D57" s="35">
        <v>0.007818</v>
      </c>
      <c r="E57" s="35">
        <v>0.007181</v>
      </c>
      <c r="F57" s="35">
        <v>0.006663</v>
      </c>
      <c r="G57" s="35">
        <v>0.006295</v>
      </c>
      <c r="H57" s="35">
        <v>0.006084</v>
      </c>
      <c r="I57" s="35">
        <v>0.005742</v>
      </c>
      <c r="J57" s="35">
        <v>0.005286</v>
      </c>
      <c r="K57" s="35">
        <v>0.005209</v>
      </c>
      <c r="L57" s="35">
        <v>0.004908</v>
      </c>
      <c r="M57" s="35">
        <v>0.004618</v>
      </c>
      <c r="N57" s="35">
        <v>0.004358</v>
      </c>
      <c r="O57" s="35">
        <v>0.003938</v>
      </c>
      <c r="P57" s="35">
        <v>0.003466</v>
      </c>
      <c r="Q57" s="35">
        <v>0.002927</v>
      </c>
      <c r="R57" s="35">
        <v>0.00252</v>
      </c>
      <c r="S57" s="35">
        <v>0.00211</v>
      </c>
      <c r="T57" s="35">
        <v>0.001847</v>
      </c>
      <c r="U57" s="35">
        <v>0.001479</v>
      </c>
      <c r="V57" s="35">
        <v>0.001062</v>
      </c>
      <c r="W57" s="35">
        <v>6.91E-4</v>
      </c>
      <c r="X57" s="35">
        <v>2.66E-4</v>
      </c>
      <c r="Y57" s="35">
        <v>0.0</v>
      </c>
      <c r="Z57" s="35">
        <v>-5.0E-4</v>
      </c>
      <c r="AA57" s="35">
        <v>-0.001186</v>
      </c>
      <c r="AB57" s="35">
        <v>-0.001456</v>
      </c>
      <c r="AC57" s="35">
        <v>-0.0019</v>
      </c>
      <c r="AD57" s="35">
        <v>-0.002313</v>
      </c>
      <c r="AE57" s="35">
        <v>-0.002848</v>
      </c>
      <c r="AF57" s="35">
        <v>-0.003289</v>
      </c>
      <c r="AG57" s="35">
        <v>-0.003734</v>
      </c>
      <c r="AH57" s="35">
        <v>-0.004248</v>
      </c>
      <c r="AI57" s="35">
        <v>-0.004641</v>
      </c>
      <c r="AJ57" s="35">
        <v>-0.00521</v>
      </c>
    </row>
    <row r="58" ht="15.0" customHeight="1">
      <c r="A58" s="35">
        <v>0.010463</v>
      </c>
      <c r="B58" s="35">
        <v>0.009798</v>
      </c>
      <c r="C58" s="35">
        <v>0.008945</v>
      </c>
      <c r="D58" s="35">
        <v>0.008166</v>
      </c>
      <c r="E58" s="35">
        <v>0.007553</v>
      </c>
      <c r="F58" s="35">
        <v>0.00704</v>
      </c>
      <c r="G58" s="35">
        <v>0.006676</v>
      </c>
      <c r="H58" s="35">
        <v>0.006442</v>
      </c>
      <c r="I58" s="35">
        <v>0.006094</v>
      </c>
      <c r="J58" s="35">
        <v>0.005558</v>
      </c>
      <c r="K58" s="35">
        <v>0.005432</v>
      </c>
      <c r="L58" s="35">
        <v>0.005086</v>
      </c>
      <c r="M58" s="35">
        <v>0.004894</v>
      </c>
      <c r="N58" s="35">
        <v>0.00456</v>
      </c>
      <c r="O58" s="35">
        <v>0.004197</v>
      </c>
      <c r="P58" s="35">
        <v>0.003633</v>
      </c>
      <c r="Q58" s="35">
        <v>0.003064</v>
      </c>
      <c r="R58" s="35">
        <v>0.002634</v>
      </c>
      <c r="S58" s="35">
        <v>0.002219</v>
      </c>
      <c r="T58" s="35">
        <v>0.001934</v>
      </c>
      <c r="U58" s="35">
        <v>0.001485</v>
      </c>
      <c r="V58" s="35">
        <v>0.001026</v>
      </c>
      <c r="W58" s="35">
        <v>6.54E-4</v>
      </c>
      <c r="X58" s="35">
        <v>2.71E-4</v>
      </c>
      <c r="Y58" s="35">
        <v>0.0</v>
      </c>
      <c r="Z58" s="35">
        <v>-5.01E-4</v>
      </c>
      <c r="AA58" s="35">
        <v>-0.001151</v>
      </c>
      <c r="AB58" s="35">
        <v>-0.001381</v>
      </c>
      <c r="AC58" s="35">
        <v>-0.001836</v>
      </c>
      <c r="AD58" s="35">
        <v>-0.002201</v>
      </c>
      <c r="AE58" s="35">
        <v>-0.002711</v>
      </c>
      <c r="AF58" s="35">
        <v>-0.003122</v>
      </c>
      <c r="AG58" s="35">
        <v>-0.003542</v>
      </c>
      <c r="AH58" s="35">
        <v>-0.004004</v>
      </c>
      <c r="AI58" s="35">
        <v>-0.004362</v>
      </c>
      <c r="AJ58" s="35">
        <v>-0.004946</v>
      </c>
    </row>
    <row r="59" ht="15.0" customHeight="1">
      <c r="A59" s="35">
        <v>0.010634</v>
      </c>
      <c r="B59" s="35">
        <v>0.009936</v>
      </c>
      <c r="C59" s="35">
        <v>0.009068</v>
      </c>
      <c r="D59" s="35">
        <v>0.008291</v>
      </c>
      <c r="E59" s="35">
        <v>0.007679</v>
      </c>
      <c r="F59" s="35">
        <v>0.007123</v>
      </c>
      <c r="G59" s="35">
        <v>0.006717</v>
      </c>
      <c r="H59" s="35">
        <v>0.006435</v>
      </c>
      <c r="I59" s="35">
        <v>0.006073</v>
      </c>
      <c r="J59" s="35">
        <v>0.005582</v>
      </c>
      <c r="K59" s="35">
        <v>0.005464</v>
      </c>
      <c r="L59" s="35">
        <v>0.005159</v>
      </c>
      <c r="M59" s="35">
        <v>0.004908</v>
      </c>
      <c r="N59" s="35">
        <v>0.004606</v>
      </c>
      <c r="O59" s="35">
        <v>0.004179</v>
      </c>
      <c r="P59" s="35">
        <v>0.0037</v>
      </c>
      <c r="Q59" s="35">
        <v>0.003096</v>
      </c>
      <c r="R59" s="35">
        <v>0.002639</v>
      </c>
      <c r="S59" s="35">
        <v>0.002219</v>
      </c>
      <c r="T59" s="35">
        <v>0.001951</v>
      </c>
      <c r="U59" s="35">
        <v>0.001588</v>
      </c>
      <c r="V59" s="35">
        <v>0.001094</v>
      </c>
      <c r="W59" s="35">
        <v>7.21E-4</v>
      </c>
      <c r="X59" s="35">
        <v>2.86E-4</v>
      </c>
      <c r="Y59" s="35">
        <v>0.0</v>
      </c>
      <c r="Z59" s="35">
        <v>-4.82E-4</v>
      </c>
      <c r="AA59" s="35">
        <v>-0.001112</v>
      </c>
      <c r="AB59" s="35">
        <v>-0.001339</v>
      </c>
      <c r="AC59" s="35">
        <v>-0.001737</v>
      </c>
      <c r="AD59" s="35">
        <v>-0.002118</v>
      </c>
      <c r="AE59" s="35">
        <v>-0.002618</v>
      </c>
      <c r="AF59" s="35">
        <v>-0.003042</v>
      </c>
      <c r="AG59" s="35">
        <v>-0.003456</v>
      </c>
      <c r="AH59" s="35">
        <v>-0.003936</v>
      </c>
      <c r="AI59" s="35">
        <v>-0.00426</v>
      </c>
      <c r="AJ59" s="35">
        <v>-0.00482</v>
      </c>
    </row>
    <row r="60" ht="15.0" customHeight="1">
      <c r="A60" s="35">
        <v>0.010955</v>
      </c>
      <c r="B60" s="35">
        <v>0.010257</v>
      </c>
      <c r="C60" s="35">
        <v>0.009418</v>
      </c>
      <c r="D60" s="35">
        <v>0.008632</v>
      </c>
      <c r="E60" s="35">
        <v>0.007943</v>
      </c>
      <c r="F60" s="35">
        <v>0.007377</v>
      </c>
      <c r="G60" s="35">
        <v>0.006987</v>
      </c>
      <c r="H60" s="35">
        <v>0.006715</v>
      </c>
      <c r="I60" s="35">
        <v>0.006406</v>
      </c>
      <c r="J60" s="35">
        <v>0.005878</v>
      </c>
      <c r="K60" s="35">
        <v>0.005753</v>
      </c>
      <c r="L60" s="35">
        <v>0.00543</v>
      </c>
      <c r="M60" s="35">
        <v>0.005112</v>
      </c>
      <c r="N60" s="35">
        <v>0.004749</v>
      </c>
      <c r="O60" s="35">
        <v>0.004338</v>
      </c>
      <c r="P60" s="35">
        <v>0.003793</v>
      </c>
      <c r="Q60" s="35">
        <v>0.003235</v>
      </c>
      <c r="R60" s="35">
        <v>0.002753</v>
      </c>
      <c r="S60" s="35">
        <v>0.002302</v>
      </c>
      <c r="T60" s="35">
        <v>0.001987</v>
      </c>
      <c r="U60" s="35">
        <v>0.001568</v>
      </c>
      <c r="V60" s="35">
        <v>0.001109</v>
      </c>
      <c r="W60" s="35">
        <v>6.96E-4</v>
      </c>
      <c r="X60" s="35">
        <v>2.82E-4</v>
      </c>
      <c r="Y60" s="35">
        <v>0.0</v>
      </c>
      <c r="Z60" s="35">
        <v>-4.66E-4</v>
      </c>
      <c r="AA60" s="35">
        <v>-0.001084</v>
      </c>
      <c r="AB60" s="35">
        <v>-0.001329</v>
      </c>
      <c r="AC60" s="35">
        <v>-0.001745</v>
      </c>
      <c r="AD60" s="35">
        <v>-0.002089</v>
      </c>
      <c r="AE60" s="35">
        <v>-0.002587</v>
      </c>
      <c r="AF60" s="35">
        <v>-0.00296</v>
      </c>
      <c r="AG60" s="35">
        <v>-0.003384</v>
      </c>
      <c r="AH60" s="35">
        <v>-0.003826</v>
      </c>
      <c r="AI60" s="35">
        <v>-0.004179</v>
      </c>
      <c r="AJ60" s="35">
        <v>-0.004707</v>
      </c>
    </row>
    <row r="61" ht="15.0" customHeight="1">
      <c r="A61" s="35">
        <v>0.011345</v>
      </c>
      <c r="B61" s="35">
        <v>0.01064</v>
      </c>
      <c r="C61" s="35">
        <v>0.009728</v>
      </c>
      <c r="D61" s="35">
        <v>0.008873</v>
      </c>
      <c r="E61" s="35">
        <v>0.008252</v>
      </c>
      <c r="F61" s="35">
        <v>0.007673</v>
      </c>
      <c r="G61" s="35">
        <v>0.007217</v>
      </c>
      <c r="H61" s="35">
        <v>0.006885</v>
      </c>
      <c r="I61" s="35">
        <v>0.006484</v>
      </c>
      <c r="J61" s="35">
        <v>0.005846</v>
      </c>
      <c r="K61" s="35">
        <v>0.005648</v>
      </c>
      <c r="L61" s="35">
        <v>0.005276</v>
      </c>
      <c r="M61" s="35">
        <v>0.005078</v>
      </c>
      <c r="N61" s="35">
        <v>0.004693</v>
      </c>
      <c r="O61" s="35">
        <v>0.004316</v>
      </c>
      <c r="P61" s="35">
        <v>0.003754</v>
      </c>
      <c r="Q61" s="35">
        <v>0.00317</v>
      </c>
      <c r="R61" s="35">
        <v>0.002723</v>
      </c>
      <c r="S61" s="35">
        <v>0.002271</v>
      </c>
      <c r="T61" s="35">
        <v>0.001986</v>
      </c>
      <c r="U61" s="35">
        <v>0.00151</v>
      </c>
      <c r="V61" s="35">
        <v>0.001026</v>
      </c>
      <c r="W61" s="35">
        <v>6.64E-4</v>
      </c>
      <c r="X61" s="35">
        <v>2.75E-4</v>
      </c>
      <c r="Y61" s="35">
        <v>0.0</v>
      </c>
      <c r="Z61" s="35">
        <v>-4.67E-4</v>
      </c>
      <c r="AA61" s="35">
        <v>-0.001067</v>
      </c>
      <c r="AB61" s="35">
        <v>-0.001253</v>
      </c>
      <c r="AC61" s="35">
        <v>-0.00162</v>
      </c>
      <c r="AD61" s="35">
        <v>-0.001926</v>
      </c>
      <c r="AE61" s="35">
        <v>-0.0024</v>
      </c>
      <c r="AF61" s="35">
        <v>-0.002719</v>
      </c>
      <c r="AG61" s="35">
        <v>-0.003131</v>
      </c>
      <c r="AH61" s="35">
        <v>-0.003562</v>
      </c>
      <c r="AI61" s="35">
        <v>-0.003878</v>
      </c>
      <c r="AJ61" s="35">
        <v>-0.004395</v>
      </c>
    </row>
    <row r="62" ht="15.0" customHeight="1">
      <c r="A62" s="35">
        <v>0.010295</v>
      </c>
      <c r="B62" s="35">
        <v>0.009524</v>
      </c>
      <c r="C62" s="35">
        <v>0.008631</v>
      </c>
      <c r="D62" s="35">
        <v>0.007851</v>
      </c>
      <c r="E62" s="35">
        <v>0.007191</v>
      </c>
      <c r="F62" s="35">
        <v>0.006648</v>
      </c>
      <c r="G62" s="35">
        <v>0.006288</v>
      </c>
      <c r="H62" s="35">
        <v>0.005984</v>
      </c>
      <c r="I62" s="35">
        <v>0.005615</v>
      </c>
      <c r="J62" s="35">
        <v>0.005175</v>
      </c>
      <c r="K62" s="35">
        <v>0.005094</v>
      </c>
      <c r="L62" s="35">
        <v>0.004819</v>
      </c>
      <c r="M62" s="35">
        <v>0.004527</v>
      </c>
      <c r="N62" s="35">
        <v>0.004239</v>
      </c>
      <c r="O62" s="35">
        <v>0.003817</v>
      </c>
      <c r="P62" s="35">
        <v>0.003308</v>
      </c>
      <c r="Q62" s="35">
        <v>0.002773</v>
      </c>
      <c r="R62" s="35">
        <v>0.002331</v>
      </c>
      <c r="S62" s="35">
        <v>0.001952</v>
      </c>
      <c r="T62" s="35">
        <v>0.001698</v>
      </c>
      <c r="U62" s="35">
        <v>0.001305</v>
      </c>
      <c r="V62" s="35">
        <v>8.84E-4</v>
      </c>
      <c r="W62" s="35">
        <v>5.9E-4</v>
      </c>
      <c r="X62" s="35">
        <v>2.08E-4</v>
      </c>
      <c r="Y62" s="35">
        <v>0.0</v>
      </c>
      <c r="Z62" s="35">
        <v>-4.09E-4</v>
      </c>
      <c r="AA62" s="35">
        <v>-8.98E-4</v>
      </c>
      <c r="AB62" s="35">
        <v>-0.001023</v>
      </c>
      <c r="AC62" s="35">
        <v>-0.001293</v>
      </c>
      <c r="AD62" s="35">
        <v>-0.001524</v>
      </c>
      <c r="AE62" s="35">
        <v>-0.001863</v>
      </c>
      <c r="AF62" s="35">
        <v>-0.002173</v>
      </c>
      <c r="AG62" s="35">
        <v>-0.002433</v>
      </c>
      <c r="AH62" s="35">
        <v>-0.002754</v>
      </c>
      <c r="AI62" s="35">
        <v>-0.003041</v>
      </c>
      <c r="AJ62" s="35">
        <v>-0.003441</v>
      </c>
    </row>
    <row r="63" ht="15.0" customHeight="1">
      <c r="A63" s="35">
        <v>0.011551</v>
      </c>
      <c r="B63" s="35">
        <v>0.010831</v>
      </c>
      <c r="C63" s="35">
        <v>0.009962</v>
      </c>
      <c r="D63" s="35">
        <v>0.009113</v>
      </c>
      <c r="E63" s="35">
        <v>0.008353</v>
      </c>
      <c r="F63" s="35">
        <v>0.007725</v>
      </c>
      <c r="G63" s="35">
        <v>0.007287</v>
      </c>
      <c r="H63" s="35">
        <v>0.007011</v>
      </c>
      <c r="I63" s="35">
        <v>0.006627</v>
      </c>
      <c r="J63" s="35">
        <v>0.006058</v>
      </c>
      <c r="K63" s="35">
        <v>0.005854</v>
      </c>
      <c r="L63" s="35">
        <v>0.005454</v>
      </c>
      <c r="M63" s="35">
        <v>0.005119</v>
      </c>
      <c r="N63" s="35">
        <v>0.004736</v>
      </c>
      <c r="O63" s="35">
        <v>0.004365</v>
      </c>
      <c r="P63" s="35">
        <v>0.003841</v>
      </c>
      <c r="Q63" s="35">
        <v>0.003298</v>
      </c>
      <c r="R63" s="35">
        <v>0.002813</v>
      </c>
      <c r="S63" s="35">
        <v>0.002371</v>
      </c>
      <c r="T63" s="35">
        <v>0.001971</v>
      </c>
      <c r="U63" s="35">
        <v>0.00157</v>
      </c>
      <c r="V63" s="35">
        <v>0.001098</v>
      </c>
      <c r="W63" s="35">
        <v>6.53E-4</v>
      </c>
      <c r="X63" s="35">
        <v>2.73E-4</v>
      </c>
      <c r="Y63" s="35">
        <v>0.0</v>
      </c>
      <c r="Z63" s="35">
        <v>-4.27E-4</v>
      </c>
      <c r="AA63" s="35">
        <v>-9.25E-4</v>
      </c>
      <c r="AB63" s="35">
        <v>-0.001108</v>
      </c>
      <c r="AC63" s="35">
        <v>-0.001366</v>
      </c>
      <c r="AD63" s="35">
        <v>-0.001644</v>
      </c>
      <c r="AE63" s="35">
        <v>-0.002049</v>
      </c>
      <c r="AF63" s="35">
        <v>-0.002385</v>
      </c>
      <c r="AG63" s="35">
        <v>-0.002762</v>
      </c>
      <c r="AH63" s="35">
        <v>-0.003156</v>
      </c>
      <c r="AI63" s="35">
        <v>-0.00346</v>
      </c>
      <c r="AJ63" s="35">
        <v>-0.003956</v>
      </c>
    </row>
    <row r="64" ht="15.0" customHeight="1">
      <c r="A64" s="35">
        <v>0.011719</v>
      </c>
      <c r="B64" s="35">
        <v>0.011056</v>
      </c>
      <c r="C64" s="35">
        <v>0.010188</v>
      </c>
      <c r="D64" s="35">
        <v>0.009352</v>
      </c>
      <c r="E64" s="35">
        <v>0.008757</v>
      </c>
      <c r="F64" s="35">
        <v>0.008181</v>
      </c>
      <c r="G64" s="35">
        <v>0.007759</v>
      </c>
      <c r="H64" s="35">
        <v>0.007395</v>
      </c>
      <c r="I64" s="35">
        <v>0.006959</v>
      </c>
      <c r="J64" s="35">
        <v>0.006336</v>
      </c>
      <c r="K64" s="35">
        <v>0.006126</v>
      </c>
      <c r="L64" s="35">
        <v>0.005748</v>
      </c>
      <c r="M64" s="35">
        <v>0.005589</v>
      </c>
      <c r="N64" s="35">
        <v>0.00512</v>
      </c>
      <c r="O64" s="35">
        <v>0.004741</v>
      </c>
      <c r="P64" s="35">
        <v>0.004103</v>
      </c>
      <c r="Q64" s="35">
        <v>0.003547</v>
      </c>
      <c r="R64" s="35">
        <v>0.003022</v>
      </c>
      <c r="S64" s="35">
        <v>0.002532</v>
      </c>
      <c r="T64" s="35">
        <v>0.002212</v>
      </c>
      <c r="U64" s="35">
        <v>0.001669</v>
      </c>
      <c r="V64" s="35">
        <v>0.001145</v>
      </c>
      <c r="W64" s="35">
        <v>7.62E-4</v>
      </c>
      <c r="X64" s="35">
        <v>3.03E-4</v>
      </c>
      <c r="Y64" s="35">
        <v>0.0</v>
      </c>
      <c r="Z64" s="35">
        <v>-4.53E-4</v>
      </c>
      <c r="AA64" s="35">
        <v>-0.001009</v>
      </c>
      <c r="AB64" s="35">
        <v>-0.001175</v>
      </c>
      <c r="AC64" s="35">
        <v>-0.001502</v>
      </c>
      <c r="AD64" s="35">
        <v>-0.001786</v>
      </c>
      <c r="AE64" s="35">
        <v>-0.002204</v>
      </c>
      <c r="AF64" s="35">
        <v>-0.00251</v>
      </c>
      <c r="AG64" s="35">
        <v>-0.002914</v>
      </c>
      <c r="AH64" s="35">
        <v>-0.003267</v>
      </c>
      <c r="AI64" s="35">
        <v>-0.003612</v>
      </c>
      <c r="AJ64" s="35">
        <v>-0.004105</v>
      </c>
    </row>
    <row r="65" ht="15.0" customHeight="1">
      <c r="A65" s="35">
        <v>0.012155</v>
      </c>
      <c r="B65" s="35">
        <v>0.01142</v>
      </c>
      <c r="C65" s="35">
        <v>0.010561</v>
      </c>
      <c r="D65" s="35">
        <v>0.009753</v>
      </c>
      <c r="E65" s="35">
        <v>0.009052</v>
      </c>
      <c r="F65" s="35">
        <v>0.00835</v>
      </c>
      <c r="G65" s="35">
        <v>0.007891</v>
      </c>
      <c r="H65" s="35">
        <v>0.007542</v>
      </c>
      <c r="I65" s="35">
        <v>0.007123</v>
      </c>
      <c r="J65" s="35">
        <v>0.006559</v>
      </c>
      <c r="K65" s="35">
        <v>0.00638</v>
      </c>
      <c r="L65" s="35">
        <v>0.006047</v>
      </c>
      <c r="M65" s="35">
        <v>0.005601</v>
      </c>
      <c r="N65" s="35">
        <v>0.005161</v>
      </c>
      <c r="O65" s="35">
        <v>0.004644</v>
      </c>
      <c r="P65" s="35">
        <v>0.004114</v>
      </c>
      <c r="Q65" s="35">
        <v>0.003573</v>
      </c>
      <c r="R65" s="35">
        <v>0.003023</v>
      </c>
      <c r="S65" s="35">
        <v>0.002526</v>
      </c>
      <c r="T65" s="35">
        <v>0.002131</v>
      </c>
      <c r="U65" s="35">
        <v>0.001649</v>
      </c>
      <c r="V65" s="35">
        <v>0.00117</v>
      </c>
      <c r="W65" s="35">
        <v>7.46E-4</v>
      </c>
      <c r="X65" s="35">
        <v>3.11E-4</v>
      </c>
      <c r="Y65" s="35">
        <v>0.0</v>
      </c>
      <c r="Z65" s="35">
        <v>-4.21E-4</v>
      </c>
      <c r="AA65" s="35">
        <v>-9.75E-4</v>
      </c>
      <c r="AB65" s="35">
        <v>-0.001136</v>
      </c>
      <c r="AC65" s="35">
        <v>-0.001445</v>
      </c>
      <c r="AD65" s="35">
        <v>-0.001746</v>
      </c>
      <c r="AE65" s="35">
        <v>-0.002148</v>
      </c>
      <c r="AF65" s="35">
        <v>-0.002495</v>
      </c>
      <c r="AG65" s="35">
        <v>-0.002856</v>
      </c>
      <c r="AH65" s="35">
        <v>-0.003231</v>
      </c>
      <c r="AI65" s="35">
        <v>-0.00358</v>
      </c>
      <c r="AJ65" s="35">
        <v>-0.004105</v>
      </c>
    </row>
    <row r="66" ht="15.0" customHeight="1">
      <c r="A66" s="35">
        <v>0.01267</v>
      </c>
      <c r="B66" s="35">
        <v>0.011902</v>
      </c>
      <c r="C66" s="35">
        <v>0.010961</v>
      </c>
      <c r="D66" s="35">
        <v>0.010059</v>
      </c>
      <c r="E66" s="35">
        <v>0.00926</v>
      </c>
      <c r="F66" s="35">
        <v>0.008647</v>
      </c>
      <c r="G66" s="35">
        <v>0.0082</v>
      </c>
      <c r="H66" s="35">
        <v>0.007876</v>
      </c>
      <c r="I66" s="35">
        <v>0.00741</v>
      </c>
      <c r="J66" s="35">
        <v>0.006809</v>
      </c>
      <c r="K66" s="35">
        <v>0.006507</v>
      </c>
      <c r="L66" s="35">
        <v>0.006026</v>
      </c>
      <c r="M66" s="35">
        <v>0.005725</v>
      </c>
      <c r="N66" s="35">
        <v>0.00528</v>
      </c>
      <c r="O66" s="35">
        <v>0.004895</v>
      </c>
      <c r="P66" s="35">
        <v>0.004278</v>
      </c>
      <c r="Q66" s="35">
        <v>0.003707</v>
      </c>
      <c r="R66" s="35">
        <v>0.003189</v>
      </c>
      <c r="S66" s="35">
        <v>0.002684</v>
      </c>
      <c r="T66" s="35">
        <v>0.002269</v>
      </c>
      <c r="U66" s="35">
        <v>0.001766</v>
      </c>
      <c r="V66" s="35">
        <v>0.001232</v>
      </c>
      <c r="W66" s="35">
        <v>7.57E-4</v>
      </c>
      <c r="X66" s="35">
        <v>2.87E-4</v>
      </c>
      <c r="Y66" s="35">
        <v>0.0</v>
      </c>
      <c r="Z66" s="35">
        <v>-4.64E-4</v>
      </c>
      <c r="AA66" s="35">
        <v>-9.97E-4</v>
      </c>
      <c r="AB66" s="35">
        <v>-0.001235</v>
      </c>
      <c r="AC66" s="35">
        <v>-0.001565</v>
      </c>
      <c r="AD66" s="35">
        <v>-0.001879</v>
      </c>
      <c r="AE66" s="35">
        <v>-0.002294</v>
      </c>
      <c r="AF66" s="35">
        <v>-0.002663</v>
      </c>
      <c r="AG66" s="35">
        <v>-0.00302</v>
      </c>
      <c r="AH66" s="35">
        <v>-0.003417</v>
      </c>
      <c r="AI66" s="35">
        <v>-0.003766</v>
      </c>
      <c r="AJ66" s="35">
        <v>-0.004236</v>
      </c>
    </row>
    <row r="67" ht="15.0" customHeight="1">
      <c r="A67" s="35">
        <v>0.013243</v>
      </c>
      <c r="B67" s="35">
        <v>0.012493</v>
      </c>
      <c r="C67" s="35">
        <v>0.011536</v>
      </c>
      <c r="D67" s="35">
        <v>0.010664</v>
      </c>
      <c r="E67" s="35">
        <v>0.010001</v>
      </c>
      <c r="F67" s="35">
        <v>0.009347</v>
      </c>
      <c r="G67" s="35">
        <v>0.008781</v>
      </c>
      <c r="H67" s="35">
        <v>0.008304</v>
      </c>
      <c r="I67" s="35">
        <v>0.007798</v>
      </c>
      <c r="J67" s="35">
        <v>0.007126</v>
      </c>
      <c r="K67" s="35">
        <v>0.006904</v>
      </c>
      <c r="L67" s="35">
        <v>0.00649</v>
      </c>
      <c r="M67" s="35">
        <v>0.006189</v>
      </c>
      <c r="N67" s="35">
        <v>0.005656</v>
      </c>
      <c r="O67" s="35">
        <v>0.005213</v>
      </c>
      <c r="P67" s="35">
        <v>0.004595</v>
      </c>
      <c r="Q67" s="35">
        <v>0.00404</v>
      </c>
      <c r="R67" s="35">
        <v>0.003414</v>
      </c>
      <c r="S67" s="35">
        <v>0.002848</v>
      </c>
      <c r="T67" s="35">
        <v>0.002421</v>
      </c>
      <c r="U67" s="35">
        <v>0.001838</v>
      </c>
      <c r="V67" s="35">
        <v>0.001307</v>
      </c>
      <c r="W67" s="35">
        <v>8.55E-4</v>
      </c>
      <c r="X67" s="35">
        <v>3.54E-4</v>
      </c>
      <c r="Y67" s="35">
        <v>0.0</v>
      </c>
      <c r="Z67" s="35">
        <v>-4.52E-4</v>
      </c>
      <c r="AA67" s="35">
        <v>-9.78E-4</v>
      </c>
      <c r="AB67" s="35">
        <v>-0.001259</v>
      </c>
      <c r="AC67" s="35">
        <v>-0.00162</v>
      </c>
      <c r="AD67" s="35">
        <v>-0.002043</v>
      </c>
      <c r="AE67" s="35">
        <v>-0.002504</v>
      </c>
      <c r="AF67" s="35">
        <v>-0.002837</v>
      </c>
      <c r="AG67" s="35">
        <v>-0.003279</v>
      </c>
      <c r="AH67" s="35">
        <v>-0.003708</v>
      </c>
      <c r="AI67" s="35">
        <v>-0.004079</v>
      </c>
      <c r="AJ67" s="35">
        <v>-0.004546</v>
      </c>
    </row>
    <row r="68" ht="15.0" customHeight="1">
      <c r="A68" s="35">
        <v>0.013279</v>
      </c>
      <c r="B68" s="35">
        <v>0.012485</v>
      </c>
      <c r="C68" s="35">
        <v>0.011569</v>
      </c>
      <c r="D68" s="35">
        <v>0.010698</v>
      </c>
      <c r="E68" s="35">
        <v>0.009869</v>
      </c>
      <c r="F68" s="35">
        <v>0.009153</v>
      </c>
      <c r="G68" s="35">
        <v>0.00867</v>
      </c>
      <c r="H68" s="35">
        <v>0.008279</v>
      </c>
      <c r="I68" s="35">
        <v>0.00785</v>
      </c>
      <c r="J68" s="35">
        <v>0.007283</v>
      </c>
      <c r="K68" s="35">
        <v>0.006991</v>
      </c>
      <c r="L68" s="35">
        <v>0.006595</v>
      </c>
      <c r="M68" s="35">
        <v>0.006067</v>
      </c>
      <c r="N68" s="35">
        <v>0.005596</v>
      </c>
      <c r="O68" s="35">
        <v>0.005047</v>
      </c>
      <c r="P68" s="35">
        <v>0.004486</v>
      </c>
      <c r="Q68" s="35">
        <v>0.00393</v>
      </c>
      <c r="R68" s="35">
        <v>0.003355</v>
      </c>
      <c r="S68" s="35">
        <v>0.002785</v>
      </c>
      <c r="T68" s="35">
        <v>0.002343</v>
      </c>
      <c r="U68" s="35">
        <v>0.001839</v>
      </c>
      <c r="V68" s="35">
        <v>0.001309</v>
      </c>
      <c r="W68" s="35">
        <v>8.32E-4</v>
      </c>
      <c r="X68" s="35">
        <v>3.58E-4</v>
      </c>
      <c r="Y68" s="35">
        <v>0.0</v>
      </c>
      <c r="Z68" s="35">
        <v>-4.98E-4</v>
      </c>
      <c r="AA68" s="35">
        <v>-0.001108</v>
      </c>
      <c r="AB68" s="35">
        <v>-0.00139</v>
      </c>
      <c r="AC68" s="35">
        <v>-0.001813</v>
      </c>
      <c r="AD68" s="35">
        <v>-0.002172</v>
      </c>
      <c r="AE68" s="35">
        <v>-0.00268</v>
      </c>
      <c r="AF68" s="35">
        <v>-0.003135</v>
      </c>
      <c r="AG68" s="35">
        <v>-0.003495</v>
      </c>
      <c r="AH68" s="35">
        <v>-0.003968</v>
      </c>
      <c r="AI68" s="35">
        <v>-0.004376</v>
      </c>
      <c r="AJ68" s="35">
        <v>-0.004869</v>
      </c>
    </row>
    <row r="69" ht="15.0" customHeight="1">
      <c r="A69" s="35">
        <v>0.013868</v>
      </c>
      <c r="B69" s="35">
        <v>0.013092</v>
      </c>
      <c r="C69" s="35">
        <v>0.012079</v>
      </c>
      <c r="D69" s="35">
        <v>0.011135</v>
      </c>
      <c r="E69" s="35">
        <v>0.010365</v>
      </c>
      <c r="F69" s="35">
        <v>0.009711</v>
      </c>
      <c r="G69" s="35">
        <v>0.009247</v>
      </c>
      <c r="H69" s="35">
        <v>0.008814</v>
      </c>
      <c r="I69" s="35">
        <v>0.008235</v>
      </c>
      <c r="J69" s="35">
        <v>0.00763</v>
      </c>
      <c r="K69" s="35">
        <v>0.007251</v>
      </c>
      <c r="L69" s="35">
        <v>0.006674</v>
      </c>
      <c r="M69" s="35">
        <v>0.006344</v>
      </c>
      <c r="N69" s="35">
        <v>0.005891</v>
      </c>
      <c r="O69" s="35">
        <v>0.005461</v>
      </c>
      <c r="P69" s="35">
        <v>0.004781</v>
      </c>
      <c r="Q69" s="35">
        <v>0.004149</v>
      </c>
      <c r="R69" s="35">
        <v>0.003587</v>
      </c>
      <c r="S69" s="35">
        <v>0.002999</v>
      </c>
      <c r="T69" s="35">
        <v>0.002555</v>
      </c>
      <c r="U69" s="35">
        <v>0.001964</v>
      </c>
      <c r="V69" s="35">
        <v>0.001434</v>
      </c>
      <c r="W69" s="35">
        <v>8.71E-4</v>
      </c>
      <c r="X69" s="35">
        <v>3.54E-4</v>
      </c>
      <c r="Y69" s="35">
        <v>0.0</v>
      </c>
      <c r="Z69" s="35">
        <v>-5.51E-4</v>
      </c>
      <c r="AA69" s="35">
        <v>-0.001158</v>
      </c>
      <c r="AB69" s="35">
        <v>-0.001583</v>
      </c>
      <c r="AC69" s="35">
        <v>-0.002076</v>
      </c>
      <c r="AD69" s="35">
        <v>-0.002543</v>
      </c>
      <c r="AE69" s="35">
        <v>-0.003038</v>
      </c>
      <c r="AF69" s="35">
        <v>-0.003575</v>
      </c>
      <c r="AG69" s="35">
        <v>-0.00398</v>
      </c>
      <c r="AH69" s="35">
        <v>-0.004439</v>
      </c>
      <c r="AI69" s="35">
        <v>-0.004798</v>
      </c>
      <c r="AJ69" s="35">
        <v>-0.005318</v>
      </c>
    </row>
    <row r="70" ht="15.0" customHeight="1">
      <c r="A70" s="35">
        <v>0.014029</v>
      </c>
      <c r="B70" s="35">
        <v>0.013197</v>
      </c>
      <c r="C70" s="35">
        <v>0.012213</v>
      </c>
      <c r="D70" s="35">
        <v>0.011315</v>
      </c>
      <c r="E70" s="35">
        <v>0.010611</v>
      </c>
      <c r="F70" s="35">
        <v>0.009867</v>
      </c>
      <c r="G70" s="35">
        <v>0.009198</v>
      </c>
      <c r="H70" s="35">
        <v>0.008671</v>
      </c>
      <c r="I70" s="35">
        <v>0.008161</v>
      </c>
      <c r="J70" s="35">
        <v>0.007545</v>
      </c>
      <c r="K70" s="35">
        <v>0.007251</v>
      </c>
      <c r="L70" s="35">
        <v>0.006865</v>
      </c>
      <c r="M70" s="35">
        <v>0.006432</v>
      </c>
      <c r="N70" s="35">
        <v>0.00592</v>
      </c>
      <c r="O70" s="35">
        <v>0.005417</v>
      </c>
      <c r="P70" s="35">
        <v>0.004864</v>
      </c>
      <c r="Q70" s="35">
        <v>0.004302</v>
      </c>
      <c r="R70" s="35">
        <v>0.003664</v>
      </c>
      <c r="S70" s="35">
        <v>0.003031</v>
      </c>
      <c r="T70" s="35">
        <v>0.002526</v>
      </c>
      <c r="U70" s="35">
        <v>0.00202</v>
      </c>
      <c r="V70" s="35">
        <v>0.001378</v>
      </c>
      <c r="W70" s="35">
        <v>8.93E-4</v>
      </c>
      <c r="X70" s="35">
        <v>3.67E-4</v>
      </c>
      <c r="Y70" s="35">
        <v>0.0</v>
      </c>
      <c r="Z70" s="35">
        <v>-5.51E-4</v>
      </c>
      <c r="AA70" s="35">
        <v>-0.001176</v>
      </c>
      <c r="AB70" s="35">
        <v>-0.001657</v>
      </c>
      <c r="AC70" s="35">
        <v>-0.002266</v>
      </c>
      <c r="AD70" s="35">
        <v>-0.00282</v>
      </c>
      <c r="AE70" s="35">
        <v>-0.003393</v>
      </c>
      <c r="AF70" s="35">
        <v>-0.003912</v>
      </c>
      <c r="AG70" s="35">
        <v>-0.004442</v>
      </c>
      <c r="AH70" s="35">
        <v>-0.00492</v>
      </c>
      <c r="AI70" s="35">
        <v>-0.005384</v>
      </c>
      <c r="AJ70" s="35">
        <v>-0.005869</v>
      </c>
    </row>
    <row r="71" ht="15.0" customHeight="1">
      <c r="A71" s="35">
        <v>0.013614</v>
      </c>
      <c r="B71" s="35">
        <v>0.012852</v>
      </c>
      <c r="C71" s="35">
        <v>0.011954</v>
      </c>
      <c r="D71" s="35">
        <v>0.011044</v>
      </c>
      <c r="E71" s="35">
        <v>0.010189</v>
      </c>
      <c r="F71" s="35">
        <v>0.009516</v>
      </c>
      <c r="G71" s="35">
        <v>0.009134</v>
      </c>
      <c r="H71" s="35">
        <v>0.008758</v>
      </c>
      <c r="I71" s="35">
        <v>0.00829</v>
      </c>
      <c r="J71" s="35">
        <v>0.007704</v>
      </c>
      <c r="K71" s="35">
        <v>0.007408</v>
      </c>
      <c r="L71" s="35">
        <v>0.006911</v>
      </c>
      <c r="M71" s="35">
        <v>0.006353</v>
      </c>
      <c r="N71" s="35">
        <v>0.005878</v>
      </c>
      <c r="O71" s="35">
        <v>0.005405</v>
      </c>
      <c r="P71" s="35">
        <v>0.004876</v>
      </c>
      <c r="Q71" s="35">
        <v>0.004273</v>
      </c>
      <c r="R71" s="35">
        <v>0.003692</v>
      </c>
      <c r="S71" s="35">
        <v>0.003069</v>
      </c>
      <c r="T71" s="35">
        <v>0.002633</v>
      </c>
      <c r="U71" s="35">
        <v>0.002116</v>
      </c>
      <c r="V71" s="35">
        <v>0.001551</v>
      </c>
      <c r="W71" s="35">
        <v>0.001027</v>
      </c>
      <c r="X71" s="35">
        <v>4.77E-4</v>
      </c>
      <c r="Y71" s="35">
        <v>0.0</v>
      </c>
      <c r="Z71" s="35">
        <v>-5.3E-4</v>
      </c>
      <c r="AA71" s="35">
        <v>-0.001267</v>
      </c>
      <c r="AB71" s="35">
        <v>-0.001786</v>
      </c>
      <c r="AC71" s="35">
        <v>-0.002445</v>
      </c>
      <c r="AD71" s="35">
        <v>-0.002994</v>
      </c>
      <c r="AE71" s="35">
        <v>-0.003664</v>
      </c>
      <c r="AF71" s="35">
        <v>-0.004262</v>
      </c>
      <c r="AG71" s="35">
        <v>-0.004716</v>
      </c>
      <c r="AH71" s="35">
        <v>-0.005298</v>
      </c>
      <c r="AI71" s="35">
        <v>-0.005708</v>
      </c>
      <c r="AJ71" s="35">
        <v>-0.006154</v>
      </c>
    </row>
    <row r="72" ht="15.0" customHeight="1">
      <c r="A72" s="35">
        <v>0.013942</v>
      </c>
      <c r="B72" s="35">
        <v>0.013179</v>
      </c>
      <c r="C72" s="35">
        <v>0.012137</v>
      </c>
      <c r="D72" s="35">
        <v>0.011295</v>
      </c>
      <c r="E72" s="35">
        <v>0.010509</v>
      </c>
      <c r="F72" s="35">
        <v>0.009944</v>
      </c>
      <c r="G72" s="35">
        <v>0.009394</v>
      </c>
      <c r="H72" s="35">
        <v>0.00886</v>
      </c>
      <c r="I72" s="35">
        <v>0.008317</v>
      </c>
      <c r="J72" s="35">
        <v>0.007681</v>
      </c>
      <c r="K72" s="35">
        <v>0.007306</v>
      </c>
      <c r="L72" s="35">
        <v>0.006754</v>
      </c>
      <c r="M72" s="35">
        <v>0.006405</v>
      </c>
      <c r="N72" s="35">
        <v>0.005984</v>
      </c>
      <c r="O72" s="35">
        <v>0.005491</v>
      </c>
      <c r="P72" s="35">
        <v>0.004845</v>
      </c>
      <c r="Q72" s="35">
        <v>0.004181</v>
      </c>
      <c r="R72" s="35">
        <v>0.003579</v>
      </c>
      <c r="S72" s="35">
        <v>0.003083</v>
      </c>
      <c r="T72" s="35">
        <v>0.002558</v>
      </c>
      <c r="U72" s="35">
        <v>0.002029</v>
      </c>
      <c r="V72" s="35">
        <v>0.001483</v>
      </c>
      <c r="W72" s="35">
        <v>8.83E-4</v>
      </c>
      <c r="X72" s="35">
        <v>4.18E-4</v>
      </c>
      <c r="Y72" s="35">
        <v>0.0</v>
      </c>
      <c r="Z72" s="35">
        <v>-6.14E-4</v>
      </c>
      <c r="AA72" s="35">
        <v>-0.001331</v>
      </c>
      <c r="AB72" s="35">
        <v>-0.001928</v>
      </c>
      <c r="AC72" s="35">
        <v>-0.002631</v>
      </c>
      <c r="AD72" s="35">
        <v>-0.003204</v>
      </c>
      <c r="AE72" s="35">
        <v>-0.003866</v>
      </c>
      <c r="AF72" s="35">
        <v>-0.004514</v>
      </c>
      <c r="AG72" s="35">
        <v>-0.004994</v>
      </c>
      <c r="AH72" s="35">
        <v>-0.005501</v>
      </c>
      <c r="AI72" s="35">
        <v>-0.005962</v>
      </c>
      <c r="AJ72" s="35">
        <v>-0.006412</v>
      </c>
    </row>
    <row r="73" ht="15.0" customHeight="1">
      <c r="A73" s="35">
        <v>0.013676</v>
      </c>
      <c r="B73" s="35">
        <v>0.012881</v>
      </c>
      <c r="C73" s="35">
        <v>0.011975</v>
      </c>
      <c r="D73" s="35">
        <v>0.011064</v>
      </c>
      <c r="E73" s="35">
        <v>0.010372</v>
      </c>
      <c r="F73" s="35">
        <v>0.009655</v>
      </c>
      <c r="G73" s="35">
        <v>0.009045</v>
      </c>
      <c r="H73" s="35">
        <v>0.008596</v>
      </c>
      <c r="I73" s="35">
        <v>0.008113</v>
      </c>
      <c r="J73" s="35">
        <v>0.007548</v>
      </c>
      <c r="K73" s="35">
        <v>0.007237</v>
      </c>
      <c r="L73" s="35">
        <v>0.00684</v>
      </c>
      <c r="M73" s="35">
        <v>0.006391</v>
      </c>
      <c r="N73" s="35">
        <v>0.005855</v>
      </c>
      <c r="O73" s="35">
        <v>0.005302</v>
      </c>
      <c r="P73" s="35">
        <v>0.004727</v>
      </c>
      <c r="Q73" s="35">
        <v>0.004169</v>
      </c>
      <c r="R73" s="35">
        <v>0.00362</v>
      </c>
      <c r="S73" s="35">
        <v>0.002945</v>
      </c>
      <c r="T73" s="35">
        <v>0.002548</v>
      </c>
      <c r="U73" s="35">
        <v>0.001989</v>
      </c>
      <c r="V73" s="35">
        <v>0.00144</v>
      </c>
      <c r="W73" s="35">
        <v>9.66E-4</v>
      </c>
      <c r="X73" s="35">
        <v>3.95E-4</v>
      </c>
      <c r="Y73" s="35">
        <v>0.0</v>
      </c>
      <c r="Z73" s="35">
        <v>-6.45E-4</v>
      </c>
      <c r="AA73" s="35">
        <v>-0.001401</v>
      </c>
      <c r="AB73" s="35">
        <v>-0.001994</v>
      </c>
      <c r="AC73" s="35">
        <v>-0.002682</v>
      </c>
      <c r="AD73" s="35">
        <v>-0.003357</v>
      </c>
      <c r="AE73" s="35">
        <v>-0.004023</v>
      </c>
      <c r="AF73" s="35">
        <v>-0.004587</v>
      </c>
      <c r="AG73" s="35">
        <v>-0.005076</v>
      </c>
      <c r="AH73" s="35">
        <v>-0.005637</v>
      </c>
      <c r="AI73" s="35">
        <v>-0.006091</v>
      </c>
      <c r="AJ73" s="35">
        <v>-0.006575</v>
      </c>
    </row>
    <row r="74" ht="15.0" customHeight="1">
      <c r="A74" s="35">
        <v>0.013243</v>
      </c>
      <c r="B74" s="35">
        <v>0.012466</v>
      </c>
      <c r="C74" s="35">
        <v>0.011558</v>
      </c>
      <c r="D74" s="35">
        <v>0.01069</v>
      </c>
      <c r="E74" s="35">
        <v>0.009883</v>
      </c>
      <c r="F74" s="35">
        <v>0.009261</v>
      </c>
      <c r="G74" s="35">
        <v>0.008877</v>
      </c>
      <c r="H74" s="35">
        <v>0.008485</v>
      </c>
      <c r="I74" s="35">
        <v>0.007989</v>
      </c>
      <c r="J74" s="35">
        <v>0.007398</v>
      </c>
      <c r="K74" s="35">
        <v>0.007055</v>
      </c>
      <c r="L74" s="35">
        <v>0.006558</v>
      </c>
      <c r="M74" s="35">
        <v>0.005986</v>
      </c>
      <c r="N74" s="35">
        <v>0.005626</v>
      </c>
      <c r="O74" s="35">
        <v>0.005169</v>
      </c>
      <c r="P74" s="35">
        <v>0.004708</v>
      </c>
      <c r="Q74" s="35">
        <v>0.004083</v>
      </c>
      <c r="R74" s="35">
        <v>0.00352</v>
      </c>
      <c r="S74" s="35">
        <v>0.003012</v>
      </c>
      <c r="T74" s="35">
        <v>0.002499</v>
      </c>
      <c r="U74" s="35">
        <v>0.002015</v>
      </c>
      <c r="V74" s="35">
        <v>0.001434</v>
      </c>
      <c r="W74" s="35">
        <v>9.23E-4</v>
      </c>
      <c r="X74" s="35">
        <v>4.4E-4</v>
      </c>
      <c r="Y74" s="35">
        <v>0.0</v>
      </c>
      <c r="Z74" s="35">
        <v>-6.05E-4</v>
      </c>
      <c r="AA74" s="35">
        <v>-0.001321</v>
      </c>
      <c r="AB74" s="35">
        <v>-0.002012</v>
      </c>
      <c r="AC74" s="35">
        <v>-0.002667</v>
      </c>
      <c r="AD74" s="35">
        <v>-0.003233</v>
      </c>
      <c r="AE74" s="35">
        <v>-0.003918</v>
      </c>
      <c r="AF74" s="35">
        <v>-0.004546</v>
      </c>
      <c r="AG74" s="35">
        <v>-0.005051</v>
      </c>
      <c r="AH74" s="35">
        <v>-0.005589</v>
      </c>
      <c r="AI74" s="35">
        <v>-0.00595</v>
      </c>
      <c r="AJ74" s="35">
        <v>-0.006376</v>
      </c>
    </row>
    <row r="75" ht="15.0" customHeight="1">
      <c r="A75" s="35">
        <v>0.01324</v>
      </c>
      <c r="B75" s="35">
        <v>0.012483</v>
      </c>
      <c r="C75" s="35">
        <v>0.011494</v>
      </c>
      <c r="D75" s="35">
        <v>0.010706</v>
      </c>
      <c r="E75" s="35">
        <v>0.010072</v>
      </c>
      <c r="F75" s="35">
        <v>0.009475</v>
      </c>
      <c r="G75" s="35">
        <v>0.008915</v>
      </c>
      <c r="H75" s="35">
        <v>0.008414</v>
      </c>
      <c r="I75" s="35">
        <v>0.007867</v>
      </c>
      <c r="J75" s="35">
        <v>0.007355</v>
      </c>
      <c r="K75" s="35">
        <v>0.006986</v>
      </c>
      <c r="L75" s="35">
        <v>0.006491</v>
      </c>
      <c r="M75" s="35">
        <v>0.006265</v>
      </c>
      <c r="N75" s="35">
        <v>0.005843</v>
      </c>
      <c r="O75" s="35">
        <v>0.005373</v>
      </c>
      <c r="P75" s="35">
        <v>0.004831</v>
      </c>
      <c r="Q75" s="35">
        <v>0.004238</v>
      </c>
      <c r="R75" s="35">
        <v>0.003656</v>
      </c>
      <c r="S75" s="35">
        <v>0.003061</v>
      </c>
      <c r="T75" s="35">
        <v>0.002594</v>
      </c>
      <c r="U75" s="35">
        <v>0.002067</v>
      </c>
      <c r="V75" s="35">
        <v>0.00161</v>
      </c>
      <c r="W75" s="35">
        <v>9.38E-4</v>
      </c>
      <c r="X75" s="35">
        <v>4.46E-4</v>
      </c>
      <c r="Y75" s="35">
        <v>0.0</v>
      </c>
      <c r="Z75" s="35">
        <v>-5.27E-4</v>
      </c>
      <c r="AA75" s="35">
        <v>-0.0012</v>
      </c>
      <c r="AB75" s="35">
        <v>-0.001817</v>
      </c>
      <c r="AC75" s="35">
        <v>-0.002538</v>
      </c>
      <c r="AD75" s="35">
        <v>-0.003156</v>
      </c>
      <c r="AE75" s="35">
        <v>-0.003806</v>
      </c>
      <c r="AF75" s="35">
        <v>-0.004442</v>
      </c>
      <c r="AG75" s="35">
        <v>-0.004849</v>
      </c>
      <c r="AH75" s="35">
        <v>-0.005431</v>
      </c>
      <c r="AI75" s="35">
        <v>-0.005836</v>
      </c>
      <c r="AJ75" s="35">
        <v>-0.006165</v>
      </c>
    </row>
    <row r="76" ht="15.0" customHeight="1">
      <c r="A76" s="35">
        <v>0.012917</v>
      </c>
      <c r="B76" s="35">
        <v>0.012196</v>
      </c>
      <c r="C76" s="35">
        <v>0.011385</v>
      </c>
      <c r="D76" s="35">
        <v>0.010532</v>
      </c>
      <c r="E76" s="35">
        <v>0.009771</v>
      </c>
      <c r="F76" s="35">
        <v>0.009106</v>
      </c>
      <c r="G76" s="35">
        <v>0.008568</v>
      </c>
      <c r="H76" s="35">
        <v>0.008153</v>
      </c>
      <c r="I76" s="35">
        <v>0.00774</v>
      </c>
      <c r="J76" s="35">
        <v>0.007193</v>
      </c>
      <c r="K76" s="35">
        <v>0.006913</v>
      </c>
      <c r="L76" s="35">
        <v>0.006559</v>
      </c>
      <c r="M76" s="35">
        <v>0.005961</v>
      </c>
      <c r="N76" s="35">
        <v>0.0054</v>
      </c>
      <c r="O76" s="35">
        <v>0.005046</v>
      </c>
      <c r="P76" s="35">
        <v>0.004529</v>
      </c>
      <c r="Q76" s="35">
        <v>0.003977</v>
      </c>
      <c r="R76" s="35">
        <v>0.003392</v>
      </c>
      <c r="S76" s="35">
        <v>0.002819</v>
      </c>
      <c r="T76" s="35">
        <v>0.002299</v>
      </c>
      <c r="U76" s="35">
        <v>0.001898</v>
      </c>
      <c r="V76" s="35">
        <v>0.001323</v>
      </c>
      <c r="W76" s="35">
        <v>8.96E-4</v>
      </c>
      <c r="X76" s="35">
        <v>3.74E-4</v>
      </c>
      <c r="Y76" s="35">
        <v>0.0</v>
      </c>
      <c r="Z76" s="35">
        <v>-5.66E-4</v>
      </c>
      <c r="AA76" s="35">
        <v>-0.001325</v>
      </c>
      <c r="AB76" s="35">
        <v>-0.001842</v>
      </c>
      <c r="AC76" s="35">
        <v>-0.002495</v>
      </c>
      <c r="AD76" s="35">
        <v>-0.003042</v>
      </c>
      <c r="AE76" s="35">
        <v>-0.00368</v>
      </c>
      <c r="AF76" s="35">
        <v>-0.004146</v>
      </c>
      <c r="AG76" s="35">
        <v>-0.004671</v>
      </c>
      <c r="AH76" s="35">
        <v>-0.005158</v>
      </c>
      <c r="AI76" s="35">
        <v>-0.005577</v>
      </c>
      <c r="AJ76" s="35">
        <v>-0.005985</v>
      </c>
    </row>
    <row r="77" ht="15.0" customHeight="1">
      <c r="A77" s="35">
        <v>0.010728</v>
      </c>
      <c r="B77" s="35">
        <v>0.010216</v>
      </c>
      <c r="C77" s="35">
        <v>0.009536</v>
      </c>
      <c r="D77" s="35">
        <v>0.00893</v>
      </c>
      <c r="E77" s="35">
        <v>0.008328</v>
      </c>
      <c r="F77" s="35">
        <v>0.008034</v>
      </c>
      <c r="G77" s="35">
        <v>0.007815</v>
      </c>
      <c r="H77" s="35">
        <v>0.007474</v>
      </c>
      <c r="I77" s="35">
        <v>0.006915</v>
      </c>
      <c r="J77" s="35">
        <v>0.00654</v>
      </c>
      <c r="K77" s="35">
        <v>0.006177</v>
      </c>
      <c r="L77" s="35">
        <v>0.005644</v>
      </c>
      <c r="M77" s="35">
        <v>0.00515</v>
      </c>
      <c r="N77" s="35">
        <v>0.004996</v>
      </c>
      <c r="O77" s="35">
        <v>0.004541</v>
      </c>
      <c r="P77" s="35">
        <v>0.004146</v>
      </c>
      <c r="Q77" s="35">
        <v>0.003551</v>
      </c>
      <c r="R77" s="35">
        <v>0.003079</v>
      </c>
      <c r="S77" s="35">
        <v>0.002676</v>
      </c>
      <c r="T77" s="35">
        <v>0.002231</v>
      </c>
      <c r="U77" s="35">
        <v>0.001909</v>
      </c>
      <c r="V77" s="35">
        <v>0.001414</v>
      </c>
      <c r="W77" s="35">
        <v>8.46E-4</v>
      </c>
      <c r="X77" s="35">
        <v>3.78E-4</v>
      </c>
      <c r="Y77" s="35">
        <v>0.0</v>
      </c>
      <c r="Z77" s="35">
        <v>-4.96E-4</v>
      </c>
      <c r="AA77" s="35">
        <v>-0.001041</v>
      </c>
      <c r="AB77" s="35">
        <v>-0.001544</v>
      </c>
      <c r="AC77" s="35">
        <v>-0.002086</v>
      </c>
      <c r="AD77" s="35">
        <v>-0.002547</v>
      </c>
      <c r="AE77" s="35">
        <v>-0.003024</v>
      </c>
      <c r="AF77" s="35">
        <v>-0.003746</v>
      </c>
      <c r="AG77" s="35">
        <v>-0.004064</v>
      </c>
      <c r="AH77" s="35">
        <v>-0.004622</v>
      </c>
      <c r="AI77" s="35">
        <v>-0.005023</v>
      </c>
      <c r="AJ77" s="35">
        <v>-0.005447</v>
      </c>
    </row>
    <row r="78" ht="15.0" customHeight="1">
      <c r="A78" s="35"/>
      <c r="AJ78" s="3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6" width="17.29"/>
  </cols>
  <sheetData>
    <row r="1" ht="15.0" customHeight="1">
      <c r="A1" s="35">
        <v>-0.037426</v>
      </c>
      <c r="B1" s="35">
        <v>-0.038263</v>
      </c>
      <c r="C1" s="35">
        <v>-0.03882</v>
      </c>
      <c r="D1" s="35">
        <v>-0.038998</v>
      </c>
      <c r="E1" s="35">
        <v>-0.038162</v>
      </c>
      <c r="F1" s="35">
        <v>-0.037422</v>
      </c>
      <c r="G1" s="35">
        <v>-0.036223</v>
      </c>
      <c r="H1" s="35">
        <v>-0.035169</v>
      </c>
      <c r="I1" s="35">
        <v>-0.033654</v>
      </c>
      <c r="J1" s="35">
        <v>-0.031459</v>
      </c>
      <c r="K1" s="35">
        <v>-0.029218</v>
      </c>
      <c r="L1" s="35">
        <v>-0.02724</v>
      </c>
      <c r="M1" s="35">
        <v>-0.025775</v>
      </c>
      <c r="N1" s="35">
        <v>-0.022167</v>
      </c>
      <c r="O1" s="35">
        <v>-0.019824</v>
      </c>
      <c r="P1" s="35">
        <v>-0.017565</v>
      </c>
      <c r="Q1" s="35">
        <v>-0.015137</v>
      </c>
      <c r="R1" s="35">
        <v>-0.014029</v>
      </c>
      <c r="S1" s="35">
        <v>-0.011822</v>
      </c>
      <c r="T1" s="35">
        <v>-0.009658</v>
      </c>
      <c r="U1" s="35">
        <v>-0.0083</v>
      </c>
      <c r="V1" s="35">
        <v>-0.006622</v>
      </c>
      <c r="W1" s="35">
        <v>-0.00409</v>
      </c>
      <c r="X1" s="35">
        <v>-0.001967</v>
      </c>
      <c r="Y1" s="35">
        <v>0.0</v>
      </c>
      <c r="Z1" s="35">
        <v>0.00161</v>
      </c>
      <c r="AA1" s="35">
        <v>0.002814</v>
      </c>
      <c r="AB1" s="35">
        <v>0.00463</v>
      </c>
      <c r="AC1" s="35">
        <v>0.006179</v>
      </c>
      <c r="AD1" s="35">
        <v>0.007714</v>
      </c>
      <c r="AE1" s="35">
        <v>0.010121</v>
      </c>
      <c r="AF1" s="35">
        <v>0.011432</v>
      </c>
      <c r="AG1" s="35">
        <v>0.0139</v>
      </c>
      <c r="AH1" s="35">
        <v>0.016399</v>
      </c>
      <c r="AI1" s="35">
        <v>0.018861</v>
      </c>
      <c r="AJ1" s="35">
        <v>0.020455</v>
      </c>
    </row>
    <row r="2" ht="15.0" customHeight="1">
      <c r="A2" s="35">
        <v>-0.028855</v>
      </c>
      <c r="B2" s="35">
        <v>-0.029747</v>
      </c>
      <c r="C2" s="35">
        <v>-0.029882</v>
      </c>
      <c r="D2" s="35">
        <v>-0.029986</v>
      </c>
      <c r="E2" s="35">
        <v>-0.029626</v>
      </c>
      <c r="F2" s="35">
        <v>-0.029395</v>
      </c>
      <c r="G2" s="35">
        <v>-0.029074</v>
      </c>
      <c r="H2" s="35">
        <v>-0.028344</v>
      </c>
      <c r="I2" s="35">
        <v>-0.027395</v>
      </c>
      <c r="J2" s="35">
        <v>-0.026124</v>
      </c>
      <c r="K2" s="35">
        <v>-0.024415</v>
      </c>
      <c r="L2" s="35">
        <v>-0.022215</v>
      </c>
      <c r="M2" s="35">
        <v>-0.021114</v>
      </c>
      <c r="N2" s="35">
        <v>-0.01849</v>
      </c>
      <c r="O2" s="35">
        <v>-0.016846</v>
      </c>
      <c r="P2" s="35">
        <v>-0.015033</v>
      </c>
      <c r="Q2" s="35">
        <v>-0.012729</v>
      </c>
      <c r="R2" s="35">
        <v>-0.011703</v>
      </c>
      <c r="S2" s="35">
        <v>-0.010235</v>
      </c>
      <c r="T2" s="35">
        <v>-0.008074</v>
      </c>
      <c r="U2" s="35">
        <v>-0.006618</v>
      </c>
      <c r="V2" s="35">
        <v>-0.005286</v>
      </c>
      <c r="W2" s="35">
        <v>-0.00317</v>
      </c>
      <c r="X2" s="35">
        <v>-0.001612</v>
      </c>
      <c r="Y2" s="35">
        <v>0.0</v>
      </c>
      <c r="Z2" s="35">
        <v>0.00152</v>
      </c>
      <c r="AA2" s="35">
        <v>0.002821</v>
      </c>
      <c r="AB2" s="35">
        <v>0.004365</v>
      </c>
      <c r="AC2" s="35">
        <v>0.005792</v>
      </c>
      <c r="AD2" s="35">
        <v>0.007231</v>
      </c>
      <c r="AE2" s="35">
        <v>0.009307</v>
      </c>
      <c r="AF2" s="35">
        <v>0.010092</v>
      </c>
      <c r="AG2" s="35">
        <v>0.012159</v>
      </c>
      <c r="AH2" s="35">
        <v>0.01402</v>
      </c>
      <c r="AI2" s="35">
        <v>0.016182</v>
      </c>
      <c r="AJ2" s="35">
        <v>0.017618</v>
      </c>
    </row>
    <row r="3" ht="15.0" customHeight="1">
      <c r="A3" s="35">
        <v>-0.016777</v>
      </c>
      <c r="B3" s="35">
        <v>-0.017114</v>
      </c>
      <c r="C3" s="35">
        <v>-0.017022</v>
      </c>
      <c r="D3" s="35">
        <v>-0.016805</v>
      </c>
      <c r="E3" s="35">
        <v>-0.016948</v>
      </c>
      <c r="F3" s="35">
        <v>-0.01735</v>
      </c>
      <c r="G3" s="35">
        <v>-0.017447</v>
      </c>
      <c r="H3" s="35">
        <v>-0.017385</v>
      </c>
      <c r="I3" s="35">
        <v>-0.016775</v>
      </c>
      <c r="J3" s="35">
        <v>-0.016072</v>
      </c>
      <c r="K3" s="35">
        <v>-0.015163</v>
      </c>
      <c r="L3" s="35">
        <v>-0.014047</v>
      </c>
      <c r="M3" s="35">
        <v>-0.013434</v>
      </c>
      <c r="N3" s="35">
        <v>-0.011712</v>
      </c>
      <c r="O3" s="35">
        <v>-0.010771</v>
      </c>
      <c r="P3" s="35">
        <v>-0.009682</v>
      </c>
      <c r="Q3" s="35">
        <v>-0.008243</v>
      </c>
      <c r="R3" s="35">
        <v>-0.007841</v>
      </c>
      <c r="S3" s="35">
        <v>-0.006552</v>
      </c>
      <c r="T3" s="35">
        <v>-0.005147</v>
      </c>
      <c r="U3" s="35">
        <v>-0.004185</v>
      </c>
      <c r="V3" s="35">
        <v>-0.003225</v>
      </c>
      <c r="W3" s="35">
        <v>-0.00213</v>
      </c>
      <c r="X3" s="35">
        <v>-9.34E-4</v>
      </c>
      <c r="Y3" s="35">
        <v>0.0</v>
      </c>
      <c r="Z3" s="35">
        <v>0.00131</v>
      </c>
      <c r="AA3" s="35">
        <v>0.002199</v>
      </c>
      <c r="AB3" s="35">
        <v>0.002997</v>
      </c>
      <c r="AC3" s="35">
        <v>0.004253</v>
      </c>
      <c r="AD3" s="35">
        <v>0.005414</v>
      </c>
      <c r="AE3" s="35">
        <v>0.006726</v>
      </c>
      <c r="AF3" s="35">
        <v>0.007605</v>
      </c>
      <c r="AG3" s="35">
        <v>0.008789</v>
      </c>
      <c r="AH3" s="35">
        <v>0.010502</v>
      </c>
      <c r="AI3" s="35">
        <v>0.011869</v>
      </c>
      <c r="AJ3" s="35">
        <v>0.012865</v>
      </c>
    </row>
    <row r="4" ht="15.0" customHeight="1">
      <c r="A4" s="35">
        <v>-0.013432</v>
      </c>
      <c r="B4" s="35">
        <v>-0.013651</v>
      </c>
      <c r="C4" s="35">
        <v>-0.013705</v>
      </c>
      <c r="D4" s="35">
        <v>-0.013891</v>
      </c>
      <c r="E4" s="35">
        <v>-0.0137</v>
      </c>
      <c r="F4" s="35">
        <v>-0.013604</v>
      </c>
      <c r="G4" s="35">
        <v>-0.013675</v>
      </c>
      <c r="H4" s="35">
        <v>-0.013537</v>
      </c>
      <c r="I4" s="35">
        <v>-0.013213</v>
      </c>
      <c r="J4" s="35">
        <v>-0.012507</v>
      </c>
      <c r="K4" s="35">
        <v>-0.011772</v>
      </c>
      <c r="L4" s="35">
        <v>-0.010833</v>
      </c>
      <c r="M4" s="35">
        <v>-0.010493</v>
      </c>
      <c r="N4" s="35">
        <v>-0.009032</v>
      </c>
      <c r="O4" s="35">
        <v>-0.00819</v>
      </c>
      <c r="P4" s="35">
        <v>-0.007483</v>
      </c>
      <c r="Q4" s="35">
        <v>-0.00634</v>
      </c>
      <c r="R4" s="35">
        <v>-0.00584</v>
      </c>
      <c r="S4" s="35">
        <v>-0.005061</v>
      </c>
      <c r="T4" s="35">
        <v>-0.00379</v>
      </c>
      <c r="U4" s="35">
        <v>-0.003421</v>
      </c>
      <c r="V4" s="35">
        <v>-0.002591</v>
      </c>
      <c r="W4" s="35">
        <v>-0.001501</v>
      </c>
      <c r="X4" s="35">
        <v>-9.31E-4</v>
      </c>
      <c r="Y4" s="35">
        <v>0.0</v>
      </c>
      <c r="Z4" s="35">
        <v>7.49E-4</v>
      </c>
      <c r="AA4" s="35">
        <v>0.001313</v>
      </c>
      <c r="AB4" s="35">
        <v>0.002129</v>
      </c>
      <c r="AC4" s="35">
        <v>0.003039</v>
      </c>
      <c r="AD4" s="35">
        <v>0.003844</v>
      </c>
      <c r="AE4" s="35">
        <v>0.004812</v>
      </c>
      <c r="AF4" s="35">
        <v>0.005144</v>
      </c>
      <c r="AG4" s="35">
        <v>0.006126</v>
      </c>
      <c r="AH4" s="35">
        <v>0.007265</v>
      </c>
      <c r="AI4" s="35">
        <v>0.00816</v>
      </c>
      <c r="AJ4" s="35">
        <v>0.008583</v>
      </c>
    </row>
    <row r="5" ht="15.0" customHeight="1">
      <c r="A5" s="35">
        <v>-0.009086</v>
      </c>
      <c r="B5" s="35">
        <v>-0.009091</v>
      </c>
      <c r="C5" s="35">
        <v>-0.008823</v>
      </c>
      <c r="D5" s="35">
        <v>-0.008786</v>
      </c>
      <c r="E5" s="35">
        <v>-0.008634</v>
      </c>
      <c r="F5" s="35">
        <v>-0.008789</v>
      </c>
      <c r="G5" s="35">
        <v>-0.008831</v>
      </c>
      <c r="H5" s="35">
        <v>-0.008905</v>
      </c>
      <c r="I5" s="35">
        <v>-0.008504</v>
      </c>
      <c r="J5" s="35">
        <v>-0.008016</v>
      </c>
      <c r="K5" s="35">
        <v>-0.007681</v>
      </c>
      <c r="L5" s="35">
        <v>-0.006822</v>
      </c>
      <c r="M5" s="35">
        <v>-0.006781</v>
      </c>
      <c r="N5" s="35">
        <v>-0.005821</v>
      </c>
      <c r="O5" s="35">
        <v>-0.005277</v>
      </c>
      <c r="P5" s="35">
        <v>-0.004754</v>
      </c>
      <c r="Q5" s="35">
        <v>-0.004115</v>
      </c>
      <c r="R5" s="35">
        <v>-0.003861</v>
      </c>
      <c r="S5" s="35">
        <v>-0.0034</v>
      </c>
      <c r="T5" s="35">
        <v>-0.00241</v>
      </c>
      <c r="U5" s="35">
        <v>-0.002096</v>
      </c>
      <c r="V5" s="35">
        <v>-0.001789</v>
      </c>
      <c r="W5" s="35">
        <v>-0.001068</v>
      </c>
      <c r="X5" s="35">
        <v>-5.43E-4</v>
      </c>
      <c r="Y5" s="35">
        <v>0.0</v>
      </c>
      <c r="Z5" s="35">
        <v>4.93E-4</v>
      </c>
      <c r="AA5" s="35">
        <v>9.11E-4</v>
      </c>
      <c r="AB5" s="35">
        <v>0.001303</v>
      </c>
      <c r="AC5" s="35">
        <v>0.002088</v>
      </c>
      <c r="AD5" s="35">
        <v>0.002285</v>
      </c>
      <c r="AE5" s="35">
        <v>0.002962</v>
      </c>
      <c r="AF5" s="35">
        <v>0.003186</v>
      </c>
      <c r="AG5" s="35">
        <v>0.003674</v>
      </c>
      <c r="AH5" s="35">
        <v>0.004074</v>
      </c>
      <c r="AI5" s="35">
        <v>0.004645</v>
      </c>
      <c r="AJ5" s="35">
        <v>0.004626</v>
      </c>
    </row>
    <row r="6" ht="15.0" customHeight="1">
      <c r="A6" s="35">
        <v>-0.003037</v>
      </c>
      <c r="B6" s="35">
        <v>-0.003277</v>
      </c>
      <c r="C6" s="35">
        <v>-0.003326</v>
      </c>
      <c r="D6" s="35">
        <v>-0.003582</v>
      </c>
      <c r="E6" s="35">
        <v>-0.003725</v>
      </c>
      <c r="F6" s="35">
        <v>-0.004029</v>
      </c>
      <c r="G6" s="35">
        <v>-0.004258</v>
      </c>
      <c r="H6" s="35">
        <v>-0.004354</v>
      </c>
      <c r="I6" s="35">
        <v>-0.00418</v>
      </c>
      <c r="J6" s="35">
        <v>-0.004133</v>
      </c>
      <c r="K6" s="35">
        <v>-0.003949</v>
      </c>
      <c r="L6" s="35">
        <v>-0.00356</v>
      </c>
      <c r="M6" s="35">
        <v>-0.003486</v>
      </c>
      <c r="N6" s="35">
        <v>-0.002742</v>
      </c>
      <c r="O6" s="35">
        <v>-0.002584</v>
      </c>
      <c r="P6" s="35">
        <v>-0.002332</v>
      </c>
      <c r="Q6" s="35">
        <v>-0.001906</v>
      </c>
      <c r="R6" s="35">
        <v>-0.001783</v>
      </c>
      <c r="S6" s="35">
        <v>-0.001593</v>
      </c>
      <c r="T6" s="35">
        <v>-0.001143</v>
      </c>
      <c r="U6" s="35">
        <v>-9.88E-4</v>
      </c>
      <c r="V6" s="35">
        <v>-7.15E-4</v>
      </c>
      <c r="W6" s="35">
        <v>-4.01E-4</v>
      </c>
      <c r="X6" s="35">
        <v>-1.35E-4</v>
      </c>
      <c r="Y6" s="35">
        <v>0.0</v>
      </c>
      <c r="Z6" s="35">
        <v>3.28E-4</v>
      </c>
      <c r="AA6" s="35">
        <v>4.48E-4</v>
      </c>
      <c r="AB6" s="35">
        <v>6.49E-4</v>
      </c>
      <c r="AC6" s="35">
        <v>8.78E-4</v>
      </c>
      <c r="AD6" s="35">
        <v>0.001022</v>
      </c>
      <c r="AE6" s="35">
        <v>0.00133</v>
      </c>
      <c r="AF6" s="35">
        <v>0.001301</v>
      </c>
      <c r="AG6" s="35">
        <v>0.001571</v>
      </c>
      <c r="AH6" s="35">
        <v>0.001776</v>
      </c>
      <c r="AI6" s="35">
        <v>0.002057</v>
      </c>
      <c r="AJ6" s="35">
        <v>0.001685</v>
      </c>
    </row>
    <row r="7" ht="15.0" customHeight="1">
      <c r="A7" s="35">
        <v>-8.6E-5</v>
      </c>
      <c r="B7" s="35">
        <v>-3.76E-4</v>
      </c>
      <c r="C7" s="35">
        <v>-6.2E-4</v>
      </c>
      <c r="D7" s="35">
        <v>-0.001043</v>
      </c>
      <c r="E7" s="35">
        <v>-0.001332</v>
      </c>
      <c r="F7" s="35">
        <v>-0.00162</v>
      </c>
      <c r="G7" s="35">
        <v>-0.001932</v>
      </c>
      <c r="H7" s="35">
        <v>-0.002246</v>
      </c>
      <c r="I7" s="35">
        <v>-0.00215</v>
      </c>
      <c r="J7" s="35">
        <v>-0.002183</v>
      </c>
      <c r="K7" s="35">
        <v>-0.002092</v>
      </c>
      <c r="L7" s="35">
        <v>-0.001986</v>
      </c>
      <c r="M7" s="35">
        <v>-0.001943</v>
      </c>
      <c r="N7" s="35">
        <v>-0.001379</v>
      </c>
      <c r="O7" s="35">
        <v>-0.001377</v>
      </c>
      <c r="P7" s="35">
        <v>-0.001283</v>
      </c>
      <c r="Q7" s="35">
        <v>-0.001147</v>
      </c>
      <c r="R7" s="35">
        <v>-0.001134</v>
      </c>
      <c r="S7" s="35">
        <v>-8.49E-4</v>
      </c>
      <c r="T7" s="35">
        <v>-4.36E-4</v>
      </c>
      <c r="U7" s="35">
        <v>-6.46E-4</v>
      </c>
      <c r="V7" s="35">
        <v>-5.65E-4</v>
      </c>
      <c r="W7" s="35">
        <v>-1.96E-4</v>
      </c>
      <c r="X7" s="35">
        <v>-1.25E-4</v>
      </c>
      <c r="Y7" s="35">
        <v>0.0</v>
      </c>
      <c r="Z7" s="35">
        <v>-2.6E-5</v>
      </c>
      <c r="AA7" s="35">
        <v>4.3E-5</v>
      </c>
      <c r="AB7" s="35">
        <v>1.27E-4</v>
      </c>
      <c r="AC7" s="35">
        <v>3.45E-4</v>
      </c>
      <c r="AD7" s="35">
        <v>3.1E-4</v>
      </c>
      <c r="AE7" s="35">
        <v>5.36E-4</v>
      </c>
      <c r="AF7" s="35">
        <v>1.29E-4</v>
      </c>
      <c r="AG7" s="35">
        <v>1.12E-4</v>
      </c>
      <c r="AH7" s="35">
        <v>3.07E-4</v>
      </c>
      <c r="AI7" s="35">
        <v>2.02E-4</v>
      </c>
      <c r="AJ7" s="35">
        <v>-1.09E-4</v>
      </c>
    </row>
    <row r="8" ht="15.0" customHeight="1">
      <c r="A8" s="35">
        <v>7.17E-4</v>
      </c>
      <c r="B8" s="35">
        <v>3.57E-4</v>
      </c>
      <c r="C8" s="35">
        <v>-5.1E-5</v>
      </c>
      <c r="D8" s="35">
        <v>-4.36E-4</v>
      </c>
      <c r="E8" s="35">
        <v>-7.42E-4</v>
      </c>
      <c r="F8" s="35">
        <v>-0.001006</v>
      </c>
      <c r="G8" s="35">
        <v>-0.001251</v>
      </c>
      <c r="H8" s="35">
        <v>-0.001529</v>
      </c>
      <c r="I8" s="35">
        <v>-0.001462</v>
      </c>
      <c r="J8" s="35">
        <v>-0.00137</v>
      </c>
      <c r="K8" s="35">
        <v>-0.001325</v>
      </c>
      <c r="L8" s="35">
        <v>-0.0012</v>
      </c>
      <c r="M8" s="35">
        <v>-0.001343</v>
      </c>
      <c r="N8" s="35">
        <v>-8.35E-4</v>
      </c>
      <c r="O8" s="35">
        <v>-8.0E-4</v>
      </c>
      <c r="P8" s="35">
        <v>-8.0E-4</v>
      </c>
      <c r="Q8" s="35">
        <v>-5.43E-4</v>
      </c>
      <c r="R8" s="35">
        <v>-7.0E-4</v>
      </c>
      <c r="S8" s="35">
        <v>-5.84E-4</v>
      </c>
      <c r="T8" s="35">
        <v>-2.87E-4</v>
      </c>
      <c r="U8" s="35">
        <v>-2.91E-4</v>
      </c>
      <c r="V8" s="35">
        <v>-2.79E-4</v>
      </c>
      <c r="W8" s="35">
        <v>-1.9E-5</v>
      </c>
      <c r="X8" s="35">
        <v>-2.0E-5</v>
      </c>
      <c r="Y8" s="35">
        <v>0.0</v>
      </c>
      <c r="Z8" s="35">
        <v>-5.7E-5</v>
      </c>
      <c r="AA8" s="35">
        <v>-1.3E-4</v>
      </c>
      <c r="AB8" s="35">
        <v>-2.0E-5</v>
      </c>
      <c r="AC8" s="35">
        <v>-2.3E-5</v>
      </c>
      <c r="AD8" s="35">
        <v>-8.8E-5</v>
      </c>
      <c r="AE8" s="35">
        <v>6.8E-5</v>
      </c>
      <c r="AF8" s="35">
        <v>-2.73E-4</v>
      </c>
      <c r="AG8" s="35">
        <v>-3.59E-4</v>
      </c>
      <c r="AH8" s="35">
        <v>-4.37E-4</v>
      </c>
      <c r="AI8" s="35">
        <v>-5.52E-4</v>
      </c>
      <c r="AJ8" s="35">
        <v>-9.99E-4</v>
      </c>
    </row>
    <row r="9" ht="15.0" customHeight="1">
      <c r="A9" s="35">
        <v>0.001942</v>
      </c>
      <c r="B9" s="35">
        <v>0.001415</v>
      </c>
      <c r="C9" s="35">
        <v>9.06E-4</v>
      </c>
      <c r="D9" s="35">
        <v>3.64E-4</v>
      </c>
      <c r="E9" s="35">
        <v>4.5E-5</v>
      </c>
      <c r="F9" s="35">
        <v>-2.94E-4</v>
      </c>
      <c r="G9" s="35">
        <v>-6.53E-4</v>
      </c>
      <c r="H9" s="35">
        <v>-9.1E-4</v>
      </c>
      <c r="I9" s="35">
        <v>-9.96E-4</v>
      </c>
      <c r="J9" s="35">
        <v>-0.001023</v>
      </c>
      <c r="K9" s="35">
        <v>-9.99E-4</v>
      </c>
      <c r="L9" s="35">
        <v>-9.82E-4</v>
      </c>
      <c r="M9" s="35">
        <v>-0.001006</v>
      </c>
      <c r="N9" s="35">
        <v>-5.66E-4</v>
      </c>
      <c r="O9" s="35">
        <v>-5.69E-4</v>
      </c>
      <c r="P9" s="35">
        <v>-6.0E-4</v>
      </c>
      <c r="Q9" s="35">
        <v>-3.99E-4</v>
      </c>
      <c r="R9" s="35">
        <v>-4.35E-4</v>
      </c>
      <c r="S9" s="35">
        <v>-4.56E-4</v>
      </c>
      <c r="T9" s="35">
        <v>-1.4E-4</v>
      </c>
      <c r="U9" s="35">
        <v>-1.94E-4</v>
      </c>
      <c r="V9" s="35">
        <v>-1.85E-4</v>
      </c>
      <c r="W9" s="35">
        <v>8.5E-5</v>
      </c>
      <c r="X9" s="35">
        <v>6.2E-5</v>
      </c>
      <c r="Y9" s="35">
        <v>0.0</v>
      </c>
      <c r="Z9" s="35">
        <v>3.6E-5</v>
      </c>
      <c r="AA9" s="35">
        <v>2.8E-5</v>
      </c>
      <c r="AB9" s="35">
        <v>4.9E-5</v>
      </c>
      <c r="AC9" s="35">
        <v>2.17E-4</v>
      </c>
      <c r="AD9" s="35">
        <v>1.62E-4</v>
      </c>
      <c r="AE9" s="35">
        <v>3.22E-4</v>
      </c>
      <c r="AF9" s="35">
        <v>1.0E-4</v>
      </c>
      <c r="AG9" s="35">
        <v>-7.3E-5</v>
      </c>
      <c r="AH9" s="35">
        <v>-6.5E-5</v>
      </c>
      <c r="AI9" s="35">
        <v>-2.39E-4</v>
      </c>
      <c r="AJ9" s="35">
        <v>-6.27E-4</v>
      </c>
    </row>
    <row r="10" ht="15.0" customHeight="1">
      <c r="A10" s="35">
        <v>0.002241</v>
      </c>
      <c r="B10" s="35">
        <v>0.001736</v>
      </c>
      <c r="C10" s="35">
        <v>0.001205</v>
      </c>
      <c r="D10" s="35">
        <v>7.11E-4</v>
      </c>
      <c r="E10" s="35">
        <v>4.33E-4</v>
      </c>
      <c r="F10" s="35">
        <v>5.4E-5</v>
      </c>
      <c r="G10" s="35">
        <v>-3.22E-4</v>
      </c>
      <c r="H10" s="35">
        <v>-5.63E-4</v>
      </c>
      <c r="I10" s="35">
        <v>-6.68E-4</v>
      </c>
      <c r="J10" s="35">
        <v>-6.84E-4</v>
      </c>
      <c r="K10" s="35">
        <v>-7.59E-4</v>
      </c>
      <c r="L10" s="35">
        <v>-6.27E-4</v>
      </c>
      <c r="M10" s="35">
        <v>-7.85E-4</v>
      </c>
      <c r="N10" s="35">
        <v>-4.04E-4</v>
      </c>
      <c r="O10" s="35">
        <v>-4.49E-4</v>
      </c>
      <c r="P10" s="35">
        <v>-6.39E-4</v>
      </c>
      <c r="Q10" s="35">
        <v>-4.01E-4</v>
      </c>
      <c r="R10" s="35">
        <v>-4.45E-4</v>
      </c>
      <c r="S10" s="35">
        <v>-4.27E-4</v>
      </c>
      <c r="T10" s="35">
        <v>-2.27E-4</v>
      </c>
      <c r="U10" s="35">
        <v>-2.17E-4</v>
      </c>
      <c r="V10" s="35">
        <v>-2.94E-4</v>
      </c>
      <c r="W10" s="35">
        <v>-6.3E-5</v>
      </c>
      <c r="X10" s="35">
        <v>-7.1E-5</v>
      </c>
      <c r="Y10" s="35">
        <v>0.0</v>
      </c>
      <c r="Z10" s="35">
        <v>-1.33E-4</v>
      </c>
      <c r="AA10" s="35">
        <v>-1.24E-4</v>
      </c>
      <c r="AB10" s="35">
        <v>-1.25E-4</v>
      </c>
      <c r="AC10" s="35">
        <v>-5.5E-5</v>
      </c>
      <c r="AD10" s="35">
        <v>-2.4E-5</v>
      </c>
      <c r="AE10" s="35">
        <v>1.54E-4</v>
      </c>
      <c r="AF10" s="35">
        <v>-1.2E-4</v>
      </c>
      <c r="AG10" s="35">
        <v>-2.21E-4</v>
      </c>
      <c r="AH10" s="35">
        <v>-2.2E-4</v>
      </c>
      <c r="AI10" s="35">
        <v>-3.86E-4</v>
      </c>
      <c r="AJ10" s="35">
        <v>-7.48E-4</v>
      </c>
    </row>
    <row r="11" ht="15.0" customHeight="1">
      <c r="A11" s="35">
        <v>0.001736</v>
      </c>
      <c r="B11" s="35">
        <v>0.001283</v>
      </c>
      <c r="C11" s="35">
        <v>8.02E-4</v>
      </c>
      <c r="D11" s="35">
        <v>4.58E-4</v>
      </c>
      <c r="E11" s="35">
        <v>1.32E-4</v>
      </c>
      <c r="F11" s="35">
        <v>-2.55E-4</v>
      </c>
      <c r="G11" s="35">
        <v>-4.8E-4</v>
      </c>
      <c r="H11" s="35">
        <v>-7.14E-4</v>
      </c>
      <c r="I11" s="35">
        <v>-7.46E-4</v>
      </c>
      <c r="J11" s="35">
        <v>-7.82E-4</v>
      </c>
      <c r="K11" s="35">
        <v>-8.08E-4</v>
      </c>
      <c r="L11" s="35">
        <v>-6.51E-4</v>
      </c>
      <c r="M11" s="35">
        <v>-8.34E-4</v>
      </c>
      <c r="N11" s="35">
        <v>-5.19E-4</v>
      </c>
      <c r="O11" s="35">
        <v>-5.12E-4</v>
      </c>
      <c r="P11" s="35">
        <v>-6.35E-4</v>
      </c>
      <c r="Q11" s="35">
        <v>-4.85E-4</v>
      </c>
      <c r="R11" s="35">
        <v>-4.86E-4</v>
      </c>
      <c r="S11" s="35">
        <v>-3.38E-4</v>
      </c>
      <c r="T11" s="35">
        <v>-2.37E-4</v>
      </c>
      <c r="U11" s="35">
        <v>-2.95E-4</v>
      </c>
      <c r="V11" s="35">
        <v>-2.26E-4</v>
      </c>
      <c r="W11" s="35">
        <v>-3.6E-5</v>
      </c>
      <c r="X11" s="35">
        <v>-6.2E-5</v>
      </c>
      <c r="Y11" s="35">
        <v>0.0</v>
      </c>
      <c r="Z11" s="35">
        <v>-1.4E-5</v>
      </c>
      <c r="AA11" s="35">
        <v>2.8E-5</v>
      </c>
      <c r="AB11" s="35">
        <v>4.5E-5</v>
      </c>
      <c r="AC11" s="35">
        <v>8.2E-5</v>
      </c>
      <c r="AD11" s="35">
        <v>1.33E-4</v>
      </c>
      <c r="AE11" s="35">
        <v>3.81E-4</v>
      </c>
      <c r="AF11" s="35">
        <v>2.29E-4</v>
      </c>
      <c r="AG11" s="35">
        <v>1.07E-4</v>
      </c>
      <c r="AH11" s="35">
        <v>7.2E-5</v>
      </c>
      <c r="AI11" s="35">
        <v>1.7E-5</v>
      </c>
      <c r="AJ11" s="35">
        <v>-2.84E-4</v>
      </c>
    </row>
    <row r="12" ht="15.0" customHeight="1">
      <c r="A12" s="35">
        <v>0.002747</v>
      </c>
      <c r="B12" s="35">
        <v>0.002229</v>
      </c>
      <c r="C12" s="35">
        <v>0.001678</v>
      </c>
      <c r="D12" s="35">
        <v>0.001247</v>
      </c>
      <c r="E12" s="35">
        <v>9.27E-4</v>
      </c>
      <c r="F12" s="35">
        <v>5.52E-4</v>
      </c>
      <c r="G12" s="35">
        <v>2.3E-4</v>
      </c>
      <c r="H12" s="35">
        <v>-9.2E-5</v>
      </c>
      <c r="I12" s="35">
        <v>-2.03E-4</v>
      </c>
      <c r="J12" s="35">
        <v>-2.72E-4</v>
      </c>
      <c r="K12" s="35">
        <v>-3.15E-4</v>
      </c>
      <c r="L12" s="35">
        <v>-3.53E-4</v>
      </c>
      <c r="M12" s="35">
        <v>-4.53E-4</v>
      </c>
      <c r="N12" s="35">
        <v>-3.04E-4</v>
      </c>
      <c r="O12" s="35">
        <v>-1.63E-4</v>
      </c>
      <c r="P12" s="35">
        <v>-3.46E-4</v>
      </c>
      <c r="Q12" s="35">
        <v>-2.86E-4</v>
      </c>
      <c r="R12" s="35">
        <v>-3.46E-4</v>
      </c>
      <c r="S12" s="35">
        <v>-3.16E-4</v>
      </c>
      <c r="T12" s="35">
        <v>-1.83E-4</v>
      </c>
      <c r="U12" s="35">
        <v>-1.64E-4</v>
      </c>
      <c r="V12" s="35">
        <v>-2.03E-4</v>
      </c>
      <c r="W12" s="35">
        <v>3.0E-6</v>
      </c>
      <c r="X12" s="35">
        <v>-5.0E-6</v>
      </c>
      <c r="Y12" s="35">
        <v>0.0</v>
      </c>
      <c r="Z12" s="35">
        <v>-5.9E-5</v>
      </c>
      <c r="AA12" s="35">
        <v>-2.6E-5</v>
      </c>
      <c r="AB12" s="35">
        <v>9.0E-6</v>
      </c>
      <c r="AC12" s="35">
        <v>1.01E-4</v>
      </c>
      <c r="AD12" s="35">
        <v>2.66E-4</v>
      </c>
      <c r="AE12" s="35">
        <v>5.33E-4</v>
      </c>
      <c r="AF12" s="35">
        <v>4.18E-4</v>
      </c>
      <c r="AG12" s="35">
        <v>3.66E-4</v>
      </c>
      <c r="AH12" s="35">
        <v>4.32E-4</v>
      </c>
      <c r="AI12" s="35">
        <v>4.46E-4</v>
      </c>
      <c r="AJ12" s="35">
        <v>1.61E-4</v>
      </c>
    </row>
    <row r="13" ht="15.0" customHeight="1">
      <c r="A13" s="35">
        <v>0.003029</v>
      </c>
      <c r="B13" s="35">
        <v>0.002519</v>
      </c>
      <c r="C13" s="35">
        <v>0.001989</v>
      </c>
      <c r="D13" s="35">
        <v>0.001548</v>
      </c>
      <c r="E13" s="35">
        <v>0.001232</v>
      </c>
      <c r="F13" s="35">
        <v>8.4E-4</v>
      </c>
      <c r="G13" s="35">
        <v>4.38E-4</v>
      </c>
      <c r="H13" s="35">
        <v>2.01E-4</v>
      </c>
      <c r="I13" s="35">
        <v>1.44E-4</v>
      </c>
      <c r="J13" s="35">
        <v>1.7E-5</v>
      </c>
      <c r="K13" s="35">
        <v>-4.1E-5</v>
      </c>
      <c r="L13" s="35">
        <v>-5.3E-5</v>
      </c>
      <c r="M13" s="35">
        <v>-1.45E-4</v>
      </c>
      <c r="N13" s="35">
        <v>1.5E-5</v>
      </c>
      <c r="O13" s="35">
        <v>-6.0E-5</v>
      </c>
      <c r="P13" s="35">
        <v>-1.72E-4</v>
      </c>
      <c r="Q13" s="35">
        <v>-1.55E-4</v>
      </c>
      <c r="R13" s="35">
        <v>-2.66E-4</v>
      </c>
      <c r="S13" s="35">
        <v>-2.84E-4</v>
      </c>
      <c r="T13" s="35">
        <v>-1.26E-4</v>
      </c>
      <c r="U13" s="35">
        <v>-1.71E-4</v>
      </c>
      <c r="V13" s="35">
        <v>-1.29E-4</v>
      </c>
      <c r="W13" s="35">
        <v>-2.0E-5</v>
      </c>
      <c r="X13" s="35">
        <v>-5.0E-6</v>
      </c>
      <c r="Y13" s="35">
        <v>0.0</v>
      </c>
      <c r="Z13" s="35">
        <v>-5.5E-5</v>
      </c>
      <c r="AA13" s="35">
        <v>-5.1E-5</v>
      </c>
      <c r="AB13" s="35">
        <v>-2.2E-5</v>
      </c>
      <c r="AC13" s="35">
        <v>4.3E-5</v>
      </c>
      <c r="AD13" s="35">
        <v>2.31E-4</v>
      </c>
      <c r="AE13" s="35">
        <v>4.35E-4</v>
      </c>
      <c r="AF13" s="35">
        <v>4.12E-4</v>
      </c>
      <c r="AG13" s="35">
        <v>4.37E-4</v>
      </c>
      <c r="AH13" s="35">
        <v>4.72E-4</v>
      </c>
      <c r="AI13" s="35">
        <v>4.55E-4</v>
      </c>
      <c r="AJ13" s="35">
        <v>2.65E-4</v>
      </c>
    </row>
    <row r="14" ht="15.0" customHeight="1">
      <c r="A14" s="35">
        <v>0.002816</v>
      </c>
      <c r="B14" s="35">
        <v>0.002344</v>
      </c>
      <c r="C14" s="35">
        <v>0.00184</v>
      </c>
      <c r="D14" s="35">
        <v>0.001442</v>
      </c>
      <c r="E14" s="35">
        <v>0.001152</v>
      </c>
      <c r="F14" s="35">
        <v>7.77E-4</v>
      </c>
      <c r="G14" s="35">
        <v>4.15E-4</v>
      </c>
      <c r="H14" s="35">
        <v>1.83E-4</v>
      </c>
      <c r="I14" s="35">
        <v>7.4E-5</v>
      </c>
      <c r="J14" s="35">
        <v>7.7E-5</v>
      </c>
      <c r="K14" s="35">
        <v>-7.3E-5</v>
      </c>
      <c r="L14" s="35">
        <v>-1.57E-4</v>
      </c>
      <c r="M14" s="35">
        <v>-2.1E-4</v>
      </c>
      <c r="N14" s="35">
        <v>-1.38E-4</v>
      </c>
      <c r="O14" s="35">
        <v>-1.42E-4</v>
      </c>
      <c r="P14" s="35">
        <v>-2.59E-4</v>
      </c>
      <c r="Q14" s="35">
        <v>-2.35E-4</v>
      </c>
      <c r="R14" s="35">
        <v>-3.21E-4</v>
      </c>
      <c r="S14" s="35">
        <v>-2.88E-4</v>
      </c>
      <c r="T14" s="35">
        <v>-1.52E-4</v>
      </c>
      <c r="U14" s="35">
        <v>-1.12E-4</v>
      </c>
      <c r="V14" s="35">
        <v>-1.18E-4</v>
      </c>
      <c r="W14" s="35">
        <v>-7.0E-6</v>
      </c>
      <c r="X14" s="35">
        <v>1.4E-5</v>
      </c>
      <c r="Y14" s="35">
        <v>0.0</v>
      </c>
      <c r="Z14" s="35">
        <v>-1.9E-5</v>
      </c>
      <c r="AA14" s="35">
        <v>2.3E-5</v>
      </c>
      <c r="AB14" s="35">
        <v>1.1E-5</v>
      </c>
      <c r="AC14" s="35">
        <v>1.43E-4</v>
      </c>
      <c r="AD14" s="35">
        <v>3.21E-4</v>
      </c>
      <c r="AE14" s="35">
        <v>6.16E-4</v>
      </c>
      <c r="AF14" s="35">
        <v>6.14E-4</v>
      </c>
      <c r="AG14" s="35">
        <v>7.03E-4</v>
      </c>
      <c r="AH14" s="35">
        <v>7.5E-4</v>
      </c>
      <c r="AI14" s="35">
        <v>7.79E-4</v>
      </c>
      <c r="AJ14" s="35">
        <v>6.76E-4</v>
      </c>
    </row>
    <row r="15" ht="15.0" customHeight="1">
      <c r="A15" s="35">
        <v>0.003109</v>
      </c>
      <c r="B15" s="35">
        <v>0.002654</v>
      </c>
      <c r="C15" s="35">
        <v>0.002139</v>
      </c>
      <c r="D15" s="35">
        <v>0.001752</v>
      </c>
      <c r="E15" s="35">
        <v>0.0014</v>
      </c>
      <c r="F15" s="35">
        <v>0.001022</v>
      </c>
      <c r="G15" s="35">
        <v>6.8E-4</v>
      </c>
      <c r="H15" s="35">
        <v>3.53E-4</v>
      </c>
      <c r="I15" s="35">
        <v>3.01E-4</v>
      </c>
      <c r="J15" s="35">
        <v>1.96E-4</v>
      </c>
      <c r="K15" s="35">
        <v>5.8E-5</v>
      </c>
      <c r="L15" s="35">
        <v>-3.6E-5</v>
      </c>
      <c r="M15" s="35">
        <v>-1.9E-5</v>
      </c>
      <c r="N15" s="35">
        <v>4.9E-5</v>
      </c>
      <c r="O15" s="35">
        <v>1.01E-4</v>
      </c>
      <c r="P15" s="35">
        <v>-1.07E-4</v>
      </c>
      <c r="Q15" s="35">
        <v>-9.0E-5</v>
      </c>
      <c r="R15" s="35">
        <v>-2.31E-4</v>
      </c>
      <c r="S15" s="35">
        <v>-2.23E-4</v>
      </c>
      <c r="T15" s="35">
        <v>-1.34E-4</v>
      </c>
      <c r="U15" s="35">
        <v>-1.57E-4</v>
      </c>
      <c r="V15" s="35">
        <v>-9.8E-5</v>
      </c>
      <c r="W15" s="35">
        <v>-2.8E-5</v>
      </c>
      <c r="X15" s="35">
        <v>-3.0E-6</v>
      </c>
      <c r="Y15" s="35">
        <v>0.0</v>
      </c>
      <c r="Z15" s="35">
        <v>-1.9E-5</v>
      </c>
      <c r="AA15" s="35">
        <v>3.1E-5</v>
      </c>
      <c r="AB15" s="35">
        <v>2.2E-5</v>
      </c>
      <c r="AC15" s="35">
        <v>2.17E-4</v>
      </c>
      <c r="AD15" s="35">
        <v>2.82E-4</v>
      </c>
      <c r="AE15" s="35">
        <v>6.34E-4</v>
      </c>
      <c r="AF15" s="35">
        <v>6.14E-4</v>
      </c>
      <c r="AG15" s="35">
        <v>8.06E-4</v>
      </c>
      <c r="AH15" s="35">
        <v>8.82E-4</v>
      </c>
      <c r="AI15" s="35">
        <v>9.04E-4</v>
      </c>
      <c r="AJ15" s="35">
        <v>8.4E-4</v>
      </c>
    </row>
    <row r="16" ht="15.0" customHeight="1">
      <c r="A16" s="35">
        <v>0.002449</v>
      </c>
      <c r="B16" s="35">
        <v>0.001985</v>
      </c>
      <c r="C16" s="35">
        <v>0.001506</v>
      </c>
      <c r="D16" s="35">
        <v>0.00114</v>
      </c>
      <c r="E16" s="35">
        <v>8.73E-4</v>
      </c>
      <c r="F16" s="35">
        <v>5.16E-4</v>
      </c>
      <c r="G16" s="35">
        <v>1.87E-4</v>
      </c>
      <c r="H16" s="35">
        <v>-5.3E-5</v>
      </c>
      <c r="I16" s="35">
        <v>-1.42E-4</v>
      </c>
      <c r="J16" s="35">
        <v>-2.14E-4</v>
      </c>
      <c r="K16" s="35">
        <v>-2.99E-4</v>
      </c>
      <c r="L16" s="35">
        <v>-3.7E-4</v>
      </c>
      <c r="M16" s="35">
        <v>-4.26E-4</v>
      </c>
      <c r="N16" s="35">
        <v>-2.85E-4</v>
      </c>
      <c r="O16" s="35">
        <v>-3.27E-4</v>
      </c>
      <c r="P16" s="35">
        <v>-3.84E-4</v>
      </c>
      <c r="Q16" s="35">
        <v>-3.02E-4</v>
      </c>
      <c r="R16" s="35">
        <v>-3.66E-4</v>
      </c>
      <c r="S16" s="35">
        <v>-4.12E-4</v>
      </c>
      <c r="T16" s="35">
        <v>-3.19E-4</v>
      </c>
      <c r="U16" s="35">
        <v>-2.73E-4</v>
      </c>
      <c r="V16" s="35">
        <v>-2.0E-4</v>
      </c>
      <c r="W16" s="35">
        <v>-6.3E-5</v>
      </c>
      <c r="X16" s="35">
        <v>-1.02E-4</v>
      </c>
      <c r="Y16" s="35">
        <v>0.0</v>
      </c>
      <c r="Z16" s="35">
        <v>5.0E-5</v>
      </c>
      <c r="AA16" s="35">
        <v>2.8E-5</v>
      </c>
      <c r="AB16" s="35">
        <v>4.7E-5</v>
      </c>
      <c r="AC16" s="35">
        <v>1.84E-4</v>
      </c>
      <c r="AD16" s="35">
        <v>3.22E-4</v>
      </c>
      <c r="AE16" s="35">
        <v>5.93E-4</v>
      </c>
      <c r="AF16" s="35">
        <v>6.91E-4</v>
      </c>
      <c r="AG16" s="35">
        <v>7.84E-4</v>
      </c>
      <c r="AH16" s="35">
        <v>9.56E-4</v>
      </c>
      <c r="AI16" s="35">
        <v>0.001013</v>
      </c>
      <c r="AJ16" s="35">
        <v>8.99E-4</v>
      </c>
    </row>
    <row r="17" ht="15.0" customHeight="1">
      <c r="A17" s="35">
        <v>0.003416</v>
      </c>
      <c r="B17" s="35">
        <v>0.002927</v>
      </c>
      <c r="C17" s="35">
        <v>0.002405</v>
      </c>
      <c r="D17" s="35">
        <v>0.002005</v>
      </c>
      <c r="E17" s="35">
        <v>0.001665</v>
      </c>
      <c r="F17" s="35">
        <v>0.001255</v>
      </c>
      <c r="G17" s="35">
        <v>9.54E-4</v>
      </c>
      <c r="H17" s="35">
        <v>6.29E-4</v>
      </c>
      <c r="I17" s="35">
        <v>5.33E-4</v>
      </c>
      <c r="J17" s="35">
        <v>3.63E-4</v>
      </c>
      <c r="K17" s="35">
        <v>2.49E-4</v>
      </c>
      <c r="L17" s="35">
        <v>1.28E-4</v>
      </c>
      <c r="M17" s="35">
        <v>3.0E-5</v>
      </c>
      <c r="N17" s="35">
        <v>1.81E-4</v>
      </c>
      <c r="O17" s="35">
        <v>9.6E-5</v>
      </c>
      <c r="P17" s="35">
        <v>-1.3E-5</v>
      </c>
      <c r="Q17" s="35">
        <v>-3.2E-5</v>
      </c>
      <c r="R17" s="35">
        <v>-1.11E-4</v>
      </c>
      <c r="S17" s="35">
        <v>-1.67E-4</v>
      </c>
      <c r="T17" s="35">
        <v>2.0E-6</v>
      </c>
      <c r="U17" s="35">
        <v>-3.7E-5</v>
      </c>
      <c r="V17" s="35">
        <v>-5.9E-5</v>
      </c>
      <c r="W17" s="35">
        <v>6.0E-6</v>
      </c>
      <c r="X17" s="35">
        <v>-3.7E-5</v>
      </c>
      <c r="Y17" s="35">
        <v>0.0</v>
      </c>
      <c r="Z17" s="35">
        <v>2.4E-5</v>
      </c>
      <c r="AA17" s="35">
        <v>1.7E-5</v>
      </c>
      <c r="AB17" s="35">
        <v>-2.3E-5</v>
      </c>
      <c r="AC17" s="35">
        <v>5.8E-5</v>
      </c>
      <c r="AD17" s="35">
        <v>1.56E-4</v>
      </c>
      <c r="AE17" s="35">
        <v>4.35E-4</v>
      </c>
      <c r="AF17" s="35">
        <v>4.95E-4</v>
      </c>
      <c r="AG17" s="35">
        <v>5.74E-4</v>
      </c>
      <c r="AH17" s="35">
        <v>6.95E-4</v>
      </c>
      <c r="AI17" s="35">
        <v>8.16E-4</v>
      </c>
      <c r="AJ17" s="35">
        <v>7.42E-4</v>
      </c>
    </row>
    <row r="18" ht="15.0" customHeight="1">
      <c r="A18" s="35">
        <v>0.003346</v>
      </c>
      <c r="B18" s="35">
        <v>0.002901</v>
      </c>
      <c r="C18" s="35">
        <v>0.002394</v>
      </c>
      <c r="D18" s="35">
        <v>0.001991</v>
      </c>
      <c r="E18" s="35">
        <v>0.001649</v>
      </c>
      <c r="F18" s="35">
        <v>0.00122</v>
      </c>
      <c r="G18" s="35">
        <v>8.56E-4</v>
      </c>
      <c r="H18" s="35">
        <v>5.42E-4</v>
      </c>
      <c r="I18" s="35">
        <v>4.45E-4</v>
      </c>
      <c r="J18" s="35">
        <v>3.17E-4</v>
      </c>
      <c r="K18" s="35">
        <v>1.99E-4</v>
      </c>
      <c r="L18" s="35">
        <v>9.3E-5</v>
      </c>
      <c r="M18" s="35">
        <v>3.8E-5</v>
      </c>
      <c r="N18" s="35">
        <v>1.28E-4</v>
      </c>
      <c r="O18" s="35">
        <v>9.1E-5</v>
      </c>
      <c r="P18" s="35">
        <v>-5.8E-5</v>
      </c>
      <c r="Q18" s="35">
        <v>-7.1E-5</v>
      </c>
      <c r="R18" s="35">
        <v>-1.53E-4</v>
      </c>
      <c r="S18" s="35">
        <v>-1.51E-4</v>
      </c>
      <c r="T18" s="35">
        <v>-7.0E-5</v>
      </c>
      <c r="U18" s="35">
        <v>-9.6E-5</v>
      </c>
      <c r="V18" s="35">
        <v>-7.5E-5</v>
      </c>
      <c r="W18" s="35">
        <v>-1.1E-5</v>
      </c>
      <c r="X18" s="35">
        <v>-3.0E-5</v>
      </c>
      <c r="Y18" s="35">
        <v>0.0</v>
      </c>
      <c r="Z18" s="35">
        <v>6.0E-6</v>
      </c>
      <c r="AA18" s="35">
        <v>1.6E-5</v>
      </c>
      <c r="AB18" s="35">
        <v>-3.3E-5</v>
      </c>
      <c r="AC18" s="35">
        <v>8.9E-5</v>
      </c>
      <c r="AD18" s="35">
        <v>1.48E-4</v>
      </c>
      <c r="AE18" s="35">
        <v>4.29E-4</v>
      </c>
      <c r="AF18" s="35">
        <v>5.34E-4</v>
      </c>
      <c r="AG18" s="35">
        <v>5.84E-4</v>
      </c>
      <c r="AH18" s="35">
        <v>7.41E-4</v>
      </c>
      <c r="AI18" s="35">
        <v>8.47E-4</v>
      </c>
      <c r="AJ18" s="35">
        <v>7.61E-4</v>
      </c>
    </row>
    <row r="19" ht="15.0" customHeight="1">
      <c r="A19" s="35">
        <v>0.002971</v>
      </c>
      <c r="B19" s="35">
        <v>0.002504</v>
      </c>
      <c r="C19" s="35">
        <v>0.002015</v>
      </c>
      <c r="D19" s="35">
        <v>0.001605</v>
      </c>
      <c r="E19" s="35">
        <v>0.00131</v>
      </c>
      <c r="F19" s="35">
        <v>9.04E-4</v>
      </c>
      <c r="G19" s="35">
        <v>5.75E-4</v>
      </c>
      <c r="H19" s="35">
        <v>3.38E-4</v>
      </c>
      <c r="I19" s="35">
        <v>2.89E-4</v>
      </c>
      <c r="J19" s="35">
        <v>1.65E-4</v>
      </c>
      <c r="K19" s="35">
        <v>3.7E-5</v>
      </c>
      <c r="L19" s="35">
        <v>-2.9E-5</v>
      </c>
      <c r="M19" s="35">
        <v>-7.4E-5</v>
      </c>
      <c r="N19" s="35">
        <v>-3.4E-5</v>
      </c>
      <c r="O19" s="35">
        <v>-3.0E-5</v>
      </c>
      <c r="P19" s="35">
        <v>-1.35E-4</v>
      </c>
      <c r="Q19" s="35">
        <v>-8.2E-5</v>
      </c>
      <c r="R19" s="35">
        <v>-1.57E-4</v>
      </c>
      <c r="S19" s="35">
        <v>-2.09E-4</v>
      </c>
      <c r="T19" s="35">
        <v>-7.2E-5</v>
      </c>
      <c r="U19" s="35">
        <v>-9.4E-5</v>
      </c>
      <c r="V19" s="35">
        <v>-1.0E-4</v>
      </c>
      <c r="W19" s="35">
        <v>-1.9E-5</v>
      </c>
      <c r="X19" s="35">
        <v>-4.5E-5</v>
      </c>
      <c r="Y19" s="35">
        <v>0.0</v>
      </c>
      <c r="Z19" s="35">
        <v>8.0E-6</v>
      </c>
      <c r="AA19" s="35">
        <v>8.0E-6</v>
      </c>
      <c r="AB19" s="35">
        <v>-7.9E-5</v>
      </c>
      <c r="AC19" s="35">
        <v>1.9E-5</v>
      </c>
      <c r="AD19" s="35">
        <v>5.4E-5</v>
      </c>
      <c r="AE19" s="35">
        <v>3.46E-4</v>
      </c>
      <c r="AF19" s="35">
        <v>4.35E-4</v>
      </c>
      <c r="AG19" s="35">
        <v>5.06E-4</v>
      </c>
      <c r="AH19" s="35">
        <v>6.3E-4</v>
      </c>
      <c r="AI19" s="35">
        <v>7.32E-4</v>
      </c>
      <c r="AJ19" s="35">
        <v>6.84E-4</v>
      </c>
    </row>
    <row r="20" ht="15.0" customHeight="1">
      <c r="A20" s="35">
        <v>0.003604</v>
      </c>
      <c r="B20" s="35">
        <v>0.003108</v>
      </c>
      <c r="C20" s="35">
        <v>0.002574</v>
      </c>
      <c r="D20" s="35">
        <v>0.002138</v>
      </c>
      <c r="E20" s="35">
        <v>0.00182</v>
      </c>
      <c r="F20" s="35">
        <v>0.001389</v>
      </c>
      <c r="G20" s="35">
        <v>0.001029</v>
      </c>
      <c r="H20" s="35">
        <v>7.17E-4</v>
      </c>
      <c r="I20" s="35">
        <v>6.19E-4</v>
      </c>
      <c r="J20" s="35">
        <v>4.62E-4</v>
      </c>
      <c r="K20" s="35">
        <v>3.25E-4</v>
      </c>
      <c r="L20" s="35">
        <v>1.83E-4</v>
      </c>
      <c r="M20" s="35">
        <v>1.16E-4</v>
      </c>
      <c r="N20" s="35">
        <v>1.91E-4</v>
      </c>
      <c r="O20" s="35">
        <v>1.47E-4</v>
      </c>
      <c r="P20" s="35">
        <v>4.4E-5</v>
      </c>
      <c r="Q20" s="35">
        <v>-2.8E-5</v>
      </c>
      <c r="R20" s="35">
        <v>-1.37E-4</v>
      </c>
      <c r="S20" s="35">
        <v>-1.92E-4</v>
      </c>
      <c r="T20" s="35">
        <v>-1.11E-4</v>
      </c>
      <c r="U20" s="35">
        <v>-8.0E-5</v>
      </c>
      <c r="V20" s="35">
        <v>-8.7E-5</v>
      </c>
      <c r="W20" s="35">
        <v>2.6E-5</v>
      </c>
      <c r="X20" s="35">
        <v>-2.2E-5</v>
      </c>
      <c r="Y20" s="35">
        <v>0.0</v>
      </c>
      <c r="Z20" s="35">
        <v>5.4E-5</v>
      </c>
      <c r="AA20" s="35">
        <v>2.4E-5</v>
      </c>
      <c r="AB20" s="35">
        <v>-5.4E-5</v>
      </c>
      <c r="AC20" s="35">
        <v>2.4E-5</v>
      </c>
      <c r="AD20" s="35">
        <v>8.9E-5</v>
      </c>
      <c r="AE20" s="35">
        <v>3.16E-4</v>
      </c>
      <c r="AF20" s="35">
        <v>3.79E-4</v>
      </c>
      <c r="AG20" s="35">
        <v>4.31E-4</v>
      </c>
      <c r="AH20" s="35">
        <v>5.72E-4</v>
      </c>
      <c r="AI20" s="35">
        <v>6.64E-4</v>
      </c>
      <c r="AJ20" s="35">
        <v>6.39E-4</v>
      </c>
    </row>
    <row r="21" ht="15.0" customHeight="1">
      <c r="A21" s="35">
        <v>0.003397</v>
      </c>
      <c r="B21" s="35">
        <v>0.002913</v>
      </c>
      <c r="C21" s="35">
        <v>0.002396</v>
      </c>
      <c r="D21" s="35">
        <v>0.002012</v>
      </c>
      <c r="E21" s="35">
        <v>0.001694</v>
      </c>
      <c r="F21" s="35">
        <v>0.001265</v>
      </c>
      <c r="G21" s="35">
        <v>8.84E-4</v>
      </c>
      <c r="H21" s="35">
        <v>6.06E-4</v>
      </c>
      <c r="I21" s="35">
        <v>4.6E-4</v>
      </c>
      <c r="J21" s="35">
        <v>3.56E-4</v>
      </c>
      <c r="K21" s="35">
        <v>2.29E-4</v>
      </c>
      <c r="L21" s="35">
        <v>1.15E-4</v>
      </c>
      <c r="M21" s="35">
        <v>8.5E-5</v>
      </c>
      <c r="N21" s="35">
        <v>1.39E-4</v>
      </c>
      <c r="O21" s="35">
        <v>1.09E-4</v>
      </c>
      <c r="P21" s="35">
        <v>-2.4E-5</v>
      </c>
      <c r="Q21" s="35">
        <v>-2.0E-5</v>
      </c>
      <c r="R21" s="35">
        <v>-1.24E-4</v>
      </c>
      <c r="S21" s="35">
        <v>-1.47E-4</v>
      </c>
      <c r="T21" s="35">
        <v>-8.8E-5</v>
      </c>
      <c r="U21" s="35">
        <v>-8.1E-5</v>
      </c>
      <c r="V21" s="35">
        <v>-5.9E-5</v>
      </c>
      <c r="W21" s="35">
        <v>-1.9E-5</v>
      </c>
      <c r="X21" s="35">
        <v>5.0E-6</v>
      </c>
      <c r="Y21" s="35">
        <v>0.0</v>
      </c>
      <c r="Z21" s="35">
        <v>6.0E-5</v>
      </c>
      <c r="AA21" s="35">
        <v>3.8E-5</v>
      </c>
      <c r="AB21" s="35">
        <v>-2.3E-5</v>
      </c>
      <c r="AC21" s="35">
        <v>4.7E-5</v>
      </c>
      <c r="AD21" s="35">
        <v>6.6E-5</v>
      </c>
      <c r="AE21" s="35">
        <v>3.06E-4</v>
      </c>
      <c r="AF21" s="35">
        <v>3.65E-4</v>
      </c>
      <c r="AG21" s="35">
        <v>4.25E-4</v>
      </c>
      <c r="AH21" s="35">
        <v>5.37E-4</v>
      </c>
      <c r="AI21" s="35">
        <v>6.33E-4</v>
      </c>
      <c r="AJ21" s="35">
        <v>6.13E-4</v>
      </c>
    </row>
    <row r="22" ht="15.0" customHeight="1">
      <c r="A22" s="35">
        <v>0.002772</v>
      </c>
      <c r="B22" s="35">
        <v>0.00236</v>
      </c>
      <c r="C22" s="35">
        <v>0.001883</v>
      </c>
      <c r="D22" s="35">
        <v>0.001524</v>
      </c>
      <c r="E22" s="35">
        <v>0.001234</v>
      </c>
      <c r="F22" s="35">
        <v>8.47E-4</v>
      </c>
      <c r="G22" s="35">
        <v>5.54E-4</v>
      </c>
      <c r="H22" s="35">
        <v>2.7E-4</v>
      </c>
      <c r="I22" s="35">
        <v>2.19E-4</v>
      </c>
      <c r="J22" s="35">
        <v>8.0E-5</v>
      </c>
      <c r="K22" s="35">
        <v>7.0E-6</v>
      </c>
      <c r="L22" s="35">
        <v>-1.0E-4</v>
      </c>
      <c r="M22" s="35">
        <v>-1.31E-4</v>
      </c>
      <c r="N22" s="35">
        <v>-5.2E-5</v>
      </c>
      <c r="O22" s="35">
        <v>-4.2E-5</v>
      </c>
      <c r="P22" s="35">
        <v>-1.52E-4</v>
      </c>
      <c r="Q22" s="35">
        <v>-1.15E-4</v>
      </c>
      <c r="R22" s="35">
        <v>-1.95E-4</v>
      </c>
      <c r="S22" s="35">
        <v>-2.15E-4</v>
      </c>
      <c r="T22" s="35">
        <v>-1.27E-4</v>
      </c>
      <c r="U22" s="35">
        <v>-1.24E-4</v>
      </c>
      <c r="V22" s="35">
        <v>-1.05E-4</v>
      </c>
      <c r="W22" s="35">
        <v>-2.2E-5</v>
      </c>
      <c r="X22" s="35">
        <v>-6.6E-5</v>
      </c>
      <c r="Y22" s="35">
        <v>0.0</v>
      </c>
      <c r="Z22" s="35">
        <v>4.6E-5</v>
      </c>
      <c r="AA22" s="35">
        <v>1.5E-5</v>
      </c>
      <c r="AB22" s="35">
        <v>-8.2E-5</v>
      </c>
      <c r="AC22" s="35">
        <v>-3.4E-5</v>
      </c>
      <c r="AD22" s="35">
        <v>0.0</v>
      </c>
      <c r="AE22" s="35">
        <v>1.69E-4</v>
      </c>
      <c r="AF22" s="35">
        <v>2.64E-4</v>
      </c>
      <c r="AG22" s="35">
        <v>2.99E-4</v>
      </c>
      <c r="AH22" s="35">
        <v>4.14E-4</v>
      </c>
      <c r="AI22" s="35">
        <v>4.99E-4</v>
      </c>
      <c r="AJ22" s="35">
        <v>4.89E-4</v>
      </c>
    </row>
    <row r="23" ht="15.0" customHeight="1">
      <c r="A23" s="35">
        <v>0.00293</v>
      </c>
      <c r="B23" s="35">
        <v>0.002509</v>
      </c>
      <c r="C23" s="35">
        <v>0.002019</v>
      </c>
      <c r="D23" s="35">
        <v>0.001715</v>
      </c>
      <c r="E23" s="35">
        <v>0.001427</v>
      </c>
      <c r="F23" s="35">
        <v>0.001039</v>
      </c>
      <c r="G23" s="35">
        <v>7.34E-4</v>
      </c>
      <c r="H23" s="35">
        <v>4.54E-4</v>
      </c>
      <c r="I23" s="35">
        <v>3.75E-4</v>
      </c>
      <c r="J23" s="35">
        <v>2.63E-4</v>
      </c>
      <c r="K23" s="35">
        <v>1.6E-4</v>
      </c>
      <c r="L23" s="35">
        <v>3.6E-5</v>
      </c>
      <c r="M23" s="35">
        <v>1.2E-5</v>
      </c>
      <c r="N23" s="35">
        <v>6.5E-5</v>
      </c>
      <c r="O23" s="35">
        <v>8.5E-5</v>
      </c>
      <c r="P23" s="35">
        <v>-3.9E-5</v>
      </c>
      <c r="Q23" s="35">
        <v>-6.0E-6</v>
      </c>
      <c r="R23" s="35">
        <v>-1.32E-4</v>
      </c>
      <c r="S23" s="35">
        <v>-1.72E-4</v>
      </c>
      <c r="T23" s="35">
        <v>-1.06E-4</v>
      </c>
      <c r="U23" s="35">
        <v>-6.1E-5</v>
      </c>
      <c r="V23" s="35">
        <v>-8.2E-5</v>
      </c>
      <c r="W23" s="35">
        <v>-1.0E-6</v>
      </c>
      <c r="X23" s="35">
        <v>-3.0E-5</v>
      </c>
      <c r="Y23" s="35">
        <v>0.0</v>
      </c>
      <c r="Z23" s="35">
        <v>2.7E-5</v>
      </c>
      <c r="AA23" s="35">
        <v>3.5E-5</v>
      </c>
      <c r="AB23" s="35">
        <v>-5.2E-5</v>
      </c>
      <c r="AC23" s="35">
        <v>-2.7E-5</v>
      </c>
      <c r="AD23" s="35">
        <v>-1.0E-6</v>
      </c>
      <c r="AE23" s="35">
        <v>1.94E-4</v>
      </c>
      <c r="AF23" s="35">
        <v>2.46E-4</v>
      </c>
      <c r="AG23" s="35">
        <v>2.94E-4</v>
      </c>
      <c r="AH23" s="35">
        <v>3.88E-4</v>
      </c>
      <c r="AI23" s="35">
        <v>5.04E-4</v>
      </c>
      <c r="AJ23" s="35">
        <v>4.98E-4</v>
      </c>
    </row>
    <row r="24" ht="15.0" customHeight="1">
      <c r="A24" s="35">
        <v>0.002784</v>
      </c>
      <c r="B24" s="35">
        <v>0.002375</v>
      </c>
      <c r="C24" s="35">
        <v>0.001908</v>
      </c>
      <c r="D24" s="35">
        <v>0.001605</v>
      </c>
      <c r="E24" s="35">
        <v>0.001307</v>
      </c>
      <c r="F24" s="35">
        <v>9.07E-4</v>
      </c>
      <c r="G24" s="35">
        <v>5.76E-4</v>
      </c>
      <c r="H24" s="35">
        <v>2.93E-4</v>
      </c>
      <c r="I24" s="35">
        <v>2.37E-4</v>
      </c>
      <c r="J24" s="35">
        <v>1.1E-4</v>
      </c>
      <c r="K24" s="35">
        <v>1.7E-5</v>
      </c>
      <c r="L24" s="35">
        <v>-1.12E-4</v>
      </c>
      <c r="M24" s="35">
        <v>-1.28E-4</v>
      </c>
      <c r="N24" s="35">
        <v>-6.8E-5</v>
      </c>
      <c r="O24" s="35">
        <v>-4.8E-5</v>
      </c>
      <c r="P24" s="35">
        <v>-1.39E-4</v>
      </c>
      <c r="Q24" s="35">
        <v>-8.4E-5</v>
      </c>
      <c r="R24" s="35">
        <v>-2.16E-4</v>
      </c>
      <c r="S24" s="35">
        <v>-2.35E-4</v>
      </c>
      <c r="T24" s="35">
        <v>-1.56E-4</v>
      </c>
      <c r="U24" s="35">
        <v>-1.25E-4</v>
      </c>
      <c r="V24" s="35">
        <v>-1.15E-4</v>
      </c>
      <c r="W24" s="35">
        <v>-4.6E-5</v>
      </c>
      <c r="X24" s="35">
        <v>-4.2E-5</v>
      </c>
      <c r="Y24" s="35">
        <v>0.0</v>
      </c>
      <c r="Z24" s="35">
        <v>6.6E-5</v>
      </c>
      <c r="AA24" s="35">
        <v>3.8E-5</v>
      </c>
      <c r="AB24" s="35">
        <v>-2.2E-5</v>
      </c>
      <c r="AC24" s="35">
        <v>5.0E-6</v>
      </c>
      <c r="AD24" s="35">
        <v>1.2E-5</v>
      </c>
      <c r="AE24" s="35">
        <v>1.64E-4</v>
      </c>
      <c r="AF24" s="35">
        <v>2.24E-4</v>
      </c>
      <c r="AG24" s="35">
        <v>2.61E-4</v>
      </c>
      <c r="AH24" s="35">
        <v>3.63E-4</v>
      </c>
      <c r="AI24" s="35">
        <v>4.21E-4</v>
      </c>
      <c r="AJ24" s="35">
        <v>4.39E-4</v>
      </c>
    </row>
    <row r="25" ht="15.0" customHeight="1">
      <c r="A25" s="35">
        <v>0.002549</v>
      </c>
      <c r="B25" s="35">
        <v>0.002153</v>
      </c>
      <c r="C25" s="35">
        <v>0.001712</v>
      </c>
      <c r="D25" s="35">
        <v>0.001355</v>
      </c>
      <c r="E25" s="35">
        <v>0.001036</v>
      </c>
      <c r="F25" s="35">
        <v>7.13E-4</v>
      </c>
      <c r="G25" s="35">
        <v>4.46E-4</v>
      </c>
      <c r="H25" s="35">
        <v>2.15E-4</v>
      </c>
      <c r="I25" s="35">
        <v>1.2E-4</v>
      </c>
      <c r="J25" s="35">
        <v>3.0E-5</v>
      </c>
      <c r="K25" s="35">
        <v>-6.4E-5</v>
      </c>
      <c r="L25" s="35">
        <v>-2.03E-4</v>
      </c>
      <c r="M25" s="35">
        <v>-2.16E-4</v>
      </c>
      <c r="N25" s="35">
        <v>-1.32E-4</v>
      </c>
      <c r="O25" s="35">
        <v>-9.3E-5</v>
      </c>
      <c r="P25" s="35">
        <v>-1.4E-4</v>
      </c>
      <c r="Q25" s="35">
        <v>-1.38E-4</v>
      </c>
      <c r="R25" s="35">
        <v>-2.33E-4</v>
      </c>
      <c r="S25" s="35">
        <v>-2.73E-4</v>
      </c>
      <c r="T25" s="35">
        <v>-1.5E-4</v>
      </c>
      <c r="U25" s="35">
        <v>-1.28E-4</v>
      </c>
      <c r="V25" s="35">
        <v>-1.32E-4</v>
      </c>
      <c r="W25" s="35">
        <v>-5.7E-5</v>
      </c>
      <c r="X25" s="35">
        <v>-5.2E-5</v>
      </c>
      <c r="Y25" s="35">
        <v>0.0</v>
      </c>
      <c r="Z25" s="35">
        <v>6.2E-5</v>
      </c>
      <c r="AA25" s="35">
        <v>3.1E-5</v>
      </c>
      <c r="AB25" s="35">
        <v>-2.8E-5</v>
      </c>
      <c r="AC25" s="35">
        <v>-2.9E-5</v>
      </c>
      <c r="AD25" s="35">
        <v>-4.7E-5</v>
      </c>
      <c r="AE25" s="35">
        <v>9.6E-5</v>
      </c>
      <c r="AF25" s="35">
        <v>1.6E-4</v>
      </c>
      <c r="AG25" s="35">
        <v>2.24E-4</v>
      </c>
      <c r="AH25" s="35">
        <v>2.94E-4</v>
      </c>
      <c r="AI25" s="35">
        <v>3.68E-4</v>
      </c>
      <c r="AJ25" s="35">
        <v>3.65E-4</v>
      </c>
    </row>
    <row r="26" ht="15.0" customHeight="1">
      <c r="A26" s="35">
        <v>0.003072</v>
      </c>
      <c r="B26" s="35">
        <v>0.002629</v>
      </c>
      <c r="C26" s="35">
        <v>0.002124</v>
      </c>
      <c r="D26" s="35">
        <v>0.001793</v>
      </c>
      <c r="E26" s="35">
        <v>0.001471</v>
      </c>
      <c r="F26" s="35">
        <v>0.001116</v>
      </c>
      <c r="G26" s="35">
        <v>7.75E-4</v>
      </c>
      <c r="H26" s="35">
        <v>5.0E-4</v>
      </c>
      <c r="I26" s="35">
        <v>3.82E-4</v>
      </c>
      <c r="J26" s="35">
        <v>3.01E-4</v>
      </c>
      <c r="K26" s="35">
        <v>2.19E-4</v>
      </c>
      <c r="L26" s="35">
        <v>6.3E-5</v>
      </c>
      <c r="M26" s="35">
        <v>3.0E-5</v>
      </c>
      <c r="N26" s="35">
        <v>1.0E-4</v>
      </c>
      <c r="O26" s="35">
        <v>9.8E-5</v>
      </c>
      <c r="P26" s="35">
        <v>3.9E-5</v>
      </c>
      <c r="Q26" s="35">
        <v>2.0E-6</v>
      </c>
      <c r="R26" s="35">
        <v>-1.09E-4</v>
      </c>
      <c r="S26" s="35">
        <v>-1.45E-4</v>
      </c>
      <c r="T26" s="35">
        <v>-7.5E-5</v>
      </c>
      <c r="U26" s="35">
        <v>-7.1E-5</v>
      </c>
      <c r="V26" s="35">
        <v>-3.6E-5</v>
      </c>
      <c r="W26" s="35">
        <v>-2.8E-5</v>
      </c>
      <c r="X26" s="35">
        <v>-4.7E-5</v>
      </c>
      <c r="Y26" s="35">
        <v>0.0</v>
      </c>
      <c r="Z26" s="35">
        <v>9.0E-5</v>
      </c>
      <c r="AA26" s="35">
        <v>3.5E-5</v>
      </c>
      <c r="AB26" s="35">
        <v>-6.8E-5</v>
      </c>
      <c r="AC26" s="35">
        <v>-9.6E-5</v>
      </c>
      <c r="AD26" s="35">
        <v>-1.3E-4</v>
      </c>
      <c r="AE26" s="35">
        <v>-1.5E-5</v>
      </c>
      <c r="AF26" s="35">
        <v>-1.0E-5</v>
      </c>
      <c r="AG26" s="35">
        <v>5.5E-5</v>
      </c>
      <c r="AH26" s="35">
        <v>1.15E-4</v>
      </c>
      <c r="AI26" s="35">
        <v>1.68E-4</v>
      </c>
      <c r="AJ26" s="35">
        <v>1.57E-4</v>
      </c>
    </row>
    <row r="27" ht="15.0" customHeight="1">
      <c r="A27" s="35">
        <v>0.003015</v>
      </c>
      <c r="B27" s="35">
        <v>0.002582</v>
      </c>
      <c r="C27" s="35">
        <v>0.002107</v>
      </c>
      <c r="D27" s="35">
        <v>0.001777</v>
      </c>
      <c r="E27" s="35">
        <v>0.001434</v>
      </c>
      <c r="F27" s="35">
        <v>0.001117</v>
      </c>
      <c r="G27" s="35">
        <v>7.65E-4</v>
      </c>
      <c r="H27" s="35">
        <v>4.97E-4</v>
      </c>
      <c r="I27" s="35">
        <v>4.01E-4</v>
      </c>
      <c r="J27" s="35">
        <v>3.41E-4</v>
      </c>
      <c r="K27" s="35">
        <v>2.45E-4</v>
      </c>
      <c r="L27" s="35">
        <v>7.4E-5</v>
      </c>
      <c r="M27" s="35">
        <v>6.5E-5</v>
      </c>
      <c r="N27" s="35">
        <v>1.3E-4</v>
      </c>
      <c r="O27" s="35">
        <v>1.14E-4</v>
      </c>
      <c r="P27" s="35">
        <v>7.8E-5</v>
      </c>
      <c r="Q27" s="35">
        <v>3.5E-5</v>
      </c>
      <c r="R27" s="35">
        <v>-6.7E-5</v>
      </c>
      <c r="S27" s="35">
        <v>-1.39E-4</v>
      </c>
      <c r="T27" s="35">
        <v>-8.1E-5</v>
      </c>
      <c r="U27" s="35">
        <v>-3.6E-5</v>
      </c>
      <c r="V27" s="35">
        <v>-4.9E-5</v>
      </c>
      <c r="W27" s="35">
        <v>-3.8E-5</v>
      </c>
      <c r="X27" s="35">
        <v>-3.4E-5</v>
      </c>
      <c r="Y27" s="35">
        <v>0.0</v>
      </c>
      <c r="Z27" s="35">
        <v>7.2E-5</v>
      </c>
      <c r="AA27" s="35">
        <v>4.6E-5</v>
      </c>
      <c r="AB27" s="35">
        <v>-7.9E-5</v>
      </c>
      <c r="AC27" s="35">
        <v>-1.42E-4</v>
      </c>
      <c r="AD27" s="35">
        <v>-1.76E-4</v>
      </c>
      <c r="AE27" s="35">
        <v>-8.0E-5</v>
      </c>
      <c r="AF27" s="35">
        <v>-5.8E-5</v>
      </c>
      <c r="AG27" s="35">
        <v>-3.7E-5</v>
      </c>
      <c r="AH27" s="35">
        <v>4.1E-5</v>
      </c>
      <c r="AI27" s="35">
        <v>8.0E-5</v>
      </c>
      <c r="AJ27" s="35">
        <v>9.4E-5</v>
      </c>
    </row>
    <row r="28" ht="15.0" customHeight="1">
      <c r="A28" s="35">
        <v>0.002458</v>
      </c>
      <c r="B28" s="35">
        <v>0.002043</v>
      </c>
      <c r="C28" s="35">
        <v>0.001603</v>
      </c>
      <c r="D28" s="35">
        <v>0.001262</v>
      </c>
      <c r="E28" s="35">
        <v>9.55E-4</v>
      </c>
      <c r="F28" s="35">
        <v>6.51E-4</v>
      </c>
      <c r="G28" s="35">
        <v>4.0E-4</v>
      </c>
      <c r="H28" s="35">
        <v>1.09E-4</v>
      </c>
      <c r="I28" s="35">
        <v>-1.2E-5</v>
      </c>
      <c r="J28" s="35">
        <v>-4.5E-5</v>
      </c>
      <c r="K28" s="35">
        <v>-1.67E-4</v>
      </c>
      <c r="L28" s="35">
        <v>-2.68E-4</v>
      </c>
      <c r="M28" s="35">
        <v>-2.95E-4</v>
      </c>
      <c r="N28" s="35">
        <v>-1.86E-4</v>
      </c>
      <c r="O28" s="35">
        <v>-1.8E-4</v>
      </c>
      <c r="P28" s="35">
        <v>-1.88E-4</v>
      </c>
      <c r="Q28" s="35">
        <v>-1.8E-4</v>
      </c>
      <c r="R28" s="35">
        <v>-2.57E-4</v>
      </c>
      <c r="S28" s="35">
        <v>-2.95E-4</v>
      </c>
      <c r="T28" s="35">
        <v>-2.45E-4</v>
      </c>
      <c r="U28" s="35">
        <v>-1.38E-4</v>
      </c>
      <c r="V28" s="35">
        <v>-1.51E-4</v>
      </c>
      <c r="W28" s="35">
        <v>-6.4E-5</v>
      </c>
      <c r="X28" s="35">
        <v>-7.7E-5</v>
      </c>
      <c r="Y28" s="35">
        <v>0.0</v>
      </c>
      <c r="Z28" s="35">
        <v>7.8E-5</v>
      </c>
      <c r="AA28" s="35">
        <v>8.9E-5</v>
      </c>
      <c r="AB28" s="35">
        <v>-1.5E-5</v>
      </c>
      <c r="AC28" s="35">
        <v>-5.6E-5</v>
      </c>
      <c r="AD28" s="35">
        <v>-7.5E-5</v>
      </c>
      <c r="AE28" s="35">
        <v>3.2E-5</v>
      </c>
      <c r="AF28" s="35">
        <v>6.3E-5</v>
      </c>
      <c r="AG28" s="35">
        <v>1.13E-4</v>
      </c>
      <c r="AH28" s="35">
        <v>1.79E-4</v>
      </c>
      <c r="AI28" s="35">
        <v>2.29E-4</v>
      </c>
      <c r="AJ28" s="35">
        <v>2.42E-4</v>
      </c>
    </row>
    <row r="29" ht="15.0" customHeight="1">
      <c r="A29" s="35">
        <v>0.002875</v>
      </c>
      <c r="B29" s="35">
        <v>0.00244</v>
      </c>
      <c r="C29" s="35">
        <v>0.001965</v>
      </c>
      <c r="D29" s="35">
        <v>0.001664</v>
      </c>
      <c r="E29" s="35">
        <v>0.00133</v>
      </c>
      <c r="F29" s="35">
        <v>0.00101</v>
      </c>
      <c r="G29" s="35">
        <v>6.74E-4</v>
      </c>
      <c r="H29" s="35">
        <v>3.87E-4</v>
      </c>
      <c r="I29" s="35">
        <v>2.87E-4</v>
      </c>
      <c r="J29" s="35">
        <v>2.28E-4</v>
      </c>
      <c r="K29" s="35">
        <v>1.22E-4</v>
      </c>
      <c r="L29" s="35">
        <v>-7.0E-6</v>
      </c>
      <c r="M29" s="35">
        <v>-4.3E-5</v>
      </c>
      <c r="N29" s="35">
        <v>4.9E-5</v>
      </c>
      <c r="O29" s="35">
        <v>1.8E-5</v>
      </c>
      <c r="P29" s="35">
        <v>-1.4E-5</v>
      </c>
      <c r="Q29" s="35">
        <v>-4.5E-5</v>
      </c>
      <c r="R29" s="35">
        <v>-1.18E-4</v>
      </c>
      <c r="S29" s="35">
        <v>-1.71E-4</v>
      </c>
      <c r="T29" s="35">
        <v>-1.61E-4</v>
      </c>
      <c r="U29" s="35">
        <v>-6.3E-5</v>
      </c>
      <c r="V29" s="35">
        <v>-8.7E-5</v>
      </c>
      <c r="W29" s="35">
        <v>-3.8E-5</v>
      </c>
      <c r="X29" s="35">
        <v>-7.0E-5</v>
      </c>
      <c r="Y29" s="35">
        <v>0.0</v>
      </c>
      <c r="Z29" s="35">
        <v>8.7E-5</v>
      </c>
      <c r="AA29" s="35">
        <v>6.6E-5</v>
      </c>
      <c r="AB29" s="35">
        <v>-6.6E-5</v>
      </c>
      <c r="AC29" s="35">
        <v>-1.22E-4</v>
      </c>
      <c r="AD29" s="35">
        <v>-1.59E-4</v>
      </c>
      <c r="AE29" s="35">
        <v>-1.0E-4</v>
      </c>
      <c r="AF29" s="35">
        <v>-1.31E-4</v>
      </c>
      <c r="AG29" s="35">
        <v>-7.1E-5</v>
      </c>
      <c r="AH29" s="35">
        <v>0.0</v>
      </c>
      <c r="AI29" s="35">
        <v>1.4E-5</v>
      </c>
      <c r="AJ29" s="35">
        <v>4.2E-5</v>
      </c>
    </row>
    <row r="30" ht="15.0" customHeight="1">
      <c r="A30" s="35">
        <v>0.002769</v>
      </c>
      <c r="B30" s="35">
        <v>0.002362</v>
      </c>
      <c r="C30" s="35">
        <v>0.001906</v>
      </c>
      <c r="D30" s="35">
        <v>0.001585</v>
      </c>
      <c r="E30" s="35">
        <v>0.001248</v>
      </c>
      <c r="F30" s="35">
        <v>9.55E-4</v>
      </c>
      <c r="G30" s="35">
        <v>6.53E-4</v>
      </c>
      <c r="H30" s="35">
        <v>3.7E-4</v>
      </c>
      <c r="I30" s="35">
        <v>2.84E-4</v>
      </c>
      <c r="J30" s="35">
        <v>2.27E-4</v>
      </c>
      <c r="K30" s="35">
        <v>1.24E-4</v>
      </c>
      <c r="L30" s="35">
        <v>-7.0E-6</v>
      </c>
      <c r="M30" s="35">
        <v>-5.8E-5</v>
      </c>
      <c r="N30" s="35">
        <v>3.2E-5</v>
      </c>
      <c r="O30" s="35">
        <v>1.8E-5</v>
      </c>
      <c r="P30" s="35">
        <v>7.0E-6</v>
      </c>
      <c r="Q30" s="35">
        <v>-3.0E-5</v>
      </c>
      <c r="R30" s="35">
        <v>-1.12E-4</v>
      </c>
      <c r="S30" s="35">
        <v>-1.73E-4</v>
      </c>
      <c r="T30" s="35">
        <v>-1.2E-4</v>
      </c>
      <c r="U30" s="35">
        <v>-4.9E-5</v>
      </c>
      <c r="V30" s="35">
        <v>-7.6E-5</v>
      </c>
      <c r="W30" s="35">
        <v>-2.1E-5</v>
      </c>
      <c r="X30" s="35">
        <v>-4.7E-5</v>
      </c>
      <c r="Y30" s="35">
        <v>0.0</v>
      </c>
      <c r="Z30" s="35">
        <v>7.5E-5</v>
      </c>
      <c r="AA30" s="35">
        <v>5.2E-5</v>
      </c>
      <c r="AB30" s="35">
        <v>-7.1E-5</v>
      </c>
      <c r="AC30" s="35">
        <v>-1.58E-4</v>
      </c>
      <c r="AD30" s="35">
        <v>-2.19E-4</v>
      </c>
      <c r="AE30" s="35">
        <v>-1.62E-4</v>
      </c>
      <c r="AF30" s="35">
        <v>-1.8E-4</v>
      </c>
      <c r="AG30" s="35">
        <v>-1.4E-4</v>
      </c>
      <c r="AH30" s="35">
        <v>-9.1E-5</v>
      </c>
      <c r="AI30" s="35">
        <v>-4.6E-5</v>
      </c>
      <c r="AJ30" s="35">
        <v>-4.8E-5</v>
      </c>
    </row>
    <row r="31" ht="15.0" customHeight="1">
      <c r="A31" s="35">
        <v>0.002993</v>
      </c>
      <c r="B31" s="35">
        <v>0.002595</v>
      </c>
      <c r="C31" s="35">
        <v>0.002119</v>
      </c>
      <c r="D31" s="35">
        <v>0.001803</v>
      </c>
      <c r="E31" s="35">
        <v>0.001496</v>
      </c>
      <c r="F31" s="35">
        <v>0.001192</v>
      </c>
      <c r="G31" s="35">
        <v>8.79E-4</v>
      </c>
      <c r="H31" s="35">
        <v>6.02E-4</v>
      </c>
      <c r="I31" s="35">
        <v>4.76E-4</v>
      </c>
      <c r="J31" s="35">
        <v>4.27E-4</v>
      </c>
      <c r="K31" s="35">
        <v>3.12E-4</v>
      </c>
      <c r="L31" s="35">
        <v>1.48E-4</v>
      </c>
      <c r="M31" s="35">
        <v>9.7E-5</v>
      </c>
      <c r="N31" s="35">
        <v>2.03E-4</v>
      </c>
      <c r="O31" s="35">
        <v>1.63E-4</v>
      </c>
      <c r="P31" s="35">
        <v>1.23E-4</v>
      </c>
      <c r="Q31" s="35">
        <v>8.6E-5</v>
      </c>
      <c r="R31" s="35">
        <v>-3.5E-5</v>
      </c>
      <c r="S31" s="35">
        <v>-1.1E-4</v>
      </c>
      <c r="T31" s="35">
        <v>-6.6E-5</v>
      </c>
      <c r="U31" s="35">
        <v>-2.2E-5</v>
      </c>
      <c r="V31" s="35">
        <v>-3.5E-5</v>
      </c>
      <c r="W31" s="35">
        <v>-1.5E-5</v>
      </c>
      <c r="X31" s="35">
        <v>-3.4E-5</v>
      </c>
      <c r="Y31" s="35">
        <v>0.0</v>
      </c>
      <c r="Z31" s="35">
        <v>5.0E-5</v>
      </c>
      <c r="AA31" s="35">
        <v>6.7E-5</v>
      </c>
      <c r="AB31" s="35">
        <v>-7.5E-5</v>
      </c>
      <c r="AC31" s="35">
        <v>-1.52E-4</v>
      </c>
      <c r="AD31" s="35">
        <v>-2.1E-4</v>
      </c>
      <c r="AE31" s="35">
        <v>-1.82E-4</v>
      </c>
      <c r="AF31" s="35">
        <v>-1.88E-4</v>
      </c>
      <c r="AG31" s="35">
        <v>-1.31E-4</v>
      </c>
      <c r="AH31" s="35">
        <v>-1.26E-4</v>
      </c>
      <c r="AI31" s="35">
        <v>-9.7E-5</v>
      </c>
      <c r="AJ31" s="35">
        <v>-6.7E-5</v>
      </c>
    </row>
    <row r="32" ht="15.0" customHeight="1">
      <c r="A32" s="35">
        <v>0.002613</v>
      </c>
      <c r="B32" s="35">
        <v>0.002221</v>
      </c>
      <c r="C32" s="35">
        <v>0.001793</v>
      </c>
      <c r="D32" s="35">
        <v>0.001525</v>
      </c>
      <c r="E32" s="35">
        <v>0.001201</v>
      </c>
      <c r="F32" s="35">
        <v>9.22E-4</v>
      </c>
      <c r="G32" s="35">
        <v>6.12E-4</v>
      </c>
      <c r="H32" s="35">
        <v>3.58E-4</v>
      </c>
      <c r="I32" s="35">
        <v>2.7E-4</v>
      </c>
      <c r="J32" s="35">
        <v>2.42E-4</v>
      </c>
      <c r="K32" s="35">
        <v>1.58E-4</v>
      </c>
      <c r="L32" s="35">
        <v>1.8E-5</v>
      </c>
      <c r="M32" s="35">
        <v>-1.7E-5</v>
      </c>
      <c r="N32" s="35">
        <v>8.7E-5</v>
      </c>
      <c r="O32" s="35">
        <v>7.7E-5</v>
      </c>
      <c r="P32" s="35">
        <v>5.7E-5</v>
      </c>
      <c r="Q32" s="35">
        <v>1.9E-5</v>
      </c>
      <c r="R32" s="35">
        <v>-6.9E-5</v>
      </c>
      <c r="S32" s="35">
        <v>-1.49E-4</v>
      </c>
      <c r="T32" s="35">
        <v>-1.08E-4</v>
      </c>
      <c r="U32" s="35">
        <v>-6.1E-5</v>
      </c>
      <c r="V32" s="35">
        <v>-4.8E-5</v>
      </c>
      <c r="W32" s="35">
        <v>-2.3E-5</v>
      </c>
      <c r="X32" s="35">
        <v>-4.7E-5</v>
      </c>
      <c r="Y32" s="35">
        <v>0.0</v>
      </c>
      <c r="Z32" s="35">
        <v>8.0E-5</v>
      </c>
      <c r="AA32" s="35">
        <v>6.1E-5</v>
      </c>
      <c r="AB32" s="35">
        <v>-6.3E-5</v>
      </c>
      <c r="AC32" s="35">
        <v>-1.75E-4</v>
      </c>
      <c r="AD32" s="35">
        <v>-2.51E-4</v>
      </c>
      <c r="AE32" s="35">
        <v>-2.23E-4</v>
      </c>
      <c r="AF32" s="35">
        <v>-2.44E-4</v>
      </c>
      <c r="AG32" s="35">
        <v>-1.66E-4</v>
      </c>
      <c r="AH32" s="35">
        <v>-1.5E-4</v>
      </c>
      <c r="AI32" s="35">
        <v>-1.26E-4</v>
      </c>
      <c r="AJ32" s="35">
        <v>-1.11E-4</v>
      </c>
    </row>
    <row r="33" ht="15.0" customHeight="1">
      <c r="A33" s="35">
        <v>0.002722</v>
      </c>
      <c r="B33" s="35">
        <v>0.002333</v>
      </c>
      <c r="C33" s="35">
        <v>0.001882</v>
      </c>
      <c r="D33" s="35">
        <v>0.001573</v>
      </c>
      <c r="E33" s="35">
        <v>0.001249</v>
      </c>
      <c r="F33" s="35">
        <v>9.68E-4</v>
      </c>
      <c r="G33" s="35">
        <v>6.81E-4</v>
      </c>
      <c r="H33" s="35">
        <v>4.23E-4</v>
      </c>
      <c r="I33" s="35">
        <v>3.11E-4</v>
      </c>
      <c r="J33" s="35">
        <v>2.91E-4</v>
      </c>
      <c r="K33" s="35">
        <v>1.76E-4</v>
      </c>
      <c r="L33" s="35">
        <v>2.4E-5</v>
      </c>
      <c r="M33" s="35">
        <v>-1.1E-5</v>
      </c>
      <c r="N33" s="35">
        <v>8.4E-5</v>
      </c>
      <c r="O33" s="35">
        <v>6.7E-5</v>
      </c>
      <c r="P33" s="35">
        <v>3.3E-5</v>
      </c>
      <c r="Q33" s="35">
        <v>-1.0E-6</v>
      </c>
      <c r="R33" s="35">
        <v>-9.8E-5</v>
      </c>
      <c r="S33" s="35">
        <v>-1.54E-4</v>
      </c>
      <c r="T33" s="35">
        <v>-1.33E-4</v>
      </c>
      <c r="U33" s="35">
        <v>-5.3E-5</v>
      </c>
      <c r="V33" s="35">
        <v>-6.3E-5</v>
      </c>
      <c r="W33" s="35">
        <v>-4.6E-5</v>
      </c>
      <c r="X33" s="35">
        <v>-2.1E-5</v>
      </c>
      <c r="Y33" s="35">
        <v>0.0</v>
      </c>
      <c r="Z33" s="35">
        <v>6.9E-5</v>
      </c>
      <c r="AA33" s="35">
        <v>8.4E-5</v>
      </c>
      <c r="AB33" s="35">
        <v>-6.6E-5</v>
      </c>
      <c r="AC33" s="35">
        <v>-1.59E-4</v>
      </c>
      <c r="AD33" s="35">
        <v>-2.29E-4</v>
      </c>
      <c r="AE33" s="35">
        <v>-2.09E-4</v>
      </c>
      <c r="AF33" s="35">
        <v>-1.91E-4</v>
      </c>
      <c r="AG33" s="35">
        <v>-1.17E-4</v>
      </c>
      <c r="AH33" s="35">
        <v>-8.9E-5</v>
      </c>
      <c r="AI33" s="35">
        <v>-7.5E-5</v>
      </c>
      <c r="AJ33" s="35">
        <v>-5.1E-5</v>
      </c>
    </row>
    <row r="34" ht="15.0" customHeight="1">
      <c r="A34" s="35">
        <v>0.002944</v>
      </c>
      <c r="B34" s="35">
        <v>0.002551</v>
      </c>
      <c r="C34" s="35">
        <v>0.002101</v>
      </c>
      <c r="D34" s="35">
        <v>0.001782</v>
      </c>
      <c r="E34" s="35">
        <v>0.001468</v>
      </c>
      <c r="F34" s="35">
        <v>0.001172</v>
      </c>
      <c r="G34" s="35">
        <v>8.67E-4</v>
      </c>
      <c r="H34" s="35">
        <v>5.79E-4</v>
      </c>
      <c r="I34" s="35">
        <v>4.68E-4</v>
      </c>
      <c r="J34" s="35">
        <v>4.31E-4</v>
      </c>
      <c r="K34" s="35">
        <v>3.17E-4</v>
      </c>
      <c r="L34" s="35">
        <v>1.94E-4</v>
      </c>
      <c r="M34" s="35">
        <v>1.36E-4</v>
      </c>
      <c r="N34" s="35">
        <v>2.32E-4</v>
      </c>
      <c r="O34" s="35">
        <v>1.84E-4</v>
      </c>
      <c r="P34" s="35">
        <v>1.62E-4</v>
      </c>
      <c r="Q34" s="35">
        <v>1.07E-4</v>
      </c>
      <c r="R34" s="35">
        <v>1.0E-6</v>
      </c>
      <c r="S34" s="35">
        <v>-9.0E-5</v>
      </c>
      <c r="T34" s="35">
        <v>-6.9E-5</v>
      </c>
      <c r="U34" s="35">
        <v>-1.2E-5</v>
      </c>
      <c r="V34" s="35">
        <v>-1.6E-5</v>
      </c>
      <c r="W34" s="35">
        <v>-3.6E-5</v>
      </c>
      <c r="X34" s="35">
        <v>-4.9E-5</v>
      </c>
      <c r="Y34" s="35">
        <v>0.0</v>
      </c>
      <c r="Z34" s="35">
        <v>7.0E-5</v>
      </c>
      <c r="AA34" s="35">
        <v>4.1E-5</v>
      </c>
      <c r="AB34" s="35">
        <v>-1.04E-4</v>
      </c>
      <c r="AC34" s="35">
        <v>-2.26E-4</v>
      </c>
      <c r="AD34" s="35">
        <v>-3.11E-4</v>
      </c>
      <c r="AE34" s="35">
        <v>-2.99E-4</v>
      </c>
      <c r="AF34" s="35">
        <v>-3.12E-4</v>
      </c>
      <c r="AG34" s="35">
        <v>-2.32E-4</v>
      </c>
      <c r="AH34" s="35">
        <v>-2.3E-4</v>
      </c>
      <c r="AI34" s="35">
        <v>-1.96E-4</v>
      </c>
      <c r="AJ34" s="35">
        <v>-1.74E-4</v>
      </c>
    </row>
    <row r="35" ht="15.0" customHeight="1">
      <c r="A35" s="35">
        <v>0.003147</v>
      </c>
      <c r="B35" s="35">
        <v>0.002713</v>
      </c>
      <c r="C35" s="35">
        <v>0.002218</v>
      </c>
      <c r="D35" s="35">
        <v>0.001914</v>
      </c>
      <c r="E35" s="35">
        <v>0.001551</v>
      </c>
      <c r="F35" s="35">
        <v>0.001242</v>
      </c>
      <c r="G35" s="35">
        <v>9.16E-4</v>
      </c>
      <c r="H35" s="35">
        <v>6.29E-4</v>
      </c>
      <c r="I35" s="35">
        <v>5.05E-4</v>
      </c>
      <c r="J35" s="35">
        <v>4.74E-4</v>
      </c>
      <c r="K35" s="35">
        <v>3.69E-4</v>
      </c>
      <c r="L35" s="35">
        <v>2.16E-4</v>
      </c>
      <c r="M35" s="35">
        <v>1.43E-4</v>
      </c>
      <c r="N35" s="35">
        <v>2.24E-4</v>
      </c>
      <c r="O35" s="35">
        <v>1.73E-4</v>
      </c>
      <c r="P35" s="35">
        <v>1.34E-4</v>
      </c>
      <c r="Q35" s="35">
        <v>9.8E-5</v>
      </c>
      <c r="R35" s="35">
        <v>-4.0E-6</v>
      </c>
      <c r="S35" s="35">
        <v>-1.08E-4</v>
      </c>
      <c r="T35" s="35">
        <v>-8.2E-5</v>
      </c>
      <c r="U35" s="35">
        <v>-1.0E-6</v>
      </c>
      <c r="V35" s="35">
        <v>-4.8E-5</v>
      </c>
      <c r="W35" s="35">
        <v>-4.3E-5</v>
      </c>
      <c r="X35" s="35">
        <v>-6.4E-5</v>
      </c>
      <c r="Y35" s="35">
        <v>0.0</v>
      </c>
      <c r="Z35" s="35">
        <v>6.7E-5</v>
      </c>
      <c r="AA35" s="35">
        <v>4.9E-5</v>
      </c>
      <c r="AB35" s="35">
        <v>-1.15E-4</v>
      </c>
      <c r="AC35" s="35">
        <v>-2.3E-4</v>
      </c>
      <c r="AD35" s="35">
        <v>-3.19E-4</v>
      </c>
      <c r="AE35" s="35">
        <v>-3.39E-4</v>
      </c>
      <c r="AF35" s="35">
        <v>-3.48E-4</v>
      </c>
      <c r="AG35" s="35">
        <v>-2.51E-4</v>
      </c>
      <c r="AH35" s="35">
        <v>-2.41E-4</v>
      </c>
      <c r="AI35" s="35">
        <v>-2.41E-4</v>
      </c>
      <c r="AJ35" s="35">
        <v>-2.09E-4</v>
      </c>
    </row>
    <row r="36" ht="15.0" customHeight="1">
      <c r="A36" s="35">
        <v>0.003322</v>
      </c>
      <c r="B36" s="35">
        <v>0.002923</v>
      </c>
      <c r="C36" s="35">
        <v>0.002434</v>
      </c>
      <c r="D36" s="35">
        <v>0.002112</v>
      </c>
      <c r="E36" s="35">
        <v>0.001768</v>
      </c>
      <c r="F36" s="35">
        <v>0.001482</v>
      </c>
      <c r="G36" s="35">
        <v>0.001175</v>
      </c>
      <c r="H36" s="35">
        <v>8.73E-4</v>
      </c>
      <c r="I36" s="35">
        <v>7.53E-4</v>
      </c>
      <c r="J36" s="35">
        <v>7.15E-4</v>
      </c>
      <c r="K36" s="35">
        <v>5.83E-4</v>
      </c>
      <c r="L36" s="35">
        <v>4.17E-4</v>
      </c>
      <c r="M36" s="35">
        <v>3.6E-4</v>
      </c>
      <c r="N36" s="35">
        <v>4.36E-4</v>
      </c>
      <c r="O36" s="35">
        <v>3.78E-4</v>
      </c>
      <c r="P36" s="35">
        <v>3.19E-4</v>
      </c>
      <c r="Q36" s="35">
        <v>2.57E-4</v>
      </c>
      <c r="R36" s="35">
        <v>1.24E-4</v>
      </c>
      <c r="S36" s="35">
        <v>2.7E-5</v>
      </c>
      <c r="T36" s="35">
        <v>2.1E-5</v>
      </c>
      <c r="U36" s="35">
        <v>7.7E-5</v>
      </c>
      <c r="V36" s="35">
        <v>6.0E-6</v>
      </c>
      <c r="W36" s="35">
        <v>1.1E-5</v>
      </c>
      <c r="X36" s="35">
        <v>-3.3E-5</v>
      </c>
      <c r="Y36" s="35">
        <v>0.0</v>
      </c>
      <c r="Z36" s="35">
        <v>7.0E-5</v>
      </c>
      <c r="AA36" s="35">
        <v>2.2E-5</v>
      </c>
      <c r="AB36" s="35">
        <v>-1.51E-4</v>
      </c>
      <c r="AC36" s="35">
        <v>-3.09E-4</v>
      </c>
      <c r="AD36" s="35">
        <v>-4.12E-4</v>
      </c>
      <c r="AE36" s="35">
        <v>-4.62E-4</v>
      </c>
      <c r="AF36" s="35">
        <v>-4.64E-4</v>
      </c>
      <c r="AG36" s="35">
        <v>-3.8E-4</v>
      </c>
      <c r="AH36" s="35">
        <v>-3.57E-4</v>
      </c>
      <c r="AI36" s="35">
        <v>-3.45E-4</v>
      </c>
      <c r="AJ36" s="35">
        <v>-3.3E-4</v>
      </c>
    </row>
    <row r="37" ht="15.0" customHeight="1">
      <c r="A37" s="35">
        <v>0.003172</v>
      </c>
      <c r="B37" s="35">
        <v>0.002761</v>
      </c>
      <c r="C37" s="35">
        <v>0.002269</v>
      </c>
      <c r="D37" s="35">
        <v>0.001979</v>
      </c>
      <c r="E37" s="35">
        <v>0.001648</v>
      </c>
      <c r="F37" s="35">
        <v>0.001334</v>
      </c>
      <c r="G37" s="35">
        <v>0.001018</v>
      </c>
      <c r="H37" s="35">
        <v>7.17E-4</v>
      </c>
      <c r="I37" s="35">
        <v>6.03E-4</v>
      </c>
      <c r="J37" s="35">
        <v>5.98E-4</v>
      </c>
      <c r="K37" s="35">
        <v>4.7E-4</v>
      </c>
      <c r="L37" s="35">
        <v>3.01E-4</v>
      </c>
      <c r="M37" s="35">
        <v>2.31E-4</v>
      </c>
      <c r="N37" s="35">
        <v>3.13E-4</v>
      </c>
      <c r="O37" s="35">
        <v>2.56E-4</v>
      </c>
      <c r="P37" s="35">
        <v>2.22E-4</v>
      </c>
      <c r="Q37" s="35">
        <v>1.9E-4</v>
      </c>
      <c r="R37" s="35">
        <v>7.4E-5</v>
      </c>
      <c r="S37" s="35">
        <v>-3.4E-5</v>
      </c>
      <c r="T37" s="35">
        <v>-3.3E-5</v>
      </c>
      <c r="U37" s="35">
        <v>4.5E-5</v>
      </c>
      <c r="V37" s="35">
        <v>-6.0E-6</v>
      </c>
      <c r="W37" s="35">
        <v>-4.0E-6</v>
      </c>
      <c r="X37" s="35">
        <v>-4.4E-5</v>
      </c>
      <c r="Y37" s="35">
        <v>0.0</v>
      </c>
      <c r="Z37" s="35">
        <v>4.8E-5</v>
      </c>
      <c r="AA37" s="35">
        <v>3.2E-5</v>
      </c>
      <c r="AB37" s="35">
        <v>-1.32E-4</v>
      </c>
      <c r="AC37" s="35">
        <v>-2.72E-4</v>
      </c>
      <c r="AD37" s="35">
        <v>-3.82E-4</v>
      </c>
      <c r="AE37" s="35">
        <v>-4.19E-4</v>
      </c>
      <c r="AF37" s="35">
        <v>-4.09E-4</v>
      </c>
      <c r="AG37" s="35">
        <v>-3.15E-4</v>
      </c>
      <c r="AH37" s="35">
        <v>-3.09E-4</v>
      </c>
      <c r="AI37" s="35">
        <v>-2.98E-4</v>
      </c>
      <c r="AJ37" s="35">
        <v>-3.0E-4</v>
      </c>
    </row>
    <row r="38" ht="15.0" customHeight="1">
      <c r="A38" s="35">
        <v>0.002927</v>
      </c>
      <c r="B38" s="35">
        <v>0.00253</v>
      </c>
      <c r="C38" s="35">
        <v>0.002075</v>
      </c>
      <c r="D38" s="35">
        <v>0.001782</v>
      </c>
      <c r="E38" s="35">
        <v>0.001445</v>
      </c>
      <c r="F38" s="35">
        <v>0.001164</v>
      </c>
      <c r="G38" s="35">
        <v>8.57E-4</v>
      </c>
      <c r="H38" s="35">
        <v>6.0E-4</v>
      </c>
      <c r="I38" s="35">
        <v>4.75E-4</v>
      </c>
      <c r="J38" s="35">
        <v>4.51E-4</v>
      </c>
      <c r="K38" s="35">
        <v>3.33E-4</v>
      </c>
      <c r="L38" s="35">
        <v>1.88E-4</v>
      </c>
      <c r="M38" s="35">
        <v>1.19E-4</v>
      </c>
      <c r="N38" s="35">
        <v>2.35E-4</v>
      </c>
      <c r="O38" s="35">
        <v>1.96E-4</v>
      </c>
      <c r="P38" s="35">
        <v>1.62E-4</v>
      </c>
      <c r="Q38" s="35">
        <v>1.07E-4</v>
      </c>
      <c r="R38" s="35">
        <v>1.0E-6</v>
      </c>
      <c r="S38" s="35">
        <v>-8.7E-5</v>
      </c>
      <c r="T38" s="35">
        <v>-8.3E-5</v>
      </c>
      <c r="U38" s="35">
        <v>8.0E-6</v>
      </c>
      <c r="V38" s="35">
        <v>-3.9E-5</v>
      </c>
      <c r="W38" s="35">
        <v>-3.2E-5</v>
      </c>
      <c r="X38" s="35">
        <v>-5.1E-5</v>
      </c>
      <c r="Y38" s="35">
        <v>0.0</v>
      </c>
      <c r="Z38" s="35">
        <v>6.0E-5</v>
      </c>
      <c r="AA38" s="35">
        <v>3.4E-5</v>
      </c>
      <c r="AB38" s="35">
        <v>-1.28E-4</v>
      </c>
      <c r="AC38" s="35">
        <v>-2.8E-4</v>
      </c>
      <c r="AD38" s="35">
        <v>-3.73E-4</v>
      </c>
      <c r="AE38" s="35">
        <v>-4.18E-4</v>
      </c>
      <c r="AF38" s="35">
        <v>-4.22E-4</v>
      </c>
      <c r="AG38" s="35">
        <v>-3.26E-4</v>
      </c>
      <c r="AH38" s="35">
        <v>-3.05E-4</v>
      </c>
      <c r="AI38" s="35">
        <v>-2.97E-4</v>
      </c>
      <c r="AJ38" s="35">
        <v>-2.78E-4</v>
      </c>
    </row>
    <row r="39" ht="15.0" customHeight="1">
      <c r="A39" s="35">
        <v>0.002847</v>
      </c>
      <c r="B39" s="35">
        <v>0.002445</v>
      </c>
      <c r="C39" s="35">
        <v>0.001962</v>
      </c>
      <c r="D39" s="35">
        <v>0.001656</v>
      </c>
      <c r="E39" s="35">
        <v>0.00135</v>
      </c>
      <c r="F39" s="35">
        <v>0.001049</v>
      </c>
      <c r="G39" s="35">
        <v>7.44E-4</v>
      </c>
      <c r="H39" s="35">
        <v>4.84E-4</v>
      </c>
      <c r="I39" s="35">
        <v>3.67E-4</v>
      </c>
      <c r="J39" s="35">
        <v>3.45E-4</v>
      </c>
      <c r="K39" s="35">
        <v>2.16E-4</v>
      </c>
      <c r="L39" s="35">
        <v>7.8E-5</v>
      </c>
      <c r="M39" s="35">
        <v>5.9E-5</v>
      </c>
      <c r="N39" s="35">
        <v>1.57E-4</v>
      </c>
      <c r="O39" s="35">
        <v>1.32E-4</v>
      </c>
      <c r="P39" s="35">
        <v>9.3E-5</v>
      </c>
      <c r="Q39" s="35">
        <v>6.0E-5</v>
      </c>
      <c r="R39" s="35">
        <v>-3.2E-5</v>
      </c>
      <c r="S39" s="35">
        <v>-1.19E-4</v>
      </c>
      <c r="T39" s="35">
        <v>-9.5E-5</v>
      </c>
      <c r="U39" s="35">
        <v>-1.9E-5</v>
      </c>
      <c r="V39" s="35">
        <v>-7.5E-5</v>
      </c>
      <c r="W39" s="35">
        <v>-4.4E-5</v>
      </c>
      <c r="X39" s="35">
        <v>-5.9E-5</v>
      </c>
      <c r="Y39" s="35">
        <v>0.0</v>
      </c>
      <c r="Z39" s="35">
        <v>4.9E-5</v>
      </c>
      <c r="AA39" s="35">
        <v>4.4E-5</v>
      </c>
      <c r="AB39" s="35">
        <v>-1.29E-4</v>
      </c>
      <c r="AC39" s="35">
        <v>-2.85E-4</v>
      </c>
      <c r="AD39" s="35">
        <v>-3.95E-4</v>
      </c>
      <c r="AE39" s="35">
        <v>-4.46E-4</v>
      </c>
      <c r="AF39" s="35">
        <v>-4.59E-4</v>
      </c>
      <c r="AG39" s="35">
        <v>-3.49E-4</v>
      </c>
      <c r="AH39" s="35">
        <v>-3.41E-4</v>
      </c>
      <c r="AI39" s="35">
        <v>-3.43E-4</v>
      </c>
      <c r="AJ39" s="35">
        <v>-3.26E-4</v>
      </c>
    </row>
    <row r="40" ht="15.0" customHeight="1">
      <c r="A40" s="35">
        <v>0.002949</v>
      </c>
      <c r="B40" s="35">
        <v>0.002539</v>
      </c>
      <c r="C40" s="35">
        <v>0.00207</v>
      </c>
      <c r="D40" s="35">
        <v>0.001774</v>
      </c>
      <c r="E40" s="35">
        <v>0.001453</v>
      </c>
      <c r="F40" s="35">
        <v>0.001149</v>
      </c>
      <c r="G40" s="35">
        <v>8.34E-4</v>
      </c>
      <c r="H40" s="35">
        <v>5.81E-4</v>
      </c>
      <c r="I40" s="35">
        <v>4.77E-4</v>
      </c>
      <c r="J40" s="35">
        <v>4.61E-4</v>
      </c>
      <c r="K40" s="35">
        <v>3.41E-4</v>
      </c>
      <c r="L40" s="35">
        <v>1.95E-4</v>
      </c>
      <c r="M40" s="35">
        <v>1.56E-4</v>
      </c>
      <c r="N40" s="35">
        <v>2.45E-4</v>
      </c>
      <c r="O40" s="35">
        <v>1.94E-4</v>
      </c>
      <c r="P40" s="35">
        <v>1.62E-4</v>
      </c>
      <c r="Q40" s="35">
        <v>1.16E-4</v>
      </c>
      <c r="R40" s="35">
        <v>1.4E-5</v>
      </c>
      <c r="S40" s="35">
        <v>-7.7E-5</v>
      </c>
      <c r="T40" s="35">
        <v>-7.5E-5</v>
      </c>
      <c r="U40" s="35">
        <v>5.0E-6</v>
      </c>
      <c r="V40" s="35">
        <v>-3.9E-5</v>
      </c>
      <c r="W40" s="35">
        <v>-2.1E-5</v>
      </c>
      <c r="X40" s="35">
        <v>-4.9E-5</v>
      </c>
      <c r="Y40" s="35">
        <v>0.0</v>
      </c>
      <c r="Z40" s="35">
        <v>7.4E-5</v>
      </c>
      <c r="AA40" s="35">
        <v>4.8E-5</v>
      </c>
      <c r="AB40" s="35">
        <v>-1.18E-4</v>
      </c>
      <c r="AC40" s="35">
        <v>-2.49E-4</v>
      </c>
      <c r="AD40" s="35">
        <v>-3.58E-4</v>
      </c>
      <c r="AE40" s="35">
        <v>-4.17E-4</v>
      </c>
      <c r="AF40" s="35">
        <v>-4.07E-4</v>
      </c>
      <c r="AG40" s="35">
        <v>-3.33E-4</v>
      </c>
      <c r="AH40" s="35">
        <v>-3.28E-4</v>
      </c>
      <c r="AI40" s="35">
        <v>-3.39E-4</v>
      </c>
      <c r="AJ40" s="35">
        <v>-3.26E-4</v>
      </c>
    </row>
    <row r="41" ht="15.0" customHeight="1">
      <c r="A41" s="35">
        <v>0.00268</v>
      </c>
      <c r="B41" s="35">
        <v>0.002289</v>
      </c>
      <c r="C41" s="35">
        <v>0.001858</v>
      </c>
      <c r="D41" s="35">
        <v>0.001555</v>
      </c>
      <c r="E41" s="35">
        <v>0.001257</v>
      </c>
      <c r="F41" s="35">
        <v>9.69E-4</v>
      </c>
      <c r="G41" s="35">
        <v>7.06E-4</v>
      </c>
      <c r="H41" s="35">
        <v>4.79E-4</v>
      </c>
      <c r="I41" s="35">
        <v>3.77E-4</v>
      </c>
      <c r="J41" s="35">
        <v>3.46E-4</v>
      </c>
      <c r="K41" s="35">
        <v>2.44E-4</v>
      </c>
      <c r="L41" s="35">
        <v>1.14E-4</v>
      </c>
      <c r="M41" s="35">
        <v>7.4E-5</v>
      </c>
      <c r="N41" s="35">
        <v>1.8E-4</v>
      </c>
      <c r="O41" s="35">
        <v>1.6E-4</v>
      </c>
      <c r="P41" s="35">
        <v>1.12E-4</v>
      </c>
      <c r="Q41" s="35">
        <v>7.8E-5</v>
      </c>
      <c r="R41" s="35">
        <v>-3.2E-5</v>
      </c>
      <c r="S41" s="35">
        <v>-1.13E-4</v>
      </c>
      <c r="T41" s="35">
        <v>-1.14E-4</v>
      </c>
      <c r="U41" s="35">
        <v>-3.2E-5</v>
      </c>
      <c r="V41" s="35">
        <v>-5.2E-5</v>
      </c>
      <c r="W41" s="35">
        <v>-4.3E-5</v>
      </c>
      <c r="X41" s="35">
        <v>-7.4E-5</v>
      </c>
      <c r="Y41" s="35">
        <v>0.0</v>
      </c>
      <c r="Z41" s="35">
        <v>5.4E-5</v>
      </c>
      <c r="AA41" s="35">
        <v>3.8E-5</v>
      </c>
      <c r="AB41" s="35">
        <v>-1.38E-4</v>
      </c>
      <c r="AC41" s="35">
        <v>-2.69E-4</v>
      </c>
      <c r="AD41" s="35">
        <v>-3.91E-4</v>
      </c>
      <c r="AE41" s="35">
        <v>-4.52E-4</v>
      </c>
      <c r="AF41" s="35">
        <v>-4.69E-4</v>
      </c>
      <c r="AG41" s="35">
        <v>-4.1E-4</v>
      </c>
      <c r="AH41" s="35">
        <v>-4.26E-4</v>
      </c>
      <c r="AI41" s="35">
        <v>-4.46E-4</v>
      </c>
      <c r="AJ41" s="35">
        <v>-4.24E-4</v>
      </c>
    </row>
    <row r="42" ht="15.0" customHeight="1">
      <c r="A42" s="35">
        <v>0.002602</v>
      </c>
      <c r="B42" s="35">
        <v>0.002223</v>
      </c>
      <c r="C42" s="35">
        <v>0.001769</v>
      </c>
      <c r="D42" s="35">
        <v>0.001469</v>
      </c>
      <c r="E42" s="35">
        <v>0.001199</v>
      </c>
      <c r="F42" s="35">
        <v>8.97E-4</v>
      </c>
      <c r="G42" s="35">
        <v>6.1E-4</v>
      </c>
      <c r="H42" s="35">
        <v>3.44E-4</v>
      </c>
      <c r="I42" s="35">
        <v>2.31E-4</v>
      </c>
      <c r="J42" s="35">
        <v>1.93E-4</v>
      </c>
      <c r="K42" s="35">
        <v>7.4E-5</v>
      </c>
      <c r="L42" s="35">
        <v>-5.8E-5</v>
      </c>
      <c r="M42" s="35">
        <v>-5.5E-5</v>
      </c>
      <c r="N42" s="35">
        <v>2.8E-5</v>
      </c>
      <c r="O42" s="35">
        <v>2.8E-5</v>
      </c>
      <c r="P42" s="35">
        <v>1.2E-5</v>
      </c>
      <c r="Q42" s="35">
        <v>-1.9E-5</v>
      </c>
      <c r="R42" s="35">
        <v>-1.17E-4</v>
      </c>
      <c r="S42" s="35">
        <v>-1.68E-4</v>
      </c>
      <c r="T42" s="35">
        <v>-1.58E-4</v>
      </c>
      <c r="U42" s="35">
        <v>-6.5E-5</v>
      </c>
      <c r="V42" s="35">
        <v>-7.6E-5</v>
      </c>
      <c r="W42" s="35">
        <v>-5.0E-5</v>
      </c>
      <c r="X42" s="35">
        <v>-5.0E-5</v>
      </c>
      <c r="Y42" s="35">
        <v>0.0</v>
      </c>
      <c r="Z42" s="35">
        <v>9.0E-5</v>
      </c>
      <c r="AA42" s="35">
        <v>8.7E-5</v>
      </c>
      <c r="AB42" s="35">
        <v>-7.3E-5</v>
      </c>
      <c r="AC42" s="35">
        <v>-2.08E-4</v>
      </c>
      <c r="AD42" s="35">
        <v>-3.29E-4</v>
      </c>
      <c r="AE42" s="35">
        <v>-4.02E-4</v>
      </c>
      <c r="AF42" s="35">
        <v>-4.23E-4</v>
      </c>
      <c r="AG42" s="35">
        <v>-4.01E-4</v>
      </c>
      <c r="AH42" s="35">
        <v>-4.37E-4</v>
      </c>
      <c r="AI42" s="35">
        <v>-4.65E-4</v>
      </c>
      <c r="AJ42" s="35">
        <v>-4.39E-4</v>
      </c>
    </row>
    <row r="43" ht="15.0" customHeight="1">
      <c r="A43" s="35">
        <v>0.001975</v>
      </c>
      <c r="B43" s="35">
        <v>0.00159</v>
      </c>
      <c r="C43" s="35">
        <v>0.00115</v>
      </c>
      <c r="D43" s="35">
        <v>8.72E-4</v>
      </c>
      <c r="E43" s="35">
        <v>6.17E-4</v>
      </c>
      <c r="F43" s="35">
        <v>2.72E-4</v>
      </c>
      <c r="G43" s="35">
        <v>-7.0E-6</v>
      </c>
      <c r="H43" s="35">
        <v>-2.19E-4</v>
      </c>
      <c r="I43" s="35">
        <v>-3.0E-4</v>
      </c>
      <c r="J43" s="35">
        <v>-3.74E-4</v>
      </c>
      <c r="K43" s="35">
        <v>-4.66E-4</v>
      </c>
      <c r="L43" s="35">
        <v>-5.28E-4</v>
      </c>
      <c r="M43" s="35">
        <v>-4.91E-4</v>
      </c>
      <c r="N43" s="35">
        <v>-4.09E-4</v>
      </c>
      <c r="O43" s="35">
        <v>-4.17E-4</v>
      </c>
      <c r="P43" s="35">
        <v>-4.02E-4</v>
      </c>
      <c r="Q43" s="35">
        <v>-3.79E-4</v>
      </c>
      <c r="R43" s="35">
        <v>-4.49E-4</v>
      </c>
      <c r="S43" s="35">
        <v>-4.72E-4</v>
      </c>
      <c r="T43" s="35">
        <v>-4.0E-4</v>
      </c>
      <c r="U43" s="35">
        <v>-2.56E-4</v>
      </c>
      <c r="V43" s="35">
        <v>-2.3E-4</v>
      </c>
      <c r="W43" s="35">
        <v>-1.52E-4</v>
      </c>
      <c r="X43" s="35">
        <v>-1.08E-4</v>
      </c>
      <c r="Y43" s="35">
        <v>0.0</v>
      </c>
      <c r="Z43" s="35">
        <v>1.62E-4</v>
      </c>
      <c r="AA43" s="35">
        <v>2.3E-4</v>
      </c>
      <c r="AB43" s="35">
        <v>1.83E-4</v>
      </c>
      <c r="AC43" s="35">
        <v>1.13E-4</v>
      </c>
      <c r="AD43" s="35">
        <v>6.3E-5</v>
      </c>
      <c r="AE43" s="35">
        <v>1.4E-5</v>
      </c>
      <c r="AF43" s="35">
        <v>-5.0E-5</v>
      </c>
      <c r="AG43" s="35">
        <v>-1.39E-4</v>
      </c>
      <c r="AH43" s="35">
        <v>-1.88E-4</v>
      </c>
      <c r="AI43" s="35">
        <v>-1.77E-4</v>
      </c>
      <c r="AJ43" s="35">
        <v>-1.71E-4</v>
      </c>
    </row>
    <row r="44" ht="15.0" customHeight="1">
      <c r="A44" s="35">
        <v>0.002024</v>
      </c>
      <c r="B44" s="35">
        <v>0.001632</v>
      </c>
      <c r="C44" s="35">
        <v>0.001189</v>
      </c>
      <c r="D44" s="35">
        <v>8.81E-4</v>
      </c>
      <c r="E44" s="35">
        <v>6.12E-4</v>
      </c>
      <c r="F44" s="35">
        <v>2.67E-4</v>
      </c>
      <c r="G44" s="35">
        <v>1.6E-5</v>
      </c>
      <c r="H44" s="35">
        <v>-1.62E-4</v>
      </c>
      <c r="I44" s="35">
        <v>-2.11E-4</v>
      </c>
      <c r="J44" s="35">
        <v>-2.83E-4</v>
      </c>
      <c r="K44" s="35">
        <v>-3.53E-4</v>
      </c>
      <c r="L44" s="35">
        <v>-4.44E-4</v>
      </c>
      <c r="M44" s="35">
        <v>-4.24E-4</v>
      </c>
      <c r="N44" s="35">
        <v>-3.54E-4</v>
      </c>
      <c r="O44" s="35">
        <v>-3.52E-4</v>
      </c>
      <c r="P44" s="35">
        <v>-3.45E-4</v>
      </c>
      <c r="Q44" s="35">
        <v>-3.29E-4</v>
      </c>
      <c r="R44" s="35">
        <v>-4.02E-4</v>
      </c>
      <c r="S44" s="35">
        <v>-4.38E-4</v>
      </c>
      <c r="T44" s="35">
        <v>-3.68E-4</v>
      </c>
      <c r="U44" s="35">
        <v>-2.61E-4</v>
      </c>
      <c r="V44" s="35">
        <v>-2.11E-4</v>
      </c>
      <c r="W44" s="35">
        <v>-1.48E-4</v>
      </c>
      <c r="X44" s="35">
        <v>-9.5E-5</v>
      </c>
      <c r="Y44" s="35">
        <v>0.0</v>
      </c>
      <c r="Z44" s="35">
        <v>1.44E-4</v>
      </c>
      <c r="AA44" s="35">
        <v>2.15E-4</v>
      </c>
      <c r="AB44" s="35">
        <v>1.75E-4</v>
      </c>
      <c r="AC44" s="35">
        <v>1.05E-4</v>
      </c>
      <c r="AD44" s="35">
        <v>6.5E-5</v>
      </c>
      <c r="AE44" s="35">
        <v>3.4E-5</v>
      </c>
      <c r="AF44" s="35">
        <v>-4.1E-5</v>
      </c>
      <c r="AG44" s="35">
        <v>-1.18E-4</v>
      </c>
      <c r="AH44" s="35">
        <v>-1.72E-4</v>
      </c>
      <c r="AI44" s="35">
        <v>-1.64E-4</v>
      </c>
      <c r="AJ44" s="35">
        <v>-1.61E-4</v>
      </c>
    </row>
    <row r="45" ht="15.0" customHeight="1">
      <c r="A45" s="35">
        <v>0.001821</v>
      </c>
      <c r="B45" s="35">
        <v>0.001462</v>
      </c>
      <c r="C45" s="35">
        <v>0.001059</v>
      </c>
      <c r="D45" s="35">
        <v>7.74E-4</v>
      </c>
      <c r="E45" s="35">
        <v>5.41E-4</v>
      </c>
      <c r="F45" s="35">
        <v>2.33E-4</v>
      </c>
      <c r="G45" s="35">
        <v>-7.0E-6</v>
      </c>
      <c r="H45" s="35">
        <v>-2.14E-4</v>
      </c>
      <c r="I45" s="35">
        <v>-2.96E-4</v>
      </c>
      <c r="J45" s="35">
        <v>-3.52E-4</v>
      </c>
      <c r="K45" s="35">
        <v>-4.51E-4</v>
      </c>
      <c r="L45" s="35">
        <v>-5.42E-4</v>
      </c>
      <c r="M45" s="35">
        <v>-5.04E-4</v>
      </c>
      <c r="N45" s="35">
        <v>-4.26E-4</v>
      </c>
      <c r="O45" s="35">
        <v>-4.29E-4</v>
      </c>
      <c r="P45" s="35">
        <v>-4.32E-4</v>
      </c>
      <c r="Q45" s="35">
        <v>-3.97E-4</v>
      </c>
      <c r="R45" s="35">
        <v>-4.8E-4</v>
      </c>
      <c r="S45" s="35">
        <v>-4.85E-4</v>
      </c>
      <c r="T45" s="35">
        <v>-3.9E-4</v>
      </c>
      <c r="U45" s="35">
        <v>-2.9E-4</v>
      </c>
      <c r="V45" s="35">
        <v>-2.4E-4</v>
      </c>
      <c r="W45" s="35">
        <v>-1.74E-4</v>
      </c>
      <c r="X45" s="35">
        <v>-1.12E-4</v>
      </c>
      <c r="Y45" s="35">
        <v>0.0</v>
      </c>
      <c r="Z45" s="35">
        <v>1.65E-4</v>
      </c>
      <c r="AA45" s="35">
        <v>2.1E-4</v>
      </c>
      <c r="AB45" s="35">
        <v>1.61E-4</v>
      </c>
      <c r="AC45" s="35">
        <v>1.01E-4</v>
      </c>
      <c r="AD45" s="35">
        <v>1.1E-5</v>
      </c>
      <c r="AE45" s="35">
        <v>-3.2E-5</v>
      </c>
      <c r="AF45" s="35">
        <v>-1.15E-4</v>
      </c>
      <c r="AG45" s="35">
        <v>-1.93E-4</v>
      </c>
      <c r="AH45" s="35">
        <v>-2.56E-4</v>
      </c>
      <c r="AI45" s="35">
        <v>-2.5E-4</v>
      </c>
      <c r="AJ45" s="35">
        <v>-2.59E-4</v>
      </c>
    </row>
    <row r="46" ht="15.0" customHeight="1">
      <c r="A46" s="35">
        <v>0.001737</v>
      </c>
      <c r="B46" s="35">
        <v>0.001346</v>
      </c>
      <c r="C46" s="35">
        <v>9.02E-4</v>
      </c>
      <c r="D46" s="35">
        <v>6.03E-4</v>
      </c>
      <c r="E46" s="35">
        <v>3.56E-4</v>
      </c>
      <c r="F46" s="35">
        <v>2.4E-5</v>
      </c>
      <c r="G46" s="35">
        <v>-2.51E-4</v>
      </c>
      <c r="H46" s="35">
        <v>-4.2E-4</v>
      </c>
      <c r="I46" s="35">
        <v>-4.66E-4</v>
      </c>
      <c r="J46" s="35">
        <v>-4.99E-4</v>
      </c>
      <c r="K46" s="35">
        <v>-5.51E-4</v>
      </c>
      <c r="L46" s="35">
        <v>-6.17E-4</v>
      </c>
      <c r="M46" s="35">
        <v>-5.56E-4</v>
      </c>
      <c r="N46" s="35">
        <v>-4.87E-4</v>
      </c>
      <c r="O46" s="35">
        <v>-4.53E-4</v>
      </c>
      <c r="P46" s="35">
        <v>-4.3E-4</v>
      </c>
      <c r="Q46" s="35">
        <v>-3.96E-4</v>
      </c>
      <c r="R46" s="35">
        <v>-4.6E-4</v>
      </c>
      <c r="S46" s="35">
        <v>-4.62E-4</v>
      </c>
      <c r="T46" s="35">
        <v>-3.96E-4</v>
      </c>
      <c r="U46" s="35">
        <v>-2.76E-4</v>
      </c>
      <c r="V46" s="35">
        <v>-2.27E-4</v>
      </c>
      <c r="W46" s="35">
        <v>-1.59E-4</v>
      </c>
      <c r="X46" s="35">
        <v>-1.23E-4</v>
      </c>
      <c r="Y46" s="35">
        <v>0.0</v>
      </c>
      <c r="Z46" s="35">
        <v>1.35E-4</v>
      </c>
      <c r="AA46" s="35">
        <v>1.99E-4</v>
      </c>
      <c r="AB46" s="35">
        <v>1.37E-4</v>
      </c>
      <c r="AC46" s="35">
        <v>4.3E-5</v>
      </c>
      <c r="AD46" s="35">
        <v>-4.8E-5</v>
      </c>
      <c r="AE46" s="35">
        <v>-1.14E-4</v>
      </c>
      <c r="AF46" s="35">
        <v>-1.86E-4</v>
      </c>
      <c r="AG46" s="35">
        <v>-2.58E-4</v>
      </c>
      <c r="AH46" s="35">
        <v>-3.16E-4</v>
      </c>
      <c r="AI46" s="35">
        <v>-3.41E-4</v>
      </c>
      <c r="AJ46" s="35">
        <v>-3.46E-4</v>
      </c>
    </row>
    <row r="47" ht="15.0" customHeight="1">
      <c r="A47" s="35">
        <v>0.001682</v>
      </c>
      <c r="B47" s="35">
        <v>0.001311</v>
      </c>
      <c r="C47" s="35">
        <v>8.93E-4</v>
      </c>
      <c r="D47" s="35">
        <v>5.83E-4</v>
      </c>
      <c r="E47" s="35">
        <v>3.23E-4</v>
      </c>
      <c r="F47" s="35">
        <v>-1.7E-5</v>
      </c>
      <c r="G47" s="35">
        <v>-2.66E-4</v>
      </c>
      <c r="H47" s="35">
        <v>-4.46E-4</v>
      </c>
      <c r="I47" s="35">
        <v>-5.06E-4</v>
      </c>
      <c r="J47" s="35">
        <v>-5.78E-4</v>
      </c>
      <c r="K47" s="35">
        <v>-6.63E-4</v>
      </c>
      <c r="L47" s="35">
        <v>-7.54E-4</v>
      </c>
      <c r="M47" s="35">
        <v>-7.01E-4</v>
      </c>
      <c r="N47" s="35">
        <v>-6.34E-4</v>
      </c>
      <c r="O47" s="35">
        <v>-6.23E-4</v>
      </c>
      <c r="P47" s="35">
        <v>-6.05E-4</v>
      </c>
      <c r="Q47" s="35">
        <v>-5.67E-4</v>
      </c>
      <c r="R47" s="35">
        <v>-5.96E-4</v>
      </c>
      <c r="S47" s="35">
        <v>-5.96E-4</v>
      </c>
      <c r="T47" s="35">
        <v>-4.93E-4</v>
      </c>
      <c r="U47" s="35">
        <v>-3.54E-4</v>
      </c>
      <c r="V47" s="35">
        <v>-2.92E-4</v>
      </c>
      <c r="W47" s="35">
        <v>-1.94E-4</v>
      </c>
      <c r="X47" s="35">
        <v>-1.29E-4</v>
      </c>
      <c r="Y47" s="35">
        <v>0.0</v>
      </c>
      <c r="Z47" s="35">
        <v>1.62E-4</v>
      </c>
      <c r="AA47" s="35">
        <v>2.36E-4</v>
      </c>
      <c r="AB47" s="35">
        <v>1.82E-4</v>
      </c>
      <c r="AC47" s="35">
        <v>9.2E-5</v>
      </c>
      <c r="AD47" s="35">
        <v>-1.3E-5</v>
      </c>
      <c r="AE47" s="35">
        <v>-8.5E-5</v>
      </c>
      <c r="AF47" s="35">
        <v>-1.56E-4</v>
      </c>
      <c r="AG47" s="35">
        <v>-2.43E-4</v>
      </c>
      <c r="AH47" s="35">
        <v>-3.13E-4</v>
      </c>
      <c r="AI47" s="35">
        <v>-3.3E-4</v>
      </c>
      <c r="AJ47" s="35">
        <v>-3.46E-4</v>
      </c>
    </row>
    <row r="48" ht="15.0" customHeight="1">
      <c r="A48" s="35">
        <v>0.001556</v>
      </c>
      <c r="B48" s="35">
        <v>0.00119</v>
      </c>
      <c r="C48" s="35">
        <v>7.84E-4</v>
      </c>
      <c r="D48" s="35">
        <v>4.96E-4</v>
      </c>
      <c r="E48" s="35">
        <v>2.69E-4</v>
      </c>
      <c r="F48" s="35">
        <v>-5.5E-5</v>
      </c>
      <c r="G48" s="35">
        <v>-3.01E-4</v>
      </c>
      <c r="H48" s="35">
        <v>-4.55E-4</v>
      </c>
      <c r="I48" s="35">
        <v>-5.26E-4</v>
      </c>
      <c r="J48" s="35">
        <v>-5.67E-4</v>
      </c>
      <c r="K48" s="35">
        <v>-6.3E-4</v>
      </c>
      <c r="L48" s="35">
        <v>-6.97E-4</v>
      </c>
      <c r="M48" s="35">
        <v>-6.27E-4</v>
      </c>
      <c r="N48" s="35">
        <v>-5.22E-4</v>
      </c>
      <c r="O48" s="35">
        <v>-5.01E-4</v>
      </c>
      <c r="P48" s="35">
        <v>-4.93E-4</v>
      </c>
      <c r="Q48" s="35">
        <v>-4.57E-4</v>
      </c>
      <c r="R48" s="35">
        <v>-5.09E-4</v>
      </c>
      <c r="S48" s="35">
        <v>-4.94E-4</v>
      </c>
      <c r="T48" s="35">
        <v>-4.28E-4</v>
      </c>
      <c r="U48" s="35">
        <v>-2.75E-4</v>
      </c>
      <c r="V48" s="35">
        <v>-2.4E-4</v>
      </c>
      <c r="W48" s="35">
        <v>-1.68E-4</v>
      </c>
      <c r="X48" s="35">
        <v>-1.06E-4</v>
      </c>
      <c r="Y48" s="35">
        <v>0.0</v>
      </c>
      <c r="Z48" s="35">
        <v>1.65E-4</v>
      </c>
      <c r="AA48" s="35">
        <v>2.48E-4</v>
      </c>
      <c r="AB48" s="35">
        <v>2.14E-4</v>
      </c>
      <c r="AC48" s="35">
        <v>1.6E-4</v>
      </c>
      <c r="AD48" s="35">
        <v>1.6E-4</v>
      </c>
      <c r="AE48" s="35">
        <v>9.5E-5</v>
      </c>
      <c r="AF48" s="35">
        <v>1.7E-5</v>
      </c>
      <c r="AG48" s="35">
        <v>-6.5E-5</v>
      </c>
      <c r="AH48" s="35">
        <v>-1.34E-4</v>
      </c>
      <c r="AI48" s="35">
        <v>-1.3E-4</v>
      </c>
      <c r="AJ48" s="35">
        <v>-1.78E-4</v>
      </c>
    </row>
    <row r="49" ht="15.0" customHeight="1">
      <c r="A49" s="35">
        <v>0.001815</v>
      </c>
      <c r="B49" s="35">
        <v>0.001396</v>
      </c>
      <c r="C49" s="35">
        <v>9.48E-4</v>
      </c>
      <c r="D49" s="35">
        <v>6.56E-4</v>
      </c>
      <c r="E49" s="35">
        <v>3.74E-4</v>
      </c>
      <c r="F49" s="35">
        <v>6.5E-5</v>
      </c>
      <c r="G49" s="35">
        <v>-2.1E-4</v>
      </c>
      <c r="H49" s="35">
        <v>-4.09E-4</v>
      </c>
      <c r="I49" s="35">
        <v>-4.79E-4</v>
      </c>
      <c r="J49" s="35">
        <v>-5.21E-4</v>
      </c>
      <c r="K49" s="35">
        <v>-6.06E-4</v>
      </c>
      <c r="L49" s="35">
        <v>-6.67E-4</v>
      </c>
      <c r="M49" s="35">
        <v>-6.39E-4</v>
      </c>
      <c r="N49" s="35">
        <v>-5.44E-4</v>
      </c>
      <c r="O49" s="35">
        <v>-5.27E-4</v>
      </c>
      <c r="P49" s="35">
        <v>-5.19E-4</v>
      </c>
      <c r="Q49" s="35">
        <v>-4.84E-4</v>
      </c>
      <c r="R49" s="35">
        <v>-5.09E-4</v>
      </c>
      <c r="S49" s="35">
        <v>-5.29E-4</v>
      </c>
      <c r="T49" s="35">
        <v>-4.53E-4</v>
      </c>
      <c r="U49" s="35">
        <v>-3.01E-4</v>
      </c>
      <c r="V49" s="35">
        <v>-2.45E-4</v>
      </c>
      <c r="W49" s="35">
        <v>-1.63E-4</v>
      </c>
      <c r="X49" s="35">
        <v>-1.01E-4</v>
      </c>
      <c r="Y49" s="35">
        <v>0.0</v>
      </c>
      <c r="Z49" s="35">
        <v>1.44E-4</v>
      </c>
      <c r="AA49" s="35">
        <v>1.98E-4</v>
      </c>
      <c r="AB49" s="35">
        <v>1.77E-4</v>
      </c>
      <c r="AC49" s="35">
        <v>9.4E-5</v>
      </c>
      <c r="AD49" s="35">
        <v>-3.0E-6</v>
      </c>
      <c r="AE49" s="35">
        <v>-9.3E-5</v>
      </c>
      <c r="AF49" s="35">
        <v>-1.64E-4</v>
      </c>
      <c r="AG49" s="35">
        <v>-2.22E-4</v>
      </c>
      <c r="AH49" s="35">
        <v>-2.77E-4</v>
      </c>
      <c r="AI49" s="35">
        <v>-2.94E-4</v>
      </c>
      <c r="AJ49" s="35">
        <v>-3.16E-4</v>
      </c>
    </row>
    <row r="50" ht="15.0" customHeight="1">
      <c r="A50" s="35">
        <v>0.001925</v>
      </c>
      <c r="B50" s="35">
        <v>0.001548</v>
      </c>
      <c r="C50" s="35">
        <v>0.001116</v>
      </c>
      <c r="D50" s="35">
        <v>7.84E-4</v>
      </c>
      <c r="E50" s="35">
        <v>5.26E-4</v>
      </c>
      <c r="F50" s="35">
        <v>1.78E-4</v>
      </c>
      <c r="G50" s="35">
        <v>-7.0E-5</v>
      </c>
      <c r="H50" s="35">
        <v>-2.73E-4</v>
      </c>
      <c r="I50" s="35">
        <v>-3.34E-4</v>
      </c>
      <c r="J50" s="35">
        <v>-4.08E-4</v>
      </c>
      <c r="K50" s="35">
        <v>-4.97E-4</v>
      </c>
      <c r="L50" s="35">
        <v>-5.74E-4</v>
      </c>
      <c r="M50" s="35">
        <v>-5.14E-4</v>
      </c>
      <c r="N50" s="35">
        <v>-4.41E-4</v>
      </c>
      <c r="O50" s="35">
        <v>-4.11E-4</v>
      </c>
      <c r="P50" s="35">
        <v>-3.97E-4</v>
      </c>
      <c r="Q50" s="35">
        <v>-3.78E-4</v>
      </c>
      <c r="R50" s="35">
        <v>-4.3E-4</v>
      </c>
      <c r="S50" s="35">
        <v>-4.38E-4</v>
      </c>
      <c r="T50" s="35">
        <v>-3.79E-4</v>
      </c>
      <c r="U50" s="35">
        <v>-2.34E-4</v>
      </c>
      <c r="V50" s="35">
        <v>-2.11E-4</v>
      </c>
      <c r="W50" s="35">
        <v>-1.28E-4</v>
      </c>
      <c r="X50" s="35">
        <v>-1.05E-4</v>
      </c>
      <c r="Y50" s="35">
        <v>0.0</v>
      </c>
      <c r="Z50" s="35">
        <v>1.36E-4</v>
      </c>
      <c r="AA50" s="35">
        <v>1.68E-4</v>
      </c>
      <c r="AB50" s="35">
        <v>6.8E-5</v>
      </c>
      <c r="AC50" s="35">
        <v>-7.0E-5</v>
      </c>
      <c r="AD50" s="35">
        <v>-1.83E-4</v>
      </c>
      <c r="AE50" s="35">
        <v>-2.95E-4</v>
      </c>
      <c r="AF50" s="35">
        <v>-3.94E-4</v>
      </c>
      <c r="AG50" s="35">
        <v>-4.79E-4</v>
      </c>
      <c r="AH50" s="35">
        <v>-5.66E-4</v>
      </c>
      <c r="AI50" s="35">
        <v>-5.96E-4</v>
      </c>
      <c r="AJ50" s="35">
        <v>-6.22E-4</v>
      </c>
    </row>
    <row r="51" ht="15.0" customHeight="1">
      <c r="A51" s="35">
        <v>0.0015</v>
      </c>
      <c r="B51" s="35">
        <v>0.001231</v>
      </c>
      <c r="C51" s="35">
        <v>8.58E-4</v>
      </c>
      <c r="D51" s="35">
        <v>5.83E-4</v>
      </c>
      <c r="E51" s="35">
        <v>3.46E-4</v>
      </c>
      <c r="F51" s="35">
        <v>2.1E-5</v>
      </c>
      <c r="G51" s="35">
        <v>-2.29E-4</v>
      </c>
      <c r="H51" s="35">
        <v>-4.26E-4</v>
      </c>
      <c r="I51" s="35">
        <v>-4.73E-4</v>
      </c>
      <c r="J51" s="35">
        <v>-5.33E-4</v>
      </c>
      <c r="K51" s="35">
        <v>-6.24E-4</v>
      </c>
      <c r="L51" s="35">
        <v>-6.89E-4</v>
      </c>
      <c r="M51" s="35">
        <v>-6.27E-4</v>
      </c>
      <c r="N51" s="35">
        <v>-5.45E-4</v>
      </c>
      <c r="O51" s="35">
        <v>-5.44E-4</v>
      </c>
      <c r="P51" s="35">
        <v>-5.32E-4</v>
      </c>
      <c r="Q51" s="35">
        <v>-4.79E-4</v>
      </c>
      <c r="R51" s="35">
        <v>-5.0E-4</v>
      </c>
      <c r="S51" s="35">
        <v>-5.04E-4</v>
      </c>
      <c r="T51" s="35">
        <v>-4.3E-4</v>
      </c>
      <c r="U51" s="35">
        <v>-2.79E-4</v>
      </c>
      <c r="V51" s="35">
        <v>-2.36E-4</v>
      </c>
      <c r="W51" s="35">
        <v>-1.54E-4</v>
      </c>
      <c r="X51" s="35">
        <v>-1.09E-4</v>
      </c>
      <c r="Y51" s="35">
        <v>0.0</v>
      </c>
      <c r="Z51" s="35">
        <v>1.46E-4</v>
      </c>
      <c r="AA51" s="35">
        <v>2.2E-4</v>
      </c>
      <c r="AB51" s="35">
        <v>1.23E-4</v>
      </c>
      <c r="AC51" s="35">
        <v>-1.8E-5</v>
      </c>
      <c r="AD51" s="35">
        <v>-1.37E-4</v>
      </c>
      <c r="AE51" s="35">
        <v>-2.52E-4</v>
      </c>
      <c r="AF51" s="35">
        <v>-3.41E-4</v>
      </c>
      <c r="AG51" s="35">
        <v>-4.53E-4</v>
      </c>
      <c r="AH51" s="35">
        <v>-5.25E-4</v>
      </c>
      <c r="AI51" s="35">
        <v>-5.59E-4</v>
      </c>
      <c r="AJ51" s="35">
        <v>-5.98E-4</v>
      </c>
    </row>
    <row r="52" ht="15.0" customHeight="1">
      <c r="A52" s="35">
        <v>0.001487</v>
      </c>
      <c r="B52" s="35">
        <v>0.001125</v>
      </c>
      <c r="C52" s="35">
        <v>7.28E-4</v>
      </c>
      <c r="D52" s="35">
        <v>4.78E-4</v>
      </c>
      <c r="E52" s="35">
        <v>2.82E-4</v>
      </c>
      <c r="F52" s="35">
        <v>-4.0E-5</v>
      </c>
      <c r="G52" s="35">
        <v>-2.97E-4</v>
      </c>
      <c r="H52" s="35">
        <v>-4.6E-4</v>
      </c>
      <c r="I52" s="35">
        <v>-5.02E-4</v>
      </c>
      <c r="J52" s="35">
        <v>-5.62E-4</v>
      </c>
      <c r="K52" s="35">
        <v>-6.31E-4</v>
      </c>
      <c r="L52" s="35">
        <v>-6.97E-4</v>
      </c>
      <c r="M52" s="35">
        <v>-6.41E-4</v>
      </c>
      <c r="N52" s="35">
        <v>-5.76E-4</v>
      </c>
      <c r="O52" s="35">
        <v>-5.45E-4</v>
      </c>
      <c r="P52" s="35">
        <v>-5.22E-4</v>
      </c>
      <c r="Q52" s="35">
        <v>-4.54E-4</v>
      </c>
      <c r="R52" s="35">
        <v>-4.98E-4</v>
      </c>
      <c r="S52" s="35">
        <v>-5.35E-4</v>
      </c>
      <c r="T52" s="35">
        <v>-4.64E-4</v>
      </c>
      <c r="U52" s="35">
        <v>-3.02E-4</v>
      </c>
      <c r="V52" s="35">
        <v>-2.59E-4</v>
      </c>
      <c r="W52" s="35">
        <v>-1.63E-4</v>
      </c>
      <c r="X52" s="35">
        <v>-1.28E-4</v>
      </c>
      <c r="Y52" s="35">
        <v>0.0</v>
      </c>
      <c r="Z52" s="35">
        <v>1.47E-4</v>
      </c>
      <c r="AA52" s="35">
        <v>2.04E-4</v>
      </c>
      <c r="AB52" s="35">
        <v>1.16E-4</v>
      </c>
      <c r="AC52" s="35">
        <v>-2.0E-6</v>
      </c>
      <c r="AD52" s="35">
        <v>-1.3E-4</v>
      </c>
      <c r="AE52" s="35">
        <v>-2.49E-4</v>
      </c>
      <c r="AF52" s="35">
        <v>-3.24E-4</v>
      </c>
      <c r="AG52" s="35">
        <v>-4.13E-4</v>
      </c>
      <c r="AH52" s="35">
        <v>-4.74E-4</v>
      </c>
      <c r="AI52" s="35">
        <v>-5.0E-4</v>
      </c>
      <c r="AJ52" s="35">
        <v>-5.49E-4</v>
      </c>
    </row>
    <row r="53" ht="15.0" customHeight="1">
      <c r="A53" s="35">
        <v>0.001437</v>
      </c>
      <c r="B53" s="35">
        <v>0.001068</v>
      </c>
      <c r="C53" s="35">
        <v>6.62E-4</v>
      </c>
      <c r="D53" s="35">
        <v>3.56E-4</v>
      </c>
      <c r="E53" s="35">
        <v>1.25E-4</v>
      </c>
      <c r="F53" s="35">
        <v>-1.17E-4</v>
      </c>
      <c r="G53" s="35">
        <v>-3.1E-4</v>
      </c>
      <c r="H53" s="35">
        <v>-4.72E-4</v>
      </c>
      <c r="I53" s="35">
        <v>-5.51E-4</v>
      </c>
      <c r="J53" s="35">
        <v>-5.98E-4</v>
      </c>
      <c r="K53" s="35">
        <v>-6.79E-4</v>
      </c>
      <c r="L53" s="35">
        <v>-7.4E-4</v>
      </c>
      <c r="M53" s="35">
        <v>-6.65E-4</v>
      </c>
      <c r="N53" s="35">
        <v>-5.91E-4</v>
      </c>
      <c r="O53" s="35">
        <v>-5.49E-4</v>
      </c>
      <c r="P53" s="35">
        <v>-5.16E-4</v>
      </c>
      <c r="Q53" s="35">
        <v>-4.68E-4</v>
      </c>
      <c r="R53" s="35">
        <v>-5.05E-4</v>
      </c>
      <c r="S53" s="35">
        <v>-4.89E-4</v>
      </c>
      <c r="T53" s="35">
        <v>-4.0E-4</v>
      </c>
      <c r="U53" s="35">
        <v>-2.61E-4</v>
      </c>
      <c r="V53" s="35">
        <v>-2.5E-4</v>
      </c>
      <c r="W53" s="35">
        <v>-1.8E-4</v>
      </c>
      <c r="X53" s="35">
        <v>-1.25E-4</v>
      </c>
      <c r="Y53" s="35">
        <v>0.0</v>
      </c>
      <c r="Z53" s="35">
        <v>1.49E-4</v>
      </c>
      <c r="AA53" s="35">
        <v>2.06E-4</v>
      </c>
      <c r="AB53" s="35">
        <v>1.04E-4</v>
      </c>
      <c r="AC53" s="35">
        <v>-1.8E-5</v>
      </c>
      <c r="AD53" s="35">
        <v>-1.51E-4</v>
      </c>
      <c r="AE53" s="35">
        <v>-2.58E-4</v>
      </c>
      <c r="AF53" s="35">
        <v>-3.33E-4</v>
      </c>
      <c r="AG53" s="35">
        <v>-4.01E-4</v>
      </c>
      <c r="AH53" s="35">
        <v>-4.71E-4</v>
      </c>
      <c r="AI53" s="35">
        <v>-4.92E-4</v>
      </c>
      <c r="AJ53" s="35">
        <v>-5.27E-4</v>
      </c>
    </row>
    <row r="54" ht="15.0" customHeight="1">
      <c r="A54" s="35">
        <v>0.001403</v>
      </c>
      <c r="B54" s="35">
        <v>0.001028</v>
      </c>
      <c r="C54" s="35">
        <v>6.2E-4</v>
      </c>
      <c r="D54" s="35">
        <v>3.42E-4</v>
      </c>
      <c r="E54" s="35">
        <v>9.8E-5</v>
      </c>
      <c r="F54" s="35">
        <v>-1.7E-4</v>
      </c>
      <c r="G54" s="35">
        <v>-3.62E-4</v>
      </c>
      <c r="H54" s="35">
        <v>-5.22E-4</v>
      </c>
      <c r="I54" s="35">
        <v>-5.78E-4</v>
      </c>
      <c r="J54" s="35">
        <v>-6.15E-4</v>
      </c>
      <c r="K54" s="35">
        <v>-6.79E-4</v>
      </c>
      <c r="L54" s="35">
        <v>-7.3E-4</v>
      </c>
      <c r="M54" s="35">
        <v>-6.73E-4</v>
      </c>
      <c r="N54" s="35">
        <v>-5.86E-4</v>
      </c>
      <c r="O54" s="35">
        <v>-5.66E-4</v>
      </c>
      <c r="P54" s="35">
        <v>-5.29E-4</v>
      </c>
      <c r="Q54" s="35">
        <v>-4.84E-4</v>
      </c>
      <c r="R54" s="35">
        <v>-5.15E-4</v>
      </c>
      <c r="S54" s="35">
        <v>-5.05E-4</v>
      </c>
      <c r="T54" s="35">
        <v>-4.09E-4</v>
      </c>
      <c r="U54" s="35">
        <v>-2.62E-4</v>
      </c>
      <c r="V54" s="35">
        <v>-2.32E-4</v>
      </c>
      <c r="W54" s="35">
        <v>-1.93E-4</v>
      </c>
      <c r="X54" s="35">
        <v>-1.25E-4</v>
      </c>
      <c r="Y54" s="35">
        <v>0.0</v>
      </c>
      <c r="Z54" s="35">
        <v>1.6E-4</v>
      </c>
      <c r="AA54" s="35">
        <v>2.26E-4</v>
      </c>
      <c r="AB54" s="35">
        <v>1.31E-4</v>
      </c>
      <c r="AC54" s="35">
        <v>9.0E-6</v>
      </c>
      <c r="AD54" s="35">
        <v>-9.8E-5</v>
      </c>
      <c r="AE54" s="35">
        <v>-1.84E-4</v>
      </c>
      <c r="AF54" s="35">
        <v>-2.27E-4</v>
      </c>
      <c r="AG54" s="35">
        <v>-2.79E-4</v>
      </c>
      <c r="AH54" s="35">
        <v>-3.43E-4</v>
      </c>
      <c r="AI54" s="35">
        <v>-3.59E-4</v>
      </c>
      <c r="AJ54" s="35">
        <v>-4.02E-4</v>
      </c>
    </row>
    <row r="55" ht="15.0" customHeight="1">
      <c r="A55" s="35">
        <v>0.001295</v>
      </c>
      <c r="B55" s="35">
        <v>9.33E-4</v>
      </c>
      <c r="C55" s="35">
        <v>5.25E-4</v>
      </c>
      <c r="D55" s="35">
        <v>2.4E-4</v>
      </c>
      <c r="E55" s="35">
        <v>5.3E-5</v>
      </c>
      <c r="F55" s="35">
        <v>-1.99E-4</v>
      </c>
      <c r="G55" s="35">
        <v>-4.49E-4</v>
      </c>
      <c r="H55" s="35">
        <v>-6.0E-4</v>
      </c>
      <c r="I55" s="35">
        <v>-6.53E-4</v>
      </c>
      <c r="J55" s="35">
        <v>-7.08E-4</v>
      </c>
      <c r="K55" s="35">
        <v>-7.65E-4</v>
      </c>
      <c r="L55" s="35">
        <v>-8.4E-4</v>
      </c>
      <c r="M55" s="35">
        <v>-7.95E-4</v>
      </c>
      <c r="N55" s="35">
        <v>-7.21E-4</v>
      </c>
      <c r="O55" s="35">
        <v>-6.76E-4</v>
      </c>
      <c r="P55" s="35">
        <v>-6.41E-4</v>
      </c>
      <c r="Q55" s="35">
        <v>-5.93E-4</v>
      </c>
      <c r="R55" s="35">
        <v>-6.09E-4</v>
      </c>
      <c r="S55" s="35">
        <v>-6.25E-4</v>
      </c>
      <c r="T55" s="35">
        <v>-5.17E-4</v>
      </c>
      <c r="U55" s="35">
        <v>-3.69E-4</v>
      </c>
      <c r="V55" s="35">
        <v>-3.17E-4</v>
      </c>
      <c r="W55" s="35">
        <v>-2.07E-4</v>
      </c>
      <c r="X55" s="35">
        <v>-1.36E-4</v>
      </c>
      <c r="Y55" s="35">
        <v>0.0</v>
      </c>
      <c r="Z55" s="35">
        <v>1.75E-4</v>
      </c>
      <c r="AA55" s="35">
        <v>2.6E-4</v>
      </c>
      <c r="AB55" s="35">
        <v>1.97E-4</v>
      </c>
      <c r="AC55" s="35">
        <v>9.1E-5</v>
      </c>
      <c r="AD55" s="35">
        <v>-3.2E-5</v>
      </c>
      <c r="AE55" s="35">
        <v>-1.41E-4</v>
      </c>
      <c r="AF55" s="35">
        <v>-1.85E-4</v>
      </c>
      <c r="AG55" s="35">
        <v>-2.39E-4</v>
      </c>
      <c r="AH55" s="35">
        <v>-3.08E-4</v>
      </c>
      <c r="AI55" s="35">
        <v>-3.27E-4</v>
      </c>
      <c r="AJ55" s="35">
        <v>-3.67E-4</v>
      </c>
    </row>
    <row r="56" ht="15.0" customHeight="1">
      <c r="A56" s="35">
        <v>0.001159</v>
      </c>
      <c r="B56" s="35">
        <v>8.09E-4</v>
      </c>
      <c r="C56" s="35">
        <v>4.53E-4</v>
      </c>
      <c r="D56" s="35">
        <v>2.15E-4</v>
      </c>
      <c r="E56" s="35">
        <v>5.0E-6</v>
      </c>
      <c r="F56" s="35">
        <v>-3.08E-4</v>
      </c>
      <c r="G56" s="35">
        <v>-5.47E-4</v>
      </c>
      <c r="H56" s="35">
        <v>-7.15E-4</v>
      </c>
      <c r="I56" s="35">
        <v>-7.8E-4</v>
      </c>
      <c r="J56" s="35">
        <v>-8.19E-4</v>
      </c>
      <c r="K56" s="35">
        <v>-8.57E-4</v>
      </c>
      <c r="L56" s="35">
        <v>-9.13E-4</v>
      </c>
      <c r="M56" s="35">
        <v>-8.36E-4</v>
      </c>
      <c r="N56" s="35">
        <v>-7.19E-4</v>
      </c>
      <c r="O56" s="35">
        <v>-6.8E-4</v>
      </c>
      <c r="P56" s="35">
        <v>-6.23E-4</v>
      </c>
      <c r="Q56" s="35">
        <v>-5.91E-4</v>
      </c>
      <c r="R56" s="35">
        <v>-6.1E-4</v>
      </c>
      <c r="S56" s="35">
        <v>-5.92E-4</v>
      </c>
      <c r="T56" s="35">
        <v>-4.95E-4</v>
      </c>
      <c r="U56" s="35">
        <v>-3.34E-4</v>
      </c>
      <c r="V56" s="35">
        <v>-2.75E-4</v>
      </c>
      <c r="W56" s="35">
        <v>-1.83E-4</v>
      </c>
      <c r="X56" s="35">
        <v>-1.33E-4</v>
      </c>
      <c r="Y56" s="35">
        <v>0.0</v>
      </c>
      <c r="Z56" s="35">
        <v>1.71E-4</v>
      </c>
      <c r="AA56" s="35">
        <v>2.32E-4</v>
      </c>
      <c r="AB56" s="35">
        <v>1.39E-4</v>
      </c>
      <c r="AC56" s="35">
        <v>2.0E-5</v>
      </c>
      <c r="AD56" s="35">
        <v>-1.05E-4</v>
      </c>
      <c r="AE56" s="35">
        <v>-1.87E-4</v>
      </c>
      <c r="AF56" s="35">
        <v>-2.36E-4</v>
      </c>
      <c r="AG56" s="35">
        <v>-2.69E-4</v>
      </c>
      <c r="AH56" s="35">
        <v>-3.38E-4</v>
      </c>
      <c r="AI56" s="35">
        <v>-3.52E-4</v>
      </c>
      <c r="AJ56" s="35">
        <v>-3.95E-4</v>
      </c>
    </row>
    <row r="57" ht="15.0" customHeight="1">
      <c r="A57" s="35">
        <v>0.001164</v>
      </c>
      <c r="B57" s="35">
        <v>8.37E-4</v>
      </c>
      <c r="C57" s="35">
        <v>4.68E-4</v>
      </c>
      <c r="D57" s="35">
        <v>2.21E-4</v>
      </c>
      <c r="E57" s="35">
        <v>7.0E-6</v>
      </c>
      <c r="F57" s="35">
        <v>-2.82E-4</v>
      </c>
      <c r="G57" s="35">
        <v>-5.13E-4</v>
      </c>
      <c r="H57" s="35">
        <v>-6.67E-4</v>
      </c>
      <c r="I57" s="35">
        <v>-6.95E-4</v>
      </c>
      <c r="J57" s="35">
        <v>-7.37E-4</v>
      </c>
      <c r="K57" s="35">
        <v>-8.05E-4</v>
      </c>
      <c r="L57" s="35">
        <v>-8.58E-4</v>
      </c>
      <c r="M57" s="35">
        <v>-8.01E-4</v>
      </c>
      <c r="N57" s="35">
        <v>-7.26E-4</v>
      </c>
      <c r="O57" s="35">
        <v>-7.1E-4</v>
      </c>
      <c r="P57" s="35">
        <v>-6.91E-4</v>
      </c>
      <c r="Q57" s="35">
        <v>-6.15E-4</v>
      </c>
      <c r="R57" s="35">
        <v>-6.44E-4</v>
      </c>
      <c r="S57" s="35">
        <v>-6.3E-4</v>
      </c>
      <c r="T57" s="35">
        <v>-5.37E-4</v>
      </c>
      <c r="U57" s="35">
        <v>-3.69E-4</v>
      </c>
      <c r="V57" s="35">
        <v>-3.18E-4</v>
      </c>
      <c r="W57" s="35">
        <v>-2.05E-4</v>
      </c>
      <c r="X57" s="35">
        <v>-1.29E-4</v>
      </c>
      <c r="Y57" s="35">
        <v>0.0</v>
      </c>
      <c r="Z57" s="35">
        <v>1.7E-4</v>
      </c>
      <c r="AA57" s="35">
        <v>2.63E-4</v>
      </c>
      <c r="AB57" s="35">
        <v>1.82E-4</v>
      </c>
      <c r="AC57" s="35">
        <v>7.2E-5</v>
      </c>
      <c r="AD57" s="35">
        <v>-3.1E-5</v>
      </c>
      <c r="AE57" s="35">
        <v>-1.14E-4</v>
      </c>
      <c r="AF57" s="35">
        <v>-1.43E-4</v>
      </c>
      <c r="AG57" s="35">
        <v>-1.56E-4</v>
      </c>
      <c r="AH57" s="35">
        <v>-2.22E-4</v>
      </c>
      <c r="AI57" s="35">
        <v>-2.29E-4</v>
      </c>
      <c r="AJ57" s="35">
        <v>-2.71E-4</v>
      </c>
    </row>
    <row r="58" ht="15.0" customHeight="1">
      <c r="A58" s="35">
        <v>0.001244</v>
      </c>
      <c r="B58" s="35">
        <v>9.08E-4</v>
      </c>
      <c r="C58" s="35">
        <v>5.02E-4</v>
      </c>
      <c r="D58" s="35">
        <v>2.16E-4</v>
      </c>
      <c r="E58" s="35">
        <v>-2.9E-5</v>
      </c>
      <c r="F58" s="35">
        <v>-3.47E-4</v>
      </c>
      <c r="G58" s="35">
        <v>-5.95E-4</v>
      </c>
      <c r="H58" s="35">
        <v>-7.48E-4</v>
      </c>
      <c r="I58" s="35">
        <v>-7.87E-4</v>
      </c>
      <c r="J58" s="35">
        <v>-8.25E-4</v>
      </c>
      <c r="K58" s="35">
        <v>-8.72E-4</v>
      </c>
      <c r="L58" s="35">
        <v>-9.32E-4</v>
      </c>
      <c r="M58" s="35">
        <v>-8.51E-4</v>
      </c>
      <c r="N58" s="35">
        <v>-7.64E-4</v>
      </c>
      <c r="O58" s="35">
        <v>-7.01E-4</v>
      </c>
      <c r="P58" s="35">
        <v>-6.63E-4</v>
      </c>
      <c r="Q58" s="35">
        <v>-5.88E-4</v>
      </c>
      <c r="R58" s="35">
        <v>-6.01E-4</v>
      </c>
      <c r="S58" s="35">
        <v>-5.87E-4</v>
      </c>
      <c r="T58" s="35">
        <v>-4.79E-4</v>
      </c>
      <c r="U58" s="35">
        <v>-3.21E-4</v>
      </c>
      <c r="V58" s="35">
        <v>-2.78E-4</v>
      </c>
      <c r="W58" s="35">
        <v>-1.82E-4</v>
      </c>
      <c r="X58" s="35">
        <v>-1.15E-4</v>
      </c>
      <c r="Y58" s="35">
        <v>0.0</v>
      </c>
      <c r="Z58" s="35">
        <v>1.7E-4</v>
      </c>
      <c r="AA58" s="35">
        <v>2.37E-4</v>
      </c>
      <c r="AB58" s="35">
        <v>1.58E-4</v>
      </c>
      <c r="AC58" s="35">
        <v>7.0E-5</v>
      </c>
      <c r="AD58" s="35">
        <v>-3.0E-5</v>
      </c>
      <c r="AE58" s="35">
        <v>-9.5E-5</v>
      </c>
      <c r="AF58" s="35">
        <v>-1.13E-4</v>
      </c>
      <c r="AG58" s="35">
        <v>-1.12E-4</v>
      </c>
      <c r="AH58" s="35">
        <v>-1.55E-4</v>
      </c>
      <c r="AI58" s="35">
        <v>-1.52E-4</v>
      </c>
      <c r="AJ58" s="35">
        <v>-1.9E-4</v>
      </c>
    </row>
    <row r="59" ht="15.0" customHeight="1">
      <c r="A59" s="35">
        <v>0.001096</v>
      </c>
      <c r="B59" s="35">
        <v>7.46E-4</v>
      </c>
      <c r="C59" s="35">
        <v>3.7E-4</v>
      </c>
      <c r="D59" s="35">
        <v>1.16E-4</v>
      </c>
      <c r="E59" s="35">
        <v>-8.5E-5</v>
      </c>
      <c r="F59" s="35">
        <v>-3.74E-4</v>
      </c>
      <c r="G59" s="35">
        <v>-6.01E-4</v>
      </c>
      <c r="H59" s="35">
        <v>-7.81E-4</v>
      </c>
      <c r="I59" s="35">
        <v>-8.35E-4</v>
      </c>
      <c r="J59" s="35">
        <v>-8.68E-4</v>
      </c>
      <c r="K59" s="35">
        <v>-9.25E-4</v>
      </c>
      <c r="L59" s="35">
        <v>-9.95E-4</v>
      </c>
      <c r="M59" s="35">
        <v>-9.15E-4</v>
      </c>
      <c r="N59" s="35">
        <v>-8.28E-4</v>
      </c>
      <c r="O59" s="35">
        <v>-7.89E-4</v>
      </c>
      <c r="P59" s="35">
        <v>-7.68E-4</v>
      </c>
      <c r="Q59" s="35">
        <v>-6.93E-4</v>
      </c>
      <c r="R59" s="35">
        <v>-6.85E-4</v>
      </c>
      <c r="S59" s="35">
        <v>-6.69E-4</v>
      </c>
      <c r="T59" s="35">
        <v>-5.72E-4</v>
      </c>
      <c r="U59" s="35">
        <v>-3.86E-4</v>
      </c>
      <c r="V59" s="35">
        <v>-3.1E-4</v>
      </c>
      <c r="W59" s="35">
        <v>-2.07E-4</v>
      </c>
      <c r="X59" s="35">
        <v>-1.29E-4</v>
      </c>
      <c r="Y59" s="35">
        <v>0.0</v>
      </c>
      <c r="Z59" s="35">
        <v>1.84E-4</v>
      </c>
      <c r="AA59" s="35">
        <v>2.75E-4</v>
      </c>
      <c r="AB59" s="35">
        <v>2.19E-4</v>
      </c>
      <c r="AC59" s="35">
        <v>1.38E-4</v>
      </c>
      <c r="AD59" s="35">
        <v>5.3E-5</v>
      </c>
      <c r="AE59" s="35">
        <v>8.0E-6</v>
      </c>
      <c r="AF59" s="35">
        <v>1.8E-5</v>
      </c>
      <c r="AG59" s="35">
        <v>2.6E-5</v>
      </c>
      <c r="AH59" s="35">
        <v>1.4E-5</v>
      </c>
      <c r="AI59" s="35">
        <v>2.9E-5</v>
      </c>
      <c r="AJ59" s="35">
        <v>-1.6E-5</v>
      </c>
    </row>
    <row r="60" ht="15.0" customHeight="1">
      <c r="A60" s="35">
        <v>0.001114</v>
      </c>
      <c r="B60" s="35">
        <v>7.5E-4</v>
      </c>
      <c r="C60" s="35">
        <v>3.71E-4</v>
      </c>
      <c r="D60" s="35">
        <v>1.29E-4</v>
      </c>
      <c r="E60" s="35">
        <v>-1.02E-4</v>
      </c>
      <c r="F60" s="35">
        <v>-3.9E-4</v>
      </c>
      <c r="G60" s="35">
        <v>-6.24E-4</v>
      </c>
      <c r="H60" s="35">
        <v>-7.78E-4</v>
      </c>
      <c r="I60" s="35">
        <v>-7.99E-4</v>
      </c>
      <c r="J60" s="35">
        <v>-8.05E-4</v>
      </c>
      <c r="K60" s="35">
        <v>-8.57E-4</v>
      </c>
      <c r="L60" s="35">
        <v>-9.03E-4</v>
      </c>
      <c r="M60" s="35">
        <v>-8.26E-4</v>
      </c>
      <c r="N60" s="35">
        <v>-7.23E-4</v>
      </c>
      <c r="O60" s="35">
        <v>-6.97E-4</v>
      </c>
      <c r="P60" s="35">
        <v>-6.48E-4</v>
      </c>
      <c r="Q60" s="35">
        <v>-5.91E-4</v>
      </c>
      <c r="R60" s="35">
        <v>-6.32E-4</v>
      </c>
      <c r="S60" s="35">
        <v>-6.2E-4</v>
      </c>
      <c r="T60" s="35">
        <v>-5.15E-4</v>
      </c>
      <c r="U60" s="35">
        <v>-3.33E-4</v>
      </c>
      <c r="V60" s="35">
        <v>-3.04E-4</v>
      </c>
      <c r="W60" s="35">
        <v>-2.03E-4</v>
      </c>
      <c r="X60" s="35">
        <v>-1.32E-4</v>
      </c>
      <c r="Y60" s="35">
        <v>0.0</v>
      </c>
      <c r="Z60" s="35">
        <v>1.76E-4</v>
      </c>
      <c r="AA60" s="35">
        <v>2.68E-4</v>
      </c>
      <c r="AB60" s="35">
        <v>2.15E-4</v>
      </c>
      <c r="AC60" s="35">
        <v>1.58E-4</v>
      </c>
      <c r="AD60" s="35">
        <v>9.3E-5</v>
      </c>
      <c r="AE60" s="35">
        <v>4.7E-5</v>
      </c>
      <c r="AF60" s="35">
        <v>7.9E-5</v>
      </c>
      <c r="AG60" s="35">
        <v>1.14E-4</v>
      </c>
      <c r="AH60" s="35">
        <v>1.12E-4</v>
      </c>
      <c r="AI60" s="35">
        <v>9.4E-5</v>
      </c>
      <c r="AJ60" s="35">
        <v>6.9E-5</v>
      </c>
    </row>
    <row r="61" ht="15.0" customHeight="1">
      <c r="A61" s="35">
        <v>0.001222</v>
      </c>
      <c r="B61" s="35">
        <v>8.77E-4</v>
      </c>
      <c r="C61" s="35">
        <v>4.92E-4</v>
      </c>
      <c r="D61" s="35">
        <v>2.11E-4</v>
      </c>
      <c r="E61" s="35">
        <v>-1.8E-5</v>
      </c>
      <c r="F61" s="35">
        <v>-3.22E-4</v>
      </c>
      <c r="G61" s="35">
        <v>-5.53E-4</v>
      </c>
      <c r="H61" s="35">
        <v>-7.2E-4</v>
      </c>
      <c r="I61" s="35">
        <v>-7.65E-4</v>
      </c>
      <c r="J61" s="35">
        <v>-8.25E-4</v>
      </c>
      <c r="K61" s="35">
        <v>-8.84E-4</v>
      </c>
      <c r="L61" s="35">
        <v>-9.48E-4</v>
      </c>
      <c r="M61" s="35">
        <v>-8.76E-4</v>
      </c>
      <c r="N61" s="35">
        <v>-7.91E-4</v>
      </c>
      <c r="O61" s="35">
        <v>-7.32E-4</v>
      </c>
      <c r="P61" s="35">
        <v>-6.85E-4</v>
      </c>
      <c r="Q61" s="35">
        <v>-6.33E-4</v>
      </c>
      <c r="R61" s="35">
        <v>-6.58E-4</v>
      </c>
      <c r="S61" s="35">
        <v>-6.52E-4</v>
      </c>
      <c r="T61" s="35">
        <v>-5.41E-4</v>
      </c>
      <c r="U61" s="35">
        <v>-3.56E-4</v>
      </c>
      <c r="V61" s="35">
        <v>-3.17E-4</v>
      </c>
      <c r="W61" s="35">
        <v>-1.97E-4</v>
      </c>
      <c r="X61" s="35">
        <v>-1.37E-4</v>
      </c>
      <c r="Y61" s="35">
        <v>0.0</v>
      </c>
      <c r="Z61" s="35">
        <v>1.83E-4</v>
      </c>
      <c r="AA61" s="35">
        <v>2.77E-4</v>
      </c>
      <c r="AB61" s="35">
        <v>2.38E-4</v>
      </c>
      <c r="AC61" s="35">
        <v>1.92E-4</v>
      </c>
      <c r="AD61" s="35">
        <v>1.29E-4</v>
      </c>
      <c r="AE61" s="35">
        <v>1.14E-4</v>
      </c>
      <c r="AF61" s="35">
        <v>1.46E-4</v>
      </c>
      <c r="AG61" s="35">
        <v>2.2E-4</v>
      </c>
      <c r="AH61" s="35">
        <v>2.13E-4</v>
      </c>
      <c r="AI61" s="35">
        <v>2.18E-4</v>
      </c>
      <c r="AJ61" s="35">
        <v>2.0E-4</v>
      </c>
    </row>
    <row r="62" ht="15.0" customHeight="1">
      <c r="A62" s="35">
        <v>0.001099</v>
      </c>
      <c r="B62" s="35">
        <v>7.46E-4</v>
      </c>
      <c r="C62" s="35">
        <v>3.63E-4</v>
      </c>
      <c r="D62" s="35">
        <v>1.16E-4</v>
      </c>
      <c r="E62" s="35">
        <v>-1.0E-4</v>
      </c>
      <c r="F62" s="35">
        <v>-3.99E-4</v>
      </c>
      <c r="G62" s="35">
        <v>-6.53E-4</v>
      </c>
      <c r="H62" s="35">
        <v>-8.22E-4</v>
      </c>
      <c r="I62" s="35">
        <v>-8.55E-4</v>
      </c>
      <c r="J62" s="35">
        <v>-8.79E-4</v>
      </c>
      <c r="K62" s="35">
        <v>-9.4E-4</v>
      </c>
      <c r="L62" s="35">
        <v>-9.79E-4</v>
      </c>
      <c r="M62" s="35">
        <v>-8.99E-4</v>
      </c>
      <c r="N62" s="35">
        <v>-7.95E-4</v>
      </c>
      <c r="O62" s="35">
        <v>-7.56E-4</v>
      </c>
      <c r="P62" s="35">
        <v>-7.21E-4</v>
      </c>
      <c r="Q62" s="35">
        <v>-6.51E-4</v>
      </c>
      <c r="R62" s="35">
        <v>-6.66E-4</v>
      </c>
      <c r="S62" s="35">
        <v>-6.55E-4</v>
      </c>
      <c r="T62" s="35">
        <v>-5.6E-4</v>
      </c>
      <c r="U62" s="35">
        <v>-3.85E-4</v>
      </c>
      <c r="V62" s="35">
        <v>-3.21E-4</v>
      </c>
      <c r="W62" s="35">
        <v>-2.1E-4</v>
      </c>
      <c r="X62" s="35">
        <v>-1.5E-4</v>
      </c>
      <c r="Y62" s="35">
        <v>0.0</v>
      </c>
      <c r="Z62" s="35">
        <v>2.04E-4</v>
      </c>
      <c r="AA62" s="35">
        <v>3.04E-4</v>
      </c>
      <c r="AB62" s="35">
        <v>2.7E-4</v>
      </c>
      <c r="AC62" s="35">
        <v>2.48E-4</v>
      </c>
      <c r="AD62" s="35">
        <v>2.07E-4</v>
      </c>
      <c r="AE62" s="35">
        <v>2.12E-4</v>
      </c>
      <c r="AF62" s="35">
        <v>2.8E-4</v>
      </c>
      <c r="AG62" s="35">
        <v>3.53E-4</v>
      </c>
      <c r="AH62" s="35">
        <v>3.77E-4</v>
      </c>
      <c r="AI62" s="35">
        <v>3.91E-4</v>
      </c>
      <c r="AJ62" s="35">
        <v>3.71E-4</v>
      </c>
    </row>
    <row r="63" ht="15.0" customHeight="1">
      <c r="A63" s="35">
        <v>0.001067</v>
      </c>
      <c r="B63" s="35">
        <v>7.16E-4</v>
      </c>
      <c r="C63" s="35">
        <v>3.53E-4</v>
      </c>
      <c r="D63" s="35">
        <v>1.14E-4</v>
      </c>
      <c r="E63" s="35">
        <v>-1.04E-4</v>
      </c>
      <c r="F63" s="35">
        <v>-3.92E-4</v>
      </c>
      <c r="G63" s="35">
        <v>-6.32E-4</v>
      </c>
      <c r="H63" s="35">
        <v>-7.72E-4</v>
      </c>
      <c r="I63" s="35">
        <v>-7.94E-4</v>
      </c>
      <c r="J63" s="35">
        <v>-8.35E-4</v>
      </c>
      <c r="K63" s="35">
        <v>-9.01E-4</v>
      </c>
      <c r="L63" s="35">
        <v>-9.44E-4</v>
      </c>
      <c r="M63" s="35">
        <v>-8.97E-4</v>
      </c>
      <c r="N63" s="35">
        <v>-8.13E-4</v>
      </c>
      <c r="O63" s="35">
        <v>-7.62E-4</v>
      </c>
      <c r="P63" s="35">
        <v>-7.18E-4</v>
      </c>
      <c r="Q63" s="35">
        <v>-6.69E-4</v>
      </c>
      <c r="R63" s="35">
        <v>-6.74E-4</v>
      </c>
      <c r="S63" s="35">
        <v>-6.75E-4</v>
      </c>
      <c r="T63" s="35">
        <v>-5.72E-4</v>
      </c>
      <c r="U63" s="35">
        <v>-3.97E-4</v>
      </c>
      <c r="V63" s="35">
        <v>-3.28E-4</v>
      </c>
      <c r="W63" s="35">
        <v>-2.18E-4</v>
      </c>
      <c r="X63" s="35">
        <v>-1.64E-4</v>
      </c>
      <c r="Y63" s="35">
        <v>0.0</v>
      </c>
      <c r="Z63" s="35">
        <v>1.99E-4</v>
      </c>
      <c r="AA63" s="35">
        <v>3.17E-4</v>
      </c>
      <c r="AB63" s="35">
        <v>3.24E-4</v>
      </c>
      <c r="AC63" s="35">
        <v>3.29E-4</v>
      </c>
      <c r="AD63" s="35">
        <v>3.28E-4</v>
      </c>
      <c r="AE63" s="35">
        <v>3.65E-4</v>
      </c>
      <c r="AF63" s="35">
        <v>4.58E-4</v>
      </c>
      <c r="AG63" s="35">
        <v>5.8E-4</v>
      </c>
      <c r="AH63" s="35">
        <v>6.31E-4</v>
      </c>
      <c r="AI63" s="35">
        <v>6.52E-4</v>
      </c>
      <c r="AJ63" s="35">
        <v>6.4E-4</v>
      </c>
    </row>
    <row r="64" ht="15.0" customHeight="1">
      <c r="A64" s="35">
        <v>0.001164</v>
      </c>
      <c r="B64" s="35">
        <v>8.2E-4</v>
      </c>
      <c r="C64" s="35">
        <v>4.38E-4</v>
      </c>
      <c r="D64" s="35">
        <v>1.91E-4</v>
      </c>
      <c r="E64" s="35">
        <v>-2.4E-5</v>
      </c>
      <c r="F64" s="35">
        <v>-3.06E-4</v>
      </c>
      <c r="G64" s="35">
        <v>-5.42E-4</v>
      </c>
      <c r="H64" s="35">
        <v>-6.9E-4</v>
      </c>
      <c r="I64" s="35">
        <v>-7.58E-4</v>
      </c>
      <c r="J64" s="35">
        <v>-7.92E-4</v>
      </c>
      <c r="K64" s="35">
        <v>-8.51E-4</v>
      </c>
      <c r="L64" s="35">
        <v>-9.1E-4</v>
      </c>
      <c r="M64" s="35">
        <v>-8.61E-4</v>
      </c>
      <c r="N64" s="35">
        <v>-7.7E-4</v>
      </c>
      <c r="O64" s="35">
        <v>-7.28E-4</v>
      </c>
      <c r="P64" s="35">
        <v>-7.03E-4</v>
      </c>
      <c r="Q64" s="35">
        <v>-6.4E-4</v>
      </c>
      <c r="R64" s="35">
        <v>-6.68E-4</v>
      </c>
      <c r="S64" s="35">
        <v>-6.46E-4</v>
      </c>
      <c r="T64" s="35">
        <v>-5.39E-4</v>
      </c>
      <c r="U64" s="35">
        <v>-3.67E-4</v>
      </c>
      <c r="V64" s="35">
        <v>-3.12E-4</v>
      </c>
      <c r="W64" s="35">
        <v>-2.22E-4</v>
      </c>
      <c r="X64" s="35">
        <v>-1.38E-4</v>
      </c>
      <c r="Y64" s="35">
        <v>0.0</v>
      </c>
      <c r="Z64" s="35">
        <v>2.19E-4</v>
      </c>
      <c r="AA64" s="35">
        <v>3.51E-4</v>
      </c>
      <c r="AB64" s="35">
        <v>3.88E-4</v>
      </c>
      <c r="AC64" s="35">
        <v>4.15E-4</v>
      </c>
      <c r="AD64" s="35">
        <v>4.25E-4</v>
      </c>
      <c r="AE64" s="35">
        <v>4.71E-4</v>
      </c>
      <c r="AF64" s="35">
        <v>6.06E-4</v>
      </c>
      <c r="AG64" s="35">
        <v>7.49E-4</v>
      </c>
      <c r="AH64" s="35">
        <v>7.99E-4</v>
      </c>
      <c r="AI64" s="35">
        <v>8.48E-4</v>
      </c>
      <c r="AJ64" s="35">
        <v>8.31E-4</v>
      </c>
    </row>
    <row r="65" ht="15.0" customHeight="1">
      <c r="A65" s="35">
        <v>0.001043</v>
      </c>
      <c r="B65" s="35">
        <v>7.17E-4</v>
      </c>
      <c r="C65" s="35">
        <v>3.59E-4</v>
      </c>
      <c r="D65" s="35">
        <v>1.32E-4</v>
      </c>
      <c r="E65" s="35">
        <v>-7.0E-5</v>
      </c>
      <c r="F65" s="35">
        <v>-3.47E-4</v>
      </c>
      <c r="G65" s="35">
        <v>-5.88E-4</v>
      </c>
      <c r="H65" s="35">
        <v>-7.39E-4</v>
      </c>
      <c r="I65" s="35">
        <v>-7.69E-4</v>
      </c>
      <c r="J65" s="35">
        <v>-7.75E-4</v>
      </c>
      <c r="K65" s="35">
        <v>-8.41E-4</v>
      </c>
      <c r="L65" s="35">
        <v>-8.68E-4</v>
      </c>
      <c r="M65" s="35">
        <v>-8.21E-4</v>
      </c>
      <c r="N65" s="35">
        <v>-7.2E-4</v>
      </c>
      <c r="O65" s="35">
        <v>-6.78E-4</v>
      </c>
      <c r="P65" s="35">
        <v>-6.66E-4</v>
      </c>
      <c r="Q65" s="35">
        <v>-6.17E-4</v>
      </c>
      <c r="R65" s="35">
        <v>-6.33E-4</v>
      </c>
      <c r="S65" s="35">
        <v>-6.26E-4</v>
      </c>
      <c r="T65" s="35">
        <v>-5.26E-4</v>
      </c>
      <c r="U65" s="35">
        <v>-3.5E-4</v>
      </c>
      <c r="V65" s="35">
        <v>-3.11E-4</v>
      </c>
      <c r="W65" s="35">
        <v>-2.22E-4</v>
      </c>
      <c r="X65" s="35">
        <v>-1.47E-4</v>
      </c>
      <c r="Y65" s="35">
        <v>0.0</v>
      </c>
      <c r="Z65" s="35">
        <v>2.17E-4</v>
      </c>
      <c r="AA65" s="35">
        <v>3.49E-4</v>
      </c>
      <c r="AB65" s="35">
        <v>3.85E-4</v>
      </c>
      <c r="AC65" s="35">
        <v>4.29E-4</v>
      </c>
      <c r="AD65" s="35">
        <v>4.43E-4</v>
      </c>
      <c r="AE65" s="35">
        <v>5.21E-4</v>
      </c>
      <c r="AF65" s="35">
        <v>6.48E-4</v>
      </c>
      <c r="AG65" s="35">
        <v>8.09E-4</v>
      </c>
      <c r="AH65" s="35">
        <v>8.56E-4</v>
      </c>
      <c r="AI65" s="35">
        <v>8.94E-4</v>
      </c>
      <c r="AJ65" s="35">
        <v>8.78E-4</v>
      </c>
    </row>
    <row r="66" ht="15.0" customHeight="1">
      <c r="A66" s="35">
        <v>0.001053</v>
      </c>
      <c r="B66" s="35">
        <v>7.28E-4</v>
      </c>
      <c r="C66" s="35">
        <v>3.73E-4</v>
      </c>
      <c r="D66" s="35">
        <v>1.37E-4</v>
      </c>
      <c r="E66" s="35">
        <v>-8.8E-5</v>
      </c>
      <c r="F66" s="35">
        <v>-3.63E-4</v>
      </c>
      <c r="G66" s="35">
        <v>-6.0E-4</v>
      </c>
      <c r="H66" s="35">
        <v>-7.44E-4</v>
      </c>
      <c r="I66" s="35">
        <v>-8.0E-4</v>
      </c>
      <c r="J66" s="35">
        <v>-8.06E-4</v>
      </c>
      <c r="K66" s="35">
        <v>-8.75E-4</v>
      </c>
      <c r="L66" s="35">
        <v>-9.21E-4</v>
      </c>
      <c r="M66" s="35">
        <v>-8.8E-4</v>
      </c>
      <c r="N66" s="35">
        <v>-7.97E-4</v>
      </c>
      <c r="O66" s="35">
        <v>-7.39E-4</v>
      </c>
      <c r="P66" s="35">
        <v>-7.09E-4</v>
      </c>
      <c r="Q66" s="35">
        <v>-6.49E-4</v>
      </c>
      <c r="R66" s="35">
        <v>-6.54E-4</v>
      </c>
      <c r="S66" s="35">
        <v>-6.28E-4</v>
      </c>
      <c r="T66" s="35">
        <v>-5.44E-4</v>
      </c>
      <c r="U66" s="35">
        <v>-3.67E-4</v>
      </c>
      <c r="V66" s="35">
        <v>-3.17E-4</v>
      </c>
      <c r="W66" s="35">
        <v>-2.23E-4</v>
      </c>
      <c r="X66" s="35">
        <v>-1.48E-4</v>
      </c>
      <c r="Y66" s="35">
        <v>0.0</v>
      </c>
      <c r="Z66" s="35">
        <v>2.06E-4</v>
      </c>
      <c r="AA66" s="35">
        <v>3.58E-4</v>
      </c>
      <c r="AB66" s="35">
        <v>4.16E-4</v>
      </c>
      <c r="AC66" s="35">
        <v>4.84E-4</v>
      </c>
      <c r="AD66" s="35">
        <v>5.23E-4</v>
      </c>
      <c r="AE66" s="35">
        <v>5.99E-4</v>
      </c>
      <c r="AF66" s="35">
        <v>7.54E-4</v>
      </c>
      <c r="AG66" s="35">
        <v>9.41E-4</v>
      </c>
      <c r="AH66" s="35">
        <v>9.85E-4</v>
      </c>
      <c r="AI66" s="35">
        <v>0.001031</v>
      </c>
      <c r="AJ66" s="35">
        <v>0.001022</v>
      </c>
    </row>
    <row r="67" ht="15.0" customHeight="1">
      <c r="A67" s="35">
        <v>9.36E-4</v>
      </c>
      <c r="B67" s="35">
        <v>6.13E-4</v>
      </c>
      <c r="C67" s="35">
        <v>2.88E-4</v>
      </c>
      <c r="D67" s="35">
        <v>7.3E-5</v>
      </c>
      <c r="E67" s="35">
        <v>-1.38E-4</v>
      </c>
      <c r="F67" s="35">
        <v>-3.8E-4</v>
      </c>
      <c r="G67" s="35">
        <v>-6.09E-4</v>
      </c>
      <c r="H67" s="35">
        <v>-7.73E-4</v>
      </c>
      <c r="I67" s="35">
        <v>-7.84E-4</v>
      </c>
      <c r="J67" s="35">
        <v>-8.05E-4</v>
      </c>
      <c r="K67" s="35">
        <v>-8.64E-4</v>
      </c>
      <c r="L67" s="35">
        <v>-8.98E-4</v>
      </c>
      <c r="M67" s="35">
        <v>-8.6E-4</v>
      </c>
      <c r="N67" s="35">
        <v>-7.5E-4</v>
      </c>
      <c r="O67" s="35">
        <v>-7.02E-4</v>
      </c>
      <c r="P67" s="35">
        <v>-6.69E-4</v>
      </c>
      <c r="Q67" s="35">
        <v>-6.27E-4</v>
      </c>
      <c r="R67" s="35">
        <v>-6.16E-4</v>
      </c>
      <c r="S67" s="35">
        <v>-6.22E-4</v>
      </c>
      <c r="T67" s="35">
        <v>-5.34E-4</v>
      </c>
      <c r="U67" s="35">
        <v>-3.63E-4</v>
      </c>
      <c r="V67" s="35">
        <v>-3.07E-4</v>
      </c>
      <c r="W67" s="35">
        <v>-2.23E-4</v>
      </c>
      <c r="X67" s="35">
        <v>-1.56E-4</v>
      </c>
      <c r="Y67" s="35">
        <v>0.0</v>
      </c>
      <c r="Z67" s="35">
        <v>2.26E-4</v>
      </c>
      <c r="AA67" s="35">
        <v>3.9E-4</v>
      </c>
      <c r="AB67" s="35">
        <v>4.51E-4</v>
      </c>
      <c r="AC67" s="35">
        <v>5.25E-4</v>
      </c>
      <c r="AD67" s="35">
        <v>5.74E-4</v>
      </c>
      <c r="AE67" s="35">
        <v>6.72E-4</v>
      </c>
      <c r="AF67" s="35">
        <v>8.49E-4</v>
      </c>
      <c r="AG67" s="35">
        <v>0.001034</v>
      </c>
      <c r="AH67" s="35">
        <v>0.001096</v>
      </c>
      <c r="AI67" s="35">
        <v>0.001147</v>
      </c>
      <c r="AJ67" s="35">
        <v>0.00113</v>
      </c>
    </row>
    <row r="68" ht="15.0" customHeight="1">
      <c r="A68" s="35">
        <v>7.6E-4</v>
      </c>
      <c r="B68" s="35">
        <v>4.63E-4</v>
      </c>
      <c r="C68" s="35">
        <v>1.41E-4</v>
      </c>
      <c r="D68" s="35">
        <v>-5.4E-5</v>
      </c>
      <c r="E68" s="35">
        <v>-2.62E-4</v>
      </c>
      <c r="F68" s="35">
        <v>-5.18E-4</v>
      </c>
      <c r="G68" s="35">
        <v>-7.27E-4</v>
      </c>
      <c r="H68" s="35">
        <v>-8.78E-4</v>
      </c>
      <c r="I68" s="35">
        <v>-9.24E-4</v>
      </c>
      <c r="J68" s="35">
        <v>-9.17E-4</v>
      </c>
      <c r="K68" s="35">
        <v>-9.69E-4</v>
      </c>
      <c r="L68" s="35">
        <v>-9.67E-4</v>
      </c>
      <c r="M68" s="35">
        <v>-9.37E-4</v>
      </c>
      <c r="N68" s="35">
        <v>-8.33E-4</v>
      </c>
      <c r="O68" s="35">
        <v>-7.89E-4</v>
      </c>
      <c r="P68" s="35">
        <v>-7.25E-4</v>
      </c>
      <c r="Q68" s="35">
        <v>-6.59E-4</v>
      </c>
      <c r="R68" s="35">
        <v>-6.63E-4</v>
      </c>
      <c r="S68" s="35">
        <v>-6.86E-4</v>
      </c>
      <c r="T68" s="35">
        <v>-5.86E-4</v>
      </c>
      <c r="U68" s="35">
        <v>-3.94E-4</v>
      </c>
      <c r="V68" s="35">
        <v>-3.18E-4</v>
      </c>
      <c r="W68" s="35">
        <v>-2.21E-4</v>
      </c>
      <c r="X68" s="35">
        <v>-1.51E-4</v>
      </c>
      <c r="Y68" s="35">
        <v>0.0</v>
      </c>
      <c r="Z68" s="35">
        <v>2.13E-4</v>
      </c>
      <c r="AA68" s="35">
        <v>4.07E-4</v>
      </c>
      <c r="AB68" s="35">
        <v>4.75E-4</v>
      </c>
      <c r="AC68" s="35">
        <v>5.84E-4</v>
      </c>
      <c r="AD68" s="35">
        <v>6.16E-4</v>
      </c>
      <c r="AE68" s="35">
        <v>7.31E-4</v>
      </c>
      <c r="AF68" s="35">
        <v>9.14E-4</v>
      </c>
      <c r="AG68" s="35">
        <v>0.001097</v>
      </c>
      <c r="AH68" s="35">
        <v>0.001175</v>
      </c>
      <c r="AI68" s="35">
        <v>0.001211</v>
      </c>
      <c r="AJ68" s="35">
        <v>0.001191</v>
      </c>
    </row>
    <row r="69" ht="15.0" customHeight="1">
      <c r="A69" s="35">
        <v>7.71E-4</v>
      </c>
      <c r="B69" s="35">
        <v>4.93E-4</v>
      </c>
      <c r="C69" s="35">
        <v>1.9E-4</v>
      </c>
      <c r="D69" s="35">
        <v>1.5E-5</v>
      </c>
      <c r="E69" s="35">
        <v>-1.63E-4</v>
      </c>
      <c r="F69" s="35">
        <v>-4.07E-4</v>
      </c>
      <c r="G69" s="35">
        <v>-5.99E-4</v>
      </c>
      <c r="H69" s="35">
        <v>-7.53E-4</v>
      </c>
      <c r="I69" s="35">
        <v>-7.54E-4</v>
      </c>
      <c r="J69" s="35">
        <v>-7.66E-4</v>
      </c>
      <c r="K69" s="35">
        <v>-8.19E-4</v>
      </c>
      <c r="L69" s="35">
        <v>-8.71E-4</v>
      </c>
      <c r="M69" s="35">
        <v>-8.03E-4</v>
      </c>
      <c r="N69" s="35">
        <v>-7.41E-4</v>
      </c>
      <c r="O69" s="35">
        <v>-6.81E-4</v>
      </c>
      <c r="P69" s="35">
        <v>-6.21E-4</v>
      </c>
      <c r="Q69" s="35">
        <v>-5.82E-4</v>
      </c>
      <c r="R69" s="35">
        <v>-5.69E-4</v>
      </c>
      <c r="S69" s="35">
        <v>-5.93E-4</v>
      </c>
      <c r="T69" s="35">
        <v>-4.9E-4</v>
      </c>
      <c r="U69" s="35">
        <v>-3.31E-4</v>
      </c>
      <c r="V69" s="35">
        <v>-2.7E-4</v>
      </c>
      <c r="W69" s="35">
        <v>-1.96E-4</v>
      </c>
      <c r="X69" s="35">
        <v>-1.17E-4</v>
      </c>
      <c r="Y69" s="35">
        <v>0.0</v>
      </c>
      <c r="Z69" s="35">
        <v>1.95E-4</v>
      </c>
      <c r="AA69" s="35">
        <v>3.6E-4</v>
      </c>
      <c r="AB69" s="35">
        <v>4.14E-4</v>
      </c>
      <c r="AC69" s="35">
        <v>5.04E-4</v>
      </c>
      <c r="AD69" s="35">
        <v>5.36E-4</v>
      </c>
      <c r="AE69" s="35">
        <v>6.22E-4</v>
      </c>
      <c r="AF69" s="35">
        <v>7.84E-4</v>
      </c>
      <c r="AG69" s="35">
        <v>9.7E-4</v>
      </c>
      <c r="AH69" s="35">
        <v>0.001027</v>
      </c>
      <c r="AI69" s="35">
        <v>0.001068</v>
      </c>
      <c r="AJ69" s="35">
        <v>0.001042</v>
      </c>
    </row>
    <row r="70" ht="15.0" customHeight="1">
      <c r="A70" s="35">
        <v>9.12E-4</v>
      </c>
      <c r="B70" s="35">
        <v>6.18E-4</v>
      </c>
      <c r="C70" s="35">
        <v>3.05E-4</v>
      </c>
      <c r="D70" s="35">
        <v>1.16E-4</v>
      </c>
      <c r="E70" s="35">
        <v>-6.5E-5</v>
      </c>
      <c r="F70" s="35">
        <v>-3.27E-4</v>
      </c>
      <c r="G70" s="35">
        <v>-5.16E-4</v>
      </c>
      <c r="H70" s="35">
        <v>-6.75E-4</v>
      </c>
      <c r="I70" s="35">
        <v>-7.15E-4</v>
      </c>
      <c r="J70" s="35">
        <v>-7.36E-4</v>
      </c>
      <c r="K70" s="35">
        <v>-7.71E-4</v>
      </c>
      <c r="L70" s="35">
        <v>-8.33E-4</v>
      </c>
      <c r="M70" s="35">
        <v>-7.87E-4</v>
      </c>
      <c r="N70" s="35">
        <v>-7.05E-4</v>
      </c>
      <c r="O70" s="35">
        <v>-6.4E-4</v>
      </c>
      <c r="P70" s="35">
        <v>-6.0E-4</v>
      </c>
      <c r="Q70" s="35">
        <v>-5.8E-4</v>
      </c>
      <c r="R70" s="35">
        <v>-5.95E-4</v>
      </c>
      <c r="S70" s="35">
        <v>-5.86E-4</v>
      </c>
      <c r="T70" s="35">
        <v>-4.91E-4</v>
      </c>
      <c r="U70" s="35">
        <v>-3.21E-4</v>
      </c>
      <c r="V70" s="35">
        <v>-2.53E-4</v>
      </c>
      <c r="W70" s="35">
        <v>-1.79E-4</v>
      </c>
      <c r="X70" s="35">
        <v>-1.29E-4</v>
      </c>
      <c r="Y70" s="35">
        <v>0.0</v>
      </c>
      <c r="Z70" s="35">
        <v>2.09E-4</v>
      </c>
      <c r="AA70" s="35">
        <v>3.57E-4</v>
      </c>
      <c r="AB70" s="35">
        <v>4.0E-4</v>
      </c>
      <c r="AC70" s="35">
        <v>4.63E-4</v>
      </c>
      <c r="AD70" s="35">
        <v>4.66E-4</v>
      </c>
      <c r="AE70" s="35">
        <v>5.53E-4</v>
      </c>
      <c r="AF70" s="35">
        <v>6.79E-4</v>
      </c>
      <c r="AG70" s="35">
        <v>8.4E-4</v>
      </c>
      <c r="AH70" s="35">
        <v>8.82E-4</v>
      </c>
      <c r="AI70" s="35">
        <v>9.16E-4</v>
      </c>
      <c r="AJ70" s="35">
        <v>9.0E-4</v>
      </c>
    </row>
    <row r="71" ht="15.0" customHeight="1">
      <c r="A71" s="35">
        <v>9.27E-4</v>
      </c>
      <c r="B71" s="35">
        <v>6.42E-4</v>
      </c>
      <c r="C71" s="35">
        <v>3.54E-4</v>
      </c>
      <c r="D71" s="35">
        <v>1.77E-4</v>
      </c>
      <c r="E71" s="35">
        <v>1.0E-5</v>
      </c>
      <c r="F71" s="35">
        <v>-2.33E-4</v>
      </c>
      <c r="G71" s="35">
        <v>-4.35E-4</v>
      </c>
      <c r="H71" s="35">
        <v>-5.86E-4</v>
      </c>
      <c r="I71" s="35">
        <v>-6.32E-4</v>
      </c>
      <c r="J71" s="35">
        <v>-6.53E-4</v>
      </c>
      <c r="K71" s="35">
        <v>-7.01E-4</v>
      </c>
      <c r="L71" s="35">
        <v>-7.5E-4</v>
      </c>
      <c r="M71" s="35">
        <v>-7.02E-4</v>
      </c>
      <c r="N71" s="35">
        <v>-6.34E-4</v>
      </c>
      <c r="O71" s="35">
        <v>-5.99E-4</v>
      </c>
      <c r="P71" s="35">
        <v>-5.7E-4</v>
      </c>
      <c r="Q71" s="35">
        <v>-5.22E-4</v>
      </c>
      <c r="R71" s="35">
        <v>-5.57E-4</v>
      </c>
      <c r="S71" s="35">
        <v>-5.41E-4</v>
      </c>
      <c r="T71" s="35">
        <v>-4.65E-4</v>
      </c>
      <c r="U71" s="35">
        <v>-3.04E-4</v>
      </c>
      <c r="V71" s="35">
        <v>-2.62E-4</v>
      </c>
      <c r="W71" s="35">
        <v>-1.69E-4</v>
      </c>
      <c r="X71" s="35">
        <v>-1.57E-4</v>
      </c>
      <c r="Y71" s="35">
        <v>0.0</v>
      </c>
      <c r="Z71" s="35">
        <v>1.94E-4</v>
      </c>
      <c r="AA71" s="35">
        <v>3.04E-4</v>
      </c>
      <c r="AB71" s="35">
        <v>2.96E-4</v>
      </c>
      <c r="AC71" s="35">
        <v>3.4E-4</v>
      </c>
      <c r="AD71" s="35">
        <v>3.09E-4</v>
      </c>
      <c r="AE71" s="35">
        <v>3.74E-4</v>
      </c>
      <c r="AF71" s="35">
        <v>4.81E-4</v>
      </c>
      <c r="AG71" s="35">
        <v>5.79E-4</v>
      </c>
      <c r="AH71" s="35">
        <v>6.05E-4</v>
      </c>
      <c r="AI71" s="35">
        <v>6.38E-4</v>
      </c>
      <c r="AJ71" s="35">
        <v>6.07E-4</v>
      </c>
    </row>
    <row r="72" ht="15.0" customHeight="1">
      <c r="A72" s="35">
        <v>0.001127</v>
      </c>
      <c r="B72" s="35">
        <v>8.25E-4</v>
      </c>
      <c r="C72" s="35">
        <v>5.03E-4</v>
      </c>
      <c r="D72" s="35">
        <v>3.02E-4</v>
      </c>
      <c r="E72" s="35">
        <v>9.3E-5</v>
      </c>
      <c r="F72" s="35">
        <v>-1.41E-4</v>
      </c>
      <c r="G72" s="35">
        <v>-3.57E-4</v>
      </c>
      <c r="H72" s="35">
        <v>-5.24E-4</v>
      </c>
      <c r="I72" s="35">
        <v>-5.73E-4</v>
      </c>
      <c r="J72" s="35">
        <v>-6.06E-4</v>
      </c>
      <c r="K72" s="35">
        <v>-6.42E-4</v>
      </c>
      <c r="L72" s="35">
        <v>-6.95E-4</v>
      </c>
      <c r="M72" s="35">
        <v>-6.43E-4</v>
      </c>
      <c r="N72" s="35">
        <v>-5.76E-4</v>
      </c>
      <c r="O72" s="35">
        <v>-5.47E-4</v>
      </c>
      <c r="P72" s="35">
        <v>-5.1E-4</v>
      </c>
      <c r="Q72" s="35">
        <v>-4.81E-4</v>
      </c>
      <c r="R72" s="35">
        <v>-5.04E-4</v>
      </c>
      <c r="S72" s="35">
        <v>-5.21E-4</v>
      </c>
      <c r="T72" s="35">
        <v>-4.58E-4</v>
      </c>
      <c r="U72" s="35">
        <v>-2.95E-4</v>
      </c>
      <c r="V72" s="35">
        <v>-2.42E-4</v>
      </c>
      <c r="W72" s="35">
        <v>-1.69E-4</v>
      </c>
      <c r="X72" s="35">
        <v>-1.27E-4</v>
      </c>
      <c r="Y72" s="35">
        <v>0.0</v>
      </c>
      <c r="Z72" s="35">
        <v>1.92E-4</v>
      </c>
      <c r="AA72" s="35">
        <v>3.05E-4</v>
      </c>
      <c r="AB72" s="35">
        <v>2.58E-4</v>
      </c>
      <c r="AC72" s="35">
        <v>2.83E-4</v>
      </c>
      <c r="AD72" s="35">
        <v>2.16E-4</v>
      </c>
      <c r="AE72" s="35">
        <v>2.65E-4</v>
      </c>
      <c r="AF72" s="35">
        <v>3.54E-4</v>
      </c>
      <c r="AG72" s="35">
        <v>4.41E-4</v>
      </c>
      <c r="AH72" s="35">
        <v>4.49E-4</v>
      </c>
      <c r="AI72" s="35">
        <v>4.48E-4</v>
      </c>
      <c r="AJ72" s="35">
        <v>4.36E-4</v>
      </c>
    </row>
    <row r="73" ht="15.0" customHeight="1">
      <c r="A73" s="35">
        <v>0.001049</v>
      </c>
      <c r="B73" s="35">
        <v>7.51E-4</v>
      </c>
      <c r="C73" s="35">
        <v>4.68E-4</v>
      </c>
      <c r="D73" s="35">
        <v>2.96E-4</v>
      </c>
      <c r="E73" s="35">
        <v>1.11E-4</v>
      </c>
      <c r="F73" s="35">
        <v>-1.03E-4</v>
      </c>
      <c r="G73" s="35">
        <v>-3.12E-4</v>
      </c>
      <c r="H73" s="35">
        <v>-4.74E-4</v>
      </c>
      <c r="I73" s="35">
        <v>-5.12E-4</v>
      </c>
      <c r="J73" s="35">
        <v>-5.47E-4</v>
      </c>
      <c r="K73" s="35">
        <v>-5.98E-4</v>
      </c>
      <c r="L73" s="35">
        <v>-6.77E-4</v>
      </c>
      <c r="M73" s="35">
        <v>-6.33E-4</v>
      </c>
      <c r="N73" s="35">
        <v>-5.36E-4</v>
      </c>
      <c r="O73" s="35">
        <v>-5.27E-4</v>
      </c>
      <c r="P73" s="35">
        <v>-5.05E-4</v>
      </c>
      <c r="Q73" s="35">
        <v>-4.75E-4</v>
      </c>
      <c r="R73" s="35">
        <v>-5.22E-4</v>
      </c>
      <c r="S73" s="35">
        <v>-5.15E-4</v>
      </c>
      <c r="T73" s="35">
        <v>-4.39E-4</v>
      </c>
      <c r="U73" s="35">
        <v>-2.9E-4</v>
      </c>
      <c r="V73" s="35">
        <v>-2.4E-4</v>
      </c>
      <c r="W73" s="35">
        <v>-1.57E-4</v>
      </c>
      <c r="X73" s="35">
        <v>-1.33E-4</v>
      </c>
      <c r="Y73" s="35">
        <v>0.0</v>
      </c>
      <c r="Z73" s="35">
        <v>1.66E-4</v>
      </c>
      <c r="AA73" s="35">
        <v>2.56E-4</v>
      </c>
      <c r="AB73" s="35">
        <v>1.94E-4</v>
      </c>
      <c r="AC73" s="35">
        <v>1.64E-4</v>
      </c>
      <c r="AD73" s="35">
        <v>8.6E-5</v>
      </c>
      <c r="AE73" s="35">
        <v>1.23E-4</v>
      </c>
      <c r="AF73" s="35">
        <v>1.9E-4</v>
      </c>
      <c r="AG73" s="35">
        <v>2.34E-4</v>
      </c>
      <c r="AH73" s="35">
        <v>2.14E-4</v>
      </c>
      <c r="AI73" s="35">
        <v>2.12E-4</v>
      </c>
      <c r="AJ73" s="35">
        <v>2.08E-4</v>
      </c>
    </row>
    <row r="74" ht="15.0" customHeight="1">
      <c r="A74" s="35">
        <v>9.64E-4</v>
      </c>
      <c r="B74" s="35">
        <v>6.69E-4</v>
      </c>
      <c r="C74" s="35">
        <v>3.69E-4</v>
      </c>
      <c r="D74" s="35">
        <v>1.98E-4</v>
      </c>
      <c r="E74" s="35">
        <v>1.5E-5</v>
      </c>
      <c r="F74" s="35">
        <v>-2.08E-4</v>
      </c>
      <c r="G74" s="35">
        <v>-4.26E-4</v>
      </c>
      <c r="H74" s="35">
        <v>-5.97E-4</v>
      </c>
      <c r="I74" s="35">
        <v>-5.94E-4</v>
      </c>
      <c r="J74" s="35">
        <v>-6.25E-4</v>
      </c>
      <c r="K74" s="35">
        <v>-6.84E-4</v>
      </c>
      <c r="L74" s="35">
        <v>-7.56E-4</v>
      </c>
      <c r="M74" s="35">
        <v>-7.01E-4</v>
      </c>
      <c r="N74" s="35">
        <v>-6.39E-4</v>
      </c>
      <c r="O74" s="35">
        <v>-6.05E-4</v>
      </c>
      <c r="P74" s="35">
        <v>-6.06E-4</v>
      </c>
      <c r="Q74" s="35">
        <v>-5.61E-4</v>
      </c>
      <c r="R74" s="35">
        <v>-5.6E-4</v>
      </c>
      <c r="S74" s="35">
        <v>-5.56E-4</v>
      </c>
      <c r="T74" s="35">
        <v>-4.83E-4</v>
      </c>
      <c r="U74" s="35">
        <v>-3.17E-4</v>
      </c>
      <c r="V74" s="35">
        <v>-2.6E-4</v>
      </c>
      <c r="W74" s="35">
        <v>-1.71E-4</v>
      </c>
      <c r="X74" s="35">
        <v>-1.4E-4</v>
      </c>
      <c r="Y74" s="35">
        <v>0.0</v>
      </c>
      <c r="Z74" s="35">
        <v>1.87E-4</v>
      </c>
      <c r="AA74" s="35">
        <v>2.64E-4</v>
      </c>
      <c r="AB74" s="35">
        <v>1.88E-4</v>
      </c>
      <c r="AC74" s="35">
        <v>1.6E-4</v>
      </c>
      <c r="AD74" s="35">
        <v>8.6E-5</v>
      </c>
      <c r="AE74" s="35">
        <v>1.07E-4</v>
      </c>
      <c r="AF74" s="35">
        <v>1.57E-4</v>
      </c>
      <c r="AG74" s="35">
        <v>1.65E-4</v>
      </c>
      <c r="AH74" s="35">
        <v>1.71E-4</v>
      </c>
      <c r="AI74" s="35">
        <v>1.59E-4</v>
      </c>
      <c r="AJ74" s="35">
        <v>1.64E-4</v>
      </c>
    </row>
    <row r="75" ht="15.0" customHeight="1">
      <c r="A75" s="35">
        <v>8.96E-4</v>
      </c>
      <c r="B75" s="35">
        <v>6.17E-4</v>
      </c>
      <c r="C75" s="35">
        <v>3.23E-4</v>
      </c>
      <c r="D75" s="35">
        <v>1.71E-4</v>
      </c>
      <c r="E75" s="35">
        <v>-8.0E-6</v>
      </c>
      <c r="F75" s="35">
        <v>-2.16E-4</v>
      </c>
      <c r="G75" s="35">
        <v>-4.34E-4</v>
      </c>
      <c r="H75" s="35">
        <v>-5.76E-4</v>
      </c>
      <c r="I75" s="35">
        <v>-5.82E-4</v>
      </c>
      <c r="J75" s="35">
        <v>-6.18E-4</v>
      </c>
      <c r="K75" s="35">
        <v>-6.59E-4</v>
      </c>
      <c r="L75" s="35">
        <v>-7.23E-4</v>
      </c>
      <c r="M75" s="35">
        <v>-6.55E-4</v>
      </c>
      <c r="N75" s="35">
        <v>-5.99E-4</v>
      </c>
      <c r="O75" s="35">
        <v>-5.55E-4</v>
      </c>
      <c r="P75" s="35">
        <v>-5.47E-4</v>
      </c>
      <c r="Q75" s="35">
        <v>-5.16E-4</v>
      </c>
      <c r="R75" s="35">
        <v>-5.35E-4</v>
      </c>
      <c r="S75" s="35">
        <v>-5.44E-4</v>
      </c>
      <c r="T75" s="35">
        <v>-4.35E-4</v>
      </c>
      <c r="U75" s="35">
        <v>-2.9E-4</v>
      </c>
      <c r="V75" s="35">
        <v>-2.68E-4</v>
      </c>
      <c r="W75" s="35">
        <v>-1.69E-4</v>
      </c>
      <c r="X75" s="35">
        <v>-1.28E-4</v>
      </c>
      <c r="Y75" s="35">
        <v>0.0</v>
      </c>
      <c r="Z75" s="35">
        <v>1.84E-4</v>
      </c>
      <c r="AA75" s="35">
        <v>2.57E-4</v>
      </c>
      <c r="AB75" s="35">
        <v>1.92E-4</v>
      </c>
      <c r="AC75" s="35">
        <v>1.59E-4</v>
      </c>
      <c r="AD75" s="35">
        <v>8.4E-5</v>
      </c>
      <c r="AE75" s="35">
        <v>1.37E-4</v>
      </c>
      <c r="AF75" s="35">
        <v>1.53E-4</v>
      </c>
      <c r="AG75" s="35">
        <v>1.62E-4</v>
      </c>
      <c r="AH75" s="35">
        <v>1.38E-4</v>
      </c>
      <c r="AI75" s="35">
        <v>1.74E-4</v>
      </c>
      <c r="AJ75" s="35">
        <v>1.92E-4</v>
      </c>
    </row>
    <row r="76" ht="15.0" customHeight="1">
      <c r="A76" s="35">
        <v>4.47E-4</v>
      </c>
      <c r="B76" s="35">
        <v>1.83E-4</v>
      </c>
      <c r="C76" s="35">
        <v>-6.5E-5</v>
      </c>
      <c r="D76" s="35">
        <v>-1.87E-4</v>
      </c>
      <c r="E76" s="35">
        <v>-3.39E-4</v>
      </c>
      <c r="F76" s="35">
        <v>-5.42E-4</v>
      </c>
      <c r="G76" s="35">
        <v>-7.21E-4</v>
      </c>
      <c r="H76" s="35">
        <v>-8.49E-4</v>
      </c>
      <c r="I76" s="35">
        <v>-8.6E-4</v>
      </c>
      <c r="J76" s="35">
        <v>-8.71E-4</v>
      </c>
      <c r="K76" s="35">
        <v>-9.05E-4</v>
      </c>
      <c r="L76" s="35">
        <v>-9.13E-4</v>
      </c>
      <c r="M76" s="35">
        <v>-9.02E-4</v>
      </c>
      <c r="N76" s="35">
        <v>-8.17E-4</v>
      </c>
      <c r="O76" s="35">
        <v>-7.52E-4</v>
      </c>
      <c r="P76" s="35">
        <v>-7.3E-4</v>
      </c>
      <c r="Q76" s="35">
        <v>-6.89E-4</v>
      </c>
      <c r="R76" s="35">
        <v>-6.75E-4</v>
      </c>
      <c r="S76" s="35">
        <v>-6.58E-4</v>
      </c>
      <c r="T76" s="35">
        <v>-5.35E-4</v>
      </c>
      <c r="U76" s="35">
        <v>-3.82E-4</v>
      </c>
      <c r="V76" s="35">
        <v>-2.86E-4</v>
      </c>
      <c r="W76" s="35">
        <v>-1.89E-4</v>
      </c>
      <c r="X76" s="35">
        <v>-1.34E-4</v>
      </c>
      <c r="Y76" s="35">
        <v>0.0</v>
      </c>
      <c r="Z76" s="35">
        <v>1.89E-4</v>
      </c>
      <c r="AA76" s="35">
        <v>3.19E-4</v>
      </c>
      <c r="AB76" s="35">
        <v>2.51E-4</v>
      </c>
      <c r="AC76" s="35">
        <v>2.2E-4</v>
      </c>
      <c r="AD76" s="35">
        <v>1.43E-4</v>
      </c>
      <c r="AE76" s="35">
        <v>2.21E-4</v>
      </c>
      <c r="AF76" s="35">
        <v>2.68E-4</v>
      </c>
      <c r="AG76" s="35">
        <v>2.71E-4</v>
      </c>
      <c r="AH76" s="35">
        <v>2.5E-4</v>
      </c>
      <c r="AI76" s="35">
        <v>2.7E-4</v>
      </c>
      <c r="AJ76" s="35">
        <v>2.91E-4</v>
      </c>
    </row>
    <row r="77" ht="15.0" customHeight="1">
      <c r="A77" s="35">
        <v>-1.8E-4</v>
      </c>
      <c r="B77" s="35">
        <v>-4.18E-4</v>
      </c>
      <c r="C77" s="35">
        <v>-6.26E-4</v>
      </c>
      <c r="D77" s="35">
        <v>-6.9E-4</v>
      </c>
      <c r="E77" s="35">
        <v>-8.19E-4</v>
      </c>
      <c r="F77" s="35">
        <v>-9.62E-4</v>
      </c>
      <c r="G77" s="35">
        <v>-0.001128</v>
      </c>
      <c r="H77" s="35">
        <v>-0.001216</v>
      </c>
      <c r="I77" s="35">
        <v>-0.001168</v>
      </c>
      <c r="J77" s="35">
        <v>-0.001175</v>
      </c>
      <c r="K77" s="35">
        <v>-0.001136</v>
      </c>
      <c r="L77" s="35">
        <v>-0.001143</v>
      </c>
      <c r="M77" s="35">
        <v>-0.001095</v>
      </c>
      <c r="N77" s="35">
        <v>-0.001011</v>
      </c>
      <c r="O77" s="35">
        <v>-9.34E-4</v>
      </c>
      <c r="P77" s="35">
        <v>-9.0E-4</v>
      </c>
      <c r="Q77" s="35">
        <v>-8.39E-4</v>
      </c>
      <c r="R77" s="35">
        <v>-7.93E-4</v>
      </c>
      <c r="S77" s="35">
        <v>-7.53E-4</v>
      </c>
      <c r="T77" s="35">
        <v>-6.62E-4</v>
      </c>
      <c r="U77" s="35">
        <v>-4.31E-4</v>
      </c>
      <c r="V77" s="35">
        <v>-3.36E-4</v>
      </c>
      <c r="W77" s="35">
        <v>-2.03E-4</v>
      </c>
      <c r="X77" s="35">
        <v>-1.46E-4</v>
      </c>
      <c r="Y77" s="35">
        <v>0.0</v>
      </c>
      <c r="Z77" s="35">
        <v>2.56E-4</v>
      </c>
      <c r="AA77" s="35">
        <v>3.71E-4</v>
      </c>
      <c r="AB77" s="35">
        <v>3.18E-4</v>
      </c>
      <c r="AC77" s="35">
        <v>3.41E-4</v>
      </c>
      <c r="AD77" s="35">
        <v>2.66E-4</v>
      </c>
      <c r="AE77" s="35">
        <v>3.59E-4</v>
      </c>
      <c r="AF77" s="35">
        <v>4.32E-4</v>
      </c>
      <c r="AG77" s="35">
        <v>4.51E-4</v>
      </c>
      <c r="AH77" s="35">
        <v>4.22E-4</v>
      </c>
      <c r="AI77" s="35">
        <v>4.33E-4</v>
      </c>
      <c r="AJ77" s="35">
        <v>4.59E-4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48">
        <v>0.077634</v>
      </c>
      <c r="B1" s="48">
        <v>0.072387</v>
      </c>
      <c r="C1" s="48">
        <v>0.065279</v>
      </c>
      <c r="D1" s="48">
        <v>0.059813</v>
      </c>
      <c r="E1" s="48">
        <v>0.054897</v>
      </c>
      <c r="F1" s="48">
        <v>0.051742</v>
      </c>
      <c r="G1" s="48">
        <v>0.046722</v>
      </c>
      <c r="H1" s="48">
        <v>0.04379</v>
      </c>
      <c r="I1" s="48">
        <v>0.038515</v>
      </c>
      <c r="J1" s="48">
        <v>0.036663</v>
      </c>
      <c r="K1" s="48">
        <v>0.033887</v>
      </c>
      <c r="L1" s="48">
        <v>0.028252</v>
      </c>
      <c r="M1" s="48">
        <v>0.025538</v>
      </c>
      <c r="N1" s="48">
        <v>0.027996</v>
      </c>
      <c r="O1" s="48">
        <v>0.022336</v>
      </c>
      <c r="P1" s="48">
        <v>0.019858</v>
      </c>
      <c r="Q1" s="48">
        <v>0.015534</v>
      </c>
      <c r="R1" s="48">
        <v>0.014229</v>
      </c>
      <c r="S1" s="48">
        <v>0.011892</v>
      </c>
      <c r="T1" s="48">
        <v>0.010356</v>
      </c>
      <c r="U1" s="48">
        <v>0.00785</v>
      </c>
      <c r="V1" s="48">
        <v>0.005318</v>
      </c>
      <c r="W1" s="48">
        <v>0.003317</v>
      </c>
      <c r="X1" s="48">
        <v>-0.002514</v>
      </c>
      <c r="Y1" s="48">
        <v>0.0</v>
      </c>
      <c r="Z1" s="48">
        <v>-0.00194</v>
      </c>
      <c r="AA1" s="48">
        <v>-0.007223</v>
      </c>
      <c r="AB1" s="48">
        <v>-0.009839</v>
      </c>
      <c r="AC1" s="48">
        <v>-0.01026</v>
      </c>
      <c r="AD1" s="48">
        <v>-0.0119</v>
      </c>
      <c r="AE1" s="48">
        <v>-0.013257</v>
      </c>
      <c r="AF1" s="48">
        <v>-0.013876</v>
      </c>
      <c r="AG1" s="48">
        <v>-0.011415</v>
      </c>
      <c r="AH1" s="48">
        <v>-0.013123</v>
      </c>
      <c r="AI1" s="48">
        <v>-0.011417</v>
      </c>
    </row>
    <row r="2">
      <c r="A2" s="48">
        <v>0.076576</v>
      </c>
      <c r="B2" s="48">
        <v>0.071564</v>
      </c>
      <c r="C2" s="48">
        <v>0.063909</v>
      </c>
      <c r="D2" s="48">
        <v>0.058941</v>
      </c>
      <c r="E2" s="48">
        <v>0.053901</v>
      </c>
      <c r="F2" s="48">
        <v>0.05034</v>
      </c>
      <c r="G2" s="48">
        <v>0.045522</v>
      </c>
      <c r="H2" s="48">
        <v>0.042422</v>
      </c>
      <c r="I2" s="48">
        <v>0.038338</v>
      </c>
      <c r="J2" s="48">
        <v>0.035605</v>
      </c>
      <c r="K2" s="48">
        <v>0.032942</v>
      </c>
      <c r="L2" s="48">
        <v>0.027654</v>
      </c>
      <c r="M2" s="48">
        <v>0.024851</v>
      </c>
      <c r="N2" s="48">
        <v>0.027156</v>
      </c>
      <c r="O2" s="48">
        <v>0.021069</v>
      </c>
      <c r="P2" s="48">
        <v>0.018996</v>
      </c>
      <c r="Q2" s="48">
        <v>0.015734</v>
      </c>
      <c r="R2" s="48">
        <v>0.013454</v>
      </c>
      <c r="S2" s="48">
        <v>0.012483</v>
      </c>
      <c r="T2" s="48">
        <v>0.009313</v>
      </c>
      <c r="U2" s="48">
        <v>0.007343</v>
      </c>
      <c r="V2" s="48">
        <v>0.005352</v>
      </c>
      <c r="W2" s="48">
        <v>0.002903</v>
      </c>
      <c r="X2" s="48">
        <v>-0.002852</v>
      </c>
      <c r="Y2" s="48">
        <v>0.0</v>
      </c>
      <c r="Z2" s="48">
        <v>-0.002299</v>
      </c>
      <c r="AA2" s="48">
        <v>-0.006463</v>
      </c>
      <c r="AB2" s="48">
        <v>-0.009784</v>
      </c>
      <c r="AC2" s="48">
        <v>-0.011385</v>
      </c>
      <c r="AD2" s="48">
        <v>-0.012237</v>
      </c>
      <c r="AE2" s="48">
        <v>-0.013446</v>
      </c>
      <c r="AF2" s="48">
        <v>-0.013449</v>
      </c>
      <c r="AG2" s="48">
        <v>-0.011653</v>
      </c>
      <c r="AH2" s="48">
        <v>-0.013141</v>
      </c>
      <c r="AI2" s="48">
        <v>-0.009738</v>
      </c>
    </row>
    <row r="3">
      <c r="A3" s="48">
        <v>0.0749</v>
      </c>
      <c r="B3" s="48">
        <v>0.069847</v>
      </c>
      <c r="C3" s="48">
        <v>0.06261</v>
      </c>
      <c r="D3" s="48">
        <v>0.057246</v>
      </c>
      <c r="E3" s="48">
        <v>0.052754</v>
      </c>
      <c r="F3" s="48">
        <v>0.048964</v>
      </c>
      <c r="G3" s="48">
        <v>0.044206</v>
      </c>
      <c r="H3" s="48">
        <v>0.041239</v>
      </c>
      <c r="I3" s="48">
        <v>0.037054</v>
      </c>
      <c r="J3" s="48">
        <v>0.03485</v>
      </c>
      <c r="K3" s="48">
        <v>0.032152</v>
      </c>
      <c r="L3" s="48">
        <v>0.027671</v>
      </c>
      <c r="M3" s="48">
        <v>0.024914</v>
      </c>
      <c r="N3" s="48">
        <v>0.026262</v>
      </c>
      <c r="O3" s="48">
        <v>0.021146</v>
      </c>
      <c r="P3" s="48">
        <v>0.019205</v>
      </c>
      <c r="Q3" s="48">
        <v>0.015279</v>
      </c>
      <c r="R3" s="48">
        <v>0.013818</v>
      </c>
      <c r="S3" s="48">
        <v>0.012132</v>
      </c>
      <c r="T3" s="48">
        <v>0.009362</v>
      </c>
      <c r="U3" s="48">
        <v>0.007437</v>
      </c>
      <c r="V3" s="48">
        <v>0.005447</v>
      </c>
      <c r="W3" s="48">
        <v>0.00363</v>
      </c>
      <c r="X3" s="48">
        <v>-0.002111</v>
      </c>
      <c r="Y3" s="48">
        <v>0.0</v>
      </c>
      <c r="Z3" s="48">
        <v>-0.002215</v>
      </c>
      <c r="AA3" s="48">
        <v>-0.006685</v>
      </c>
      <c r="AB3" s="48">
        <v>-0.009618</v>
      </c>
      <c r="AC3" s="48">
        <v>-0.011211</v>
      </c>
      <c r="AD3" s="48">
        <v>-0.01193</v>
      </c>
      <c r="AE3" s="48">
        <v>-0.013742</v>
      </c>
      <c r="AF3" s="48">
        <v>-0.013406</v>
      </c>
      <c r="AG3" s="48">
        <v>-0.011708</v>
      </c>
      <c r="AH3" s="48">
        <v>-0.013081</v>
      </c>
      <c r="AI3" s="48">
        <v>-0.011449</v>
      </c>
    </row>
    <row r="4">
      <c r="A4" s="48">
        <v>0.073952</v>
      </c>
      <c r="B4" s="48">
        <v>0.069354</v>
      </c>
      <c r="C4" s="48">
        <v>0.062454</v>
      </c>
      <c r="D4" s="48">
        <v>0.057604</v>
      </c>
      <c r="E4" s="48">
        <v>0.052668</v>
      </c>
      <c r="F4" s="48">
        <v>0.04929</v>
      </c>
      <c r="G4" s="48">
        <v>0.04504</v>
      </c>
      <c r="H4" s="48">
        <v>0.042045</v>
      </c>
      <c r="I4" s="48">
        <v>0.037906</v>
      </c>
      <c r="J4" s="48">
        <v>0.03553</v>
      </c>
      <c r="K4" s="48">
        <v>0.032654</v>
      </c>
      <c r="L4" s="48">
        <v>0.028467</v>
      </c>
      <c r="M4" s="48">
        <v>0.025767</v>
      </c>
      <c r="N4" s="48">
        <v>0.026013</v>
      </c>
      <c r="O4" s="48">
        <v>0.021773</v>
      </c>
      <c r="P4" s="48">
        <v>0.019596</v>
      </c>
      <c r="Q4" s="48">
        <v>0.015998</v>
      </c>
      <c r="R4" s="48">
        <v>0.013914</v>
      </c>
      <c r="S4" s="48">
        <v>0.012182</v>
      </c>
      <c r="T4" s="48">
        <v>0.010178</v>
      </c>
      <c r="U4" s="48">
        <v>0.00792</v>
      </c>
      <c r="V4" s="48">
        <v>0.005709</v>
      </c>
      <c r="W4" s="48">
        <v>0.003972</v>
      </c>
      <c r="X4" s="48">
        <v>-0.001378</v>
      </c>
      <c r="Y4" s="48">
        <v>0.0</v>
      </c>
      <c r="Z4" s="48">
        <v>-0.002593</v>
      </c>
      <c r="AA4" s="48">
        <v>-0.006523</v>
      </c>
      <c r="AB4" s="48">
        <v>-0.009202</v>
      </c>
      <c r="AC4" s="48">
        <v>-0.011</v>
      </c>
      <c r="AD4" s="48">
        <v>-0.01215</v>
      </c>
      <c r="AE4" s="48">
        <v>-0.013045</v>
      </c>
      <c r="AF4" s="48">
        <v>-0.013609</v>
      </c>
      <c r="AG4" s="48">
        <v>-0.012554</v>
      </c>
      <c r="AH4" s="48">
        <v>-0.013398</v>
      </c>
      <c r="AI4" s="48">
        <v>-0.011289</v>
      </c>
    </row>
    <row r="5">
      <c r="A5" s="48">
        <v>0.076375</v>
      </c>
      <c r="B5" s="48">
        <v>0.071406</v>
      </c>
      <c r="C5" s="48">
        <v>0.064439</v>
      </c>
      <c r="D5" s="48">
        <v>0.059353</v>
      </c>
      <c r="E5" s="48">
        <v>0.054635</v>
      </c>
      <c r="F5" s="48">
        <v>0.050683</v>
      </c>
      <c r="G5" s="48">
        <v>0.046187</v>
      </c>
      <c r="H5" s="48">
        <v>0.042925</v>
      </c>
      <c r="I5" s="48">
        <v>0.039018</v>
      </c>
      <c r="J5" s="48">
        <v>0.036844</v>
      </c>
      <c r="K5" s="48">
        <v>0.034033</v>
      </c>
      <c r="L5" s="48">
        <v>0.029534</v>
      </c>
      <c r="M5" s="48">
        <v>0.0271</v>
      </c>
      <c r="N5" s="48">
        <v>0.026771</v>
      </c>
      <c r="O5" s="48">
        <v>0.022187</v>
      </c>
      <c r="P5" s="48">
        <v>0.020272</v>
      </c>
      <c r="Q5" s="48">
        <v>0.01656</v>
      </c>
      <c r="R5" s="48">
        <v>0.014397</v>
      </c>
      <c r="S5" s="48">
        <v>0.012508</v>
      </c>
      <c r="T5" s="48">
        <v>0.009927</v>
      </c>
      <c r="U5" s="48">
        <v>0.008002</v>
      </c>
      <c r="V5" s="48">
        <v>0.006026</v>
      </c>
      <c r="W5" s="48">
        <v>0.004083</v>
      </c>
      <c r="X5" s="48">
        <v>-6.87E-4</v>
      </c>
      <c r="Y5" s="48">
        <v>0.0</v>
      </c>
      <c r="Z5" s="48">
        <v>-0.002576</v>
      </c>
      <c r="AA5" s="48">
        <v>-0.006867</v>
      </c>
      <c r="AB5" s="48">
        <v>-0.009485</v>
      </c>
      <c r="AC5" s="48">
        <v>-0.010912</v>
      </c>
      <c r="AD5" s="48">
        <v>-0.012502</v>
      </c>
      <c r="AE5" s="48">
        <v>-0.013833</v>
      </c>
      <c r="AF5" s="48">
        <v>-0.01377</v>
      </c>
      <c r="AG5" s="48">
        <v>-0.013428</v>
      </c>
      <c r="AH5" s="48">
        <v>-0.01417</v>
      </c>
      <c r="AI5" s="48">
        <v>-0.011079</v>
      </c>
    </row>
    <row r="6">
      <c r="A6" s="48">
        <v>0.075342</v>
      </c>
      <c r="B6" s="48">
        <v>0.070291</v>
      </c>
      <c r="C6" s="48">
        <v>0.063519</v>
      </c>
      <c r="D6" s="48">
        <v>0.057997</v>
      </c>
      <c r="E6" s="48">
        <v>0.053223</v>
      </c>
      <c r="F6" s="48">
        <v>0.049339</v>
      </c>
      <c r="G6" s="48">
        <v>0.044884</v>
      </c>
      <c r="H6" s="48">
        <v>0.042114</v>
      </c>
      <c r="I6" s="48">
        <v>0.038415</v>
      </c>
      <c r="J6" s="48">
        <v>0.035733</v>
      </c>
      <c r="K6" s="48">
        <v>0.033017</v>
      </c>
      <c r="L6" s="48">
        <v>0.02893</v>
      </c>
      <c r="M6" s="48">
        <v>0.026365</v>
      </c>
      <c r="N6" s="48">
        <v>0.026356</v>
      </c>
      <c r="O6" s="48">
        <v>0.021542</v>
      </c>
      <c r="P6" s="48">
        <v>0.019297</v>
      </c>
      <c r="Q6" s="48">
        <v>0.016158</v>
      </c>
      <c r="R6" s="48">
        <v>0.014223</v>
      </c>
      <c r="S6" s="48">
        <v>0.012216</v>
      </c>
      <c r="T6" s="48">
        <v>0.009982</v>
      </c>
      <c r="U6" s="48">
        <v>0.008052</v>
      </c>
      <c r="V6" s="48">
        <v>0.005672</v>
      </c>
      <c r="W6" s="48">
        <v>0.004026</v>
      </c>
      <c r="X6" s="48">
        <v>-1.91E-4</v>
      </c>
      <c r="Y6" s="48">
        <v>0.0</v>
      </c>
      <c r="Z6" s="48">
        <v>-0.002727</v>
      </c>
      <c r="AA6" s="48">
        <v>-0.006521</v>
      </c>
      <c r="AB6" s="48">
        <v>-0.009272</v>
      </c>
      <c r="AC6" s="48">
        <v>-0.010796</v>
      </c>
      <c r="AD6" s="48">
        <v>-0.011937</v>
      </c>
      <c r="AE6" s="48">
        <v>-0.014156</v>
      </c>
      <c r="AF6" s="48">
        <v>-0.014223</v>
      </c>
      <c r="AG6" s="48">
        <v>-0.013695</v>
      </c>
      <c r="AH6" s="48">
        <v>-0.014294</v>
      </c>
      <c r="AI6" s="48">
        <v>-0.012568</v>
      </c>
    </row>
    <row r="7">
      <c r="A7" s="48">
        <v>0.074261</v>
      </c>
      <c r="B7" s="48">
        <v>0.069455</v>
      </c>
      <c r="C7" s="48">
        <v>0.062601</v>
      </c>
      <c r="D7" s="48">
        <v>0.057303</v>
      </c>
      <c r="E7" s="48">
        <v>0.052699</v>
      </c>
      <c r="F7" s="48">
        <v>0.04885</v>
      </c>
      <c r="G7" s="48">
        <v>0.044687</v>
      </c>
      <c r="H7" s="48">
        <v>0.041483</v>
      </c>
      <c r="I7" s="48">
        <v>0.038067</v>
      </c>
      <c r="J7" s="48">
        <v>0.035811</v>
      </c>
      <c r="K7" s="48">
        <v>0.032861</v>
      </c>
      <c r="L7" s="48">
        <v>0.029174</v>
      </c>
      <c r="M7" s="48">
        <v>0.026446</v>
      </c>
      <c r="N7" s="48">
        <v>0.026175</v>
      </c>
      <c r="O7" s="48">
        <v>0.022001</v>
      </c>
      <c r="P7" s="48">
        <v>0.019505</v>
      </c>
      <c r="Q7" s="48">
        <v>0.016352</v>
      </c>
      <c r="R7" s="48">
        <v>0.01423</v>
      </c>
      <c r="S7" s="48">
        <v>0.012304</v>
      </c>
      <c r="T7" s="48">
        <v>0.01035</v>
      </c>
      <c r="U7" s="48">
        <v>0.008036</v>
      </c>
      <c r="V7" s="48">
        <v>0.005845</v>
      </c>
      <c r="W7" s="48">
        <v>0.004272</v>
      </c>
      <c r="X7" s="49">
        <v>-7.0E-5</v>
      </c>
      <c r="Y7" s="48">
        <v>0.0</v>
      </c>
      <c r="Z7" s="48">
        <v>-0.002784</v>
      </c>
      <c r="AA7" s="48">
        <v>-0.00674</v>
      </c>
      <c r="AB7" s="48">
        <v>-0.009139</v>
      </c>
      <c r="AC7" s="48">
        <v>-0.010722</v>
      </c>
      <c r="AD7" s="48">
        <v>-0.012187</v>
      </c>
      <c r="AE7" s="48">
        <v>-0.013617</v>
      </c>
      <c r="AF7" s="48">
        <v>-0.014049</v>
      </c>
      <c r="AG7" s="48">
        <v>-0.013533</v>
      </c>
      <c r="AH7" s="48">
        <v>-0.014486</v>
      </c>
      <c r="AI7" s="48">
        <v>-0.012431</v>
      </c>
    </row>
    <row r="8">
      <c r="A8" s="48">
        <v>0.074498</v>
      </c>
      <c r="B8" s="48">
        <v>0.069756</v>
      </c>
      <c r="C8" s="48">
        <v>0.063044</v>
      </c>
      <c r="D8" s="48">
        <v>0.057918</v>
      </c>
      <c r="E8" s="48">
        <v>0.053148</v>
      </c>
      <c r="F8" s="48">
        <v>0.049194</v>
      </c>
      <c r="G8" s="48">
        <v>0.045148</v>
      </c>
      <c r="H8" s="48">
        <v>0.042049</v>
      </c>
      <c r="I8" s="48">
        <v>0.03869</v>
      </c>
      <c r="J8" s="48">
        <v>0.036105</v>
      </c>
      <c r="K8" s="48">
        <v>0.033351</v>
      </c>
      <c r="L8" s="48">
        <v>0.029835</v>
      </c>
      <c r="M8" s="48">
        <v>0.026978</v>
      </c>
      <c r="N8" s="48">
        <v>0.026331</v>
      </c>
      <c r="O8" s="48">
        <v>0.022412</v>
      </c>
      <c r="P8" s="48">
        <v>0.020019</v>
      </c>
      <c r="Q8" s="48">
        <v>0.016989</v>
      </c>
      <c r="R8" s="48">
        <v>0.014792</v>
      </c>
      <c r="S8" s="48">
        <v>0.01284</v>
      </c>
      <c r="T8" s="48">
        <v>0.010722</v>
      </c>
      <c r="U8" s="48">
        <v>0.008608</v>
      </c>
      <c r="V8" s="48">
        <v>0.006593</v>
      </c>
      <c r="W8" s="48">
        <v>0.004272</v>
      </c>
      <c r="X8" s="48">
        <v>6.96E-4</v>
      </c>
      <c r="Y8" s="48">
        <v>0.0</v>
      </c>
      <c r="Z8" s="48">
        <v>-0.002518</v>
      </c>
      <c r="AA8" s="48">
        <v>-0.006152</v>
      </c>
      <c r="AB8" s="48">
        <v>-0.008766</v>
      </c>
      <c r="AC8" s="48">
        <v>-0.010563</v>
      </c>
      <c r="AD8" s="48">
        <v>-0.011747</v>
      </c>
      <c r="AE8" s="48">
        <v>-0.013275</v>
      </c>
      <c r="AF8" s="48">
        <v>-0.013573</v>
      </c>
      <c r="AG8" s="48">
        <v>-0.013625</v>
      </c>
      <c r="AH8" s="48">
        <v>-0.014051</v>
      </c>
      <c r="AI8" s="48">
        <v>-0.013162</v>
      </c>
    </row>
    <row r="9">
      <c r="A9" s="48">
        <v>0.073267</v>
      </c>
      <c r="B9" s="48">
        <v>0.068614</v>
      </c>
      <c r="C9" s="48">
        <v>0.06206</v>
      </c>
      <c r="D9" s="48">
        <v>0.056813</v>
      </c>
      <c r="E9" s="48">
        <v>0.052126</v>
      </c>
      <c r="F9" s="48">
        <v>0.048374</v>
      </c>
      <c r="G9" s="48">
        <v>0.044183</v>
      </c>
      <c r="H9" s="48">
        <v>0.041292</v>
      </c>
      <c r="I9" s="48">
        <v>0.037931</v>
      </c>
      <c r="J9" s="48">
        <v>0.035423</v>
      </c>
      <c r="K9" s="48">
        <v>0.032528</v>
      </c>
      <c r="L9" s="48">
        <v>0.029192</v>
      </c>
      <c r="M9" s="48">
        <v>0.026425</v>
      </c>
      <c r="N9" s="48">
        <v>0.025447</v>
      </c>
      <c r="O9" s="48">
        <v>0.02165</v>
      </c>
      <c r="P9" s="48">
        <v>0.0194</v>
      </c>
      <c r="Q9" s="48">
        <v>0.016154</v>
      </c>
      <c r="R9" s="48">
        <v>0.014328</v>
      </c>
      <c r="S9" s="48">
        <v>0.01215</v>
      </c>
      <c r="T9" s="48">
        <v>0.010031</v>
      </c>
      <c r="U9" s="48">
        <v>0.008365</v>
      </c>
      <c r="V9" s="48">
        <v>0.006018</v>
      </c>
      <c r="W9" s="48">
        <v>0.004034</v>
      </c>
      <c r="X9" s="48">
        <v>6.94E-4</v>
      </c>
      <c r="Y9" s="48">
        <v>0.0</v>
      </c>
      <c r="Z9" s="48">
        <v>-0.002609</v>
      </c>
      <c r="AA9" s="48">
        <v>-0.00603</v>
      </c>
      <c r="AB9" s="48">
        <v>-0.008403</v>
      </c>
      <c r="AC9" s="48">
        <v>-0.010714</v>
      </c>
      <c r="AD9" s="48">
        <v>-0.011833</v>
      </c>
      <c r="AE9" s="48">
        <v>-0.013571</v>
      </c>
      <c r="AF9" s="48">
        <v>-0.013927</v>
      </c>
      <c r="AG9" s="48">
        <v>-0.013446</v>
      </c>
      <c r="AH9" s="48">
        <v>-0.014196</v>
      </c>
      <c r="AI9" s="48">
        <v>-0.013789</v>
      </c>
    </row>
    <row r="10">
      <c r="A10" s="48">
        <v>0.073556</v>
      </c>
      <c r="B10" s="48">
        <v>0.068802</v>
      </c>
      <c r="C10" s="48">
        <v>0.062352</v>
      </c>
      <c r="D10" s="48">
        <v>0.056936</v>
      </c>
      <c r="E10" s="48">
        <v>0.052303</v>
      </c>
      <c r="F10" s="48">
        <v>0.048552</v>
      </c>
      <c r="G10" s="48">
        <v>0.044196</v>
      </c>
      <c r="H10" s="48">
        <v>0.04119</v>
      </c>
      <c r="I10" s="48">
        <v>0.038067</v>
      </c>
      <c r="J10" s="48">
        <v>0.035553</v>
      </c>
      <c r="K10" s="48">
        <v>0.032668</v>
      </c>
      <c r="L10" s="48">
        <v>0.029262</v>
      </c>
      <c r="M10" s="48">
        <v>0.026582</v>
      </c>
      <c r="N10" s="48">
        <v>0.025448</v>
      </c>
      <c r="O10" s="48">
        <v>0.022036</v>
      </c>
      <c r="P10" s="48">
        <v>0.019583</v>
      </c>
      <c r="Q10" s="48">
        <v>0.016497</v>
      </c>
      <c r="R10" s="48">
        <v>0.014148</v>
      </c>
      <c r="S10" s="48">
        <v>0.012544</v>
      </c>
      <c r="T10" s="48">
        <v>0.009974</v>
      </c>
      <c r="U10" s="48">
        <v>0.008046</v>
      </c>
      <c r="V10" s="48">
        <v>0.005998</v>
      </c>
      <c r="W10" s="48">
        <v>0.004064</v>
      </c>
      <c r="X10" s="48">
        <v>0.001031</v>
      </c>
      <c r="Y10" s="48">
        <v>0.0</v>
      </c>
      <c r="Z10" s="48">
        <v>-0.002691</v>
      </c>
      <c r="AA10" s="48">
        <v>-0.006014</v>
      </c>
      <c r="AB10" s="48">
        <v>-0.008512</v>
      </c>
      <c r="AC10" s="48">
        <v>-0.010657</v>
      </c>
      <c r="AD10" s="48">
        <v>-0.011661</v>
      </c>
      <c r="AE10" s="48">
        <v>-0.013336</v>
      </c>
      <c r="AF10" s="48">
        <v>-0.013891</v>
      </c>
      <c r="AG10" s="48">
        <v>-0.013666</v>
      </c>
      <c r="AH10" s="48">
        <v>-0.014214</v>
      </c>
      <c r="AI10" s="48">
        <v>-0.013135</v>
      </c>
    </row>
    <row r="11">
      <c r="A11" s="48">
        <v>0.073128</v>
      </c>
      <c r="B11" s="48">
        <v>0.068437</v>
      </c>
      <c r="C11" s="48">
        <v>0.061926</v>
      </c>
      <c r="D11" s="48">
        <v>0.056683</v>
      </c>
      <c r="E11" s="48">
        <v>0.052006</v>
      </c>
      <c r="F11" s="48">
        <v>0.048292</v>
      </c>
      <c r="G11" s="48">
        <v>0.04408</v>
      </c>
      <c r="H11" s="48">
        <v>0.040931</v>
      </c>
      <c r="I11" s="48">
        <v>0.037819</v>
      </c>
      <c r="J11" s="48">
        <v>0.035323</v>
      </c>
      <c r="K11" s="48">
        <v>0.032557</v>
      </c>
      <c r="L11" s="48">
        <v>0.029367</v>
      </c>
      <c r="M11" s="48">
        <v>0.026755</v>
      </c>
      <c r="N11" s="48">
        <v>0.025516</v>
      </c>
      <c r="O11" s="48">
        <v>0.021899</v>
      </c>
      <c r="P11" s="48">
        <v>0.019452</v>
      </c>
      <c r="Q11" s="48">
        <v>0.016517</v>
      </c>
      <c r="R11" s="48">
        <v>0.014365</v>
      </c>
      <c r="S11" s="48">
        <v>0.01259</v>
      </c>
      <c r="T11" s="48">
        <v>0.010238</v>
      </c>
      <c r="U11" s="48">
        <v>0.008197</v>
      </c>
      <c r="V11" s="48">
        <v>0.00617</v>
      </c>
      <c r="W11" s="48">
        <v>0.004263</v>
      </c>
      <c r="X11" s="48">
        <v>0.001168</v>
      </c>
      <c r="Y11" s="48">
        <v>0.0</v>
      </c>
      <c r="Z11" s="48">
        <v>-0.002674</v>
      </c>
      <c r="AA11" s="48">
        <v>-0.005911</v>
      </c>
      <c r="AB11" s="48">
        <v>-0.008474</v>
      </c>
      <c r="AC11" s="48">
        <v>-0.010311</v>
      </c>
      <c r="AD11" s="48">
        <v>-0.011798</v>
      </c>
      <c r="AE11" s="48">
        <v>-0.013223</v>
      </c>
      <c r="AF11" s="48">
        <v>-0.0138</v>
      </c>
      <c r="AG11" s="48">
        <v>-0.013784</v>
      </c>
      <c r="AH11" s="48">
        <v>-0.014387</v>
      </c>
      <c r="AI11" s="48">
        <v>-0.014059</v>
      </c>
    </row>
    <row r="12">
      <c r="A12" s="48">
        <v>0.072879</v>
      </c>
      <c r="B12" s="48">
        <v>0.06839</v>
      </c>
      <c r="C12" s="48">
        <v>0.061911</v>
      </c>
      <c r="D12" s="48">
        <v>0.05676</v>
      </c>
      <c r="E12" s="48">
        <v>0.052017</v>
      </c>
      <c r="F12" s="48">
        <v>0.048278</v>
      </c>
      <c r="G12" s="48">
        <v>0.044129</v>
      </c>
      <c r="H12" s="48">
        <v>0.041092</v>
      </c>
      <c r="I12" s="48">
        <v>0.03784</v>
      </c>
      <c r="J12" s="48">
        <v>0.035288</v>
      </c>
      <c r="K12" s="48">
        <v>0.032515</v>
      </c>
      <c r="L12" s="48">
        <v>0.029346</v>
      </c>
      <c r="M12" s="48">
        <v>0.02667</v>
      </c>
      <c r="N12" s="48">
        <v>0.025223</v>
      </c>
      <c r="O12" s="48">
        <v>0.021883</v>
      </c>
      <c r="P12" s="48">
        <v>0.019272</v>
      </c>
      <c r="Q12" s="48">
        <v>0.016277</v>
      </c>
      <c r="R12" s="48">
        <v>0.014184</v>
      </c>
      <c r="S12" s="48">
        <v>0.012391</v>
      </c>
      <c r="T12" s="48">
        <v>0.010116</v>
      </c>
      <c r="U12" s="48">
        <v>0.008029</v>
      </c>
      <c r="V12" s="48">
        <v>0.006074</v>
      </c>
      <c r="W12" s="48">
        <v>0.004384</v>
      </c>
      <c r="X12" s="48">
        <v>0.001305</v>
      </c>
      <c r="Y12" s="48">
        <v>0.0</v>
      </c>
      <c r="Z12" s="48">
        <v>-0.002592</v>
      </c>
      <c r="AA12" s="48">
        <v>-0.005971</v>
      </c>
      <c r="AB12" s="48">
        <v>-0.008347</v>
      </c>
      <c r="AC12" s="48">
        <v>-0.010519</v>
      </c>
      <c r="AD12" s="48">
        <v>-0.011651</v>
      </c>
      <c r="AE12" s="48">
        <v>-0.013293</v>
      </c>
      <c r="AF12" s="48">
        <v>-0.013625</v>
      </c>
      <c r="AG12" s="48">
        <v>-0.013752</v>
      </c>
      <c r="AH12" s="48">
        <v>-0.014264</v>
      </c>
      <c r="AI12" s="48">
        <v>-0.012446</v>
      </c>
    </row>
    <row r="13">
      <c r="A13" s="48">
        <v>0.07264</v>
      </c>
      <c r="B13" s="48">
        <v>0.068064</v>
      </c>
      <c r="C13" s="48">
        <v>0.061731</v>
      </c>
      <c r="D13" s="48">
        <v>0.056468</v>
      </c>
      <c r="E13" s="48">
        <v>0.051971</v>
      </c>
      <c r="F13" s="48">
        <v>0.048078</v>
      </c>
      <c r="G13" s="48">
        <v>0.044002</v>
      </c>
      <c r="H13" s="48">
        <v>0.041016</v>
      </c>
      <c r="I13" s="48">
        <v>0.037865</v>
      </c>
      <c r="J13" s="48">
        <v>0.035339</v>
      </c>
      <c r="K13" s="48">
        <v>0.032541</v>
      </c>
      <c r="L13" s="48">
        <v>0.029196</v>
      </c>
      <c r="M13" s="48">
        <v>0.026735</v>
      </c>
      <c r="N13" s="48">
        <v>0.025199</v>
      </c>
      <c r="O13" s="48">
        <v>0.021865</v>
      </c>
      <c r="P13" s="48">
        <v>0.019147</v>
      </c>
      <c r="Q13" s="48">
        <v>0.016451</v>
      </c>
      <c r="R13" s="48">
        <v>0.014093</v>
      </c>
      <c r="S13" s="48">
        <v>0.012359</v>
      </c>
      <c r="T13" s="48">
        <v>0.009981</v>
      </c>
      <c r="U13" s="48">
        <v>0.007955</v>
      </c>
      <c r="V13" s="48">
        <v>0.005991</v>
      </c>
      <c r="W13" s="48">
        <v>0.004259</v>
      </c>
      <c r="X13" s="48">
        <v>0.001321</v>
      </c>
      <c r="Y13" s="48">
        <v>0.0</v>
      </c>
      <c r="Z13" s="48">
        <v>-0.002589</v>
      </c>
      <c r="AA13" s="48">
        <v>-0.005831</v>
      </c>
      <c r="AB13" s="48">
        <v>-0.008183</v>
      </c>
      <c r="AC13" s="48">
        <v>-0.010255</v>
      </c>
      <c r="AD13" s="48">
        <v>-0.011603</v>
      </c>
      <c r="AE13" s="48">
        <v>-0.012731</v>
      </c>
      <c r="AF13" s="48">
        <v>-0.013209</v>
      </c>
      <c r="AG13" s="48">
        <v>-0.013178</v>
      </c>
      <c r="AH13" s="48">
        <v>-0.013869</v>
      </c>
      <c r="AI13" s="48">
        <v>-0.013589</v>
      </c>
    </row>
    <row r="14">
      <c r="A14" s="48">
        <v>0.073271</v>
      </c>
      <c r="B14" s="48">
        <v>0.068625</v>
      </c>
      <c r="C14" s="48">
        <v>0.062131</v>
      </c>
      <c r="D14" s="48">
        <v>0.056716</v>
      </c>
      <c r="E14" s="48">
        <v>0.052048</v>
      </c>
      <c r="F14" s="48">
        <v>0.048225</v>
      </c>
      <c r="G14" s="48">
        <v>0.044152</v>
      </c>
      <c r="H14" s="48">
        <v>0.041081</v>
      </c>
      <c r="I14" s="48">
        <v>0.037877</v>
      </c>
      <c r="J14" s="48">
        <v>0.035323</v>
      </c>
      <c r="K14" s="48">
        <v>0.032667</v>
      </c>
      <c r="L14" s="48">
        <v>0.029545</v>
      </c>
      <c r="M14" s="48">
        <v>0.026798</v>
      </c>
      <c r="N14" s="48">
        <v>0.025131</v>
      </c>
      <c r="O14" s="48">
        <v>0.021849</v>
      </c>
      <c r="P14" s="48">
        <v>0.019348</v>
      </c>
      <c r="Q14" s="48">
        <v>0.016583</v>
      </c>
      <c r="R14" s="48">
        <v>0.014327</v>
      </c>
      <c r="S14" s="48">
        <v>0.012455</v>
      </c>
      <c r="T14" s="48">
        <v>0.010115</v>
      </c>
      <c r="U14" s="48">
        <v>0.008129</v>
      </c>
      <c r="V14" s="48">
        <v>0.006021</v>
      </c>
      <c r="W14" s="48">
        <v>0.004282</v>
      </c>
      <c r="X14" s="48">
        <v>0.001382</v>
      </c>
      <c r="Y14" s="48">
        <v>0.0</v>
      </c>
      <c r="Z14" s="48">
        <v>-0.002688</v>
      </c>
      <c r="AA14" s="48">
        <v>-0.006063</v>
      </c>
      <c r="AB14" s="48">
        <v>-0.008423</v>
      </c>
      <c r="AC14" s="48">
        <v>-0.010501</v>
      </c>
      <c r="AD14" s="48">
        <v>-0.011732</v>
      </c>
      <c r="AE14" s="48">
        <v>-0.013005</v>
      </c>
      <c r="AF14" s="48">
        <v>-0.013601</v>
      </c>
      <c r="AG14" s="48">
        <v>-0.01359</v>
      </c>
      <c r="AH14" s="48">
        <v>-0.013998</v>
      </c>
      <c r="AI14" s="48">
        <v>-0.013183</v>
      </c>
    </row>
    <row r="15">
      <c r="A15" s="48">
        <v>0.072763</v>
      </c>
      <c r="B15" s="48">
        <v>0.068118</v>
      </c>
      <c r="C15" s="48">
        <v>0.061787</v>
      </c>
      <c r="D15" s="48">
        <v>0.056457</v>
      </c>
      <c r="E15" s="48">
        <v>0.051803</v>
      </c>
      <c r="F15" s="48">
        <v>0.048021</v>
      </c>
      <c r="G15" s="48">
        <v>0.044024</v>
      </c>
      <c r="H15" s="48">
        <v>0.040843</v>
      </c>
      <c r="I15" s="48">
        <v>0.037595</v>
      </c>
      <c r="J15" s="48">
        <v>0.035195</v>
      </c>
      <c r="K15" s="48">
        <v>0.032564</v>
      </c>
      <c r="L15" s="48">
        <v>0.029381</v>
      </c>
      <c r="M15" s="48">
        <v>0.026844</v>
      </c>
      <c r="N15" s="48">
        <v>0.025127</v>
      </c>
      <c r="O15" s="48">
        <v>0.021896</v>
      </c>
      <c r="P15" s="48">
        <v>0.019293</v>
      </c>
      <c r="Q15" s="48">
        <v>0.016504</v>
      </c>
      <c r="R15" s="48">
        <v>0.014394</v>
      </c>
      <c r="S15" s="48">
        <v>0.012343</v>
      </c>
      <c r="T15" s="48">
        <v>0.010147</v>
      </c>
      <c r="U15" s="48">
        <v>0.008111</v>
      </c>
      <c r="V15" s="48">
        <v>0.006209</v>
      </c>
      <c r="W15" s="48">
        <v>0.004334</v>
      </c>
      <c r="X15" s="48">
        <v>0.001665</v>
      </c>
      <c r="Y15" s="48">
        <v>0.0</v>
      </c>
      <c r="Z15" s="48">
        <v>-0.002636</v>
      </c>
      <c r="AA15" s="48">
        <v>-0.00593</v>
      </c>
      <c r="AB15" s="48">
        <v>-0.008276</v>
      </c>
      <c r="AC15" s="48">
        <v>-0.010381</v>
      </c>
      <c r="AD15" s="48">
        <v>-0.011619</v>
      </c>
      <c r="AE15" s="48">
        <v>-0.012819</v>
      </c>
      <c r="AF15" s="48">
        <v>-0.013151</v>
      </c>
      <c r="AG15" s="48">
        <v>-0.013165</v>
      </c>
      <c r="AH15" s="48">
        <v>-0.013665</v>
      </c>
      <c r="AI15" s="48">
        <v>-0.012798</v>
      </c>
    </row>
    <row r="16">
      <c r="A16" s="48">
        <v>0.0726</v>
      </c>
      <c r="B16" s="48">
        <v>0.067944</v>
      </c>
      <c r="C16" s="48">
        <v>0.061655</v>
      </c>
      <c r="D16" s="48">
        <v>0.056327</v>
      </c>
      <c r="E16" s="48">
        <v>0.051677</v>
      </c>
      <c r="F16" s="48">
        <v>0.047904</v>
      </c>
      <c r="G16" s="48">
        <v>0.043793</v>
      </c>
      <c r="H16" s="48">
        <v>0.040741</v>
      </c>
      <c r="I16" s="48">
        <v>0.037607</v>
      </c>
      <c r="J16" s="48">
        <v>0.035092</v>
      </c>
      <c r="K16" s="48">
        <v>0.032508</v>
      </c>
      <c r="L16" s="48">
        <v>0.029413</v>
      </c>
      <c r="M16" s="48">
        <v>0.026835</v>
      </c>
      <c r="N16" s="48">
        <v>0.025009</v>
      </c>
      <c r="O16" s="48">
        <v>0.0217</v>
      </c>
      <c r="P16" s="48">
        <v>0.019102</v>
      </c>
      <c r="Q16" s="48">
        <v>0.016537</v>
      </c>
      <c r="R16" s="48">
        <v>0.014294</v>
      </c>
      <c r="S16" s="48">
        <v>0.012317</v>
      </c>
      <c r="T16" s="48">
        <v>0.010107</v>
      </c>
      <c r="U16" s="48">
        <v>0.008182</v>
      </c>
      <c r="V16" s="48">
        <v>0.006209</v>
      </c>
      <c r="W16" s="48">
        <v>0.004517</v>
      </c>
      <c r="X16" s="48">
        <v>0.001759</v>
      </c>
      <c r="Y16" s="48">
        <v>0.0</v>
      </c>
      <c r="Z16" s="48">
        <v>-0.002711</v>
      </c>
      <c r="AA16" s="48">
        <v>-0.005903</v>
      </c>
      <c r="AB16" s="48">
        <v>-0.008322</v>
      </c>
      <c r="AC16" s="48">
        <v>-0.01035</v>
      </c>
      <c r="AD16" s="48">
        <v>-0.011477</v>
      </c>
      <c r="AE16" s="48">
        <v>-0.012634</v>
      </c>
      <c r="AF16" s="48">
        <v>-0.012991</v>
      </c>
      <c r="AG16" s="48">
        <v>-0.012992</v>
      </c>
      <c r="AH16" s="48">
        <v>-0.013334</v>
      </c>
      <c r="AI16" s="48">
        <v>-0.012881</v>
      </c>
    </row>
    <row r="17">
      <c r="A17" s="48">
        <v>0.072832</v>
      </c>
      <c r="B17" s="48">
        <v>0.068197</v>
      </c>
      <c r="C17" s="48">
        <v>0.06184</v>
      </c>
      <c r="D17" s="48">
        <v>0.056497</v>
      </c>
      <c r="E17" s="48">
        <v>0.051826</v>
      </c>
      <c r="F17" s="48">
        <v>0.047919</v>
      </c>
      <c r="G17" s="48">
        <v>0.043893</v>
      </c>
      <c r="H17" s="48">
        <v>0.04073</v>
      </c>
      <c r="I17" s="48">
        <v>0.037626</v>
      </c>
      <c r="J17" s="48">
        <v>0.035084</v>
      </c>
      <c r="K17" s="48">
        <v>0.032535</v>
      </c>
      <c r="L17" s="48">
        <v>0.029524</v>
      </c>
      <c r="M17" s="48">
        <v>0.026826</v>
      </c>
      <c r="N17" s="48">
        <v>0.024934</v>
      </c>
      <c r="O17" s="48">
        <v>0.021728</v>
      </c>
      <c r="P17" s="48">
        <v>0.019236</v>
      </c>
      <c r="Q17" s="48">
        <v>0.016535</v>
      </c>
      <c r="R17" s="48">
        <v>0.014234</v>
      </c>
      <c r="S17" s="48">
        <v>0.012198</v>
      </c>
      <c r="T17" s="48">
        <v>0.010034</v>
      </c>
      <c r="U17" s="48">
        <v>0.008181</v>
      </c>
      <c r="V17" s="48">
        <v>0.006112</v>
      </c>
      <c r="W17" s="48">
        <v>0.004382</v>
      </c>
      <c r="X17" s="48">
        <v>0.00177</v>
      </c>
      <c r="Y17" s="48">
        <v>0.0</v>
      </c>
      <c r="Z17" s="48">
        <v>-0.002816</v>
      </c>
      <c r="AA17" s="48">
        <v>-0.005914</v>
      </c>
      <c r="AB17" s="48">
        <v>-0.00853</v>
      </c>
      <c r="AC17" s="48">
        <v>-0.010413</v>
      </c>
      <c r="AD17" s="48">
        <v>-0.011536</v>
      </c>
      <c r="AE17" s="48">
        <v>-0.012597</v>
      </c>
      <c r="AF17" s="48">
        <v>-0.013009</v>
      </c>
      <c r="AG17" s="48">
        <v>-0.01301</v>
      </c>
      <c r="AH17" s="48">
        <v>-0.013226</v>
      </c>
      <c r="AI17" s="48">
        <v>-0.012443</v>
      </c>
    </row>
    <row r="18">
      <c r="A18" s="48">
        <v>0.072304</v>
      </c>
      <c r="B18" s="48">
        <v>0.067685</v>
      </c>
      <c r="C18" s="48">
        <v>0.06139</v>
      </c>
      <c r="D18" s="48">
        <v>0.056062</v>
      </c>
      <c r="E18" s="48">
        <v>0.051384</v>
      </c>
      <c r="F18" s="48">
        <v>0.047581</v>
      </c>
      <c r="G18" s="48">
        <v>0.043586</v>
      </c>
      <c r="H18" s="48">
        <v>0.040414</v>
      </c>
      <c r="I18" s="48">
        <v>0.037354</v>
      </c>
      <c r="J18" s="48">
        <v>0.034947</v>
      </c>
      <c r="K18" s="48">
        <v>0.032249</v>
      </c>
      <c r="L18" s="48">
        <v>0.029298</v>
      </c>
      <c r="M18" s="48">
        <v>0.026643</v>
      </c>
      <c r="N18" s="48">
        <v>0.02464</v>
      </c>
      <c r="O18" s="48">
        <v>0.021485</v>
      </c>
      <c r="P18" s="48">
        <v>0.018975</v>
      </c>
      <c r="Q18" s="48">
        <v>0.016261</v>
      </c>
      <c r="R18" s="48">
        <v>0.014069</v>
      </c>
      <c r="S18" s="48">
        <v>0.012104</v>
      </c>
      <c r="T18" s="48">
        <v>0.010008</v>
      </c>
      <c r="U18" s="48">
        <v>0.007962</v>
      </c>
      <c r="V18" s="48">
        <v>0.006076</v>
      </c>
      <c r="W18" s="48">
        <v>0.004338</v>
      </c>
      <c r="X18" s="48">
        <v>0.001784</v>
      </c>
      <c r="Y18" s="48">
        <v>0.0</v>
      </c>
      <c r="Z18" s="48">
        <v>-0.002772</v>
      </c>
      <c r="AA18" s="48">
        <v>-0.005948</v>
      </c>
      <c r="AB18" s="48">
        <v>-0.008386</v>
      </c>
      <c r="AC18" s="48">
        <v>-0.010521</v>
      </c>
      <c r="AD18" s="48">
        <v>-0.011431</v>
      </c>
      <c r="AE18" s="48">
        <v>-0.012505</v>
      </c>
      <c r="AF18" s="48">
        <v>-0.012949</v>
      </c>
      <c r="AG18" s="48">
        <v>-0.012776</v>
      </c>
      <c r="AH18" s="48">
        <v>-0.012811</v>
      </c>
      <c r="AI18" s="48">
        <v>-0.012457</v>
      </c>
    </row>
    <row r="19">
      <c r="A19" s="48">
        <v>0.072591</v>
      </c>
      <c r="B19" s="48">
        <v>0.067961</v>
      </c>
      <c r="C19" s="48">
        <v>0.061668</v>
      </c>
      <c r="D19" s="48">
        <v>0.05626</v>
      </c>
      <c r="E19" s="48">
        <v>0.051645</v>
      </c>
      <c r="F19" s="48">
        <v>0.047707</v>
      </c>
      <c r="G19" s="48">
        <v>0.043794</v>
      </c>
      <c r="H19" s="48">
        <v>0.040587</v>
      </c>
      <c r="I19" s="48">
        <v>0.03752</v>
      </c>
      <c r="J19" s="48">
        <v>0.035074</v>
      </c>
      <c r="K19" s="48">
        <v>0.032438</v>
      </c>
      <c r="L19" s="48">
        <v>0.029458</v>
      </c>
      <c r="M19" s="48">
        <v>0.026808</v>
      </c>
      <c r="N19" s="48">
        <v>0.024768</v>
      </c>
      <c r="O19" s="48">
        <v>0.021568</v>
      </c>
      <c r="P19" s="48">
        <v>0.018986</v>
      </c>
      <c r="Q19" s="48">
        <v>0.01647</v>
      </c>
      <c r="R19" s="48">
        <v>0.014148</v>
      </c>
      <c r="S19" s="48">
        <v>0.012242</v>
      </c>
      <c r="T19" s="48">
        <v>0.009988</v>
      </c>
      <c r="U19" s="48">
        <v>0.008087</v>
      </c>
      <c r="V19" s="48">
        <v>0.006047</v>
      </c>
      <c r="W19" s="48">
        <v>0.004308</v>
      </c>
      <c r="X19" s="48">
        <v>0.001945</v>
      </c>
      <c r="Y19" s="48">
        <v>0.0</v>
      </c>
      <c r="Z19" s="48">
        <v>-0.002789</v>
      </c>
      <c r="AA19" s="48">
        <v>-0.005937</v>
      </c>
      <c r="AB19" s="48">
        <v>-0.008445</v>
      </c>
      <c r="AC19" s="48">
        <v>-0.010446</v>
      </c>
      <c r="AD19" s="48">
        <v>-0.011582</v>
      </c>
      <c r="AE19" s="48">
        <v>-0.012416</v>
      </c>
      <c r="AF19" s="48">
        <v>-0.0128</v>
      </c>
      <c r="AG19" s="48">
        <v>-0.012706</v>
      </c>
      <c r="AH19" s="48">
        <v>-0.012651</v>
      </c>
      <c r="AI19" s="48">
        <v>-0.012216</v>
      </c>
    </row>
    <row r="20">
      <c r="A20" s="48">
        <v>0.072184</v>
      </c>
      <c r="B20" s="48">
        <v>0.067531</v>
      </c>
      <c r="C20" s="48">
        <v>0.06128</v>
      </c>
      <c r="D20" s="48">
        <v>0.0559</v>
      </c>
      <c r="E20" s="48">
        <v>0.051328</v>
      </c>
      <c r="F20" s="48">
        <v>0.047317</v>
      </c>
      <c r="G20" s="48">
        <v>0.043475</v>
      </c>
      <c r="H20" s="48">
        <v>0.040295</v>
      </c>
      <c r="I20" s="48">
        <v>0.037229</v>
      </c>
      <c r="J20" s="48">
        <v>0.034744</v>
      </c>
      <c r="K20" s="48">
        <v>0.032218</v>
      </c>
      <c r="L20" s="48">
        <v>0.029297</v>
      </c>
      <c r="M20" s="48">
        <v>0.026656</v>
      </c>
      <c r="N20" s="48">
        <v>0.024559</v>
      </c>
      <c r="O20" s="48">
        <v>0.021433</v>
      </c>
      <c r="P20" s="48">
        <v>0.018881</v>
      </c>
      <c r="Q20" s="48">
        <v>0.016356</v>
      </c>
      <c r="R20" s="48">
        <v>0.014054</v>
      </c>
      <c r="S20" s="48">
        <v>0.011986</v>
      </c>
      <c r="T20" s="48">
        <v>0.01002</v>
      </c>
      <c r="U20" s="48">
        <v>0.008038</v>
      </c>
      <c r="V20" s="48">
        <v>0.005992</v>
      </c>
      <c r="W20" s="48">
        <v>0.004295</v>
      </c>
      <c r="X20" s="48">
        <v>0.00191</v>
      </c>
      <c r="Y20" s="48">
        <v>0.0</v>
      </c>
      <c r="Z20" s="48">
        <v>-0.002846</v>
      </c>
      <c r="AA20" s="48">
        <v>-0.005929</v>
      </c>
      <c r="AB20" s="48">
        <v>-0.008359</v>
      </c>
      <c r="AC20" s="48">
        <v>-0.010397</v>
      </c>
      <c r="AD20" s="48">
        <v>-0.011363</v>
      </c>
      <c r="AE20" s="48">
        <v>-0.012296</v>
      </c>
      <c r="AF20" s="48">
        <v>-0.012519</v>
      </c>
      <c r="AG20" s="48">
        <v>-0.01235</v>
      </c>
      <c r="AH20" s="48">
        <v>-0.012424</v>
      </c>
      <c r="AI20" s="48">
        <v>-0.011744</v>
      </c>
    </row>
    <row r="21">
      <c r="A21" s="48">
        <v>0.072227</v>
      </c>
      <c r="B21" s="48">
        <v>0.067604</v>
      </c>
      <c r="C21" s="48">
        <v>0.061333</v>
      </c>
      <c r="D21" s="48">
        <v>0.056003</v>
      </c>
      <c r="E21" s="48">
        <v>0.051366</v>
      </c>
      <c r="F21" s="48">
        <v>0.047426</v>
      </c>
      <c r="G21" s="48">
        <v>0.043577</v>
      </c>
      <c r="H21" s="48">
        <v>0.040354</v>
      </c>
      <c r="I21" s="48">
        <v>0.037325</v>
      </c>
      <c r="J21" s="48">
        <v>0.034799</v>
      </c>
      <c r="K21" s="48">
        <v>0.032316</v>
      </c>
      <c r="L21" s="48">
        <v>0.029411</v>
      </c>
      <c r="M21" s="48">
        <v>0.02675</v>
      </c>
      <c r="N21" s="48">
        <v>0.024577</v>
      </c>
      <c r="O21" s="48">
        <v>0.02152</v>
      </c>
      <c r="P21" s="48">
        <v>0.018954</v>
      </c>
      <c r="Q21" s="48">
        <v>0.0164</v>
      </c>
      <c r="R21" s="48">
        <v>0.014135</v>
      </c>
      <c r="S21" s="48">
        <v>0.012154</v>
      </c>
      <c r="T21" s="48">
        <v>0.009937</v>
      </c>
      <c r="U21" s="48">
        <v>0.008035</v>
      </c>
      <c r="V21" s="48">
        <v>0.006161</v>
      </c>
      <c r="W21" s="48">
        <v>0.004368</v>
      </c>
      <c r="X21" s="48">
        <v>0.002124</v>
      </c>
      <c r="Y21" s="48">
        <v>0.0</v>
      </c>
      <c r="Z21" s="48">
        <v>-0.002757</v>
      </c>
      <c r="AA21" s="48">
        <v>-0.00588</v>
      </c>
      <c r="AB21" s="48">
        <v>-0.008335</v>
      </c>
      <c r="AC21" s="48">
        <v>-0.01037</v>
      </c>
      <c r="AD21" s="48">
        <v>-0.011419</v>
      </c>
      <c r="AE21" s="48">
        <v>-0.012207</v>
      </c>
      <c r="AF21" s="48">
        <v>-0.012462</v>
      </c>
      <c r="AG21" s="48">
        <v>-0.012207</v>
      </c>
      <c r="AH21" s="48">
        <v>-0.012185</v>
      </c>
      <c r="AI21" s="48">
        <v>-0.011645</v>
      </c>
    </row>
    <row r="22">
      <c r="A22" s="48">
        <v>0.071964</v>
      </c>
      <c r="B22" s="48">
        <v>0.067336</v>
      </c>
      <c r="C22" s="48">
        <v>0.061098</v>
      </c>
      <c r="D22" s="48">
        <v>0.055728</v>
      </c>
      <c r="E22" s="48">
        <v>0.051173</v>
      </c>
      <c r="F22" s="48">
        <v>0.047168</v>
      </c>
      <c r="G22" s="48">
        <v>0.043315</v>
      </c>
      <c r="H22" s="48">
        <v>0.040156</v>
      </c>
      <c r="I22" s="48">
        <v>0.037174</v>
      </c>
      <c r="J22" s="48">
        <v>0.034684</v>
      </c>
      <c r="K22" s="48">
        <v>0.032135</v>
      </c>
      <c r="L22" s="48">
        <v>0.029314</v>
      </c>
      <c r="M22" s="48">
        <v>0.026614</v>
      </c>
      <c r="N22" s="48">
        <v>0.024393</v>
      </c>
      <c r="O22" s="48">
        <v>0.021418</v>
      </c>
      <c r="P22" s="48">
        <v>0.018783</v>
      </c>
      <c r="Q22" s="48">
        <v>0.016317</v>
      </c>
      <c r="R22" s="48">
        <v>0.014046</v>
      </c>
      <c r="S22" s="48">
        <v>0.012038</v>
      </c>
      <c r="T22" s="48">
        <v>0.009837</v>
      </c>
      <c r="U22" s="48">
        <v>0.007922</v>
      </c>
      <c r="V22" s="48">
        <v>0.006069</v>
      </c>
      <c r="W22" s="48">
        <v>0.004311</v>
      </c>
      <c r="X22" s="48">
        <v>0.002058</v>
      </c>
      <c r="Y22" s="48">
        <v>0.0</v>
      </c>
      <c r="Z22" s="48">
        <v>-0.002826</v>
      </c>
      <c r="AA22" s="48">
        <v>-0.005913</v>
      </c>
      <c r="AB22" s="48">
        <v>-0.00844</v>
      </c>
      <c r="AC22" s="48">
        <v>-0.010447</v>
      </c>
      <c r="AD22" s="48">
        <v>-0.011351</v>
      </c>
      <c r="AE22" s="48">
        <v>-0.012197</v>
      </c>
      <c r="AF22" s="48">
        <v>-0.012335</v>
      </c>
      <c r="AG22" s="48">
        <v>-0.012117</v>
      </c>
      <c r="AH22" s="48">
        <v>-0.012035</v>
      </c>
      <c r="AI22" s="48">
        <v>-0.011511</v>
      </c>
    </row>
    <row r="23">
      <c r="A23" s="48">
        <v>0.071289</v>
      </c>
      <c r="B23" s="48">
        <v>0.066724</v>
      </c>
      <c r="C23" s="48">
        <v>0.060564</v>
      </c>
      <c r="D23" s="48">
        <v>0.055225</v>
      </c>
      <c r="E23" s="48">
        <v>0.050668</v>
      </c>
      <c r="F23" s="48">
        <v>0.046725</v>
      </c>
      <c r="G23" s="48">
        <v>0.042904</v>
      </c>
      <c r="H23" s="48">
        <v>0.039775</v>
      </c>
      <c r="I23" s="48">
        <v>0.036828</v>
      </c>
      <c r="J23" s="48">
        <v>0.034264</v>
      </c>
      <c r="K23" s="48">
        <v>0.031829</v>
      </c>
      <c r="L23" s="48">
        <v>0.029053</v>
      </c>
      <c r="M23" s="48">
        <v>0.026399</v>
      </c>
      <c r="N23" s="48">
        <v>0.024135</v>
      </c>
      <c r="O23" s="48">
        <v>0.021156</v>
      </c>
      <c r="P23" s="48">
        <v>0.01859</v>
      </c>
      <c r="Q23" s="48">
        <v>0.016171</v>
      </c>
      <c r="R23" s="48">
        <v>0.013887</v>
      </c>
      <c r="S23" s="48">
        <v>0.011874</v>
      </c>
      <c r="T23" s="48">
        <v>0.009832</v>
      </c>
      <c r="U23" s="48">
        <v>0.007931</v>
      </c>
      <c r="V23" s="48">
        <v>0.006002</v>
      </c>
      <c r="W23" s="48">
        <v>0.00429</v>
      </c>
      <c r="X23" s="48">
        <v>0.00206</v>
      </c>
      <c r="Y23" s="48">
        <v>0.0</v>
      </c>
      <c r="Z23" s="48">
        <v>-0.002809</v>
      </c>
      <c r="AA23" s="48">
        <v>-0.005831</v>
      </c>
      <c r="AB23" s="48">
        <v>-0.008332</v>
      </c>
      <c r="AC23" s="48">
        <v>-0.010227</v>
      </c>
      <c r="AD23" s="48">
        <v>-0.011198</v>
      </c>
      <c r="AE23" s="48">
        <v>-0.011897</v>
      </c>
      <c r="AF23" s="48">
        <v>-0.012035</v>
      </c>
      <c r="AG23" s="48">
        <v>-0.011804</v>
      </c>
      <c r="AH23" s="48">
        <v>-0.011625</v>
      </c>
      <c r="AI23" s="48">
        <v>-0.011059</v>
      </c>
    </row>
    <row r="24">
      <c r="A24" s="48">
        <v>0.071116</v>
      </c>
      <c r="B24" s="48">
        <v>0.06656</v>
      </c>
      <c r="C24" s="48">
        <v>0.060402</v>
      </c>
      <c r="D24" s="48">
        <v>0.055124</v>
      </c>
      <c r="E24" s="48">
        <v>0.050594</v>
      </c>
      <c r="F24" s="48">
        <v>0.046651</v>
      </c>
      <c r="G24" s="48">
        <v>0.042922</v>
      </c>
      <c r="H24" s="48">
        <v>0.03972</v>
      </c>
      <c r="I24" s="48">
        <v>0.036752</v>
      </c>
      <c r="J24" s="48">
        <v>0.034265</v>
      </c>
      <c r="K24" s="48">
        <v>0.031786</v>
      </c>
      <c r="L24" s="48">
        <v>0.028987</v>
      </c>
      <c r="M24" s="48">
        <v>0.026373</v>
      </c>
      <c r="N24" s="48">
        <v>0.024093</v>
      </c>
      <c r="O24" s="48">
        <v>0.021169</v>
      </c>
      <c r="P24" s="48">
        <v>0.018584</v>
      </c>
      <c r="Q24" s="48">
        <v>0.016178</v>
      </c>
      <c r="R24" s="48">
        <v>0.013893</v>
      </c>
      <c r="S24" s="48">
        <v>0.011855</v>
      </c>
      <c r="T24" s="48">
        <v>0.009754</v>
      </c>
      <c r="U24" s="48">
        <v>0.007809</v>
      </c>
      <c r="V24" s="48">
        <v>0.005977</v>
      </c>
      <c r="W24" s="48">
        <v>0.004292</v>
      </c>
      <c r="X24" s="48">
        <v>0.002073</v>
      </c>
      <c r="Y24" s="48">
        <v>0.0</v>
      </c>
      <c r="Z24" s="48">
        <v>-0.002828</v>
      </c>
      <c r="AA24" s="48">
        <v>-0.005834</v>
      </c>
      <c r="AB24" s="48">
        <v>-0.008409</v>
      </c>
      <c r="AC24" s="48">
        <v>-0.010279</v>
      </c>
      <c r="AD24" s="48">
        <v>-0.011266</v>
      </c>
      <c r="AE24" s="48">
        <v>-0.011853</v>
      </c>
      <c r="AF24" s="48">
        <v>-0.011972</v>
      </c>
      <c r="AG24" s="48">
        <v>-0.011739</v>
      </c>
      <c r="AH24" s="48">
        <v>-0.011489</v>
      </c>
      <c r="AI24" s="48">
        <v>-0.010799</v>
      </c>
    </row>
    <row r="25">
      <c r="A25" s="48">
        <v>0.070877</v>
      </c>
      <c r="B25" s="48">
        <v>0.066303</v>
      </c>
      <c r="C25" s="48">
        <v>0.060178</v>
      </c>
      <c r="D25" s="48">
        <v>0.054858</v>
      </c>
      <c r="E25" s="48">
        <v>0.050379</v>
      </c>
      <c r="F25" s="48">
        <v>0.046432</v>
      </c>
      <c r="G25" s="48">
        <v>0.042625</v>
      </c>
      <c r="H25" s="48">
        <v>0.039485</v>
      </c>
      <c r="I25" s="48">
        <v>0.036555</v>
      </c>
      <c r="J25" s="48">
        <v>0.034056</v>
      </c>
      <c r="K25" s="48">
        <v>0.031533</v>
      </c>
      <c r="L25" s="48">
        <v>0.028851</v>
      </c>
      <c r="M25" s="48">
        <v>0.026225</v>
      </c>
      <c r="N25" s="48">
        <v>0.023904</v>
      </c>
      <c r="O25" s="48">
        <v>0.020962</v>
      </c>
      <c r="P25" s="48">
        <v>0.018436</v>
      </c>
      <c r="Q25" s="48">
        <v>0.016007</v>
      </c>
      <c r="R25" s="48">
        <v>0.013787</v>
      </c>
      <c r="S25" s="48">
        <v>0.011799</v>
      </c>
      <c r="T25" s="48">
        <v>0.009664</v>
      </c>
      <c r="U25" s="48">
        <v>0.007696</v>
      </c>
      <c r="V25" s="48">
        <v>0.005935</v>
      </c>
      <c r="W25" s="48">
        <v>0.004215</v>
      </c>
      <c r="X25" s="48">
        <v>0.002084</v>
      </c>
      <c r="Y25" s="48">
        <v>0.0</v>
      </c>
      <c r="Z25" s="48">
        <v>-0.002873</v>
      </c>
      <c r="AA25" s="48">
        <v>-0.00584</v>
      </c>
      <c r="AB25" s="48">
        <v>-0.00828</v>
      </c>
      <c r="AC25" s="48">
        <v>-0.010186</v>
      </c>
      <c r="AD25" s="48">
        <v>-0.011154</v>
      </c>
      <c r="AE25" s="48">
        <v>-0.011736</v>
      </c>
      <c r="AF25" s="48">
        <v>-0.011772</v>
      </c>
      <c r="AG25" s="48">
        <v>-0.011541</v>
      </c>
      <c r="AH25" s="48">
        <v>-0.011221</v>
      </c>
      <c r="AI25" s="48">
        <v>-0.01035</v>
      </c>
    </row>
    <row r="26">
      <c r="A26" s="48">
        <v>0.070286</v>
      </c>
      <c r="B26" s="48">
        <v>0.065757</v>
      </c>
      <c r="C26" s="48">
        <v>0.05967</v>
      </c>
      <c r="D26" s="48">
        <v>0.054405</v>
      </c>
      <c r="E26" s="48">
        <v>0.04997</v>
      </c>
      <c r="F26" s="48">
        <v>0.046012</v>
      </c>
      <c r="G26" s="48">
        <v>0.042312</v>
      </c>
      <c r="H26" s="48">
        <v>0.039152</v>
      </c>
      <c r="I26" s="48">
        <v>0.036247</v>
      </c>
      <c r="J26" s="48">
        <v>0.033782</v>
      </c>
      <c r="K26" s="48">
        <v>0.031289</v>
      </c>
      <c r="L26" s="48">
        <v>0.028612</v>
      </c>
      <c r="M26" s="48">
        <v>0.026058</v>
      </c>
      <c r="N26" s="48">
        <v>0.023709</v>
      </c>
      <c r="O26" s="48">
        <v>0.020814</v>
      </c>
      <c r="P26" s="48">
        <v>0.018312</v>
      </c>
      <c r="Q26" s="48">
        <v>0.015911</v>
      </c>
      <c r="R26" s="48">
        <v>0.013695</v>
      </c>
      <c r="S26" s="48">
        <v>0.011625</v>
      </c>
      <c r="T26" s="48">
        <v>0.0096</v>
      </c>
      <c r="U26" s="48">
        <v>0.00774</v>
      </c>
      <c r="V26" s="48">
        <v>0.00591</v>
      </c>
      <c r="W26" s="48">
        <v>0.004201</v>
      </c>
      <c r="X26" s="48">
        <v>0.002085</v>
      </c>
      <c r="Y26" s="48">
        <v>0.0</v>
      </c>
      <c r="Z26" s="48">
        <v>-0.002826</v>
      </c>
      <c r="AA26" s="48">
        <v>-0.005821</v>
      </c>
      <c r="AB26" s="48">
        <v>-0.008223</v>
      </c>
      <c r="AC26" s="48">
        <v>-0.010148</v>
      </c>
      <c r="AD26" s="48">
        <v>-0.011065</v>
      </c>
      <c r="AE26" s="48">
        <v>-0.01166</v>
      </c>
      <c r="AF26" s="48">
        <v>-0.011659</v>
      </c>
      <c r="AG26" s="48">
        <v>-0.011316</v>
      </c>
      <c r="AH26" s="48">
        <v>-0.010983</v>
      </c>
      <c r="AI26" s="48">
        <v>-0.010286</v>
      </c>
    </row>
    <row r="27">
      <c r="A27" s="48">
        <v>0.069856</v>
      </c>
      <c r="B27" s="48">
        <v>0.06536</v>
      </c>
      <c r="C27" s="48">
        <v>0.059326</v>
      </c>
      <c r="D27" s="48">
        <v>0.05412</v>
      </c>
      <c r="E27" s="48">
        <v>0.04968</v>
      </c>
      <c r="F27" s="48">
        <v>0.04576</v>
      </c>
      <c r="G27" s="48">
        <v>0.042118</v>
      </c>
      <c r="H27" s="48">
        <v>0.038978</v>
      </c>
      <c r="I27" s="48">
        <v>0.036084</v>
      </c>
      <c r="J27" s="48">
        <v>0.033566</v>
      </c>
      <c r="K27" s="48">
        <v>0.031177</v>
      </c>
      <c r="L27" s="48">
        <v>0.028558</v>
      </c>
      <c r="M27" s="48">
        <v>0.025976</v>
      </c>
      <c r="N27" s="48">
        <v>0.02361</v>
      </c>
      <c r="O27" s="48">
        <v>0.020708</v>
      </c>
      <c r="P27" s="48">
        <v>0.018197</v>
      </c>
      <c r="Q27" s="48">
        <v>0.015812</v>
      </c>
      <c r="R27" s="48">
        <v>0.013603</v>
      </c>
      <c r="S27" s="48">
        <v>0.011583</v>
      </c>
      <c r="T27" s="48">
        <v>0.009547</v>
      </c>
      <c r="U27" s="48">
        <v>0.007632</v>
      </c>
      <c r="V27" s="48">
        <v>0.005843</v>
      </c>
      <c r="W27" s="48">
        <v>0.004138</v>
      </c>
      <c r="X27" s="48">
        <v>0.002078</v>
      </c>
      <c r="Y27" s="48">
        <v>0.0</v>
      </c>
      <c r="Z27" s="48">
        <v>-0.002893</v>
      </c>
      <c r="AA27" s="48">
        <v>-0.005819</v>
      </c>
      <c r="AB27" s="48">
        <v>-0.00829</v>
      </c>
      <c r="AC27" s="48">
        <v>-0.010175</v>
      </c>
      <c r="AD27" s="48">
        <v>-0.01106</v>
      </c>
      <c r="AE27" s="48">
        <v>-0.011588</v>
      </c>
      <c r="AF27" s="48">
        <v>-0.011562</v>
      </c>
      <c r="AG27" s="48">
        <v>-0.011234</v>
      </c>
      <c r="AH27" s="48">
        <v>-0.010861</v>
      </c>
      <c r="AI27" s="48">
        <v>-0.010264</v>
      </c>
    </row>
    <row r="28">
      <c r="A28" s="48">
        <v>0.069621</v>
      </c>
      <c r="B28" s="48">
        <v>0.065125</v>
      </c>
      <c r="C28" s="48">
        <v>0.059086</v>
      </c>
      <c r="D28" s="48">
        <v>0.053882</v>
      </c>
      <c r="E28" s="48">
        <v>0.049464</v>
      </c>
      <c r="F28" s="48">
        <v>0.045484</v>
      </c>
      <c r="G28" s="48">
        <v>0.041835</v>
      </c>
      <c r="H28" s="48">
        <v>0.03868</v>
      </c>
      <c r="I28" s="48">
        <v>0.035815</v>
      </c>
      <c r="J28" s="48">
        <v>0.03334</v>
      </c>
      <c r="K28" s="48">
        <v>0.030861</v>
      </c>
      <c r="L28" s="48">
        <v>0.028292</v>
      </c>
      <c r="M28" s="48">
        <v>0.025747</v>
      </c>
      <c r="N28" s="48">
        <v>0.02336</v>
      </c>
      <c r="O28" s="48">
        <v>0.020549</v>
      </c>
      <c r="P28" s="48">
        <v>0.017995</v>
      </c>
      <c r="Q28" s="48">
        <v>0.015672</v>
      </c>
      <c r="R28" s="48">
        <v>0.01347</v>
      </c>
      <c r="S28" s="48">
        <v>0.011482</v>
      </c>
      <c r="T28" s="48">
        <v>0.009426</v>
      </c>
      <c r="U28" s="48">
        <v>0.00758</v>
      </c>
      <c r="V28" s="48">
        <v>0.005818</v>
      </c>
      <c r="W28" s="48">
        <v>0.004136</v>
      </c>
      <c r="X28" s="48">
        <v>0.002086</v>
      </c>
      <c r="Y28" s="48">
        <v>0.0</v>
      </c>
      <c r="Z28" s="48">
        <v>-0.002818</v>
      </c>
      <c r="AA28" s="48">
        <v>-0.005692</v>
      </c>
      <c r="AB28" s="48">
        <v>-0.008159</v>
      </c>
      <c r="AC28" s="48">
        <v>-0.010038</v>
      </c>
      <c r="AD28" s="48">
        <v>-0.010884</v>
      </c>
      <c r="AE28" s="48">
        <v>-0.011386</v>
      </c>
      <c r="AF28" s="48">
        <v>-0.011361</v>
      </c>
      <c r="AG28" s="48">
        <v>-0.010936</v>
      </c>
      <c r="AH28" s="48">
        <v>-0.010492</v>
      </c>
      <c r="AI28" s="48">
        <v>-0.009903</v>
      </c>
    </row>
    <row r="29">
      <c r="A29" s="48">
        <v>0.069276</v>
      </c>
      <c r="B29" s="48">
        <v>0.064806</v>
      </c>
      <c r="C29" s="48">
        <v>0.05882</v>
      </c>
      <c r="D29" s="48">
        <v>0.05368</v>
      </c>
      <c r="E29" s="48">
        <v>0.049236</v>
      </c>
      <c r="F29" s="48">
        <v>0.045344</v>
      </c>
      <c r="G29" s="48">
        <v>0.041691</v>
      </c>
      <c r="H29" s="48">
        <v>0.038608</v>
      </c>
      <c r="I29" s="48">
        <v>0.035714</v>
      </c>
      <c r="J29" s="48">
        <v>0.03319</v>
      </c>
      <c r="K29" s="48">
        <v>0.030816</v>
      </c>
      <c r="L29" s="48">
        <v>0.028267</v>
      </c>
      <c r="M29" s="48">
        <v>0.025703</v>
      </c>
      <c r="N29" s="48">
        <v>0.023271</v>
      </c>
      <c r="O29" s="48">
        <v>0.02053</v>
      </c>
      <c r="P29" s="48">
        <v>0.01798</v>
      </c>
      <c r="Q29" s="48">
        <v>0.01565</v>
      </c>
      <c r="R29" s="48">
        <v>0.013471</v>
      </c>
      <c r="S29" s="48">
        <v>0.011439</v>
      </c>
      <c r="T29" s="48">
        <v>0.009457</v>
      </c>
      <c r="U29" s="48">
        <v>0.007612</v>
      </c>
      <c r="V29" s="48">
        <v>0.005788</v>
      </c>
      <c r="W29" s="48">
        <v>0.00416</v>
      </c>
      <c r="X29" s="48">
        <v>0.002145</v>
      </c>
      <c r="Y29" s="48">
        <v>0.0</v>
      </c>
      <c r="Z29" s="48">
        <v>-0.00281</v>
      </c>
      <c r="AA29" s="48">
        <v>-0.00569</v>
      </c>
      <c r="AB29" s="48">
        <v>-0.008186</v>
      </c>
      <c r="AC29" s="48">
        <v>-0.009959</v>
      </c>
      <c r="AD29" s="48">
        <v>-0.010886</v>
      </c>
      <c r="AE29" s="48">
        <v>-0.011329</v>
      </c>
      <c r="AF29" s="48">
        <v>-0.011251</v>
      </c>
      <c r="AG29" s="48">
        <v>-0.010851</v>
      </c>
      <c r="AH29" s="48">
        <v>-0.010324</v>
      </c>
      <c r="AI29" s="48">
        <v>-0.009714</v>
      </c>
    </row>
    <row r="30">
      <c r="A30" s="48">
        <v>0.068985</v>
      </c>
      <c r="B30" s="48">
        <v>0.064527</v>
      </c>
      <c r="C30" s="48">
        <v>0.058565</v>
      </c>
      <c r="D30" s="48">
        <v>0.053428</v>
      </c>
      <c r="E30" s="48">
        <v>0.049017</v>
      </c>
      <c r="F30" s="48">
        <v>0.045152</v>
      </c>
      <c r="G30" s="48">
        <v>0.041555</v>
      </c>
      <c r="H30" s="48">
        <v>0.038452</v>
      </c>
      <c r="I30" s="48">
        <v>0.035576</v>
      </c>
      <c r="J30" s="48">
        <v>0.033051</v>
      </c>
      <c r="K30" s="48">
        <v>0.030684</v>
      </c>
      <c r="L30" s="48">
        <v>0.028202</v>
      </c>
      <c r="M30" s="48">
        <v>0.025623</v>
      </c>
      <c r="N30" s="48">
        <v>0.023181</v>
      </c>
      <c r="O30" s="48">
        <v>0.020384</v>
      </c>
      <c r="P30" s="48">
        <v>0.017903</v>
      </c>
      <c r="Q30" s="48">
        <v>0.015588</v>
      </c>
      <c r="R30" s="48">
        <v>0.013394</v>
      </c>
      <c r="S30" s="48">
        <v>0.01141</v>
      </c>
      <c r="T30" s="48">
        <v>0.009425</v>
      </c>
      <c r="U30" s="48">
        <v>0.007526</v>
      </c>
      <c r="V30" s="48">
        <v>0.005755</v>
      </c>
      <c r="W30" s="48">
        <v>0.00407</v>
      </c>
      <c r="X30" s="48">
        <v>0.002143</v>
      </c>
      <c r="Y30" s="48">
        <v>0.0</v>
      </c>
      <c r="Z30" s="48">
        <v>-0.002789</v>
      </c>
      <c r="AA30" s="48">
        <v>-0.005674</v>
      </c>
      <c r="AB30" s="48">
        <v>-0.008131</v>
      </c>
      <c r="AC30" s="48">
        <v>-0.0099</v>
      </c>
      <c r="AD30" s="48">
        <v>-0.010772</v>
      </c>
      <c r="AE30" s="48">
        <v>-0.01121</v>
      </c>
      <c r="AF30" s="48">
        <v>-0.01109</v>
      </c>
      <c r="AG30" s="48">
        <v>-0.01064</v>
      </c>
      <c r="AH30" s="48">
        <v>-0.010059</v>
      </c>
      <c r="AI30" s="48">
        <v>-0.009341</v>
      </c>
    </row>
    <row r="31">
      <c r="A31" s="48">
        <v>0.068671</v>
      </c>
      <c r="B31" s="48">
        <v>0.064249</v>
      </c>
      <c r="C31" s="48">
        <v>0.058306</v>
      </c>
      <c r="D31" s="48">
        <v>0.053154</v>
      </c>
      <c r="E31" s="48">
        <v>0.048785</v>
      </c>
      <c r="F31" s="48">
        <v>0.044903</v>
      </c>
      <c r="G31" s="48">
        <v>0.041311</v>
      </c>
      <c r="H31" s="48">
        <v>0.038169</v>
      </c>
      <c r="I31" s="48">
        <v>0.035339</v>
      </c>
      <c r="J31" s="48">
        <v>0.032864</v>
      </c>
      <c r="K31" s="48">
        <v>0.030478</v>
      </c>
      <c r="L31" s="48">
        <v>0.027946</v>
      </c>
      <c r="M31" s="48">
        <v>0.025427</v>
      </c>
      <c r="N31" s="48">
        <v>0.02298</v>
      </c>
      <c r="O31" s="48">
        <v>0.020243</v>
      </c>
      <c r="P31" s="48">
        <v>0.017773</v>
      </c>
      <c r="Q31" s="48">
        <v>0.015482</v>
      </c>
      <c r="R31" s="48">
        <v>0.013272</v>
      </c>
      <c r="S31" s="48">
        <v>0.011281</v>
      </c>
      <c r="T31" s="48">
        <v>0.009296</v>
      </c>
      <c r="U31" s="48">
        <v>0.007494</v>
      </c>
      <c r="V31" s="48">
        <v>0.005704</v>
      </c>
      <c r="W31" s="48">
        <v>0.004068</v>
      </c>
      <c r="X31" s="48">
        <v>0.002125</v>
      </c>
      <c r="Y31" s="48">
        <v>0.0</v>
      </c>
      <c r="Z31" s="48">
        <v>-0.002793</v>
      </c>
      <c r="AA31" s="48">
        <v>-0.005656</v>
      </c>
      <c r="AB31" s="48">
        <v>-0.008047</v>
      </c>
      <c r="AC31" s="48">
        <v>-0.009837</v>
      </c>
      <c r="AD31" s="48">
        <v>-0.010706</v>
      </c>
      <c r="AE31" s="48">
        <v>-0.011128</v>
      </c>
      <c r="AF31" s="48">
        <v>-0.01099</v>
      </c>
      <c r="AG31" s="48">
        <v>-0.010463</v>
      </c>
      <c r="AH31" s="48">
        <v>-0.009809</v>
      </c>
      <c r="AI31" s="48">
        <v>-0.009158</v>
      </c>
    </row>
    <row r="32">
      <c r="A32" s="48">
        <v>0.068172</v>
      </c>
      <c r="B32" s="48">
        <v>0.063757</v>
      </c>
      <c r="C32" s="48">
        <v>0.057859</v>
      </c>
      <c r="D32" s="48">
        <v>0.052799</v>
      </c>
      <c r="E32" s="48">
        <v>0.048443</v>
      </c>
      <c r="F32" s="48">
        <v>0.04456</v>
      </c>
      <c r="G32" s="48">
        <v>0.041015</v>
      </c>
      <c r="H32" s="48">
        <v>0.037941</v>
      </c>
      <c r="I32" s="48">
        <v>0.03511</v>
      </c>
      <c r="J32" s="48">
        <v>0.03262</v>
      </c>
      <c r="K32" s="48">
        <v>0.030244</v>
      </c>
      <c r="L32" s="48">
        <v>0.027755</v>
      </c>
      <c r="M32" s="48">
        <v>0.025239</v>
      </c>
      <c r="N32" s="48">
        <v>0.0228</v>
      </c>
      <c r="O32" s="48">
        <v>0.020073</v>
      </c>
      <c r="P32" s="48">
        <v>0.0176</v>
      </c>
      <c r="Q32" s="48">
        <v>0.01533</v>
      </c>
      <c r="R32" s="48">
        <v>0.013196</v>
      </c>
      <c r="S32" s="48">
        <v>0.01121</v>
      </c>
      <c r="T32" s="48">
        <v>0.009238</v>
      </c>
      <c r="U32" s="48">
        <v>0.007431</v>
      </c>
      <c r="V32" s="48">
        <v>0.005647</v>
      </c>
      <c r="W32" s="48">
        <v>0.004041</v>
      </c>
      <c r="X32" s="48">
        <v>0.00217</v>
      </c>
      <c r="Y32" s="48">
        <v>0.0</v>
      </c>
      <c r="Z32" s="48">
        <v>-0.002803</v>
      </c>
      <c r="AA32" s="48">
        <v>-0.005616</v>
      </c>
      <c r="AB32" s="48">
        <v>-0.008024</v>
      </c>
      <c r="AC32" s="48">
        <v>-0.009823</v>
      </c>
      <c r="AD32" s="48">
        <v>-0.010694</v>
      </c>
      <c r="AE32" s="48">
        <v>-0.011048</v>
      </c>
      <c r="AF32" s="48">
        <v>-0.010889</v>
      </c>
      <c r="AG32" s="48">
        <v>-0.010383</v>
      </c>
      <c r="AH32" s="48">
        <v>-0.009667</v>
      </c>
      <c r="AI32" s="48">
        <v>-0.009068</v>
      </c>
    </row>
    <row r="33">
      <c r="A33" s="48">
        <v>0.067751</v>
      </c>
      <c r="B33" s="48">
        <v>0.063371</v>
      </c>
      <c r="C33" s="48">
        <v>0.057532</v>
      </c>
      <c r="D33" s="48">
        <v>0.052481</v>
      </c>
      <c r="E33" s="48">
        <v>0.048176</v>
      </c>
      <c r="F33" s="48">
        <v>0.044329</v>
      </c>
      <c r="G33" s="48">
        <v>0.040798</v>
      </c>
      <c r="H33" s="48">
        <v>0.037734</v>
      </c>
      <c r="I33" s="48">
        <v>0.034904</v>
      </c>
      <c r="J33" s="48">
        <v>0.032427</v>
      </c>
      <c r="K33" s="48">
        <v>0.030086</v>
      </c>
      <c r="L33" s="48">
        <v>0.027656</v>
      </c>
      <c r="M33" s="48">
        <v>0.0251</v>
      </c>
      <c r="N33" s="48">
        <v>0.022699</v>
      </c>
      <c r="O33" s="48">
        <v>0.019991</v>
      </c>
      <c r="P33" s="48">
        <v>0.017538</v>
      </c>
      <c r="Q33" s="48">
        <v>0.015241</v>
      </c>
      <c r="R33" s="48">
        <v>0.013127</v>
      </c>
      <c r="S33" s="48">
        <v>0.011169</v>
      </c>
      <c r="T33" s="48">
        <v>0.009165</v>
      </c>
      <c r="U33" s="48">
        <v>0.007341</v>
      </c>
      <c r="V33" s="48">
        <v>0.005654</v>
      </c>
      <c r="W33" s="48">
        <v>0.004007</v>
      </c>
      <c r="X33" s="48">
        <v>0.002133</v>
      </c>
      <c r="Y33" s="48">
        <v>0.0</v>
      </c>
      <c r="Z33" s="48">
        <v>-0.002776</v>
      </c>
      <c r="AA33" s="48">
        <v>-0.005624</v>
      </c>
      <c r="AB33" s="48">
        <v>-0.007989</v>
      </c>
      <c r="AC33" s="48">
        <v>-0.009763</v>
      </c>
      <c r="AD33" s="48">
        <v>-0.010606</v>
      </c>
      <c r="AE33" s="48">
        <v>-0.010944</v>
      </c>
      <c r="AF33" s="48">
        <v>-0.010744</v>
      </c>
      <c r="AG33" s="48">
        <v>-0.010238</v>
      </c>
      <c r="AH33" s="48">
        <v>-0.009478</v>
      </c>
      <c r="AI33" s="48">
        <v>-0.008783</v>
      </c>
    </row>
    <row r="34">
      <c r="A34" s="48">
        <v>0.066982</v>
      </c>
      <c r="B34" s="48">
        <v>0.062675</v>
      </c>
      <c r="C34" s="48">
        <v>0.056904</v>
      </c>
      <c r="D34" s="48">
        <v>0.051912</v>
      </c>
      <c r="E34" s="48">
        <v>0.047649</v>
      </c>
      <c r="F34" s="48">
        <v>0.04383</v>
      </c>
      <c r="G34" s="48">
        <v>0.040346</v>
      </c>
      <c r="H34" s="48">
        <v>0.037316</v>
      </c>
      <c r="I34" s="48">
        <v>0.034514</v>
      </c>
      <c r="J34" s="48">
        <v>0.032065</v>
      </c>
      <c r="K34" s="48">
        <v>0.029703</v>
      </c>
      <c r="L34" s="48">
        <v>0.027305</v>
      </c>
      <c r="M34" s="48">
        <v>0.024831</v>
      </c>
      <c r="N34" s="48">
        <v>0.022361</v>
      </c>
      <c r="O34" s="48">
        <v>0.019699</v>
      </c>
      <c r="P34" s="48">
        <v>0.017281</v>
      </c>
      <c r="Q34" s="48">
        <v>0.01505</v>
      </c>
      <c r="R34" s="48">
        <v>0.012957</v>
      </c>
      <c r="S34" s="48">
        <v>0.010984</v>
      </c>
      <c r="T34" s="48">
        <v>0.00906</v>
      </c>
      <c r="U34" s="48">
        <v>0.00728</v>
      </c>
      <c r="V34" s="48">
        <v>0.00556</v>
      </c>
      <c r="W34" s="48">
        <v>0.003963</v>
      </c>
      <c r="X34" s="48">
        <v>0.002106</v>
      </c>
      <c r="Y34" s="48">
        <v>0.0</v>
      </c>
      <c r="Z34" s="48">
        <v>-0.002726</v>
      </c>
      <c r="AA34" s="48">
        <v>-0.00552</v>
      </c>
      <c r="AB34" s="48">
        <v>-0.007882</v>
      </c>
      <c r="AC34" s="48">
        <v>-0.009654</v>
      </c>
      <c r="AD34" s="48">
        <v>-0.010484</v>
      </c>
      <c r="AE34" s="48">
        <v>-0.010816</v>
      </c>
      <c r="AF34" s="48">
        <v>-0.010592</v>
      </c>
      <c r="AG34" s="48">
        <v>-0.010032</v>
      </c>
      <c r="AH34" s="48">
        <v>-0.009211</v>
      </c>
      <c r="AI34" s="48">
        <v>-0.008563</v>
      </c>
    </row>
    <row r="35">
      <c r="A35" s="48">
        <v>0.066078</v>
      </c>
      <c r="B35" s="48">
        <v>0.061828</v>
      </c>
      <c r="C35" s="48">
        <v>0.056139</v>
      </c>
      <c r="D35" s="48">
        <v>0.051221</v>
      </c>
      <c r="E35" s="48">
        <v>0.047009</v>
      </c>
      <c r="F35" s="48">
        <v>0.043215</v>
      </c>
      <c r="G35" s="48">
        <v>0.039765</v>
      </c>
      <c r="H35" s="48">
        <v>0.036783</v>
      </c>
      <c r="I35" s="48">
        <v>0.034018</v>
      </c>
      <c r="J35" s="48">
        <v>0.031583</v>
      </c>
      <c r="K35" s="48">
        <v>0.029244</v>
      </c>
      <c r="L35" s="48">
        <v>0.026888</v>
      </c>
      <c r="M35" s="48">
        <v>0.024421</v>
      </c>
      <c r="N35" s="48">
        <v>0.022036</v>
      </c>
      <c r="O35" s="48">
        <v>0.019401</v>
      </c>
      <c r="P35" s="48">
        <v>0.017012</v>
      </c>
      <c r="Q35" s="48">
        <v>0.014786</v>
      </c>
      <c r="R35" s="48">
        <v>0.012729</v>
      </c>
      <c r="S35" s="48">
        <v>0.010812</v>
      </c>
      <c r="T35" s="48">
        <v>0.008887</v>
      </c>
      <c r="U35" s="48">
        <v>0.00713</v>
      </c>
      <c r="V35" s="48">
        <v>0.005465</v>
      </c>
      <c r="W35" s="48">
        <v>0.003913</v>
      </c>
      <c r="X35" s="48">
        <v>0.002113</v>
      </c>
      <c r="Y35" s="48">
        <v>0.0</v>
      </c>
      <c r="Z35" s="48">
        <v>-0.002738</v>
      </c>
      <c r="AA35" s="48">
        <v>-0.00546</v>
      </c>
      <c r="AB35" s="48">
        <v>-0.007817</v>
      </c>
      <c r="AC35" s="48">
        <v>-0.009586</v>
      </c>
      <c r="AD35" s="48">
        <v>-0.010385</v>
      </c>
      <c r="AE35" s="48">
        <v>-0.010654</v>
      </c>
      <c r="AF35" s="48">
        <v>-0.010414</v>
      </c>
      <c r="AG35" s="48">
        <v>-0.009876</v>
      </c>
      <c r="AH35" s="48">
        <v>-0.009001</v>
      </c>
      <c r="AI35" s="48">
        <v>-0.008532</v>
      </c>
    </row>
    <row r="36">
      <c r="A36" s="48">
        <v>0.06529</v>
      </c>
      <c r="B36" s="48">
        <v>0.061079</v>
      </c>
      <c r="C36" s="48">
        <v>0.055472</v>
      </c>
      <c r="D36" s="48">
        <v>0.05058</v>
      </c>
      <c r="E36" s="48">
        <v>0.046437</v>
      </c>
      <c r="F36" s="48">
        <v>0.042703</v>
      </c>
      <c r="G36" s="48">
        <v>0.039266</v>
      </c>
      <c r="H36" s="48">
        <v>0.036333</v>
      </c>
      <c r="I36" s="48">
        <v>0.033607</v>
      </c>
      <c r="J36" s="48">
        <v>0.031177</v>
      </c>
      <c r="K36" s="48">
        <v>0.028908</v>
      </c>
      <c r="L36" s="48">
        <v>0.026567</v>
      </c>
      <c r="M36" s="48">
        <v>0.024132</v>
      </c>
      <c r="N36" s="48">
        <v>0.021717</v>
      </c>
      <c r="O36" s="48">
        <v>0.019135</v>
      </c>
      <c r="P36" s="48">
        <v>0.016788</v>
      </c>
      <c r="Q36" s="48">
        <v>0.014579</v>
      </c>
      <c r="R36" s="48">
        <v>0.012526</v>
      </c>
      <c r="S36" s="48">
        <v>0.010626</v>
      </c>
      <c r="T36" s="48">
        <v>0.008729</v>
      </c>
      <c r="U36" s="48">
        <v>0.006987</v>
      </c>
      <c r="V36" s="48">
        <v>0.005369</v>
      </c>
      <c r="W36" s="48">
        <v>0.003842</v>
      </c>
      <c r="X36" s="48">
        <v>0.002065</v>
      </c>
      <c r="Y36" s="48">
        <v>0.0</v>
      </c>
      <c r="Z36" s="48">
        <v>-0.002682</v>
      </c>
      <c r="AA36" s="48">
        <v>-0.005374</v>
      </c>
      <c r="AB36" s="48">
        <v>-0.007741</v>
      </c>
      <c r="AC36" s="48">
        <v>-0.009416</v>
      </c>
      <c r="AD36" s="48">
        <v>-0.010208</v>
      </c>
      <c r="AE36" s="48">
        <v>-0.010522</v>
      </c>
      <c r="AF36" s="48">
        <v>-0.010276</v>
      </c>
      <c r="AG36" s="48">
        <v>-0.0097</v>
      </c>
      <c r="AH36" s="48">
        <v>-0.008869</v>
      </c>
      <c r="AI36" s="48">
        <v>-0.008247</v>
      </c>
    </row>
    <row r="37">
      <c r="A37" s="48">
        <v>0.064546</v>
      </c>
      <c r="B37" s="48">
        <v>0.060356</v>
      </c>
      <c r="C37" s="48">
        <v>0.054785</v>
      </c>
      <c r="D37" s="48">
        <v>0.04996</v>
      </c>
      <c r="E37" s="48">
        <v>0.045824</v>
      </c>
      <c r="F37" s="48">
        <v>0.042133</v>
      </c>
      <c r="G37" s="48">
        <v>0.038749</v>
      </c>
      <c r="H37" s="48">
        <v>0.035827</v>
      </c>
      <c r="I37" s="48">
        <v>0.033128</v>
      </c>
      <c r="J37" s="48">
        <v>0.03075</v>
      </c>
      <c r="K37" s="48">
        <v>0.028454</v>
      </c>
      <c r="L37" s="48">
        <v>0.026158</v>
      </c>
      <c r="M37" s="48">
        <v>0.02377</v>
      </c>
      <c r="N37" s="48">
        <v>0.021387</v>
      </c>
      <c r="O37" s="48">
        <v>0.018783</v>
      </c>
      <c r="P37" s="48">
        <v>0.016461</v>
      </c>
      <c r="Q37" s="48">
        <v>0.014325</v>
      </c>
      <c r="R37" s="48">
        <v>0.012316</v>
      </c>
      <c r="S37" s="48">
        <v>0.01044</v>
      </c>
      <c r="T37" s="48">
        <v>0.008571</v>
      </c>
      <c r="U37" s="48">
        <v>0.006881</v>
      </c>
      <c r="V37" s="48">
        <v>0.005232</v>
      </c>
      <c r="W37" s="48">
        <v>0.003764</v>
      </c>
      <c r="X37" s="48">
        <v>0.002032</v>
      </c>
      <c r="Y37" s="48">
        <v>0.0</v>
      </c>
      <c r="Z37" s="48">
        <v>-0.002655</v>
      </c>
      <c r="AA37" s="48">
        <v>-0.00529</v>
      </c>
      <c r="AB37" s="48">
        <v>-0.00763</v>
      </c>
      <c r="AC37" s="48">
        <v>-0.00929</v>
      </c>
      <c r="AD37" s="48">
        <v>-0.010122</v>
      </c>
      <c r="AE37" s="48">
        <v>-0.010423</v>
      </c>
      <c r="AF37" s="48">
        <v>-0.010216</v>
      </c>
      <c r="AG37" s="48">
        <v>-0.009679</v>
      </c>
      <c r="AH37" s="48">
        <v>-0.008809</v>
      </c>
      <c r="AI37" s="48">
        <v>-0.00814</v>
      </c>
    </row>
    <row r="38">
      <c r="A38" s="48">
        <v>0.063797</v>
      </c>
      <c r="B38" s="48">
        <v>0.059661</v>
      </c>
      <c r="C38" s="48">
        <v>0.054152</v>
      </c>
      <c r="D38" s="48">
        <v>0.049377</v>
      </c>
      <c r="E38" s="48">
        <v>0.045306</v>
      </c>
      <c r="F38" s="48">
        <v>0.041649</v>
      </c>
      <c r="G38" s="48">
        <v>0.038323</v>
      </c>
      <c r="H38" s="48">
        <v>0.035423</v>
      </c>
      <c r="I38" s="48">
        <v>0.032755</v>
      </c>
      <c r="J38" s="48">
        <v>0.030379</v>
      </c>
      <c r="K38" s="48">
        <v>0.028122</v>
      </c>
      <c r="L38" s="48">
        <v>0.025861</v>
      </c>
      <c r="M38" s="48">
        <v>0.023466</v>
      </c>
      <c r="N38" s="48">
        <v>0.02114</v>
      </c>
      <c r="O38" s="48">
        <v>0.018613</v>
      </c>
      <c r="P38" s="48">
        <v>0.016305</v>
      </c>
      <c r="Q38" s="48">
        <v>0.014173</v>
      </c>
      <c r="R38" s="48">
        <v>0.012201</v>
      </c>
      <c r="S38" s="48">
        <v>0.010324</v>
      </c>
      <c r="T38" s="48">
        <v>0.008486</v>
      </c>
      <c r="U38" s="48">
        <v>0.006766</v>
      </c>
      <c r="V38" s="48">
        <v>0.005183</v>
      </c>
      <c r="W38" s="48">
        <v>0.003709</v>
      </c>
      <c r="X38" s="48">
        <v>0.00203</v>
      </c>
      <c r="Y38" s="48">
        <v>0.0</v>
      </c>
      <c r="Z38" s="48">
        <v>-0.002627</v>
      </c>
      <c r="AA38" s="48">
        <v>-0.005247</v>
      </c>
      <c r="AB38" s="48">
        <v>-0.007526</v>
      </c>
      <c r="AC38" s="48">
        <v>-0.009147</v>
      </c>
      <c r="AD38" s="48">
        <v>-0.009983</v>
      </c>
      <c r="AE38" s="48">
        <v>-0.010304</v>
      </c>
      <c r="AF38" s="48">
        <v>-0.010116</v>
      </c>
      <c r="AG38" s="48">
        <v>-0.009656</v>
      </c>
      <c r="AH38" s="48">
        <v>-0.008875</v>
      </c>
      <c r="AI38" s="48">
        <v>-0.00826</v>
      </c>
    </row>
    <row r="39">
      <c r="A39" s="48">
        <v>0.063098</v>
      </c>
      <c r="B39" s="48">
        <v>0.058993</v>
      </c>
      <c r="C39" s="48">
        <v>0.053535</v>
      </c>
      <c r="D39" s="48">
        <v>0.048803</v>
      </c>
      <c r="E39" s="48">
        <v>0.044768</v>
      </c>
      <c r="F39" s="48">
        <v>0.041149</v>
      </c>
      <c r="G39" s="48">
        <v>0.037834</v>
      </c>
      <c r="H39" s="48">
        <v>0.034974</v>
      </c>
      <c r="I39" s="48">
        <v>0.032316</v>
      </c>
      <c r="J39" s="48">
        <v>0.030009</v>
      </c>
      <c r="K39" s="48">
        <v>0.027721</v>
      </c>
      <c r="L39" s="48">
        <v>0.02551</v>
      </c>
      <c r="M39" s="48">
        <v>0.023171</v>
      </c>
      <c r="N39" s="48">
        <v>0.020806</v>
      </c>
      <c r="O39" s="48">
        <v>0.018279</v>
      </c>
      <c r="P39" s="48">
        <v>0.016024</v>
      </c>
      <c r="Q39" s="48">
        <v>0.013885</v>
      </c>
      <c r="R39" s="48">
        <v>0.011958</v>
      </c>
      <c r="S39" s="48">
        <v>0.010114</v>
      </c>
      <c r="T39" s="48">
        <v>0.008298</v>
      </c>
      <c r="U39" s="48">
        <v>0.006627</v>
      </c>
      <c r="V39" s="48">
        <v>0.005075</v>
      </c>
      <c r="W39" s="48">
        <v>0.003632</v>
      </c>
      <c r="X39" s="48">
        <v>0.001965</v>
      </c>
      <c r="Y39" s="48">
        <v>0.0</v>
      </c>
      <c r="Z39" s="48">
        <v>-0.002572</v>
      </c>
      <c r="AA39" s="48">
        <v>-0.005163</v>
      </c>
      <c r="AB39" s="48">
        <v>-0.007362</v>
      </c>
      <c r="AC39" s="48">
        <v>-0.008988</v>
      </c>
      <c r="AD39" s="48">
        <v>-0.00982</v>
      </c>
      <c r="AE39" s="48">
        <v>-0.010174</v>
      </c>
      <c r="AF39" s="48">
        <v>-0.010015</v>
      </c>
      <c r="AG39" s="48">
        <v>-0.009608</v>
      </c>
      <c r="AH39" s="48">
        <v>-0.008915</v>
      </c>
      <c r="AI39" s="48">
        <v>-0.008358</v>
      </c>
    </row>
    <row r="40">
      <c r="A40" s="48">
        <v>0.062324</v>
      </c>
      <c r="B40" s="48">
        <v>0.058264</v>
      </c>
      <c r="C40" s="48">
        <v>0.052839</v>
      </c>
      <c r="D40" s="48">
        <v>0.048188</v>
      </c>
      <c r="E40" s="48">
        <v>0.044157</v>
      </c>
      <c r="F40" s="48">
        <v>0.040564</v>
      </c>
      <c r="G40" s="48">
        <v>0.037274</v>
      </c>
      <c r="H40" s="48">
        <v>0.034489</v>
      </c>
      <c r="I40" s="48">
        <v>0.031865</v>
      </c>
      <c r="J40" s="48">
        <v>0.029551</v>
      </c>
      <c r="K40" s="48">
        <v>0.027323</v>
      </c>
      <c r="L40" s="48">
        <v>0.025154</v>
      </c>
      <c r="M40" s="48">
        <v>0.022826</v>
      </c>
      <c r="N40" s="48">
        <v>0.020525</v>
      </c>
      <c r="O40" s="48">
        <v>0.018049</v>
      </c>
      <c r="P40" s="48">
        <v>0.015823</v>
      </c>
      <c r="Q40" s="48">
        <v>0.013761</v>
      </c>
      <c r="R40" s="48">
        <v>0.01181</v>
      </c>
      <c r="S40" s="48">
        <v>0.009997</v>
      </c>
      <c r="T40" s="48">
        <v>0.008188</v>
      </c>
      <c r="U40" s="48">
        <v>0.006603</v>
      </c>
      <c r="V40" s="48">
        <v>0.005027</v>
      </c>
      <c r="W40" s="48">
        <v>0.003599</v>
      </c>
      <c r="X40" s="48">
        <v>0.001977</v>
      </c>
      <c r="Y40" s="48">
        <v>0.0</v>
      </c>
      <c r="Z40" s="48">
        <v>-0.002537</v>
      </c>
      <c r="AA40" s="48">
        <v>-0.005021</v>
      </c>
      <c r="AB40" s="48">
        <v>-0.007213</v>
      </c>
      <c r="AC40" s="48">
        <v>-0.008827</v>
      </c>
      <c r="AD40" s="48">
        <v>-0.009658</v>
      </c>
      <c r="AE40" s="48">
        <v>-0.010047</v>
      </c>
      <c r="AF40" s="48">
        <v>-0.009972</v>
      </c>
      <c r="AG40" s="48">
        <v>-0.009609</v>
      </c>
      <c r="AH40" s="48">
        <v>-0.00902</v>
      </c>
      <c r="AI40" s="48">
        <v>-0.008411</v>
      </c>
    </row>
    <row r="41">
      <c r="A41" s="48">
        <v>0.061261</v>
      </c>
      <c r="B41" s="48">
        <v>0.057238</v>
      </c>
      <c r="C41" s="48">
        <v>0.051902</v>
      </c>
      <c r="D41" s="48">
        <v>0.047278</v>
      </c>
      <c r="E41" s="48">
        <v>0.043325</v>
      </c>
      <c r="F41" s="48">
        <v>0.039806</v>
      </c>
      <c r="G41" s="48">
        <v>0.036584</v>
      </c>
      <c r="H41" s="48">
        <v>0.033848</v>
      </c>
      <c r="I41" s="48">
        <v>0.031271</v>
      </c>
      <c r="J41" s="48">
        <v>0.029004</v>
      </c>
      <c r="K41" s="48">
        <v>0.026844</v>
      </c>
      <c r="L41" s="48">
        <v>0.024729</v>
      </c>
      <c r="M41" s="48">
        <v>0.022415</v>
      </c>
      <c r="N41" s="48">
        <v>0.020144</v>
      </c>
      <c r="O41" s="48">
        <v>0.017748</v>
      </c>
      <c r="P41" s="48">
        <v>0.015561</v>
      </c>
      <c r="Q41" s="48">
        <v>0.013486</v>
      </c>
      <c r="R41" s="48">
        <v>0.011607</v>
      </c>
      <c r="S41" s="48">
        <v>0.009795</v>
      </c>
      <c r="T41" s="48">
        <v>0.008047</v>
      </c>
      <c r="U41" s="48">
        <v>0.006447</v>
      </c>
      <c r="V41" s="48">
        <v>0.004925</v>
      </c>
      <c r="W41" s="48">
        <v>0.003521</v>
      </c>
      <c r="X41" s="48">
        <v>0.00192</v>
      </c>
      <c r="Y41" s="48">
        <v>0.0</v>
      </c>
      <c r="Z41" s="48">
        <v>-0.00249</v>
      </c>
      <c r="AA41" s="48">
        <v>-0.004934</v>
      </c>
      <c r="AB41" s="48">
        <v>-0.007086</v>
      </c>
      <c r="AC41" s="48">
        <v>-0.008655</v>
      </c>
      <c r="AD41" s="48">
        <v>-0.00952</v>
      </c>
      <c r="AE41" s="48">
        <v>-0.009938</v>
      </c>
      <c r="AF41" s="48">
        <v>-0.009904</v>
      </c>
      <c r="AG41" s="48">
        <v>-0.009632</v>
      </c>
      <c r="AH41" s="48">
        <v>-0.009098</v>
      </c>
      <c r="AI41" s="48">
        <v>-0.008698</v>
      </c>
    </row>
    <row r="42">
      <c r="A42" s="48">
        <v>0.060231</v>
      </c>
      <c r="B42" s="48">
        <v>0.056263</v>
      </c>
      <c r="C42" s="48">
        <v>0.051007</v>
      </c>
      <c r="D42" s="48">
        <v>0.046445</v>
      </c>
      <c r="E42" s="48">
        <v>0.042577</v>
      </c>
      <c r="F42" s="48">
        <v>0.039089</v>
      </c>
      <c r="G42" s="48">
        <v>0.035935</v>
      </c>
      <c r="H42" s="48">
        <v>0.033225</v>
      </c>
      <c r="I42" s="48">
        <v>0.030694</v>
      </c>
      <c r="J42" s="48">
        <v>0.028499</v>
      </c>
      <c r="K42" s="48">
        <v>0.026372</v>
      </c>
      <c r="L42" s="48">
        <v>0.02427</v>
      </c>
      <c r="M42" s="48">
        <v>0.022053</v>
      </c>
      <c r="N42" s="48">
        <v>0.019803</v>
      </c>
      <c r="O42" s="48">
        <v>0.017423</v>
      </c>
      <c r="P42" s="48">
        <v>0.015269</v>
      </c>
      <c r="Q42" s="48">
        <v>0.013267</v>
      </c>
      <c r="R42" s="48">
        <v>0.011388</v>
      </c>
      <c r="S42" s="48">
        <v>0.009613</v>
      </c>
      <c r="T42" s="48">
        <v>0.007899</v>
      </c>
      <c r="U42" s="48">
        <v>0.006324</v>
      </c>
      <c r="V42" s="48">
        <v>0.004802</v>
      </c>
      <c r="W42" s="48">
        <v>0.003447</v>
      </c>
      <c r="X42" s="48">
        <v>0.001878</v>
      </c>
      <c r="Y42" s="48">
        <v>0.0</v>
      </c>
      <c r="Z42" s="48">
        <v>-0.00241</v>
      </c>
      <c r="AA42" s="48">
        <v>-0.004803</v>
      </c>
      <c r="AB42" s="48">
        <v>-0.006888</v>
      </c>
      <c r="AC42" s="48">
        <v>-0.008438</v>
      </c>
      <c r="AD42" s="48">
        <v>-0.009296</v>
      </c>
      <c r="AE42" s="48">
        <v>-0.009746</v>
      </c>
      <c r="AF42" s="48">
        <v>-0.009778</v>
      </c>
      <c r="AG42" s="48">
        <v>-0.00955</v>
      </c>
      <c r="AH42" s="48">
        <v>-0.009066</v>
      </c>
      <c r="AI42" s="48">
        <v>-0.008674</v>
      </c>
    </row>
    <row r="43">
      <c r="A43" s="48">
        <v>0.059193</v>
      </c>
      <c r="B43" s="48">
        <v>0.055275</v>
      </c>
      <c r="C43" s="48">
        <v>0.050075</v>
      </c>
      <c r="D43" s="48">
        <v>0.04559</v>
      </c>
      <c r="E43" s="48">
        <v>0.041746</v>
      </c>
      <c r="F43" s="48">
        <v>0.038302</v>
      </c>
      <c r="G43" s="48">
        <v>0.035199</v>
      </c>
      <c r="H43" s="48">
        <v>0.032552</v>
      </c>
      <c r="I43" s="48">
        <v>0.030076</v>
      </c>
      <c r="J43" s="48">
        <v>0.027899</v>
      </c>
      <c r="K43" s="48">
        <v>0.025821</v>
      </c>
      <c r="L43" s="48">
        <v>0.023754</v>
      </c>
      <c r="M43" s="48">
        <v>0.021565</v>
      </c>
      <c r="N43" s="48">
        <v>0.019383</v>
      </c>
      <c r="O43" s="48">
        <v>0.017069</v>
      </c>
      <c r="P43" s="48">
        <v>0.014923</v>
      </c>
      <c r="Q43" s="48">
        <v>0.012978</v>
      </c>
      <c r="R43" s="48">
        <v>0.011152</v>
      </c>
      <c r="S43" s="48">
        <v>0.009425</v>
      </c>
      <c r="T43" s="48">
        <v>0.007748</v>
      </c>
      <c r="U43" s="48">
        <v>0.006202</v>
      </c>
      <c r="V43" s="48">
        <v>0.00472</v>
      </c>
      <c r="W43" s="48">
        <v>0.003387</v>
      </c>
      <c r="X43" s="48">
        <v>0.001867</v>
      </c>
      <c r="Y43" s="48">
        <v>0.0</v>
      </c>
      <c r="Z43" s="48">
        <v>-0.00237</v>
      </c>
      <c r="AA43" s="48">
        <v>-0.004711</v>
      </c>
      <c r="AB43" s="48">
        <v>-0.006736</v>
      </c>
      <c r="AC43" s="48">
        <v>-0.008226</v>
      </c>
      <c r="AD43" s="48">
        <v>-0.009115</v>
      </c>
      <c r="AE43" s="48">
        <v>-0.009561</v>
      </c>
      <c r="AF43" s="48">
        <v>-0.009627</v>
      </c>
      <c r="AG43" s="48">
        <v>-0.009462</v>
      </c>
      <c r="AH43" s="48">
        <v>-0.009049</v>
      </c>
      <c r="AI43" s="48">
        <v>-0.008451</v>
      </c>
    </row>
    <row r="44">
      <c r="A44" s="48">
        <v>0.053097</v>
      </c>
      <c r="B44" s="48">
        <v>0.049617</v>
      </c>
      <c r="C44" s="48">
        <v>0.045056</v>
      </c>
      <c r="D44" s="48">
        <v>0.041038</v>
      </c>
      <c r="E44" s="48">
        <v>0.037592</v>
      </c>
      <c r="F44" s="48">
        <v>0.034557</v>
      </c>
      <c r="G44" s="48">
        <v>0.031819</v>
      </c>
      <c r="H44" s="48">
        <v>0.029492</v>
      </c>
      <c r="I44" s="48">
        <v>0.027303</v>
      </c>
      <c r="J44" s="48">
        <v>0.025397</v>
      </c>
      <c r="K44" s="48">
        <v>0.023602</v>
      </c>
      <c r="L44" s="48">
        <v>0.021776</v>
      </c>
      <c r="M44" s="48">
        <v>0.019846</v>
      </c>
      <c r="N44" s="48">
        <v>0.017954</v>
      </c>
      <c r="O44" s="48">
        <v>0.015846</v>
      </c>
      <c r="P44" s="48">
        <v>0.013893</v>
      </c>
      <c r="Q44" s="48">
        <v>0.01209</v>
      </c>
      <c r="R44" s="48">
        <v>0.010406</v>
      </c>
      <c r="S44" s="48">
        <v>0.00881</v>
      </c>
      <c r="T44" s="48">
        <v>0.007233</v>
      </c>
      <c r="U44" s="48">
        <v>0.005788</v>
      </c>
      <c r="V44" s="48">
        <v>0.004382</v>
      </c>
      <c r="W44" s="48">
        <v>0.003157</v>
      </c>
      <c r="X44" s="48">
        <v>0.001747</v>
      </c>
      <c r="Y44" s="48">
        <v>0.0</v>
      </c>
      <c r="Z44" s="48">
        <v>-0.002191</v>
      </c>
      <c r="AA44" s="48">
        <v>-0.004367</v>
      </c>
      <c r="AB44" s="48">
        <v>-0.006279</v>
      </c>
      <c r="AC44" s="48">
        <v>-0.007829</v>
      </c>
      <c r="AD44" s="48">
        <v>-0.008799</v>
      </c>
      <c r="AE44" s="48">
        <v>-0.009467</v>
      </c>
      <c r="AF44" s="48">
        <v>-0.009763</v>
      </c>
      <c r="AG44" s="48">
        <v>-0.009868</v>
      </c>
      <c r="AH44" s="48">
        <v>-0.009769</v>
      </c>
      <c r="AI44" s="48">
        <v>-0.009767</v>
      </c>
    </row>
    <row r="45">
      <c r="A45" s="48">
        <v>0.052224</v>
      </c>
      <c r="B45" s="48">
        <v>0.04878</v>
      </c>
      <c r="C45" s="48">
        <v>0.044269</v>
      </c>
      <c r="D45" s="48">
        <v>0.040303</v>
      </c>
      <c r="E45" s="48">
        <v>0.036918</v>
      </c>
      <c r="F45" s="48">
        <v>0.033944</v>
      </c>
      <c r="G45" s="48">
        <v>0.031222</v>
      </c>
      <c r="H45" s="48">
        <v>0.028927</v>
      </c>
      <c r="I45" s="48">
        <v>0.026813</v>
      </c>
      <c r="J45" s="48">
        <v>0.024969</v>
      </c>
      <c r="K45" s="48">
        <v>0.023168</v>
      </c>
      <c r="L45" s="48">
        <v>0.021381</v>
      </c>
      <c r="M45" s="48">
        <v>0.019487</v>
      </c>
      <c r="N45" s="48">
        <v>0.017597</v>
      </c>
      <c r="O45" s="48">
        <v>0.015546</v>
      </c>
      <c r="P45" s="48">
        <v>0.013643</v>
      </c>
      <c r="Q45" s="48">
        <v>0.011835</v>
      </c>
      <c r="R45" s="48">
        <v>0.010201</v>
      </c>
      <c r="S45" s="48">
        <v>0.008615</v>
      </c>
      <c r="T45" s="48">
        <v>0.007084</v>
      </c>
      <c r="U45" s="48">
        <v>0.005632</v>
      </c>
      <c r="V45" s="48">
        <v>0.004265</v>
      </c>
      <c r="W45" s="48">
        <v>0.003045</v>
      </c>
      <c r="X45" s="48">
        <v>0.001665</v>
      </c>
      <c r="Y45" s="48">
        <v>0.0</v>
      </c>
      <c r="Z45" s="48">
        <v>-0.002151</v>
      </c>
      <c r="AA45" s="48">
        <v>-0.004307</v>
      </c>
      <c r="AB45" s="48">
        <v>-0.006189</v>
      </c>
      <c r="AC45" s="48">
        <v>-0.007733</v>
      </c>
      <c r="AD45" s="48">
        <v>-0.008673</v>
      </c>
      <c r="AE45" s="48">
        <v>-0.009313</v>
      </c>
      <c r="AF45" s="48">
        <v>-0.009643</v>
      </c>
      <c r="AG45" s="48">
        <v>-0.009715</v>
      </c>
      <c r="AH45" s="48">
        <v>-0.009681</v>
      </c>
      <c r="AI45" s="48">
        <v>-0.009554</v>
      </c>
    </row>
    <row r="46">
      <c r="A46" s="48">
        <v>0.051647</v>
      </c>
      <c r="B46" s="48">
        <v>0.048201</v>
      </c>
      <c r="C46" s="48">
        <v>0.043665</v>
      </c>
      <c r="D46" s="48">
        <v>0.03972</v>
      </c>
      <c r="E46" s="48">
        <v>0.036325</v>
      </c>
      <c r="F46" s="48">
        <v>0.033363</v>
      </c>
      <c r="G46" s="48">
        <v>0.030688</v>
      </c>
      <c r="H46" s="48">
        <v>0.02843</v>
      </c>
      <c r="I46" s="48">
        <v>0.026333</v>
      </c>
      <c r="J46" s="48">
        <v>0.02451</v>
      </c>
      <c r="K46" s="48">
        <v>0.022745</v>
      </c>
      <c r="L46" s="48">
        <v>0.021005</v>
      </c>
      <c r="M46" s="48">
        <v>0.019161</v>
      </c>
      <c r="N46" s="48">
        <v>0.017281</v>
      </c>
      <c r="O46" s="48">
        <v>0.015266</v>
      </c>
      <c r="P46" s="48">
        <v>0.013393</v>
      </c>
      <c r="Q46" s="48">
        <v>0.011647</v>
      </c>
      <c r="R46" s="48">
        <v>0.010022</v>
      </c>
      <c r="S46" s="48">
        <v>0.008468</v>
      </c>
      <c r="T46" s="48">
        <v>0.006955</v>
      </c>
      <c r="U46" s="48">
        <v>0.005551</v>
      </c>
      <c r="V46" s="48">
        <v>0.004216</v>
      </c>
      <c r="W46" s="48">
        <v>0.003015</v>
      </c>
      <c r="X46" s="48">
        <v>0.001665</v>
      </c>
      <c r="Y46" s="48">
        <v>0.0</v>
      </c>
      <c r="Z46" s="48">
        <v>-0.002136</v>
      </c>
      <c r="AA46" s="48">
        <v>-0.004235</v>
      </c>
      <c r="AB46" s="48">
        <v>-0.006092</v>
      </c>
      <c r="AC46" s="48">
        <v>-0.007555</v>
      </c>
      <c r="AD46" s="48">
        <v>-0.008525</v>
      </c>
      <c r="AE46" s="48">
        <v>-0.009141</v>
      </c>
      <c r="AF46" s="48">
        <v>-0.009432</v>
      </c>
      <c r="AG46" s="48">
        <v>-0.009559</v>
      </c>
      <c r="AH46" s="48">
        <v>-0.009536</v>
      </c>
      <c r="AI46" s="48">
        <v>-0.00947</v>
      </c>
    </row>
    <row r="47">
      <c r="A47" s="48">
        <v>0.051457</v>
      </c>
      <c r="B47" s="48">
        <v>0.047978</v>
      </c>
      <c r="C47" s="48">
        <v>0.043419</v>
      </c>
      <c r="D47" s="48">
        <v>0.03947</v>
      </c>
      <c r="E47" s="48">
        <v>0.036086</v>
      </c>
      <c r="F47" s="48">
        <v>0.033105</v>
      </c>
      <c r="G47" s="48">
        <v>0.030426</v>
      </c>
      <c r="H47" s="48">
        <v>0.028179</v>
      </c>
      <c r="I47" s="48">
        <v>0.026089</v>
      </c>
      <c r="J47" s="48">
        <v>0.024271</v>
      </c>
      <c r="K47" s="48">
        <v>0.022519</v>
      </c>
      <c r="L47" s="48">
        <v>0.020767</v>
      </c>
      <c r="M47" s="48">
        <v>0.018922</v>
      </c>
      <c r="N47" s="48">
        <v>0.017093</v>
      </c>
      <c r="O47" s="48">
        <v>0.015077</v>
      </c>
      <c r="P47" s="48">
        <v>0.013226</v>
      </c>
      <c r="Q47" s="48">
        <v>0.011497</v>
      </c>
      <c r="R47" s="48">
        <v>0.009882</v>
      </c>
      <c r="S47" s="48">
        <v>0.008366</v>
      </c>
      <c r="T47" s="48">
        <v>0.006841</v>
      </c>
      <c r="U47" s="48">
        <v>0.005429</v>
      </c>
      <c r="V47" s="48">
        <v>0.004111</v>
      </c>
      <c r="W47" s="48">
        <v>0.002966</v>
      </c>
      <c r="X47" s="48">
        <v>0.001638</v>
      </c>
      <c r="Y47" s="48">
        <v>0.0</v>
      </c>
      <c r="Z47" s="48">
        <v>-0.002105</v>
      </c>
      <c r="AA47" s="48">
        <v>-0.004164</v>
      </c>
      <c r="AB47" s="48">
        <v>-0.005975</v>
      </c>
      <c r="AC47" s="48">
        <v>-0.007459</v>
      </c>
      <c r="AD47" s="48">
        <v>-0.00841</v>
      </c>
      <c r="AE47" s="48">
        <v>-0.008988</v>
      </c>
      <c r="AF47" s="48">
        <v>-0.009245</v>
      </c>
      <c r="AG47" s="48">
        <v>-0.009363</v>
      </c>
      <c r="AH47" s="48">
        <v>-0.009426</v>
      </c>
      <c r="AI47" s="48">
        <v>-0.009287</v>
      </c>
    </row>
    <row r="48">
      <c r="A48" s="48">
        <v>0.051598</v>
      </c>
      <c r="B48" s="48">
        <v>0.048056</v>
      </c>
      <c r="C48" s="48">
        <v>0.04341</v>
      </c>
      <c r="D48" s="48">
        <v>0.03939</v>
      </c>
      <c r="E48" s="48">
        <v>0.035965</v>
      </c>
      <c r="F48" s="48">
        <v>0.032963</v>
      </c>
      <c r="G48" s="48">
        <v>0.030284</v>
      </c>
      <c r="H48" s="48">
        <v>0.028</v>
      </c>
      <c r="I48" s="48">
        <v>0.025885</v>
      </c>
      <c r="J48" s="48">
        <v>0.024072</v>
      </c>
      <c r="K48" s="48">
        <v>0.022337</v>
      </c>
      <c r="L48" s="48">
        <v>0.020574</v>
      </c>
      <c r="M48" s="48">
        <v>0.018747</v>
      </c>
      <c r="N48" s="48">
        <v>0.016899</v>
      </c>
      <c r="O48" s="48">
        <v>0.014912</v>
      </c>
      <c r="P48" s="48">
        <v>0.013058</v>
      </c>
      <c r="Q48" s="48">
        <v>0.011317</v>
      </c>
      <c r="R48" s="48">
        <v>0.009751</v>
      </c>
      <c r="S48" s="48">
        <v>0.008219</v>
      </c>
      <c r="T48" s="48">
        <v>0.006767</v>
      </c>
      <c r="U48" s="48">
        <v>0.005377</v>
      </c>
      <c r="V48" s="48">
        <v>0.004079</v>
      </c>
      <c r="W48" s="48">
        <v>0.002933</v>
      </c>
      <c r="X48" s="48">
        <v>0.001595</v>
      </c>
      <c r="Y48" s="48">
        <v>0.0</v>
      </c>
      <c r="Z48" s="48">
        <v>-0.002073</v>
      </c>
      <c r="AA48" s="48">
        <v>-0.004139</v>
      </c>
      <c r="AB48" s="48">
        <v>-0.005944</v>
      </c>
      <c r="AC48" s="48">
        <v>-0.00742</v>
      </c>
      <c r="AD48" s="48">
        <v>-0.008308</v>
      </c>
      <c r="AE48" s="48">
        <v>-0.008904</v>
      </c>
      <c r="AF48" s="48">
        <v>-0.009159</v>
      </c>
      <c r="AG48" s="48">
        <v>-0.009277</v>
      </c>
      <c r="AH48" s="48">
        <v>-0.009338</v>
      </c>
      <c r="AI48" s="48">
        <v>-0.009269</v>
      </c>
    </row>
    <row r="49">
      <c r="A49" s="48">
        <v>0.052396</v>
      </c>
      <c r="B49" s="48">
        <v>0.04867</v>
      </c>
      <c r="C49" s="48">
        <v>0.043849</v>
      </c>
      <c r="D49" s="48">
        <v>0.039738</v>
      </c>
      <c r="E49" s="48">
        <v>0.036258</v>
      </c>
      <c r="F49" s="48">
        <v>0.033188</v>
      </c>
      <c r="G49" s="48">
        <v>0.030475</v>
      </c>
      <c r="H49" s="48">
        <v>0.028138</v>
      </c>
      <c r="I49" s="48">
        <v>0.025987</v>
      </c>
      <c r="J49" s="48">
        <v>0.024147</v>
      </c>
      <c r="K49" s="48">
        <v>0.022378</v>
      </c>
      <c r="L49" s="48">
        <v>0.020599</v>
      </c>
      <c r="M49" s="48">
        <v>0.018748</v>
      </c>
      <c r="N49" s="48">
        <v>0.016876</v>
      </c>
      <c r="O49" s="48">
        <v>0.014885</v>
      </c>
      <c r="P49" s="48">
        <v>0.013029</v>
      </c>
      <c r="Q49" s="48">
        <v>0.011305</v>
      </c>
      <c r="R49" s="48">
        <v>0.009726</v>
      </c>
      <c r="S49" s="48">
        <v>0.008199</v>
      </c>
      <c r="T49" s="48">
        <v>0.006715</v>
      </c>
      <c r="U49" s="48">
        <v>0.005342</v>
      </c>
      <c r="V49" s="48">
        <v>0.004055</v>
      </c>
      <c r="W49" s="48">
        <v>0.002899</v>
      </c>
      <c r="X49" s="48">
        <v>0.001605</v>
      </c>
      <c r="Y49" s="48">
        <v>0.0</v>
      </c>
      <c r="Z49" s="48">
        <v>-0.002042</v>
      </c>
      <c r="AA49" s="48">
        <v>-0.004075</v>
      </c>
      <c r="AB49" s="48">
        <v>-0.00587</v>
      </c>
      <c r="AC49" s="48">
        <v>-0.007305</v>
      </c>
      <c r="AD49" s="48">
        <v>-0.0082</v>
      </c>
      <c r="AE49" s="48">
        <v>-0.00878</v>
      </c>
      <c r="AF49" s="48">
        <v>-0.009037</v>
      </c>
      <c r="AG49" s="48">
        <v>-0.00913</v>
      </c>
      <c r="AH49" s="48">
        <v>-0.009227</v>
      </c>
      <c r="AI49" s="48">
        <v>-0.009173</v>
      </c>
    </row>
    <row r="50">
      <c r="A50" s="48">
        <v>0.05375</v>
      </c>
      <c r="B50" s="48">
        <v>0.049882</v>
      </c>
      <c r="C50" s="48">
        <v>0.04483</v>
      </c>
      <c r="D50" s="48">
        <v>0.040474</v>
      </c>
      <c r="E50" s="48">
        <v>0.036803</v>
      </c>
      <c r="F50" s="48">
        <v>0.033608</v>
      </c>
      <c r="G50" s="48">
        <v>0.030757</v>
      </c>
      <c r="H50" s="48">
        <v>0.028351</v>
      </c>
      <c r="I50" s="48">
        <v>0.026179</v>
      </c>
      <c r="J50" s="48">
        <v>0.024278</v>
      </c>
      <c r="K50" s="48">
        <v>0.022476</v>
      </c>
      <c r="L50" s="48">
        <v>0.020679</v>
      </c>
      <c r="M50" s="48">
        <v>0.018788</v>
      </c>
      <c r="N50" s="48">
        <v>0.016901</v>
      </c>
      <c r="O50" s="48">
        <v>0.014869</v>
      </c>
      <c r="P50" s="48">
        <v>0.013025</v>
      </c>
      <c r="Q50" s="48">
        <v>0.011262</v>
      </c>
      <c r="R50" s="48">
        <v>0.009699</v>
      </c>
      <c r="S50" s="48">
        <v>0.008174</v>
      </c>
      <c r="T50" s="48">
        <v>0.006695</v>
      </c>
      <c r="U50" s="48">
        <v>0.005346</v>
      </c>
      <c r="V50" s="48">
        <v>0.004033</v>
      </c>
      <c r="W50" s="48">
        <v>0.002899</v>
      </c>
      <c r="X50" s="48">
        <v>0.001617</v>
      </c>
      <c r="Y50" s="48">
        <v>0.0</v>
      </c>
      <c r="Z50" s="48">
        <v>-0.002048</v>
      </c>
      <c r="AA50" s="48">
        <v>-0.004056</v>
      </c>
      <c r="AB50" s="48">
        <v>-0.005854</v>
      </c>
      <c r="AC50" s="48">
        <v>-0.007301</v>
      </c>
      <c r="AD50" s="48">
        <v>-0.00818</v>
      </c>
      <c r="AE50" s="48">
        <v>-0.00875</v>
      </c>
      <c r="AF50" s="48">
        <v>-0.008951</v>
      </c>
      <c r="AG50" s="48">
        <v>-0.009031</v>
      </c>
      <c r="AH50" s="48">
        <v>-0.00915</v>
      </c>
      <c r="AI50" s="48">
        <v>-0.009074</v>
      </c>
    </row>
    <row r="51">
      <c r="A51" s="48">
        <v>0.055056</v>
      </c>
      <c r="B51" s="48">
        <v>0.051073</v>
      </c>
      <c r="C51" s="48">
        <v>0.045836</v>
      </c>
      <c r="D51" s="48">
        <v>0.041365</v>
      </c>
      <c r="E51" s="48">
        <v>0.037567</v>
      </c>
      <c r="F51" s="48">
        <v>0.034239</v>
      </c>
      <c r="G51" s="48">
        <v>0.031326</v>
      </c>
      <c r="H51" s="48">
        <v>0.028847</v>
      </c>
      <c r="I51" s="48">
        <v>0.026567</v>
      </c>
      <c r="J51" s="48">
        <v>0.024584</v>
      </c>
      <c r="K51" s="48">
        <v>0.022728</v>
      </c>
      <c r="L51" s="48">
        <v>0.02085</v>
      </c>
      <c r="M51" s="48">
        <v>0.01889</v>
      </c>
      <c r="N51" s="48">
        <v>0.016935</v>
      </c>
      <c r="O51" s="48">
        <v>0.014878</v>
      </c>
      <c r="P51" s="48">
        <v>0.013</v>
      </c>
      <c r="Q51" s="48">
        <v>0.011234</v>
      </c>
      <c r="R51" s="48">
        <v>0.009652</v>
      </c>
      <c r="S51" s="48">
        <v>0.00815</v>
      </c>
      <c r="T51" s="48">
        <v>0.006674</v>
      </c>
      <c r="U51" s="48">
        <v>0.005291</v>
      </c>
      <c r="V51" s="48">
        <v>0.004015</v>
      </c>
      <c r="W51" s="48">
        <v>0.002855</v>
      </c>
      <c r="X51" s="48">
        <v>0.001615</v>
      </c>
      <c r="Y51" s="48">
        <v>0.0</v>
      </c>
      <c r="Z51" s="48">
        <v>-0.00204</v>
      </c>
      <c r="AA51" s="48">
        <v>-0.004053</v>
      </c>
      <c r="AB51" s="48">
        <v>-0.005837</v>
      </c>
      <c r="AC51" s="48">
        <v>-0.00729</v>
      </c>
      <c r="AD51" s="48">
        <v>-0.008144</v>
      </c>
      <c r="AE51" s="48">
        <v>-0.008672</v>
      </c>
      <c r="AF51" s="48">
        <v>-0.008884</v>
      </c>
      <c r="AG51" s="48">
        <v>-0.008966</v>
      </c>
      <c r="AH51" s="48">
        <v>-0.009047</v>
      </c>
      <c r="AI51" s="48">
        <v>-0.008963</v>
      </c>
    </row>
    <row r="52">
      <c r="A52" s="48">
        <v>0.056194</v>
      </c>
      <c r="B52" s="48">
        <v>0.052018</v>
      </c>
      <c r="C52" s="48">
        <v>0.046585</v>
      </c>
      <c r="D52" s="48">
        <v>0.041967</v>
      </c>
      <c r="E52" s="48">
        <v>0.038109</v>
      </c>
      <c r="F52" s="48">
        <v>0.034755</v>
      </c>
      <c r="G52" s="48">
        <v>0.031795</v>
      </c>
      <c r="H52" s="48">
        <v>0.029225</v>
      </c>
      <c r="I52" s="48">
        <v>0.026889</v>
      </c>
      <c r="J52" s="48">
        <v>0.024884</v>
      </c>
      <c r="K52" s="48">
        <v>0.022991</v>
      </c>
      <c r="L52" s="48">
        <v>0.021081</v>
      </c>
      <c r="M52" s="48">
        <v>0.019093</v>
      </c>
      <c r="N52" s="48">
        <v>0.017106</v>
      </c>
      <c r="O52" s="48">
        <v>0.015023</v>
      </c>
      <c r="P52" s="48">
        <v>0.013095</v>
      </c>
      <c r="Q52" s="48">
        <v>0.011343</v>
      </c>
      <c r="R52" s="48">
        <v>0.00974</v>
      </c>
      <c r="S52" s="48">
        <v>0.008196</v>
      </c>
      <c r="T52" s="48">
        <v>0.006722</v>
      </c>
      <c r="U52" s="48">
        <v>0.005337</v>
      </c>
      <c r="V52" s="48">
        <v>0.004056</v>
      </c>
      <c r="W52" s="48">
        <v>0.002911</v>
      </c>
      <c r="X52" s="48">
        <v>0.001622</v>
      </c>
      <c r="Y52" s="48">
        <v>0.0</v>
      </c>
      <c r="Z52" s="48">
        <v>-0.002033</v>
      </c>
      <c r="AA52" s="48">
        <v>-0.004031</v>
      </c>
      <c r="AB52" s="48">
        <v>-0.005814</v>
      </c>
      <c r="AC52" s="48">
        <v>-0.007225</v>
      </c>
      <c r="AD52" s="48">
        <v>-0.008064</v>
      </c>
      <c r="AE52" s="48">
        <v>-0.0086</v>
      </c>
      <c r="AF52" s="48">
        <v>-0.008775</v>
      </c>
      <c r="AG52" s="48">
        <v>-0.008834</v>
      </c>
      <c r="AH52" s="48">
        <v>-0.00891</v>
      </c>
      <c r="AI52" s="48">
        <v>-0.00885</v>
      </c>
    </row>
    <row r="53">
      <c r="A53" s="48">
        <v>0.056997</v>
      </c>
      <c r="B53" s="48">
        <v>0.052731</v>
      </c>
      <c r="C53" s="48">
        <v>0.047154</v>
      </c>
      <c r="D53" s="48">
        <v>0.042397</v>
      </c>
      <c r="E53" s="48">
        <v>0.038407</v>
      </c>
      <c r="F53" s="48">
        <v>0.03493</v>
      </c>
      <c r="G53" s="48">
        <v>0.031885</v>
      </c>
      <c r="H53" s="48">
        <v>0.02931</v>
      </c>
      <c r="I53" s="48">
        <v>0.026994</v>
      </c>
      <c r="J53" s="48">
        <v>0.024993</v>
      </c>
      <c r="K53" s="48">
        <v>0.023089</v>
      </c>
      <c r="L53" s="48">
        <v>0.021164</v>
      </c>
      <c r="M53" s="48">
        <v>0.019127</v>
      </c>
      <c r="N53" s="48">
        <v>0.017139</v>
      </c>
      <c r="O53" s="48">
        <v>0.015007</v>
      </c>
      <c r="P53" s="48">
        <v>0.013107</v>
      </c>
      <c r="Q53" s="48">
        <v>0.011311</v>
      </c>
      <c r="R53" s="48">
        <v>0.009701</v>
      </c>
      <c r="S53" s="48">
        <v>0.008171</v>
      </c>
      <c r="T53" s="48">
        <v>0.006713</v>
      </c>
      <c r="U53" s="48">
        <v>0.005323</v>
      </c>
      <c r="V53" s="48">
        <v>0.004046</v>
      </c>
      <c r="W53" s="48">
        <v>0.00291</v>
      </c>
      <c r="X53" s="48">
        <v>0.001606</v>
      </c>
      <c r="Y53" s="48">
        <v>0.0</v>
      </c>
      <c r="Z53" s="48">
        <v>-0.002048</v>
      </c>
      <c r="AA53" s="48">
        <v>-0.004045</v>
      </c>
      <c r="AB53" s="48">
        <v>-0.005818</v>
      </c>
      <c r="AC53" s="48">
        <v>-0.007262</v>
      </c>
      <c r="AD53" s="48">
        <v>-0.008071</v>
      </c>
      <c r="AE53" s="48">
        <v>-0.008607</v>
      </c>
      <c r="AF53" s="48">
        <v>-0.008794</v>
      </c>
      <c r="AG53" s="48">
        <v>-0.008815</v>
      </c>
      <c r="AH53" s="48">
        <v>-0.008859</v>
      </c>
      <c r="AI53" s="48">
        <v>-0.008819</v>
      </c>
    </row>
    <row r="54">
      <c r="A54" s="48">
        <v>0.057313</v>
      </c>
      <c r="B54" s="48">
        <v>0.052992</v>
      </c>
      <c r="C54" s="48">
        <v>0.047343</v>
      </c>
      <c r="D54" s="48">
        <v>0.042565</v>
      </c>
      <c r="E54" s="48">
        <v>0.038531</v>
      </c>
      <c r="F54" s="48">
        <v>0.03505</v>
      </c>
      <c r="G54" s="48">
        <v>0.03196</v>
      </c>
      <c r="H54" s="48">
        <v>0.029336</v>
      </c>
      <c r="I54" s="48">
        <v>0.026952</v>
      </c>
      <c r="J54" s="48">
        <v>0.0249</v>
      </c>
      <c r="K54" s="48">
        <v>0.022973</v>
      </c>
      <c r="L54" s="48">
        <v>0.021106</v>
      </c>
      <c r="M54" s="48">
        <v>0.019137</v>
      </c>
      <c r="N54" s="48">
        <v>0.017134</v>
      </c>
      <c r="O54" s="48">
        <v>0.015004</v>
      </c>
      <c r="P54" s="48">
        <v>0.013105</v>
      </c>
      <c r="Q54" s="48">
        <v>0.011306</v>
      </c>
      <c r="R54" s="48">
        <v>0.009701</v>
      </c>
      <c r="S54" s="48">
        <v>0.008184</v>
      </c>
      <c r="T54" s="48">
        <v>0.006696</v>
      </c>
      <c r="U54" s="48">
        <v>0.00531</v>
      </c>
      <c r="V54" s="48">
        <v>0.004012</v>
      </c>
      <c r="W54" s="48">
        <v>0.002865</v>
      </c>
      <c r="X54" s="48">
        <v>0.001625</v>
      </c>
      <c r="Y54" s="48">
        <v>0.0</v>
      </c>
      <c r="Z54" s="48">
        <v>-0.002022</v>
      </c>
      <c r="AA54" s="48">
        <v>-0.004035</v>
      </c>
      <c r="AB54" s="48">
        <v>-0.005793</v>
      </c>
      <c r="AC54" s="48">
        <v>-0.007213</v>
      </c>
      <c r="AD54" s="48">
        <v>-0.008012</v>
      </c>
      <c r="AE54" s="48">
        <v>-0.008523</v>
      </c>
      <c r="AF54" s="48">
        <v>-0.008689</v>
      </c>
      <c r="AG54" s="48">
        <v>-0.008719</v>
      </c>
      <c r="AH54" s="48">
        <v>-0.008725</v>
      </c>
      <c r="AI54" s="48">
        <v>-0.008704</v>
      </c>
    </row>
    <row r="55">
      <c r="A55" s="48">
        <v>0.057159</v>
      </c>
      <c r="B55" s="48">
        <v>0.052838</v>
      </c>
      <c r="C55" s="48">
        <v>0.0472</v>
      </c>
      <c r="D55" s="48">
        <v>0.04241</v>
      </c>
      <c r="E55" s="48">
        <v>0.038389</v>
      </c>
      <c r="F55" s="48">
        <v>0.034898</v>
      </c>
      <c r="G55" s="48">
        <v>0.031795</v>
      </c>
      <c r="H55" s="48">
        <v>0.029202</v>
      </c>
      <c r="I55" s="48">
        <v>0.026833</v>
      </c>
      <c r="J55" s="48">
        <v>0.024769</v>
      </c>
      <c r="K55" s="48">
        <v>0.022835</v>
      </c>
      <c r="L55" s="48">
        <v>0.020901</v>
      </c>
      <c r="M55" s="48">
        <v>0.019042</v>
      </c>
      <c r="N55" s="48">
        <v>0.017028</v>
      </c>
      <c r="O55" s="48">
        <v>0.01492</v>
      </c>
      <c r="P55" s="48">
        <v>0.012995</v>
      </c>
      <c r="Q55" s="48">
        <v>0.01123</v>
      </c>
      <c r="R55" s="48">
        <v>0.009631</v>
      </c>
      <c r="S55" s="48">
        <v>0.008145</v>
      </c>
      <c r="T55" s="48">
        <v>0.006661</v>
      </c>
      <c r="U55" s="48">
        <v>0.005271</v>
      </c>
      <c r="V55" s="48">
        <v>0.004016</v>
      </c>
      <c r="W55" s="48">
        <v>0.002889</v>
      </c>
      <c r="X55" s="48">
        <v>0.001627</v>
      </c>
      <c r="Y55" s="48">
        <v>0.0</v>
      </c>
      <c r="Z55" s="48">
        <v>-0.00202</v>
      </c>
      <c r="AA55" s="48">
        <v>-0.004013</v>
      </c>
      <c r="AB55" s="48">
        <v>-0.00578</v>
      </c>
      <c r="AC55" s="48">
        <v>-0.007184</v>
      </c>
      <c r="AD55" s="48">
        <v>-0.007971</v>
      </c>
      <c r="AE55" s="48">
        <v>-0.008488</v>
      </c>
      <c r="AF55" s="48">
        <v>-0.008647</v>
      </c>
      <c r="AG55" s="48">
        <v>-0.00862</v>
      </c>
      <c r="AH55" s="48">
        <v>-0.008655</v>
      </c>
      <c r="AI55" s="48">
        <v>-0.008506</v>
      </c>
    </row>
    <row r="56">
      <c r="A56" s="48">
        <v>0.056607</v>
      </c>
      <c r="B56" s="48">
        <v>0.052325</v>
      </c>
      <c r="C56" s="48">
        <v>0.046734</v>
      </c>
      <c r="D56" s="48">
        <v>0.04198</v>
      </c>
      <c r="E56" s="48">
        <v>0.038003</v>
      </c>
      <c r="F56" s="48">
        <v>0.034543</v>
      </c>
      <c r="G56" s="48">
        <v>0.031474</v>
      </c>
      <c r="H56" s="48">
        <v>0.028882</v>
      </c>
      <c r="I56" s="48">
        <v>0.026555</v>
      </c>
      <c r="J56" s="48">
        <v>0.024492</v>
      </c>
      <c r="K56" s="48">
        <v>0.022586</v>
      </c>
      <c r="L56" s="48">
        <v>0.020785</v>
      </c>
      <c r="M56" s="48">
        <v>0.018814</v>
      </c>
      <c r="N56" s="48">
        <v>0.016809</v>
      </c>
      <c r="O56" s="48">
        <v>0.014715</v>
      </c>
      <c r="P56" s="48">
        <v>0.01283</v>
      </c>
      <c r="Q56" s="48">
        <v>0.011111</v>
      </c>
      <c r="R56" s="48">
        <v>0.009512</v>
      </c>
      <c r="S56" s="48">
        <v>0.008041</v>
      </c>
      <c r="T56" s="48">
        <v>0.006549</v>
      </c>
      <c r="U56" s="48">
        <v>0.00522</v>
      </c>
      <c r="V56" s="48">
        <v>0.003979</v>
      </c>
      <c r="W56" s="48">
        <v>0.002819</v>
      </c>
      <c r="X56" s="48">
        <v>0.001584</v>
      </c>
      <c r="Y56" s="48">
        <v>0.0</v>
      </c>
      <c r="Z56" s="48">
        <v>-0.001992</v>
      </c>
      <c r="AA56" s="48">
        <v>-0.003998</v>
      </c>
      <c r="AB56" s="48">
        <v>-0.005759</v>
      </c>
      <c r="AC56" s="48">
        <v>-0.007143</v>
      </c>
      <c r="AD56" s="48">
        <v>-0.007904</v>
      </c>
      <c r="AE56" s="48">
        <v>-0.008413</v>
      </c>
      <c r="AF56" s="48">
        <v>-0.008515</v>
      </c>
      <c r="AG56" s="48">
        <v>-0.00848</v>
      </c>
      <c r="AH56" s="48">
        <v>-0.008469</v>
      </c>
      <c r="AI56" s="48">
        <v>-0.008295</v>
      </c>
    </row>
    <row r="57">
      <c r="A57" s="48">
        <v>0.055957</v>
      </c>
      <c r="B57" s="48">
        <v>0.051723</v>
      </c>
      <c r="C57" s="48">
        <v>0.046196</v>
      </c>
      <c r="D57" s="48">
        <v>0.041525</v>
      </c>
      <c r="E57" s="48">
        <v>0.037589</v>
      </c>
      <c r="F57" s="48">
        <v>0.03416</v>
      </c>
      <c r="G57" s="48">
        <v>0.031144</v>
      </c>
      <c r="H57" s="48">
        <v>0.028601</v>
      </c>
      <c r="I57" s="48">
        <v>0.026314</v>
      </c>
      <c r="J57" s="48">
        <v>0.024335</v>
      </c>
      <c r="K57" s="48">
        <v>0.022487</v>
      </c>
      <c r="L57" s="48">
        <v>0.020599</v>
      </c>
      <c r="M57" s="48">
        <v>0.018617</v>
      </c>
      <c r="N57" s="48">
        <v>0.016642</v>
      </c>
      <c r="O57" s="48">
        <v>0.014567</v>
      </c>
      <c r="P57" s="48">
        <v>0.012698</v>
      </c>
      <c r="Q57" s="48">
        <v>0.011014</v>
      </c>
      <c r="R57" s="48">
        <v>0.009435</v>
      </c>
      <c r="S57" s="48">
        <v>0.007939</v>
      </c>
      <c r="T57" s="48">
        <v>0.006506</v>
      </c>
      <c r="U57" s="48">
        <v>0.005177</v>
      </c>
      <c r="V57" s="48">
        <v>0.003935</v>
      </c>
      <c r="W57" s="48">
        <v>0.002803</v>
      </c>
      <c r="X57" s="48">
        <v>0.001602</v>
      </c>
      <c r="Y57" s="48">
        <v>0.0</v>
      </c>
      <c r="Z57" s="48">
        <v>-0.002004</v>
      </c>
      <c r="AA57" s="48">
        <v>-0.00395</v>
      </c>
      <c r="AB57" s="48">
        <v>-0.005703</v>
      </c>
      <c r="AC57" s="48">
        <v>-0.007063</v>
      </c>
      <c r="AD57" s="48">
        <v>-0.007818</v>
      </c>
      <c r="AE57" s="48">
        <v>-0.008291</v>
      </c>
      <c r="AF57" s="48">
        <v>-0.008405</v>
      </c>
      <c r="AG57" s="48">
        <v>-0.008342</v>
      </c>
      <c r="AH57" s="48">
        <v>-0.008297</v>
      </c>
      <c r="AI57" s="48">
        <v>-0.008238</v>
      </c>
    </row>
    <row r="58">
      <c r="A58" s="48">
        <v>0.055236</v>
      </c>
      <c r="B58" s="48">
        <v>0.051057</v>
      </c>
      <c r="C58" s="48">
        <v>0.045625</v>
      </c>
      <c r="D58" s="48">
        <v>0.041015</v>
      </c>
      <c r="E58" s="48">
        <v>0.037178</v>
      </c>
      <c r="F58" s="48">
        <v>0.033837</v>
      </c>
      <c r="G58" s="48">
        <v>0.03089</v>
      </c>
      <c r="H58" s="48">
        <v>0.0284</v>
      </c>
      <c r="I58" s="48">
        <v>0.026089</v>
      </c>
      <c r="J58" s="48">
        <v>0.024097</v>
      </c>
      <c r="K58" s="48">
        <v>0.02224</v>
      </c>
      <c r="L58" s="48">
        <v>0.020376</v>
      </c>
      <c r="M58" s="48">
        <v>0.018418</v>
      </c>
      <c r="N58" s="48">
        <v>0.01647</v>
      </c>
      <c r="O58" s="48">
        <v>0.014427</v>
      </c>
      <c r="P58" s="48">
        <v>0.01256</v>
      </c>
      <c r="Q58" s="48">
        <v>0.010868</v>
      </c>
      <c r="R58" s="48">
        <v>0.009346</v>
      </c>
      <c r="S58" s="48">
        <v>0.007871</v>
      </c>
      <c r="T58" s="48">
        <v>0.006443</v>
      </c>
      <c r="U58" s="48">
        <v>0.00514</v>
      </c>
      <c r="V58" s="48">
        <v>0.003888</v>
      </c>
      <c r="W58" s="48">
        <v>0.002807</v>
      </c>
      <c r="X58" s="48">
        <v>0.001568</v>
      </c>
      <c r="Y58" s="48">
        <v>0.0</v>
      </c>
      <c r="Z58" s="48">
        <v>-0.001966</v>
      </c>
      <c r="AA58" s="48">
        <v>-0.00392</v>
      </c>
      <c r="AB58" s="48">
        <v>-0.005639</v>
      </c>
      <c r="AC58" s="48">
        <v>-0.006952</v>
      </c>
      <c r="AD58" s="48">
        <v>-0.007697</v>
      </c>
      <c r="AE58" s="48">
        <v>-0.008138</v>
      </c>
      <c r="AF58" s="48">
        <v>-0.008229</v>
      </c>
      <c r="AG58" s="48">
        <v>-0.008193</v>
      </c>
      <c r="AH58" s="48">
        <v>-0.008057</v>
      </c>
      <c r="AI58" s="48">
        <v>-0.007886</v>
      </c>
    </row>
    <row r="59">
      <c r="A59" s="48">
        <v>0.054369</v>
      </c>
      <c r="B59" s="48">
        <v>0.050318</v>
      </c>
      <c r="C59" s="48">
        <v>0.045021</v>
      </c>
      <c r="D59" s="48">
        <v>0.040526</v>
      </c>
      <c r="E59" s="48">
        <v>0.036711</v>
      </c>
      <c r="F59" s="48">
        <v>0.033387</v>
      </c>
      <c r="G59" s="48">
        <v>0.030449</v>
      </c>
      <c r="H59" s="48">
        <v>0.027932</v>
      </c>
      <c r="I59" s="48">
        <v>0.025688</v>
      </c>
      <c r="J59" s="48">
        <v>0.023723</v>
      </c>
      <c r="K59" s="48">
        <v>0.021874</v>
      </c>
      <c r="L59" s="48">
        <v>0.020052</v>
      </c>
      <c r="M59" s="48">
        <v>0.018141</v>
      </c>
      <c r="N59" s="48">
        <v>0.016206</v>
      </c>
      <c r="O59" s="48">
        <v>0.014169</v>
      </c>
      <c r="P59" s="48">
        <v>0.012349</v>
      </c>
      <c r="Q59" s="48">
        <v>0.010658</v>
      </c>
      <c r="R59" s="48">
        <v>0.009144</v>
      </c>
      <c r="S59" s="48">
        <v>0.007717</v>
      </c>
      <c r="T59" s="48">
        <v>0.006327</v>
      </c>
      <c r="U59" s="48">
        <v>0.005024</v>
      </c>
      <c r="V59" s="48">
        <v>0.003813</v>
      </c>
      <c r="W59" s="48">
        <v>0.002729</v>
      </c>
      <c r="X59" s="48">
        <v>0.001525</v>
      </c>
      <c r="Y59" s="48">
        <v>0.0</v>
      </c>
      <c r="Z59" s="48">
        <v>-0.001944</v>
      </c>
      <c r="AA59" s="48">
        <v>-0.003875</v>
      </c>
      <c r="AB59" s="48">
        <v>-0.005563</v>
      </c>
      <c r="AC59" s="48">
        <v>-0.006884</v>
      </c>
      <c r="AD59" s="48">
        <v>-0.007642</v>
      </c>
      <c r="AE59" s="48">
        <v>-0.008038</v>
      </c>
      <c r="AF59" s="48">
        <v>-0.008135</v>
      </c>
      <c r="AG59" s="48">
        <v>-0.008047</v>
      </c>
      <c r="AH59" s="48">
        <v>-0.007898</v>
      </c>
      <c r="AI59" s="48">
        <v>-0.007678</v>
      </c>
    </row>
    <row r="60">
      <c r="A60" s="48">
        <v>0.053509</v>
      </c>
      <c r="B60" s="48">
        <v>0.049499</v>
      </c>
      <c r="C60" s="48">
        <v>0.044266</v>
      </c>
      <c r="D60" s="48">
        <v>0.039846</v>
      </c>
      <c r="E60" s="48">
        <v>0.036123</v>
      </c>
      <c r="F60" s="48">
        <v>0.032842</v>
      </c>
      <c r="G60" s="48">
        <v>0.029975</v>
      </c>
      <c r="H60" s="48">
        <v>0.027502</v>
      </c>
      <c r="I60" s="48">
        <v>0.025274</v>
      </c>
      <c r="J60" s="48">
        <v>0.023348</v>
      </c>
      <c r="K60" s="48">
        <v>0.021518</v>
      </c>
      <c r="L60" s="48">
        <v>0.019748</v>
      </c>
      <c r="M60" s="48">
        <v>0.017889</v>
      </c>
      <c r="N60" s="48">
        <v>0.016004</v>
      </c>
      <c r="O60" s="48">
        <v>0.014001</v>
      </c>
      <c r="P60" s="48">
        <v>0.012237</v>
      </c>
      <c r="Q60" s="48">
        <v>0.010602</v>
      </c>
      <c r="R60" s="48">
        <v>0.00907</v>
      </c>
      <c r="S60" s="48">
        <v>0.00766</v>
      </c>
      <c r="T60" s="48">
        <v>0.006267</v>
      </c>
      <c r="U60" s="48">
        <v>0.004984</v>
      </c>
      <c r="V60" s="48">
        <v>0.003787</v>
      </c>
      <c r="W60" s="48">
        <v>0.00273</v>
      </c>
      <c r="X60" s="48">
        <v>0.001533</v>
      </c>
      <c r="Y60" s="48">
        <v>0.0</v>
      </c>
      <c r="Z60" s="48">
        <v>-0.00195</v>
      </c>
      <c r="AA60" s="48">
        <v>-0.003837</v>
      </c>
      <c r="AB60" s="48">
        <v>-0.005544</v>
      </c>
      <c r="AC60" s="48">
        <v>-0.00681</v>
      </c>
      <c r="AD60" s="48">
        <v>-0.007524</v>
      </c>
      <c r="AE60" s="48">
        <v>-0.007907</v>
      </c>
      <c r="AF60" s="48">
        <v>-0.00797</v>
      </c>
      <c r="AG60" s="48">
        <v>-0.007862</v>
      </c>
      <c r="AH60" s="48">
        <v>-0.007676</v>
      </c>
      <c r="AI60" s="48">
        <v>-0.007413</v>
      </c>
    </row>
    <row r="61">
      <c r="A61" s="48">
        <v>0.052637</v>
      </c>
      <c r="B61" s="48">
        <v>0.048722</v>
      </c>
      <c r="C61" s="48">
        <v>0.043611</v>
      </c>
      <c r="D61" s="48">
        <v>0.039279</v>
      </c>
      <c r="E61" s="48">
        <v>0.035645</v>
      </c>
      <c r="F61" s="48">
        <v>0.032433</v>
      </c>
      <c r="G61" s="48">
        <v>0.029606</v>
      </c>
      <c r="H61" s="48">
        <v>0.027217</v>
      </c>
      <c r="I61" s="48">
        <v>0.025043</v>
      </c>
      <c r="J61" s="48">
        <v>0.023154</v>
      </c>
      <c r="K61" s="48">
        <v>0.021338</v>
      </c>
      <c r="L61" s="48">
        <v>0.019577</v>
      </c>
      <c r="M61" s="48">
        <v>0.017708</v>
      </c>
      <c r="N61" s="48">
        <v>0.015858</v>
      </c>
      <c r="O61" s="48">
        <v>0.013852</v>
      </c>
      <c r="P61" s="48">
        <v>0.012071</v>
      </c>
      <c r="Q61" s="48">
        <v>0.010463</v>
      </c>
      <c r="R61" s="48">
        <v>0.008973</v>
      </c>
      <c r="S61" s="48">
        <v>0.007561</v>
      </c>
      <c r="T61" s="48">
        <v>0.006183</v>
      </c>
      <c r="U61" s="48">
        <v>0.00493</v>
      </c>
      <c r="V61" s="48">
        <v>0.003751</v>
      </c>
      <c r="W61" s="48">
        <v>0.002693</v>
      </c>
      <c r="X61" s="48">
        <v>0.001505</v>
      </c>
      <c r="Y61" s="48">
        <v>0.0</v>
      </c>
      <c r="Z61" s="48">
        <v>-0.001919</v>
      </c>
      <c r="AA61" s="48">
        <v>-0.003788</v>
      </c>
      <c r="AB61" s="48">
        <v>-0.005444</v>
      </c>
      <c r="AC61" s="48">
        <v>-0.006741</v>
      </c>
      <c r="AD61" s="48">
        <v>-0.007389</v>
      </c>
      <c r="AE61" s="48">
        <v>-0.007785</v>
      </c>
      <c r="AF61" s="48">
        <v>-0.007816</v>
      </c>
      <c r="AG61" s="48">
        <v>-0.007687</v>
      </c>
      <c r="AH61" s="48">
        <v>-0.007463</v>
      </c>
      <c r="AI61" s="48">
        <v>-0.00717</v>
      </c>
    </row>
    <row r="62">
      <c r="A62" s="48">
        <v>0.051635</v>
      </c>
      <c r="B62" s="48">
        <v>0.047841</v>
      </c>
      <c r="C62" s="48">
        <v>0.04287</v>
      </c>
      <c r="D62" s="48">
        <v>0.038647</v>
      </c>
      <c r="E62" s="48">
        <v>0.035063</v>
      </c>
      <c r="F62" s="48">
        <v>0.031929</v>
      </c>
      <c r="G62" s="48">
        <v>0.029153</v>
      </c>
      <c r="H62" s="48">
        <v>0.026783</v>
      </c>
      <c r="I62" s="48">
        <v>0.024628</v>
      </c>
      <c r="J62" s="48">
        <v>0.022754</v>
      </c>
      <c r="K62" s="48">
        <v>0.020999</v>
      </c>
      <c r="L62" s="48">
        <v>0.019251</v>
      </c>
      <c r="M62" s="48">
        <v>0.017429</v>
      </c>
      <c r="N62" s="48">
        <v>0.015596</v>
      </c>
      <c r="O62" s="48">
        <v>0.013639</v>
      </c>
      <c r="P62" s="48">
        <v>0.011883</v>
      </c>
      <c r="Q62" s="48">
        <v>0.010305</v>
      </c>
      <c r="R62" s="48">
        <v>0.008838</v>
      </c>
      <c r="S62" s="48">
        <v>0.007447</v>
      </c>
      <c r="T62" s="48">
        <v>0.006121</v>
      </c>
      <c r="U62" s="48">
        <v>0.004855</v>
      </c>
      <c r="V62" s="48">
        <v>0.003685</v>
      </c>
      <c r="W62" s="48">
        <v>0.002644</v>
      </c>
      <c r="X62" s="48">
        <v>0.001485</v>
      </c>
      <c r="Y62" s="48">
        <v>0.0</v>
      </c>
      <c r="Z62" s="48">
        <v>-0.001898</v>
      </c>
      <c r="AA62" s="48">
        <v>-0.003742</v>
      </c>
      <c r="AB62" s="48">
        <v>-0.005388</v>
      </c>
      <c r="AC62" s="48">
        <v>-0.006634</v>
      </c>
      <c r="AD62" s="48">
        <v>-0.007294</v>
      </c>
      <c r="AE62" s="48">
        <v>-0.007658</v>
      </c>
      <c r="AF62" s="48">
        <v>-0.007659</v>
      </c>
      <c r="AG62" s="48">
        <v>-0.007528</v>
      </c>
      <c r="AH62" s="48">
        <v>-0.007246</v>
      </c>
      <c r="AI62" s="48">
        <v>-0.007008</v>
      </c>
    </row>
    <row r="63">
      <c r="A63" s="48">
        <v>0.050679</v>
      </c>
      <c r="B63" s="48">
        <v>0.046969</v>
      </c>
      <c r="C63" s="48">
        <v>0.042128</v>
      </c>
      <c r="D63" s="48">
        <v>0.038018</v>
      </c>
      <c r="E63" s="48">
        <v>0.034554</v>
      </c>
      <c r="F63" s="48">
        <v>0.03149</v>
      </c>
      <c r="G63" s="48">
        <v>0.028773</v>
      </c>
      <c r="H63" s="48">
        <v>0.026455</v>
      </c>
      <c r="I63" s="48">
        <v>0.024343</v>
      </c>
      <c r="J63" s="48">
        <v>0.022489</v>
      </c>
      <c r="K63" s="48">
        <v>0.020781</v>
      </c>
      <c r="L63" s="48">
        <v>0.019083</v>
      </c>
      <c r="M63" s="48">
        <v>0.017291</v>
      </c>
      <c r="N63" s="48">
        <v>0.015484</v>
      </c>
      <c r="O63" s="48">
        <v>0.01356</v>
      </c>
      <c r="P63" s="48">
        <v>0.011825</v>
      </c>
      <c r="Q63" s="48">
        <v>0.010237</v>
      </c>
      <c r="R63" s="48">
        <v>0.008783</v>
      </c>
      <c r="S63" s="48">
        <v>0.00742</v>
      </c>
      <c r="T63" s="48">
        <v>0.006065</v>
      </c>
      <c r="U63" s="48">
        <v>0.004815</v>
      </c>
      <c r="V63" s="48">
        <v>0.00368</v>
      </c>
      <c r="W63" s="48">
        <v>0.002638</v>
      </c>
      <c r="X63" s="48">
        <v>0.001478</v>
      </c>
      <c r="Y63" s="48">
        <v>0.0</v>
      </c>
      <c r="Z63" s="48">
        <v>-0.001877</v>
      </c>
      <c r="AA63" s="48">
        <v>-0.003725</v>
      </c>
      <c r="AB63" s="48">
        <v>-0.005359</v>
      </c>
      <c r="AC63" s="48">
        <v>-0.006577</v>
      </c>
      <c r="AD63" s="48">
        <v>-0.007231</v>
      </c>
      <c r="AE63" s="48">
        <v>-0.007573</v>
      </c>
      <c r="AF63" s="48">
        <v>-0.007538</v>
      </c>
      <c r="AG63" s="48">
        <v>-0.007384</v>
      </c>
      <c r="AH63" s="48">
        <v>-0.007081</v>
      </c>
      <c r="AI63" s="48">
        <v>-0.00672</v>
      </c>
    </row>
    <row r="64">
      <c r="A64" s="48">
        <v>0.049601</v>
      </c>
      <c r="B64" s="48">
        <v>0.04602</v>
      </c>
      <c r="C64" s="48">
        <v>0.041344</v>
      </c>
      <c r="D64" s="48">
        <v>0.037373</v>
      </c>
      <c r="E64" s="48">
        <v>0.033984</v>
      </c>
      <c r="F64" s="48">
        <v>0.030969</v>
      </c>
      <c r="G64" s="48">
        <v>0.028306</v>
      </c>
      <c r="H64" s="48">
        <v>0.026039</v>
      </c>
      <c r="I64" s="48">
        <v>0.02397</v>
      </c>
      <c r="J64" s="48">
        <v>0.022163</v>
      </c>
      <c r="K64" s="48">
        <v>0.020446</v>
      </c>
      <c r="L64" s="48">
        <v>0.018784</v>
      </c>
      <c r="M64" s="48">
        <v>0.017018</v>
      </c>
      <c r="N64" s="48">
        <v>0.015251</v>
      </c>
      <c r="O64" s="48">
        <v>0.013349</v>
      </c>
      <c r="P64" s="48">
        <v>0.011652</v>
      </c>
      <c r="Q64" s="48">
        <v>0.010083</v>
      </c>
      <c r="R64" s="48">
        <v>0.008654</v>
      </c>
      <c r="S64" s="48">
        <v>0.007278</v>
      </c>
      <c r="T64" s="48">
        <v>0.005988</v>
      </c>
      <c r="U64" s="48">
        <v>0.004745</v>
      </c>
      <c r="V64" s="48">
        <v>0.003624</v>
      </c>
      <c r="W64" s="48">
        <v>0.002606</v>
      </c>
      <c r="X64" s="48">
        <v>0.001459</v>
      </c>
      <c r="Y64" s="48">
        <v>0.0</v>
      </c>
      <c r="Z64" s="48">
        <v>-0.001866</v>
      </c>
      <c r="AA64" s="48">
        <v>-0.00367</v>
      </c>
      <c r="AB64" s="48">
        <v>-0.005275</v>
      </c>
      <c r="AC64" s="48">
        <v>-0.006483</v>
      </c>
      <c r="AD64" s="48">
        <v>-0.007128</v>
      </c>
      <c r="AE64" s="48">
        <v>-0.007408</v>
      </c>
      <c r="AF64" s="48">
        <v>-0.007385</v>
      </c>
      <c r="AG64" s="48">
        <v>-0.007233</v>
      </c>
      <c r="AH64" s="48">
        <v>-0.006878</v>
      </c>
      <c r="AI64" s="48">
        <v>-0.006631</v>
      </c>
    </row>
    <row r="65">
      <c r="A65" s="48">
        <v>0.048492</v>
      </c>
      <c r="B65" s="48">
        <v>0.045044</v>
      </c>
      <c r="C65" s="48">
        <v>0.04052</v>
      </c>
      <c r="D65" s="48">
        <v>0.036687</v>
      </c>
      <c r="E65" s="48">
        <v>0.033417</v>
      </c>
      <c r="F65" s="48">
        <v>0.030496</v>
      </c>
      <c r="G65" s="48">
        <v>0.027929</v>
      </c>
      <c r="H65" s="48">
        <v>0.025709</v>
      </c>
      <c r="I65" s="48">
        <v>0.023687</v>
      </c>
      <c r="J65" s="48">
        <v>0.021916</v>
      </c>
      <c r="K65" s="48">
        <v>0.020245</v>
      </c>
      <c r="L65" s="48">
        <v>0.018603</v>
      </c>
      <c r="M65" s="48">
        <v>0.016895</v>
      </c>
      <c r="N65" s="48">
        <v>0.015124</v>
      </c>
      <c r="O65" s="48">
        <v>0.013253</v>
      </c>
      <c r="P65" s="48">
        <v>0.011546</v>
      </c>
      <c r="Q65" s="48">
        <v>0.010008</v>
      </c>
      <c r="R65" s="48">
        <v>0.008591</v>
      </c>
      <c r="S65" s="48">
        <v>0.007247</v>
      </c>
      <c r="T65" s="48">
        <v>0.005925</v>
      </c>
      <c r="U65" s="48">
        <v>0.004702</v>
      </c>
      <c r="V65" s="48">
        <v>0.003576</v>
      </c>
      <c r="W65" s="48">
        <v>0.002587</v>
      </c>
      <c r="X65" s="48">
        <v>0.001448</v>
      </c>
      <c r="Y65" s="48">
        <v>0.0</v>
      </c>
      <c r="Z65" s="48">
        <v>-0.001885</v>
      </c>
      <c r="AA65" s="48">
        <v>-0.003697</v>
      </c>
      <c r="AB65" s="48">
        <v>-0.005304</v>
      </c>
      <c r="AC65" s="48">
        <v>-0.00649</v>
      </c>
      <c r="AD65" s="48">
        <v>-0.007109</v>
      </c>
      <c r="AE65" s="48">
        <v>-0.007421</v>
      </c>
      <c r="AF65" s="48">
        <v>-0.007389</v>
      </c>
      <c r="AG65" s="48">
        <v>-0.007185</v>
      </c>
      <c r="AH65" s="48">
        <v>-0.006823</v>
      </c>
      <c r="AI65" s="48">
        <v>-0.006482</v>
      </c>
    </row>
    <row r="66">
      <c r="A66" s="48">
        <v>0.047559</v>
      </c>
      <c r="B66" s="48">
        <v>0.044219</v>
      </c>
      <c r="C66" s="48">
        <v>0.039863</v>
      </c>
      <c r="D66" s="48">
        <v>0.036155</v>
      </c>
      <c r="E66" s="48">
        <v>0.032973</v>
      </c>
      <c r="F66" s="48">
        <v>0.030118</v>
      </c>
      <c r="G66" s="48">
        <v>0.02758</v>
      </c>
      <c r="H66" s="48">
        <v>0.025427</v>
      </c>
      <c r="I66" s="48">
        <v>0.023433</v>
      </c>
      <c r="J66" s="48">
        <v>0.021718</v>
      </c>
      <c r="K66" s="48">
        <v>0.020058</v>
      </c>
      <c r="L66" s="48">
        <v>0.018457</v>
      </c>
      <c r="M66" s="48">
        <v>0.016758</v>
      </c>
      <c r="N66" s="48">
        <v>0.015035</v>
      </c>
      <c r="O66" s="48">
        <v>0.013163</v>
      </c>
      <c r="P66" s="48">
        <v>0.011474</v>
      </c>
      <c r="Q66" s="48">
        <v>0.009947</v>
      </c>
      <c r="R66" s="48">
        <v>0.008535</v>
      </c>
      <c r="S66" s="48">
        <v>0.007223</v>
      </c>
      <c r="T66" s="48">
        <v>0.005916</v>
      </c>
      <c r="U66" s="48">
        <v>0.004703</v>
      </c>
      <c r="V66" s="48">
        <v>0.003576</v>
      </c>
      <c r="W66" s="48">
        <v>0.002589</v>
      </c>
      <c r="X66" s="48">
        <v>0.001443</v>
      </c>
      <c r="Y66" s="48">
        <v>0.0</v>
      </c>
      <c r="Z66" s="48">
        <v>-0.00187</v>
      </c>
      <c r="AA66" s="48">
        <v>-0.003658</v>
      </c>
      <c r="AB66" s="48">
        <v>-0.005262</v>
      </c>
      <c r="AC66" s="48">
        <v>-0.006453</v>
      </c>
      <c r="AD66" s="48">
        <v>-0.007043</v>
      </c>
      <c r="AE66" s="48">
        <v>-0.007363</v>
      </c>
      <c r="AF66" s="48">
        <v>-0.00731</v>
      </c>
      <c r="AG66" s="48">
        <v>-0.007114</v>
      </c>
      <c r="AH66" s="48">
        <v>-0.006725</v>
      </c>
      <c r="AI66" s="48">
        <v>-0.006421</v>
      </c>
    </row>
    <row r="67">
      <c r="A67" s="48">
        <v>0.046617</v>
      </c>
      <c r="B67" s="48">
        <v>0.043417</v>
      </c>
      <c r="C67" s="48">
        <v>0.039214</v>
      </c>
      <c r="D67" s="48">
        <v>0.035617</v>
      </c>
      <c r="E67" s="48">
        <v>0.032552</v>
      </c>
      <c r="F67" s="48">
        <v>0.029777</v>
      </c>
      <c r="G67" s="48">
        <v>0.027299</v>
      </c>
      <c r="H67" s="48">
        <v>0.025194</v>
      </c>
      <c r="I67" s="48">
        <v>0.023221</v>
      </c>
      <c r="J67" s="48">
        <v>0.021527</v>
      </c>
      <c r="K67" s="48">
        <v>0.019901</v>
      </c>
      <c r="L67" s="48">
        <v>0.018302</v>
      </c>
      <c r="M67" s="48">
        <v>0.016646</v>
      </c>
      <c r="N67" s="48">
        <v>0.014935</v>
      </c>
      <c r="O67" s="48">
        <v>0.013092</v>
      </c>
      <c r="P67" s="48">
        <v>0.011438</v>
      </c>
      <c r="Q67" s="48">
        <v>0.009903</v>
      </c>
      <c r="R67" s="48">
        <v>0.008512</v>
      </c>
      <c r="S67" s="48">
        <v>0.00722</v>
      </c>
      <c r="T67" s="48">
        <v>0.005907</v>
      </c>
      <c r="U67" s="48">
        <v>0.0047</v>
      </c>
      <c r="V67" s="48">
        <v>0.003594</v>
      </c>
      <c r="W67" s="48">
        <v>0.002597</v>
      </c>
      <c r="X67" s="48">
        <v>0.001452</v>
      </c>
      <c r="Y67" s="48">
        <v>0.0</v>
      </c>
      <c r="Z67" s="48">
        <v>-0.001827</v>
      </c>
      <c r="AA67" s="48">
        <v>-0.003618</v>
      </c>
      <c r="AB67" s="48">
        <v>-0.005211</v>
      </c>
      <c r="AC67" s="48">
        <v>-0.006393</v>
      </c>
      <c r="AD67" s="48">
        <v>-0.006983</v>
      </c>
      <c r="AE67" s="48">
        <v>-0.007282</v>
      </c>
      <c r="AF67" s="48">
        <v>-0.007227</v>
      </c>
      <c r="AG67" s="48">
        <v>-0.007001</v>
      </c>
      <c r="AH67" s="48">
        <v>-0.006546</v>
      </c>
      <c r="AI67" s="48">
        <v>-0.006252</v>
      </c>
    </row>
    <row r="68">
      <c r="A68" s="48">
        <v>0.045675</v>
      </c>
      <c r="B68" s="48">
        <v>0.042586</v>
      </c>
      <c r="C68" s="48">
        <v>0.038536</v>
      </c>
      <c r="D68" s="48">
        <v>0.0351</v>
      </c>
      <c r="E68" s="48">
        <v>0.032125</v>
      </c>
      <c r="F68" s="48">
        <v>0.029412</v>
      </c>
      <c r="G68" s="48">
        <v>0.027015</v>
      </c>
      <c r="H68" s="48">
        <v>0.02497</v>
      </c>
      <c r="I68" s="48">
        <v>0.023039</v>
      </c>
      <c r="J68" s="48">
        <v>0.021358</v>
      </c>
      <c r="K68" s="48">
        <v>0.01976</v>
      </c>
      <c r="L68" s="48">
        <v>0.018212</v>
      </c>
      <c r="M68" s="48">
        <v>0.016542</v>
      </c>
      <c r="N68" s="48">
        <v>0.01488</v>
      </c>
      <c r="O68" s="48">
        <v>0.013042</v>
      </c>
      <c r="P68" s="48">
        <v>0.011402</v>
      </c>
      <c r="Q68" s="48">
        <v>0.009874</v>
      </c>
      <c r="R68" s="48">
        <v>0.008469</v>
      </c>
      <c r="S68" s="48">
        <v>0.007165</v>
      </c>
      <c r="T68" s="48">
        <v>0.005903</v>
      </c>
      <c r="U68" s="48">
        <v>0.004701</v>
      </c>
      <c r="V68" s="48">
        <v>0.003541</v>
      </c>
      <c r="W68" s="48">
        <v>0.002592</v>
      </c>
      <c r="X68" s="48">
        <v>0.001444</v>
      </c>
      <c r="Y68" s="48">
        <v>0.0</v>
      </c>
      <c r="Z68" s="48">
        <v>-0.001861</v>
      </c>
      <c r="AA68" s="48">
        <v>-0.00365</v>
      </c>
      <c r="AB68" s="48">
        <v>-0.005213</v>
      </c>
      <c r="AC68" s="48">
        <v>-0.006409</v>
      </c>
      <c r="AD68" s="48">
        <v>-0.006993</v>
      </c>
      <c r="AE68" s="48">
        <v>-0.007279</v>
      </c>
      <c r="AF68" s="48">
        <v>-0.007214</v>
      </c>
      <c r="AG68" s="48">
        <v>-0.006956</v>
      </c>
      <c r="AH68" s="48">
        <v>-0.006511</v>
      </c>
      <c r="AI68" s="48">
        <v>-0.006235</v>
      </c>
    </row>
    <row r="69">
      <c r="A69" s="48">
        <v>0.044818</v>
      </c>
      <c r="B69" s="48">
        <v>0.041848</v>
      </c>
      <c r="C69" s="48">
        <v>0.037944</v>
      </c>
      <c r="D69" s="48">
        <v>0.034609</v>
      </c>
      <c r="E69" s="48">
        <v>0.03173</v>
      </c>
      <c r="F69" s="48">
        <v>0.029108</v>
      </c>
      <c r="G69" s="48">
        <v>0.026749</v>
      </c>
      <c r="H69" s="48">
        <v>0.024744</v>
      </c>
      <c r="I69" s="48">
        <v>0.022847</v>
      </c>
      <c r="J69" s="48">
        <v>0.021184</v>
      </c>
      <c r="K69" s="48">
        <v>0.019625</v>
      </c>
      <c r="L69" s="48">
        <v>0.018071</v>
      </c>
      <c r="M69" s="48">
        <v>0.016457</v>
      </c>
      <c r="N69" s="48">
        <v>0.014815</v>
      </c>
      <c r="O69" s="48">
        <v>0.013007</v>
      </c>
      <c r="P69" s="48">
        <v>0.011363</v>
      </c>
      <c r="Q69" s="48">
        <v>0.009858</v>
      </c>
      <c r="R69" s="48">
        <v>0.008473</v>
      </c>
      <c r="S69" s="48">
        <v>0.007174</v>
      </c>
      <c r="T69" s="48">
        <v>0.005898</v>
      </c>
      <c r="U69" s="48">
        <v>0.004684</v>
      </c>
      <c r="V69" s="48">
        <v>0.003573</v>
      </c>
      <c r="W69" s="48">
        <v>0.002597</v>
      </c>
      <c r="X69" s="48">
        <v>0.001419</v>
      </c>
      <c r="Y69" s="48">
        <v>0.0</v>
      </c>
      <c r="Z69" s="48">
        <v>-0.001861</v>
      </c>
      <c r="AA69" s="48">
        <v>-0.003651</v>
      </c>
      <c r="AB69" s="48">
        <v>-0.005225</v>
      </c>
      <c r="AC69" s="48">
        <v>-0.006401</v>
      </c>
      <c r="AD69" s="48">
        <v>-0.006998</v>
      </c>
      <c r="AE69" s="48">
        <v>-0.007278</v>
      </c>
      <c r="AF69" s="48">
        <v>-0.007205</v>
      </c>
      <c r="AG69" s="48">
        <v>-0.00693</v>
      </c>
      <c r="AH69" s="48">
        <v>-0.006473</v>
      </c>
      <c r="AI69" s="48">
        <v>-0.006003</v>
      </c>
    </row>
    <row r="70">
      <c r="A70" s="48">
        <v>0.043998</v>
      </c>
      <c r="B70" s="48">
        <v>0.041117</v>
      </c>
      <c r="C70" s="48">
        <v>0.037356</v>
      </c>
      <c r="D70" s="48">
        <v>0.034132</v>
      </c>
      <c r="E70" s="48">
        <v>0.031334</v>
      </c>
      <c r="F70" s="48">
        <v>0.028782</v>
      </c>
      <c r="G70" s="48">
        <v>0.026479</v>
      </c>
      <c r="H70" s="48">
        <v>0.0245</v>
      </c>
      <c r="I70" s="48">
        <v>0.022657</v>
      </c>
      <c r="J70" s="48">
        <v>0.021015</v>
      </c>
      <c r="K70" s="48">
        <v>0.019483</v>
      </c>
      <c r="L70" s="48">
        <v>0.01795</v>
      </c>
      <c r="M70" s="48">
        <v>0.016333</v>
      </c>
      <c r="N70" s="48">
        <v>0.014699</v>
      </c>
      <c r="O70" s="48">
        <v>0.012913</v>
      </c>
      <c r="P70" s="48">
        <v>0.011297</v>
      </c>
      <c r="Q70" s="48">
        <v>0.009796</v>
      </c>
      <c r="R70" s="48">
        <v>0.008398</v>
      </c>
      <c r="S70" s="48">
        <v>0.00714</v>
      </c>
      <c r="T70" s="48">
        <v>0.005867</v>
      </c>
      <c r="U70" s="48">
        <v>0.004661</v>
      </c>
      <c r="V70" s="48">
        <v>0.003545</v>
      </c>
      <c r="W70" s="48">
        <v>0.002584</v>
      </c>
      <c r="X70" s="48">
        <v>0.001407</v>
      </c>
      <c r="Y70" s="48">
        <v>0.0</v>
      </c>
      <c r="Z70" s="48">
        <v>-0.001825</v>
      </c>
      <c r="AA70" s="48">
        <v>-0.003644</v>
      </c>
      <c r="AB70" s="48">
        <v>-0.005206</v>
      </c>
      <c r="AC70" s="48">
        <v>-0.006399</v>
      </c>
      <c r="AD70" s="48">
        <v>-0.006964</v>
      </c>
      <c r="AE70" s="48">
        <v>-0.007251</v>
      </c>
      <c r="AF70" s="48">
        <v>-0.007163</v>
      </c>
      <c r="AG70" s="48">
        <v>-0.006878</v>
      </c>
      <c r="AH70" s="48">
        <v>-0.006388</v>
      </c>
      <c r="AI70" s="48">
        <v>-0.005984</v>
      </c>
    </row>
    <row r="71">
      <c r="A71" s="48">
        <v>0.043191</v>
      </c>
      <c r="B71" s="48">
        <v>0.04041</v>
      </c>
      <c r="C71" s="48">
        <v>0.036745</v>
      </c>
      <c r="D71" s="48">
        <v>0.03362</v>
      </c>
      <c r="E71" s="48">
        <v>0.030902</v>
      </c>
      <c r="F71" s="48">
        <v>0.028426</v>
      </c>
      <c r="G71" s="48">
        <v>0.026177</v>
      </c>
      <c r="H71" s="48">
        <v>0.024238</v>
      </c>
      <c r="I71" s="48">
        <v>0.022405</v>
      </c>
      <c r="J71" s="48">
        <v>0.020817</v>
      </c>
      <c r="K71" s="48">
        <v>0.019275</v>
      </c>
      <c r="L71" s="48">
        <v>0.017784</v>
      </c>
      <c r="M71" s="48">
        <v>0.016207</v>
      </c>
      <c r="N71" s="48">
        <v>0.014629</v>
      </c>
      <c r="O71" s="48">
        <v>0.012846</v>
      </c>
      <c r="P71" s="48">
        <v>0.011225</v>
      </c>
      <c r="Q71" s="48">
        <v>0.009761</v>
      </c>
      <c r="R71" s="48">
        <v>0.00837</v>
      </c>
      <c r="S71" s="48">
        <v>0.007089</v>
      </c>
      <c r="T71" s="48">
        <v>0.005804</v>
      </c>
      <c r="U71" s="48">
        <v>0.00465</v>
      </c>
      <c r="V71" s="48">
        <v>0.003565</v>
      </c>
      <c r="W71" s="48">
        <v>0.002533</v>
      </c>
      <c r="X71" s="48">
        <v>0.001432</v>
      </c>
      <c r="Y71" s="48">
        <v>0.0</v>
      </c>
      <c r="Z71" s="48">
        <v>-0.001839</v>
      </c>
      <c r="AA71" s="48">
        <v>-0.003663</v>
      </c>
      <c r="AB71" s="48">
        <v>-0.005197</v>
      </c>
      <c r="AC71" s="48">
        <v>-0.006375</v>
      </c>
      <c r="AD71" s="48">
        <v>-0.006963</v>
      </c>
      <c r="AE71" s="48">
        <v>-0.007212</v>
      </c>
      <c r="AF71" s="48">
        <v>-0.007121</v>
      </c>
      <c r="AG71" s="48">
        <v>-0.006842</v>
      </c>
      <c r="AH71" s="48">
        <v>-0.006334</v>
      </c>
      <c r="AI71" s="48">
        <v>-0.005879</v>
      </c>
    </row>
    <row r="72">
      <c r="A72" s="48">
        <v>0.042516</v>
      </c>
      <c r="B72" s="48">
        <v>0.039822</v>
      </c>
      <c r="C72" s="48">
        <v>0.036289</v>
      </c>
      <c r="D72" s="48">
        <v>0.033271</v>
      </c>
      <c r="E72" s="48">
        <v>0.03059</v>
      </c>
      <c r="F72" s="48">
        <v>0.028158</v>
      </c>
      <c r="G72" s="48">
        <v>0.025935</v>
      </c>
      <c r="H72" s="48">
        <v>0.024016</v>
      </c>
      <c r="I72" s="48">
        <v>0.022241</v>
      </c>
      <c r="J72" s="48">
        <v>0.020673</v>
      </c>
      <c r="K72" s="48">
        <v>0.019151</v>
      </c>
      <c r="L72" s="48">
        <v>0.017652</v>
      </c>
      <c r="M72" s="48">
        <v>0.016076</v>
      </c>
      <c r="N72" s="48">
        <v>0.01452</v>
      </c>
      <c r="O72" s="48">
        <v>0.012779</v>
      </c>
      <c r="P72" s="48">
        <v>0.011158</v>
      </c>
      <c r="Q72" s="48">
        <v>0.009675</v>
      </c>
      <c r="R72" s="48">
        <v>0.008303</v>
      </c>
      <c r="S72" s="48">
        <v>0.007062</v>
      </c>
      <c r="T72" s="48">
        <v>0.005805</v>
      </c>
      <c r="U72" s="48">
        <v>0.004625</v>
      </c>
      <c r="V72" s="48">
        <v>0.00352</v>
      </c>
      <c r="W72" s="48">
        <v>0.002553</v>
      </c>
      <c r="X72" s="48">
        <v>0.001422</v>
      </c>
      <c r="Y72" s="48">
        <v>0.0</v>
      </c>
      <c r="Z72" s="48">
        <v>-0.001805</v>
      </c>
      <c r="AA72" s="48">
        <v>-0.003618</v>
      </c>
      <c r="AB72" s="48">
        <v>-0.005175</v>
      </c>
      <c r="AC72" s="48">
        <v>-0.006344</v>
      </c>
      <c r="AD72" s="48">
        <v>-0.006907</v>
      </c>
      <c r="AE72" s="48">
        <v>-0.007173</v>
      </c>
      <c r="AF72" s="48">
        <v>-0.00705</v>
      </c>
      <c r="AG72" s="48">
        <v>-0.006773</v>
      </c>
      <c r="AH72" s="48">
        <v>-0.006292</v>
      </c>
      <c r="AI72" s="48">
        <v>-0.005902</v>
      </c>
    </row>
    <row r="73">
      <c r="A73" s="48">
        <v>0.042031</v>
      </c>
      <c r="B73" s="48">
        <v>0.03937</v>
      </c>
      <c r="C73" s="48">
        <v>0.035903</v>
      </c>
      <c r="D73" s="48">
        <v>0.032935</v>
      </c>
      <c r="E73" s="48">
        <v>0.030301</v>
      </c>
      <c r="F73" s="48">
        <v>0.027934</v>
      </c>
      <c r="G73" s="48">
        <v>0.025714</v>
      </c>
      <c r="H73" s="48">
        <v>0.023869</v>
      </c>
      <c r="I73" s="48">
        <v>0.022105</v>
      </c>
      <c r="J73" s="48">
        <v>0.020524</v>
      </c>
      <c r="K73" s="48">
        <v>0.019036</v>
      </c>
      <c r="L73" s="48">
        <v>0.017528</v>
      </c>
      <c r="M73" s="48">
        <v>0.015989</v>
      </c>
      <c r="N73" s="48">
        <v>0.014448</v>
      </c>
      <c r="O73" s="48">
        <v>0.012696</v>
      </c>
      <c r="P73" s="48">
        <v>0.011065</v>
      </c>
      <c r="Q73" s="48">
        <v>0.009615</v>
      </c>
      <c r="R73" s="48">
        <v>0.008261</v>
      </c>
      <c r="S73" s="48">
        <v>0.007018</v>
      </c>
      <c r="T73" s="48">
        <v>0.005746</v>
      </c>
      <c r="U73" s="48">
        <v>0.004559</v>
      </c>
      <c r="V73" s="48">
        <v>0.003524</v>
      </c>
      <c r="W73" s="48">
        <v>0.002531</v>
      </c>
      <c r="X73" s="48">
        <v>0.00139</v>
      </c>
      <c r="Y73" s="48">
        <v>0.0</v>
      </c>
      <c r="Z73" s="48">
        <v>-0.001813</v>
      </c>
      <c r="AA73" s="48">
        <v>-0.003589</v>
      </c>
      <c r="AB73" s="48">
        <v>-0.005129</v>
      </c>
      <c r="AC73" s="48">
        <v>-0.0063</v>
      </c>
      <c r="AD73" s="48">
        <v>-0.006867</v>
      </c>
      <c r="AE73" s="48">
        <v>-0.007156</v>
      </c>
      <c r="AF73" s="48">
        <v>-0.007044</v>
      </c>
      <c r="AG73" s="48">
        <v>-0.006758</v>
      </c>
      <c r="AH73" s="48">
        <v>-0.006295</v>
      </c>
      <c r="AI73" s="48">
        <v>-0.005882</v>
      </c>
    </row>
    <row r="74">
      <c r="A74" s="48">
        <v>0.041828</v>
      </c>
      <c r="B74" s="48">
        <v>0.039195</v>
      </c>
      <c r="C74" s="48">
        <v>0.035724</v>
      </c>
      <c r="D74" s="48">
        <v>0.032785</v>
      </c>
      <c r="E74" s="48">
        <v>0.030179</v>
      </c>
      <c r="F74" s="48">
        <v>0.027814</v>
      </c>
      <c r="G74" s="48">
        <v>0.025609</v>
      </c>
      <c r="H74" s="48">
        <v>0.023765</v>
      </c>
      <c r="I74" s="48">
        <v>0.022014</v>
      </c>
      <c r="J74" s="48">
        <v>0.020467</v>
      </c>
      <c r="K74" s="48">
        <v>0.018943</v>
      </c>
      <c r="L74" s="48">
        <v>0.017467</v>
      </c>
      <c r="M74" s="48">
        <v>0.015934</v>
      </c>
      <c r="N74" s="48">
        <v>0.014417</v>
      </c>
      <c r="O74" s="48">
        <v>0.012623</v>
      </c>
      <c r="P74" s="48">
        <v>0.011044</v>
      </c>
      <c r="Q74" s="48">
        <v>0.009592</v>
      </c>
      <c r="R74" s="48">
        <v>0.008234</v>
      </c>
      <c r="S74" s="48">
        <v>0.007003</v>
      </c>
      <c r="T74" s="48">
        <v>0.005731</v>
      </c>
      <c r="U74" s="48">
        <v>0.004564</v>
      </c>
      <c r="V74" s="48">
        <v>0.003438</v>
      </c>
      <c r="W74" s="48">
        <v>0.002483</v>
      </c>
      <c r="X74" s="48">
        <v>0.001372</v>
      </c>
      <c r="Y74" s="48">
        <v>0.0</v>
      </c>
      <c r="Z74" s="48">
        <v>-0.001788</v>
      </c>
      <c r="AA74" s="48">
        <v>-0.00356</v>
      </c>
      <c r="AB74" s="48">
        <v>-0.005061</v>
      </c>
      <c r="AC74" s="48">
        <v>-0.006242</v>
      </c>
      <c r="AD74" s="48">
        <v>-0.00682</v>
      </c>
      <c r="AE74" s="48">
        <v>-0.007067</v>
      </c>
      <c r="AF74" s="48">
        <v>-0.007003</v>
      </c>
      <c r="AG74" s="48">
        <v>-0.006776</v>
      </c>
      <c r="AH74" s="48">
        <v>-0.006348</v>
      </c>
      <c r="AI74" s="48">
        <v>-0.005946</v>
      </c>
    </row>
    <row r="75">
      <c r="A75" s="48">
        <v>0.04173</v>
      </c>
      <c r="B75" s="48">
        <v>0.039069</v>
      </c>
      <c r="C75" s="48">
        <v>0.035578</v>
      </c>
      <c r="D75" s="48">
        <v>0.032614</v>
      </c>
      <c r="E75" s="48">
        <v>0.030026</v>
      </c>
      <c r="F75" s="48">
        <v>0.027658</v>
      </c>
      <c r="G75" s="48">
        <v>0.025453</v>
      </c>
      <c r="H75" s="48">
        <v>0.023602</v>
      </c>
      <c r="I75" s="48">
        <v>0.021837</v>
      </c>
      <c r="J75" s="48">
        <v>0.020327</v>
      </c>
      <c r="K75" s="48">
        <v>0.018813</v>
      </c>
      <c r="L75" s="48">
        <v>0.017343</v>
      </c>
      <c r="M75" s="48">
        <v>0.015807</v>
      </c>
      <c r="N75" s="48">
        <v>0.01425</v>
      </c>
      <c r="O75" s="48">
        <v>0.012504</v>
      </c>
      <c r="P75" s="48">
        <v>0.010933</v>
      </c>
      <c r="Q75" s="48">
        <v>0.009491</v>
      </c>
      <c r="R75" s="48">
        <v>0.008171</v>
      </c>
      <c r="S75" s="48">
        <v>0.006913</v>
      </c>
      <c r="T75" s="48">
        <v>0.005695</v>
      </c>
      <c r="U75" s="48">
        <v>0.004498</v>
      </c>
      <c r="V75" s="48">
        <v>0.003461</v>
      </c>
      <c r="W75" s="48">
        <v>0.00252</v>
      </c>
      <c r="X75" s="48">
        <v>0.001342</v>
      </c>
      <c r="Y75" s="48">
        <v>0.0</v>
      </c>
      <c r="Z75" s="48">
        <v>-0.001741</v>
      </c>
      <c r="AA75" s="48">
        <v>-0.003521</v>
      </c>
      <c r="AB75" s="48">
        <v>-0.005007</v>
      </c>
      <c r="AC75" s="48">
        <v>-0.006176</v>
      </c>
      <c r="AD75" s="48">
        <v>-0.006737</v>
      </c>
      <c r="AE75" s="48">
        <v>-0.007028</v>
      </c>
      <c r="AF75" s="48">
        <v>-0.006965</v>
      </c>
      <c r="AG75" s="48">
        <v>-0.006758</v>
      </c>
      <c r="AH75" s="48">
        <v>-0.006387</v>
      </c>
      <c r="AI75" s="48">
        <v>-0.006095</v>
      </c>
    </row>
    <row r="76">
      <c r="A76" s="48">
        <v>0.041821</v>
      </c>
      <c r="B76" s="48">
        <v>0.03912</v>
      </c>
      <c r="C76" s="48">
        <v>0.035562</v>
      </c>
      <c r="D76" s="48">
        <v>0.03255</v>
      </c>
      <c r="E76" s="48">
        <v>0.029913</v>
      </c>
      <c r="F76" s="48">
        <v>0.027548</v>
      </c>
      <c r="G76" s="48">
        <v>0.025326</v>
      </c>
      <c r="H76" s="48">
        <v>0.023462</v>
      </c>
      <c r="I76" s="48">
        <v>0.021737</v>
      </c>
      <c r="J76" s="48">
        <v>0.020172</v>
      </c>
      <c r="K76" s="48">
        <v>0.018685</v>
      </c>
      <c r="L76" s="48">
        <v>0.017157</v>
      </c>
      <c r="M76" s="48">
        <v>0.015651</v>
      </c>
      <c r="N76" s="48">
        <v>0.014131</v>
      </c>
      <c r="O76" s="48">
        <v>0.012414</v>
      </c>
      <c r="P76" s="48">
        <v>0.010812</v>
      </c>
      <c r="Q76" s="48">
        <v>0.009364</v>
      </c>
      <c r="R76" s="48">
        <v>0.008068</v>
      </c>
      <c r="S76" s="48">
        <v>0.006822</v>
      </c>
      <c r="T76" s="48">
        <v>0.00558</v>
      </c>
      <c r="U76" s="48">
        <v>0.004445</v>
      </c>
      <c r="V76" s="48">
        <v>0.003393</v>
      </c>
      <c r="W76" s="48">
        <v>0.002469</v>
      </c>
      <c r="X76" s="48">
        <v>0.001348</v>
      </c>
      <c r="Y76" s="48">
        <v>0.0</v>
      </c>
      <c r="Z76" s="48">
        <v>-0.001725</v>
      </c>
      <c r="AA76" s="48">
        <v>-0.00344</v>
      </c>
      <c r="AB76" s="48">
        <v>-0.004891</v>
      </c>
      <c r="AC76" s="48">
        <v>-0.00603</v>
      </c>
      <c r="AD76" s="48">
        <v>-0.006572</v>
      </c>
      <c r="AE76" s="48">
        <v>-0.006905</v>
      </c>
      <c r="AF76" s="48">
        <v>-0.006863</v>
      </c>
      <c r="AG76" s="48">
        <v>-0.006639</v>
      </c>
      <c r="AH76" s="48">
        <v>-0.006314</v>
      </c>
      <c r="AI76" s="48">
        <v>-0.006006</v>
      </c>
    </row>
    <row r="77">
      <c r="A77" s="48">
        <v>0.041889</v>
      </c>
      <c r="B77" s="48">
        <v>0.039117</v>
      </c>
      <c r="C77" s="48">
        <v>0.035469</v>
      </c>
      <c r="D77" s="48">
        <v>0.03239</v>
      </c>
      <c r="E77" s="48">
        <v>0.029724</v>
      </c>
      <c r="F77" s="48">
        <v>0.027312</v>
      </c>
      <c r="G77" s="48">
        <v>0.025119</v>
      </c>
      <c r="H77" s="48">
        <v>0.023237</v>
      </c>
      <c r="I77" s="48">
        <v>0.021481</v>
      </c>
      <c r="J77" s="48">
        <v>0.019947</v>
      </c>
      <c r="K77" s="48">
        <v>0.018424</v>
      </c>
      <c r="L77" s="48">
        <v>0.016945</v>
      </c>
      <c r="M77" s="48">
        <v>0.015426</v>
      </c>
      <c r="N77" s="48">
        <v>0.013966</v>
      </c>
      <c r="O77" s="48">
        <v>0.012223</v>
      </c>
      <c r="P77" s="48">
        <v>0.010647</v>
      </c>
      <c r="Q77" s="48">
        <v>0.009194</v>
      </c>
      <c r="R77" s="48">
        <v>0.007872</v>
      </c>
      <c r="S77" s="48">
        <v>0.006714</v>
      </c>
      <c r="T77" s="48">
        <v>0.005501</v>
      </c>
      <c r="U77" s="48">
        <v>0.004344</v>
      </c>
      <c r="V77" s="48">
        <v>0.003322</v>
      </c>
      <c r="W77" s="48">
        <v>0.002402</v>
      </c>
      <c r="X77" s="48">
        <v>0.001291</v>
      </c>
      <c r="Y77" s="48">
        <v>0.0</v>
      </c>
      <c r="Z77" s="48">
        <v>-0.001707</v>
      </c>
      <c r="AA77" s="48">
        <v>-0.003396</v>
      </c>
      <c r="AB77" s="48">
        <v>-0.004785</v>
      </c>
      <c r="AC77" s="48">
        <v>-0.005929</v>
      </c>
      <c r="AD77" s="48">
        <v>-0.006479</v>
      </c>
      <c r="AE77" s="48">
        <v>-0.006788</v>
      </c>
      <c r="AF77" s="48">
        <v>-0.006774</v>
      </c>
      <c r="AG77" s="48">
        <v>-0.006601</v>
      </c>
      <c r="AH77" s="48">
        <v>-0.00634</v>
      </c>
      <c r="AI77" s="48">
        <v>-0.005991</v>
      </c>
    </row>
    <row r="78">
      <c r="A78" s="48">
        <v>0.041904</v>
      </c>
      <c r="B78" s="48">
        <v>0.039085</v>
      </c>
      <c r="C78" s="48">
        <v>0.035359</v>
      </c>
      <c r="D78" s="48">
        <v>0.032221</v>
      </c>
      <c r="E78" s="48">
        <v>0.029507</v>
      </c>
      <c r="F78" s="48">
        <v>0.027107</v>
      </c>
      <c r="G78" s="48">
        <v>0.024872</v>
      </c>
      <c r="H78" s="48">
        <v>0.023019</v>
      </c>
      <c r="I78" s="48">
        <v>0.021278</v>
      </c>
      <c r="J78" s="48">
        <v>0.019729</v>
      </c>
      <c r="K78" s="48">
        <v>0.018221</v>
      </c>
      <c r="L78" s="48">
        <v>0.01674</v>
      </c>
      <c r="M78" s="48">
        <v>0.015219</v>
      </c>
      <c r="N78" s="48">
        <v>0.013755</v>
      </c>
      <c r="O78" s="48">
        <v>0.012018</v>
      </c>
      <c r="P78" s="48">
        <v>0.010489</v>
      </c>
      <c r="Q78" s="48">
        <v>0.009029</v>
      </c>
      <c r="R78" s="48">
        <v>0.007748</v>
      </c>
      <c r="S78" s="48">
        <v>0.006592</v>
      </c>
      <c r="T78" s="48">
        <v>0.005375</v>
      </c>
      <c r="U78" s="48">
        <v>0.004221</v>
      </c>
      <c r="V78" s="48">
        <v>0.003232</v>
      </c>
      <c r="W78" s="48">
        <v>0.002318</v>
      </c>
      <c r="X78" s="48">
        <v>0.001252</v>
      </c>
      <c r="Y78" s="48">
        <v>0.0</v>
      </c>
      <c r="Z78" s="48">
        <v>-0.001661</v>
      </c>
      <c r="AA78" s="48">
        <v>-0.003299</v>
      </c>
      <c r="AB78" s="48">
        <v>-0.004702</v>
      </c>
      <c r="AC78" s="48">
        <v>-0.005788</v>
      </c>
      <c r="AD78" s="48">
        <v>-0.006332</v>
      </c>
      <c r="AE78" s="48">
        <v>-0.006649</v>
      </c>
      <c r="AF78" s="48">
        <v>-0.006641</v>
      </c>
      <c r="AG78" s="48">
        <v>-0.006504</v>
      </c>
      <c r="AH78" s="48">
        <v>-0.006298</v>
      </c>
      <c r="AI78" s="48">
        <v>-0.00604</v>
      </c>
    </row>
    <row r="79">
      <c r="A79" s="48">
        <v>0.041788</v>
      </c>
      <c r="B79" s="48">
        <v>0.0389</v>
      </c>
      <c r="C79" s="48">
        <v>0.035096</v>
      </c>
      <c r="D79" s="48">
        <v>0.031907</v>
      </c>
      <c r="E79" s="48">
        <v>0.02919</v>
      </c>
      <c r="F79" s="48">
        <v>0.026781</v>
      </c>
      <c r="G79" s="48">
        <v>0.024498</v>
      </c>
      <c r="H79" s="48">
        <v>0.022631</v>
      </c>
      <c r="I79" s="48">
        <v>0.02092</v>
      </c>
      <c r="J79" s="48">
        <v>0.019364</v>
      </c>
      <c r="K79" s="48">
        <v>0.017946</v>
      </c>
      <c r="L79" s="48">
        <v>0.016439</v>
      </c>
      <c r="M79" s="48">
        <v>0.014941</v>
      </c>
      <c r="N79" s="48">
        <v>0.013494</v>
      </c>
      <c r="O79" s="48">
        <v>0.011791</v>
      </c>
      <c r="P79" s="48">
        <v>0.01026</v>
      </c>
      <c r="Q79" s="48">
        <v>0.008896</v>
      </c>
      <c r="R79" s="48">
        <v>0.007614</v>
      </c>
      <c r="S79" s="48">
        <v>0.006474</v>
      </c>
      <c r="T79" s="48">
        <v>0.005305</v>
      </c>
      <c r="U79" s="48">
        <v>0.00417</v>
      </c>
      <c r="V79" s="48">
        <v>0.003196</v>
      </c>
      <c r="W79" s="48">
        <v>0.002328</v>
      </c>
      <c r="X79" s="48">
        <v>0.001209</v>
      </c>
      <c r="Y79" s="48">
        <v>0.0</v>
      </c>
      <c r="Z79" s="48">
        <v>-0.001603</v>
      </c>
      <c r="AA79" s="48">
        <v>-0.003187</v>
      </c>
      <c r="AB79" s="48">
        <v>-0.004545</v>
      </c>
      <c r="AC79" s="48">
        <v>-0.005636</v>
      </c>
      <c r="AD79" s="48">
        <v>-0.006149</v>
      </c>
      <c r="AE79" s="48">
        <v>-0.006527</v>
      </c>
      <c r="AF79" s="48">
        <v>-0.006551</v>
      </c>
      <c r="AG79" s="48">
        <v>-0.006387</v>
      </c>
      <c r="AH79" s="48">
        <v>-0.006161</v>
      </c>
      <c r="AI79" s="48">
        <v>-0.005827</v>
      </c>
    </row>
    <row r="80">
      <c r="A80" s="48">
        <v>0.041473</v>
      </c>
      <c r="B80" s="48">
        <v>0.038532</v>
      </c>
      <c r="C80" s="48">
        <v>0.034653</v>
      </c>
      <c r="D80" s="48">
        <v>0.031449</v>
      </c>
      <c r="E80" s="48">
        <v>0.028703</v>
      </c>
      <c r="F80" s="48">
        <v>0.026325</v>
      </c>
      <c r="G80" s="48">
        <v>0.024045</v>
      </c>
      <c r="H80" s="48">
        <v>0.022196</v>
      </c>
      <c r="I80" s="48">
        <v>0.020459</v>
      </c>
      <c r="J80" s="48">
        <v>0.019003</v>
      </c>
      <c r="K80" s="48">
        <v>0.017526</v>
      </c>
      <c r="L80" s="48">
        <v>0.016051</v>
      </c>
      <c r="M80" s="48">
        <v>0.01458</v>
      </c>
      <c r="N80" s="48">
        <v>0.013196</v>
      </c>
      <c r="O80" s="48">
        <v>0.011465</v>
      </c>
      <c r="P80" s="48">
        <v>0.009952</v>
      </c>
      <c r="Q80" s="48">
        <v>0.008615</v>
      </c>
      <c r="R80" s="48">
        <v>0.00737</v>
      </c>
      <c r="S80" s="48">
        <v>0.006251</v>
      </c>
      <c r="T80" s="48">
        <v>0.005077</v>
      </c>
      <c r="U80" s="48">
        <v>0.004008</v>
      </c>
      <c r="V80" s="48">
        <v>0.003027</v>
      </c>
      <c r="W80" s="48">
        <v>0.002223</v>
      </c>
      <c r="X80" s="48">
        <v>0.001151</v>
      </c>
      <c r="Y80" s="48">
        <v>0.0</v>
      </c>
      <c r="Z80" s="48">
        <v>-0.001586</v>
      </c>
      <c r="AA80" s="48">
        <v>-0.003141</v>
      </c>
      <c r="AB80" s="48">
        <v>-0.004434</v>
      </c>
      <c r="AC80" s="48">
        <v>-0.005509</v>
      </c>
      <c r="AD80" s="48">
        <v>-0.006019</v>
      </c>
      <c r="AE80" s="48">
        <v>-0.006361</v>
      </c>
      <c r="AF80" s="48">
        <v>-0.006406</v>
      </c>
      <c r="AG80" s="48">
        <v>-0.006257</v>
      </c>
      <c r="AH80" s="48">
        <v>-0.006103</v>
      </c>
      <c r="AI80" s="48">
        <v>-0.005754</v>
      </c>
    </row>
    <row r="81">
      <c r="A81" s="48">
        <v>0.041329</v>
      </c>
      <c r="B81" s="48">
        <v>0.038367</v>
      </c>
      <c r="C81" s="48">
        <v>0.034447</v>
      </c>
      <c r="D81" s="48">
        <v>0.031183</v>
      </c>
      <c r="E81" s="48">
        <v>0.028457</v>
      </c>
      <c r="F81" s="48">
        <v>0.02602</v>
      </c>
      <c r="G81" s="48">
        <v>0.023758</v>
      </c>
      <c r="H81" s="48">
        <v>0.021889</v>
      </c>
      <c r="I81" s="48">
        <v>0.020178</v>
      </c>
      <c r="J81" s="48">
        <v>0.018688</v>
      </c>
      <c r="K81" s="48">
        <v>0.017204</v>
      </c>
      <c r="L81" s="48">
        <v>0.015737</v>
      </c>
      <c r="M81" s="48">
        <v>0.014296</v>
      </c>
      <c r="N81" s="48">
        <v>0.01297</v>
      </c>
      <c r="O81" s="48">
        <v>0.011282</v>
      </c>
      <c r="P81" s="48">
        <v>0.009782</v>
      </c>
      <c r="Q81" s="48">
        <v>0.008431</v>
      </c>
      <c r="R81" s="48">
        <v>0.007183</v>
      </c>
      <c r="S81" s="48">
        <v>0.006105</v>
      </c>
      <c r="T81" s="48">
        <v>0.00497</v>
      </c>
      <c r="U81" s="48">
        <v>0.003924</v>
      </c>
      <c r="V81" s="48">
        <v>0.00298</v>
      </c>
      <c r="W81" s="48">
        <v>0.002162</v>
      </c>
      <c r="X81" s="48">
        <v>0.001119</v>
      </c>
      <c r="Y81" s="48">
        <v>0.0</v>
      </c>
      <c r="Z81" s="48">
        <v>-0.00149</v>
      </c>
      <c r="AA81" s="48">
        <v>-0.003019</v>
      </c>
      <c r="AB81" s="48">
        <v>-0.004291</v>
      </c>
      <c r="AC81" s="48">
        <v>-0.005339</v>
      </c>
      <c r="AD81" s="48">
        <v>-0.005821</v>
      </c>
      <c r="AE81" s="48">
        <v>-0.006104</v>
      </c>
      <c r="AF81" s="48">
        <v>-0.006157</v>
      </c>
      <c r="AG81" s="48">
        <v>-0.006021</v>
      </c>
      <c r="AH81" s="48">
        <v>-0.005845</v>
      </c>
      <c r="AI81" s="48">
        <v>-0.005507</v>
      </c>
    </row>
    <row r="82">
      <c r="A82" s="48">
        <v>0.040934</v>
      </c>
      <c r="B82" s="48">
        <v>0.037942</v>
      </c>
      <c r="C82" s="48">
        <v>0.034</v>
      </c>
      <c r="D82" s="48">
        <v>0.030743</v>
      </c>
      <c r="E82" s="48">
        <v>0.028032</v>
      </c>
      <c r="F82" s="48">
        <v>0.0256</v>
      </c>
      <c r="G82" s="48">
        <v>0.02337</v>
      </c>
      <c r="H82" s="48">
        <v>0.021518</v>
      </c>
      <c r="I82" s="48">
        <v>0.019812</v>
      </c>
      <c r="J82" s="48">
        <v>0.018367</v>
      </c>
      <c r="K82" s="48">
        <v>0.016942</v>
      </c>
      <c r="L82" s="48">
        <v>0.015459</v>
      </c>
      <c r="M82" s="48">
        <v>0.01404</v>
      </c>
      <c r="N82" s="48">
        <v>0.012778</v>
      </c>
      <c r="O82" s="48">
        <v>0.01109</v>
      </c>
      <c r="P82" s="48">
        <v>0.009613</v>
      </c>
      <c r="Q82" s="48">
        <v>0.008335</v>
      </c>
      <c r="R82" s="48">
        <v>0.007092</v>
      </c>
      <c r="S82" s="48">
        <v>0.006066</v>
      </c>
      <c r="T82" s="48">
        <v>0.004919</v>
      </c>
      <c r="U82" s="48">
        <v>0.003834</v>
      </c>
      <c r="V82" s="48">
        <v>0.002928</v>
      </c>
      <c r="W82" s="48">
        <v>0.002162</v>
      </c>
      <c r="X82" s="48">
        <v>0.001097</v>
      </c>
      <c r="Y82" s="48">
        <v>0.0</v>
      </c>
      <c r="Z82" s="48">
        <v>-0.001437</v>
      </c>
      <c r="AA82" s="48">
        <v>-0.002979</v>
      </c>
      <c r="AB82" s="48">
        <v>-0.004217</v>
      </c>
      <c r="AC82" s="48">
        <v>-0.005195</v>
      </c>
      <c r="AD82" s="48">
        <v>-0.005697</v>
      </c>
      <c r="AE82" s="48">
        <v>-0.006022</v>
      </c>
      <c r="AF82" s="48">
        <v>-0.006003</v>
      </c>
      <c r="AG82" s="48">
        <v>-0.005824</v>
      </c>
      <c r="AH82" s="48">
        <v>-0.005664</v>
      </c>
      <c r="AI82" s="48">
        <v>-0.005486</v>
      </c>
    </row>
    <row r="83">
      <c r="A83" s="48">
        <v>0.040958</v>
      </c>
      <c r="B83" s="48">
        <v>0.037908</v>
      </c>
      <c r="C83" s="48">
        <v>0.033892</v>
      </c>
      <c r="D83" s="48">
        <v>0.030598</v>
      </c>
      <c r="E83" s="48">
        <v>0.027834</v>
      </c>
      <c r="F83" s="48">
        <v>0.02542</v>
      </c>
      <c r="G83" s="48">
        <v>0.023151</v>
      </c>
      <c r="H83" s="48">
        <v>0.021306</v>
      </c>
      <c r="I83" s="48">
        <v>0.019609</v>
      </c>
      <c r="J83" s="48">
        <v>0.018174</v>
      </c>
      <c r="K83" s="48">
        <v>0.016755</v>
      </c>
      <c r="L83" s="48">
        <v>0.015283</v>
      </c>
      <c r="M83" s="48">
        <v>0.01386</v>
      </c>
      <c r="N83" s="48">
        <v>0.012594</v>
      </c>
      <c r="O83" s="48">
        <v>0.010948</v>
      </c>
      <c r="P83" s="48">
        <v>0.009491</v>
      </c>
      <c r="Q83" s="48">
        <v>0.008175</v>
      </c>
      <c r="R83" s="48">
        <v>0.006942</v>
      </c>
      <c r="S83" s="48">
        <v>0.00594</v>
      </c>
      <c r="T83" s="48">
        <v>0.004857</v>
      </c>
      <c r="U83" s="48">
        <v>0.00377</v>
      </c>
      <c r="V83" s="48">
        <v>0.002832</v>
      </c>
      <c r="W83" s="48">
        <v>0.002134</v>
      </c>
      <c r="X83" s="48">
        <v>0.001058</v>
      </c>
      <c r="Y83" s="48">
        <v>0.0</v>
      </c>
      <c r="Z83" s="48">
        <v>-0.001407</v>
      </c>
      <c r="AA83" s="48">
        <v>-0.002914</v>
      </c>
      <c r="AB83" s="48">
        <v>-0.004075</v>
      </c>
      <c r="AC83" s="48">
        <v>-0.004999</v>
      </c>
      <c r="AD83" s="48">
        <v>-0.00546</v>
      </c>
      <c r="AE83" s="48">
        <v>-0.00576</v>
      </c>
      <c r="AF83" s="48">
        <v>-0.005685</v>
      </c>
      <c r="AG83" s="48">
        <v>-0.005492</v>
      </c>
      <c r="AH83" s="48">
        <v>-0.005258</v>
      </c>
      <c r="AI83" s="48">
        <v>-0.004875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48">
        <v>0.051014</v>
      </c>
      <c r="B1" s="48">
        <v>0.050129</v>
      </c>
      <c r="C1" s="48">
        <v>0.047209</v>
      </c>
      <c r="D1" s="48">
        <v>0.045269</v>
      </c>
      <c r="E1" s="48">
        <v>0.042373</v>
      </c>
      <c r="F1" s="48">
        <v>0.040353</v>
      </c>
      <c r="G1" s="48">
        <v>0.038883</v>
      </c>
      <c r="H1" s="48">
        <v>0.035816</v>
      </c>
      <c r="I1" s="48">
        <v>0.033507</v>
      </c>
      <c r="J1" s="48">
        <v>0.032306</v>
      </c>
      <c r="K1" s="48">
        <v>0.030685</v>
      </c>
      <c r="L1" s="48">
        <v>0.031602</v>
      </c>
      <c r="M1" s="48">
        <v>0.031495</v>
      </c>
      <c r="N1" s="48">
        <v>0.030043</v>
      </c>
      <c r="O1" s="48">
        <v>0.029182</v>
      </c>
      <c r="P1" s="48">
        <v>0.025701</v>
      </c>
      <c r="Q1" s="48">
        <v>0.024887</v>
      </c>
      <c r="R1" s="48">
        <v>0.0231</v>
      </c>
      <c r="S1" s="48">
        <v>0.0166</v>
      </c>
      <c r="T1" s="48">
        <v>0.014627</v>
      </c>
      <c r="U1" s="48">
        <v>0.013784</v>
      </c>
      <c r="V1" s="48">
        <v>0.007962</v>
      </c>
      <c r="W1" s="48">
        <v>0.007146</v>
      </c>
      <c r="X1" s="48">
        <v>0.002641</v>
      </c>
      <c r="Y1" s="48">
        <v>0.0</v>
      </c>
      <c r="Z1" s="48">
        <v>-0.004337</v>
      </c>
      <c r="AA1" s="48">
        <v>-0.006933</v>
      </c>
      <c r="AB1" s="48">
        <v>-0.011001</v>
      </c>
      <c r="AC1" s="48">
        <v>-0.013173</v>
      </c>
      <c r="AD1" s="48">
        <v>-0.017715</v>
      </c>
      <c r="AE1" s="48">
        <v>-0.018561</v>
      </c>
      <c r="AF1" s="48">
        <v>-0.022144</v>
      </c>
      <c r="AG1" s="48">
        <v>-0.024794</v>
      </c>
      <c r="AH1" s="48">
        <v>-0.026145</v>
      </c>
      <c r="AI1" s="48">
        <v>-0.026186</v>
      </c>
    </row>
    <row r="2">
      <c r="A2" s="48">
        <v>0.037466</v>
      </c>
      <c r="B2" s="48">
        <v>0.037331</v>
      </c>
      <c r="C2" s="48">
        <v>0.034818</v>
      </c>
      <c r="D2" s="48">
        <v>0.034402</v>
      </c>
      <c r="E2" s="48">
        <v>0.031508</v>
      </c>
      <c r="F2" s="48">
        <v>0.030605</v>
      </c>
      <c r="G2" s="48">
        <v>0.030054</v>
      </c>
      <c r="H2" s="48">
        <v>0.027346</v>
      </c>
      <c r="I2" s="48">
        <v>0.025606</v>
      </c>
      <c r="J2" s="48">
        <v>0.025041</v>
      </c>
      <c r="K2" s="48">
        <v>0.024893</v>
      </c>
      <c r="L2" s="48">
        <v>0.024703</v>
      </c>
      <c r="M2" s="48">
        <v>0.024691</v>
      </c>
      <c r="N2" s="48">
        <v>0.024618</v>
      </c>
      <c r="O2" s="48">
        <v>0.023639</v>
      </c>
      <c r="P2" s="48">
        <v>0.020922</v>
      </c>
      <c r="Q2" s="48">
        <v>0.019903</v>
      </c>
      <c r="R2" s="48">
        <v>0.019077</v>
      </c>
      <c r="S2" s="48">
        <v>0.014068</v>
      </c>
      <c r="T2" s="48">
        <v>0.012368</v>
      </c>
      <c r="U2" s="48">
        <v>0.008858</v>
      </c>
      <c r="V2" s="48">
        <v>0.006098</v>
      </c>
      <c r="W2" s="48">
        <v>0.005525</v>
      </c>
      <c r="X2" s="48">
        <v>0.002765</v>
      </c>
      <c r="Y2" s="48">
        <v>0.0</v>
      </c>
      <c r="Z2" s="48">
        <v>-0.004968</v>
      </c>
      <c r="AA2" s="48">
        <v>-0.007178</v>
      </c>
      <c r="AB2" s="48">
        <v>-0.009591</v>
      </c>
      <c r="AC2" s="48">
        <v>-0.012524</v>
      </c>
      <c r="AD2" s="48">
        <v>-0.015654</v>
      </c>
      <c r="AE2" s="48">
        <v>-0.017736</v>
      </c>
      <c r="AF2" s="48">
        <v>-0.020174</v>
      </c>
      <c r="AG2" s="48">
        <v>-0.023479</v>
      </c>
      <c r="AH2" s="48">
        <v>-0.024182</v>
      </c>
      <c r="AI2" s="48">
        <v>-0.025435</v>
      </c>
    </row>
    <row r="3">
      <c r="A3" s="48">
        <v>0.027914</v>
      </c>
      <c r="B3" s="48">
        <v>0.027706</v>
      </c>
      <c r="C3" s="48">
        <v>0.026914</v>
      </c>
      <c r="D3" s="48">
        <v>0.02544</v>
      </c>
      <c r="E3" s="48">
        <v>0.023815</v>
      </c>
      <c r="F3" s="48">
        <v>0.023418</v>
      </c>
      <c r="G3" s="48">
        <v>0.02257</v>
      </c>
      <c r="H3" s="48">
        <v>0.021247</v>
      </c>
      <c r="I3" s="48">
        <v>0.019812</v>
      </c>
      <c r="J3" s="48">
        <v>0.019506</v>
      </c>
      <c r="K3" s="48">
        <v>0.019356</v>
      </c>
      <c r="L3" s="48">
        <v>0.020275</v>
      </c>
      <c r="M3" s="48">
        <v>0.020344</v>
      </c>
      <c r="N3" s="48">
        <v>0.019822</v>
      </c>
      <c r="O3" s="48">
        <v>0.02</v>
      </c>
      <c r="P3" s="48">
        <v>0.018348</v>
      </c>
      <c r="Q3" s="48">
        <v>0.018134</v>
      </c>
      <c r="R3" s="48">
        <v>0.015974</v>
      </c>
      <c r="S3" s="48">
        <v>0.012881</v>
      </c>
      <c r="T3" s="48">
        <v>0.010986</v>
      </c>
      <c r="U3" s="48">
        <v>0.009231</v>
      </c>
      <c r="V3" s="48">
        <v>0.005799</v>
      </c>
      <c r="W3" s="48">
        <v>0.005364</v>
      </c>
      <c r="X3" s="48">
        <v>0.001338</v>
      </c>
      <c r="Y3" s="48">
        <v>0.0</v>
      </c>
      <c r="Z3" s="48">
        <v>-0.003628</v>
      </c>
      <c r="AA3" s="48">
        <v>-0.005755</v>
      </c>
      <c r="AB3" s="48">
        <v>-0.007968</v>
      </c>
      <c r="AC3" s="48">
        <v>-0.010043</v>
      </c>
      <c r="AD3" s="48">
        <v>-0.01414</v>
      </c>
      <c r="AE3" s="48">
        <v>-0.014675</v>
      </c>
      <c r="AF3" s="48">
        <v>-0.016432</v>
      </c>
      <c r="AG3" s="48">
        <v>-0.019737</v>
      </c>
      <c r="AH3" s="48">
        <v>-0.020308</v>
      </c>
      <c r="AI3" s="48">
        <v>-0.018729</v>
      </c>
    </row>
    <row r="4">
      <c r="A4" s="48">
        <v>0.020531</v>
      </c>
      <c r="B4" s="48">
        <v>0.021017</v>
      </c>
      <c r="C4" s="48">
        <v>0.019712</v>
      </c>
      <c r="D4" s="48">
        <v>0.019483</v>
      </c>
      <c r="E4" s="48">
        <v>0.018244</v>
      </c>
      <c r="F4" s="48">
        <v>0.017773</v>
      </c>
      <c r="G4" s="48">
        <v>0.017577</v>
      </c>
      <c r="H4" s="48">
        <v>0.015236</v>
      </c>
      <c r="I4" s="48">
        <v>0.015776</v>
      </c>
      <c r="J4" s="48">
        <v>0.014957</v>
      </c>
      <c r="K4" s="48">
        <v>0.014788</v>
      </c>
      <c r="L4" s="48">
        <v>0.015553</v>
      </c>
      <c r="M4" s="48">
        <v>0.016215</v>
      </c>
      <c r="N4" s="48">
        <v>0.017187</v>
      </c>
      <c r="O4" s="48">
        <v>0.016598</v>
      </c>
      <c r="P4" s="48">
        <v>0.015593</v>
      </c>
      <c r="Q4" s="48">
        <v>0.014891</v>
      </c>
      <c r="R4" s="48">
        <v>0.014742</v>
      </c>
      <c r="S4" s="48">
        <v>0.010904</v>
      </c>
      <c r="T4" s="48">
        <v>0.009285</v>
      </c>
      <c r="U4" s="48">
        <v>0.007515</v>
      </c>
      <c r="V4" s="48">
        <v>0.005079</v>
      </c>
      <c r="W4" s="48">
        <v>0.004453</v>
      </c>
      <c r="X4" s="48">
        <v>0.002031</v>
      </c>
      <c r="Y4" s="48">
        <v>0.0</v>
      </c>
      <c r="Z4" s="48">
        <v>-0.003862</v>
      </c>
      <c r="AA4" s="48">
        <v>-0.004869</v>
      </c>
      <c r="AB4" s="48">
        <v>-0.007761</v>
      </c>
      <c r="AC4" s="48">
        <v>-0.009399</v>
      </c>
      <c r="AD4" s="48">
        <v>-0.012131</v>
      </c>
      <c r="AE4" s="48">
        <v>-0.013199</v>
      </c>
      <c r="AF4" s="48">
        <v>-0.015377</v>
      </c>
      <c r="AG4" s="48">
        <v>-0.017965</v>
      </c>
      <c r="AH4" s="48">
        <v>-0.018468</v>
      </c>
      <c r="AI4" s="48">
        <v>-0.015127</v>
      </c>
    </row>
    <row r="5">
      <c r="A5" s="48">
        <v>0.014582</v>
      </c>
      <c r="B5" s="48">
        <v>0.014942</v>
      </c>
      <c r="C5" s="48">
        <v>0.014387</v>
      </c>
      <c r="D5" s="48">
        <v>0.014396</v>
      </c>
      <c r="E5" s="48">
        <v>0.013124</v>
      </c>
      <c r="F5" s="48">
        <v>0.01333</v>
      </c>
      <c r="G5" s="48">
        <v>0.012962</v>
      </c>
      <c r="H5" s="48">
        <v>0.01271</v>
      </c>
      <c r="I5" s="48">
        <v>0.012145</v>
      </c>
      <c r="J5" s="48">
        <v>0.011313</v>
      </c>
      <c r="K5" s="48">
        <v>0.012086</v>
      </c>
      <c r="L5" s="48">
        <v>0.012991</v>
      </c>
      <c r="M5" s="48">
        <v>0.013417</v>
      </c>
      <c r="N5" s="48">
        <v>0.013763</v>
      </c>
      <c r="O5" s="48">
        <v>0.014308</v>
      </c>
      <c r="P5" s="48">
        <v>0.014267</v>
      </c>
      <c r="Q5" s="48">
        <v>0.013228</v>
      </c>
      <c r="R5" s="48">
        <v>0.012503</v>
      </c>
      <c r="S5" s="48">
        <v>0.009695</v>
      </c>
      <c r="T5" s="48">
        <v>0.008049</v>
      </c>
      <c r="U5" s="48">
        <v>0.00641</v>
      </c>
      <c r="V5" s="48">
        <v>0.003711</v>
      </c>
      <c r="W5" s="48">
        <v>0.003516</v>
      </c>
      <c r="X5" s="48">
        <v>0.001094</v>
      </c>
      <c r="Y5" s="48">
        <v>0.0</v>
      </c>
      <c r="Z5" s="48">
        <v>-0.002865</v>
      </c>
      <c r="AA5" s="48">
        <v>-0.004265</v>
      </c>
      <c r="AB5" s="48">
        <v>-0.005886</v>
      </c>
      <c r="AC5" s="48">
        <v>-0.008321</v>
      </c>
      <c r="AD5" s="48">
        <v>-0.010615</v>
      </c>
      <c r="AE5" s="48">
        <v>-0.011348</v>
      </c>
      <c r="AF5" s="48">
        <v>-0.012594</v>
      </c>
      <c r="AG5" s="48">
        <v>-0.015276</v>
      </c>
      <c r="AH5" s="48">
        <v>-0.015954</v>
      </c>
      <c r="AI5" s="48">
        <v>-0.016469</v>
      </c>
    </row>
    <row r="6">
      <c r="A6" s="48">
        <v>0.010091</v>
      </c>
      <c r="B6" s="48">
        <v>0.010551</v>
      </c>
      <c r="C6" s="48">
        <v>0.01021</v>
      </c>
      <c r="D6" s="48">
        <v>0.009906</v>
      </c>
      <c r="E6" s="48">
        <v>0.009589</v>
      </c>
      <c r="F6" s="48">
        <v>0.009209</v>
      </c>
      <c r="G6" s="48">
        <v>0.00943</v>
      </c>
      <c r="H6" s="48">
        <v>0.008487</v>
      </c>
      <c r="I6" s="48">
        <v>0.00924</v>
      </c>
      <c r="J6" s="48">
        <v>0.008268</v>
      </c>
      <c r="K6" s="48">
        <v>0.008529</v>
      </c>
      <c r="L6" s="48">
        <v>0.010161</v>
      </c>
      <c r="M6" s="48">
        <v>0.0108</v>
      </c>
      <c r="N6" s="48">
        <v>0.011353</v>
      </c>
      <c r="O6" s="48">
        <v>0.012174</v>
      </c>
      <c r="P6" s="48">
        <v>0.011775</v>
      </c>
      <c r="Q6" s="48">
        <v>0.011309</v>
      </c>
      <c r="R6" s="48">
        <v>0.011184</v>
      </c>
      <c r="S6" s="48">
        <v>0.008653</v>
      </c>
      <c r="T6" s="48">
        <v>0.007388</v>
      </c>
      <c r="U6" s="48">
        <v>0.005889</v>
      </c>
      <c r="V6" s="48">
        <v>0.003888</v>
      </c>
      <c r="W6" s="48">
        <v>0.003601</v>
      </c>
      <c r="X6" s="48">
        <v>0.001212</v>
      </c>
      <c r="Y6" s="48">
        <v>0.0</v>
      </c>
      <c r="Z6" s="48">
        <v>-0.002305</v>
      </c>
      <c r="AA6" s="48">
        <v>-0.004066</v>
      </c>
      <c r="AB6" s="48">
        <v>-0.005985</v>
      </c>
      <c r="AC6" s="48">
        <v>-0.006922</v>
      </c>
      <c r="AD6" s="48">
        <v>-0.009514</v>
      </c>
      <c r="AE6" s="48">
        <v>-0.009907</v>
      </c>
      <c r="AF6" s="48">
        <v>-0.011858</v>
      </c>
      <c r="AG6" s="48">
        <v>-0.013364</v>
      </c>
      <c r="AH6" s="48">
        <v>-0.013566</v>
      </c>
      <c r="AI6" s="48">
        <v>-0.013364</v>
      </c>
    </row>
    <row r="7">
      <c r="A7" s="48">
        <v>0.008043</v>
      </c>
      <c r="B7" s="48">
        <v>0.008646</v>
      </c>
      <c r="C7" s="48">
        <v>0.008404</v>
      </c>
      <c r="D7" s="48">
        <v>0.008537</v>
      </c>
      <c r="E7" s="48">
        <v>0.007624</v>
      </c>
      <c r="F7" s="48">
        <v>0.008156</v>
      </c>
      <c r="G7" s="48">
        <v>0.00764</v>
      </c>
      <c r="H7" s="48">
        <v>0.007507</v>
      </c>
      <c r="I7" s="48">
        <v>0.007564</v>
      </c>
      <c r="J7" s="48">
        <v>0.007747</v>
      </c>
      <c r="K7" s="48">
        <v>0.007908</v>
      </c>
      <c r="L7" s="48">
        <v>0.009218</v>
      </c>
      <c r="M7" s="48">
        <v>0.009462</v>
      </c>
      <c r="N7" s="48">
        <v>0.0106</v>
      </c>
      <c r="O7" s="48">
        <v>0.011081</v>
      </c>
      <c r="P7" s="48">
        <v>0.010722</v>
      </c>
      <c r="Q7" s="48">
        <v>0.011295</v>
      </c>
      <c r="R7" s="48">
        <v>0.010643</v>
      </c>
      <c r="S7" s="48">
        <v>0.007736</v>
      </c>
      <c r="T7" s="48">
        <v>0.006381</v>
      </c>
      <c r="U7" s="48">
        <v>0.005333</v>
      </c>
      <c r="V7" s="48">
        <v>0.002893</v>
      </c>
      <c r="W7" s="48">
        <v>0.002503</v>
      </c>
      <c r="X7" s="48">
        <v>0.001321</v>
      </c>
      <c r="Y7" s="48">
        <v>0.0</v>
      </c>
      <c r="Z7" s="48">
        <v>-0.002376</v>
      </c>
      <c r="AA7" s="48">
        <v>-0.003809</v>
      </c>
      <c r="AB7" s="48">
        <v>-0.005118</v>
      </c>
      <c r="AC7" s="48">
        <v>-0.006346</v>
      </c>
      <c r="AD7" s="48">
        <v>-0.008646</v>
      </c>
      <c r="AE7" s="48">
        <v>-0.009219</v>
      </c>
      <c r="AF7" s="48">
        <v>-0.010264</v>
      </c>
      <c r="AG7" s="48">
        <v>-0.01214</v>
      </c>
      <c r="AH7" s="48">
        <v>-0.012535</v>
      </c>
      <c r="AI7" s="48">
        <v>-0.012037</v>
      </c>
    </row>
    <row r="8">
      <c r="A8" s="48">
        <v>0.002785</v>
      </c>
      <c r="B8" s="48">
        <v>0.003524</v>
      </c>
      <c r="C8" s="48">
        <v>0.00362</v>
      </c>
      <c r="D8" s="48">
        <v>0.003642</v>
      </c>
      <c r="E8" s="48">
        <v>0.003542</v>
      </c>
      <c r="F8" s="48">
        <v>0.003722</v>
      </c>
      <c r="G8" s="48">
        <v>0.003901</v>
      </c>
      <c r="H8" s="48">
        <v>0.003894</v>
      </c>
      <c r="I8" s="48">
        <v>0.003858</v>
      </c>
      <c r="J8" s="48">
        <v>0.004468</v>
      </c>
      <c r="K8" s="48">
        <v>0.00469</v>
      </c>
      <c r="L8" s="48">
        <v>0.005745</v>
      </c>
      <c r="M8" s="48">
        <v>0.006958</v>
      </c>
      <c r="N8" s="48">
        <v>0.007478</v>
      </c>
      <c r="O8" s="48">
        <v>0.008659</v>
      </c>
      <c r="P8" s="48">
        <v>0.008926</v>
      </c>
      <c r="Q8" s="48">
        <v>0.00895</v>
      </c>
      <c r="R8" s="48">
        <v>0.008513</v>
      </c>
      <c r="S8" s="48">
        <v>0.006513</v>
      </c>
      <c r="T8" s="48">
        <v>0.005388</v>
      </c>
      <c r="U8" s="48">
        <v>0.004589</v>
      </c>
      <c r="V8" s="48">
        <v>0.002519</v>
      </c>
      <c r="W8" s="48">
        <v>0.002539</v>
      </c>
      <c r="X8" s="48">
        <v>8.16E-4</v>
      </c>
      <c r="Y8" s="48">
        <v>0.0</v>
      </c>
      <c r="Z8" s="48">
        <v>-0.002059</v>
      </c>
      <c r="AA8" s="48">
        <v>-0.003385</v>
      </c>
      <c r="AB8" s="48">
        <v>-0.004633</v>
      </c>
      <c r="AC8" s="48">
        <v>-0.005952</v>
      </c>
      <c r="AD8" s="48">
        <v>-0.007486</v>
      </c>
      <c r="AE8" s="48">
        <v>-0.008102</v>
      </c>
      <c r="AF8" s="48">
        <v>-0.009275</v>
      </c>
      <c r="AG8" s="48">
        <v>-0.010668</v>
      </c>
      <c r="AH8" s="48">
        <v>-0.01104</v>
      </c>
      <c r="AI8" s="48">
        <v>-0.012536</v>
      </c>
    </row>
    <row r="9">
      <c r="A9" s="48">
        <v>0.001196</v>
      </c>
      <c r="B9" s="48">
        <v>0.001832</v>
      </c>
      <c r="C9" s="48">
        <v>0.002285</v>
      </c>
      <c r="D9" s="48">
        <v>0.002543</v>
      </c>
      <c r="E9" s="48">
        <v>0.002352</v>
      </c>
      <c r="F9" s="48">
        <v>0.002449</v>
      </c>
      <c r="G9" s="48">
        <v>0.002491</v>
      </c>
      <c r="H9" s="48">
        <v>0.002624</v>
      </c>
      <c r="I9" s="48">
        <v>0.002778</v>
      </c>
      <c r="J9" s="48">
        <v>0.002844</v>
      </c>
      <c r="K9" s="48">
        <v>0.003373</v>
      </c>
      <c r="L9" s="48">
        <v>0.004504</v>
      </c>
      <c r="M9" s="48">
        <v>0.005417</v>
      </c>
      <c r="N9" s="48">
        <v>0.006635</v>
      </c>
      <c r="O9" s="48">
        <v>0.007477</v>
      </c>
      <c r="P9" s="48">
        <v>0.007931</v>
      </c>
      <c r="Q9" s="48">
        <v>0.007775</v>
      </c>
      <c r="R9" s="48">
        <v>0.00806</v>
      </c>
      <c r="S9" s="48">
        <v>0.006164</v>
      </c>
      <c r="T9" s="48">
        <v>0.004929</v>
      </c>
      <c r="U9" s="48">
        <v>0.004</v>
      </c>
      <c r="V9" s="48">
        <v>0.002515</v>
      </c>
      <c r="W9" s="48">
        <v>0.002278</v>
      </c>
      <c r="X9" s="48">
        <v>6.3E-4</v>
      </c>
      <c r="Y9" s="48">
        <v>0.0</v>
      </c>
      <c r="Z9" s="48">
        <v>-0.001878</v>
      </c>
      <c r="AA9" s="48">
        <v>-0.002846</v>
      </c>
      <c r="AB9" s="48">
        <v>-0.004259</v>
      </c>
      <c r="AC9" s="48">
        <v>-0.005463</v>
      </c>
      <c r="AD9" s="48">
        <v>-0.006775</v>
      </c>
      <c r="AE9" s="48">
        <v>-0.007675</v>
      </c>
      <c r="AF9" s="48">
        <v>-0.008405</v>
      </c>
      <c r="AG9" s="48">
        <v>-0.009401</v>
      </c>
      <c r="AH9" s="48">
        <v>-0.009971</v>
      </c>
      <c r="AI9" s="48">
        <v>-0.009087</v>
      </c>
    </row>
    <row r="10">
      <c r="A10" s="48">
        <v>-1.75E-4</v>
      </c>
      <c r="B10" s="48">
        <v>4.54E-4</v>
      </c>
      <c r="C10" s="48">
        <v>5.34E-4</v>
      </c>
      <c r="D10" s="48">
        <v>9.16E-4</v>
      </c>
      <c r="E10" s="48">
        <v>7.76E-4</v>
      </c>
      <c r="F10" s="48">
        <v>0.001029</v>
      </c>
      <c r="G10" s="48">
        <v>0.001426</v>
      </c>
      <c r="H10" s="48">
        <v>0.001574</v>
      </c>
      <c r="I10" s="48">
        <v>0.001996</v>
      </c>
      <c r="J10" s="48">
        <v>0.002309</v>
      </c>
      <c r="K10" s="48">
        <v>0.002588</v>
      </c>
      <c r="L10" s="48">
        <v>0.003833</v>
      </c>
      <c r="M10" s="48">
        <v>0.00457</v>
      </c>
      <c r="N10" s="48">
        <v>0.005979</v>
      </c>
      <c r="O10" s="48">
        <v>0.006911</v>
      </c>
      <c r="P10" s="48">
        <v>0.007387</v>
      </c>
      <c r="Q10" s="48">
        <v>0.008078</v>
      </c>
      <c r="R10" s="48">
        <v>0.007566</v>
      </c>
      <c r="S10" s="48">
        <v>0.006168</v>
      </c>
      <c r="T10" s="48">
        <v>0.004797</v>
      </c>
      <c r="U10" s="48">
        <v>0.003581</v>
      </c>
      <c r="V10" s="48">
        <v>0.002258</v>
      </c>
      <c r="W10" s="48">
        <v>0.001981</v>
      </c>
      <c r="X10" s="48">
        <v>0.001325</v>
      </c>
      <c r="Y10" s="48">
        <v>0.0</v>
      </c>
      <c r="Z10" s="48">
        <v>-0.001317</v>
      </c>
      <c r="AA10" s="48">
        <v>-0.002504</v>
      </c>
      <c r="AB10" s="48">
        <v>-0.003903</v>
      </c>
      <c r="AC10" s="48">
        <v>-0.004616</v>
      </c>
      <c r="AD10" s="48">
        <v>-0.006249</v>
      </c>
      <c r="AE10" s="48">
        <v>-0.006653</v>
      </c>
      <c r="AF10" s="48">
        <v>-0.00794</v>
      </c>
      <c r="AG10" s="48">
        <v>-0.008957</v>
      </c>
      <c r="AH10" s="48">
        <v>-0.009339</v>
      </c>
      <c r="AI10" s="48">
        <v>-0.009365</v>
      </c>
    </row>
    <row r="11">
      <c r="A11" s="48">
        <v>-2.18E-4</v>
      </c>
      <c r="B11" s="48">
        <v>3.51E-4</v>
      </c>
      <c r="C11" s="48">
        <v>5.13E-4</v>
      </c>
      <c r="D11" s="48">
        <v>5.66E-4</v>
      </c>
      <c r="E11" s="48">
        <v>6.43E-4</v>
      </c>
      <c r="F11" s="48">
        <v>0.001032</v>
      </c>
      <c r="G11" s="48">
        <v>0.00122</v>
      </c>
      <c r="H11" s="48">
        <v>0.001221</v>
      </c>
      <c r="I11" s="48">
        <v>0.001435</v>
      </c>
      <c r="J11" s="48">
        <v>0.001776</v>
      </c>
      <c r="K11" s="48">
        <v>0.002511</v>
      </c>
      <c r="L11" s="48">
        <v>0.003432</v>
      </c>
      <c r="M11" s="48">
        <v>0.004163</v>
      </c>
      <c r="N11" s="48">
        <v>0.005101</v>
      </c>
      <c r="O11" s="48">
        <v>0.006283</v>
      </c>
      <c r="P11" s="48">
        <v>0.006988</v>
      </c>
      <c r="Q11" s="48">
        <v>0.007375</v>
      </c>
      <c r="R11" s="48">
        <v>0.007117</v>
      </c>
      <c r="S11" s="48">
        <v>0.005873</v>
      </c>
      <c r="T11" s="48">
        <v>0.004308</v>
      </c>
      <c r="U11" s="48">
        <v>0.003432</v>
      </c>
      <c r="V11" s="48">
        <v>0.002055</v>
      </c>
      <c r="W11" s="48">
        <v>0.001821</v>
      </c>
      <c r="X11" s="48">
        <v>8.08E-4</v>
      </c>
      <c r="Y11" s="48">
        <v>0.0</v>
      </c>
      <c r="Z11" s="48">
        <v>-0.001439</v>
      </c>
      <c r="AA11" s="48">
        <v>-0.002551</v>
      </c>
      <c r="AB11" s="48">
        <v>-0.003743</v>
      </c>
      <c r="AC11" s="48">
        <v>-0.004808</v>
      </c>
      <c r="AD11" s="48">
        <v>-0.005854</v>
      </c>
      <c r="AE11" s="48">
        <v>-0.006416</v>
      </c>
      <c r="AF11" s="48">
        <v>-0.007137</v>
      </c>
      <c r="AG11" s="48">
        <v>-0.008143</v>
      </c>
      <c r="AH11" s="48">
        <v>-0.008392</v>
      </c>
      <c r="AI11" s="48">
        <v>-0.008604</v>
      </c>
    </row>
    <row r="12">
      <c r="A12" s="48">
        <v>-2.07E-4</v>
      </c>
      <c r="B12" s="48">
        <v>3.51E-4</v>
      </c>
      <c r="C12" s="48">
        <v>4.87E-4</v>
      </c>
      <c r="D12" s="48">
        <v>8.18E-4</v>
      </c>
      <c r="E12" s="48">
        <v>6.86E-4</v>
      </c>
      <c r="F12" s="48">
        <v>8.29E-4</v>
      </c>
      <c r="G12" s="48">
        <v>0.00106</v>
      </c>
      <c r="H12" s="48">
        <v>0.001326</v>
      </c>
      <c r="I12" s="48">
        <v>0.001767</v>
      </c>
      <c r="J12" s="48">
        <v>0.001933</v>
      </c>
      <c r="K12" s="48">
        <v>0.002529</v>
      </c>
      <c r="L12" s="48">
        <v>0.003332</v>
      </c>
      <c r="M12" s="48">
        <v>0.004034</v>
      </c>
      <c r="N12" s="48">
        <v>0.005061</v>
      </c>
      <c r="O12" s="48">
        <v>0.006169</v>
      </c>
      <c r="P12" s="48">
        <v>0.006739</v>
      </c>
      <c r="Q12" s="48">
        <v>0.007231</v>
      </c>
      <c r="R12" s="48">
        <v>0.007196</v>
      </c>
      <c r="S12" s="48">
        <v>0.005619</v>
      </c>
      <c r="T12" s="48">
        <v>0.004708</v>
      </c>
      <c r="U12" s="48">
        <v>0.003555</v>
      </c>
      <c r="V12" s="48">
        <v>0.002311</v>
      </c>
      <c r="W12" s="48">
        <v>0.001858</v>
      </c>
      <c r="X12" s="48">
        <v>7.96E-4</v>
      </c>
      <c r="Y12" s="48">
        <v>0.0</v>
      </c>
      <c r="Z12" s="48">
        <v>-0.001572</v>
      </c>
      <c r="AA12" s="48">
        <v>-0.002469</v>
      </c>
      <c r="AB12" s="48">
        <v>-0.00378</v>
      </c>
      <c r="AC12" s="48">
        <v>-0.004677</v>
      </c>
      <c r="AD12" s="48">
        <v>-0.005884</v>
      </c>
      <c r="AE12" s="48">
        <v>-0.006576</v>
      </c>
      <c r="AF12" s="48">
        <v>-0.007463</v>
      </c>
      <c r="AG12" s="48">
        <v>-0.00824</v>
      </c>
      <c r="AH12" s="48">
        <v>-0.008589</v>
      </c>
      <c r="AI12" s="48">
        <v>-0.008103</v>
      </c>
    </row>
    <row r="13">
      <c r="A13" s="48">
        <v>-0.001197</v>
      </c>
      <c r="B13" s="48">
        <v>-7.27E-4</v>
      </c>
      <c r="C13" s="48">
        <v>-4.73E-4</v>
      </c>
      <c r="D13" s="48">
        <v>-2.52E-4</v>
      </c>
      <c r="E13" s="48">
        <v>-1.82E-4</v>
      </c>
      <c r="F13" s="49">
        <v>9.6E-5</v>
      </c>
      <c r="G13" s="48">
        <v>4.04E-4</v>
      </c>
      <c r="H13" s="48">
        <v>6.39E-4</v>
      </c>
      <c r="I13" s="48">
        <v>9.42E-4</v>
      </c>
      <c r="J13" s="48">
        <v>0.001407</v>
      </c>
      <c r="K13" s="48">
        <v>0.001675</v>
      </c>
      <c r="L13" s="48">
        <v>0.002728</v>
      </c>
      <c r="M13" s="48">
        <v>0.00357</v>
      </c>
      <c r="N13" s="48">
        <v>0.004426</v>
      </c>
      <c r="O13" s="48">
        <v>0.005646</v>
      </c>
      <c r="P13" s="48">
        <v>0.006388</v>
      </c>
      <c r="Q13" s="48">
        <v>0.007033</v>
      </c>
      <c r="R13" s="48">
        <v>0.006543</v>
      </c>
      <c r="S13" s="48">
        <v>0.005399</v>
      </c>
      <c r="T13" s="48">
        <v>0.004087</v>
      </c>
      <c r="U13" s="48">
        <v>0.003032</v>
      </c>
      <c r="V13" s="48">
        <v>0.001777</v>
      </c>
      <c r="W13" s="48">
        <v>0.001432</v>
      </c>
      <c r="X13" s="48">
        <v>8.1E-4</v>
      </c>
      <c r="Y13" s="48">
        <v>0.0</v>
      </c>
      <c r="Z13" s="48">
        <v>-0.001275</v>
      </c>
      <c r="AA13" s="48">
        <v>-0.002372</v>
      </c>
      <c r="AB13" s="48">
        <v>-0.003652</v>
      </c>
      <c r="AC13" s="48">
        <v>-0.004358</v>
      </c>
      <c r="AD13" s="48">
        <v>-0.005385</v>
      </c>
      <c r="AE13" s="48">
        <v>-0.005912</v>
      </c>
      <c r="AF13" s="48">
        <v>-0.006745</v>
      </c>
      <c r="AG13" s="48">
        <v>-0.008014</v>
      </c>
      <c r="AH13" s="48">
        <v>-0.008345</v>
      </c>
      <c r="AI13" s="48">
        <v>-0.008906</v>
      </c>
    </row>
    <row r="14">
      <c r="A14" s="48">
        <v>-0.001227</v>
      </c>
      <c r="B14" s="48">
        <v>-8.08E-4</v>
      </c>
      <c r="C14" s="48">
        <v>-7.32E-4</v>
      </c>
      <c r="D14" s="48">
        <v>-5.9E-4</v>
      </c>
      <c r="E14" s="48">
        <v>-5.66E-4</v>
      </c>
      <c r="F14" s="48">
        <v>-3.35E-4</v>
      </c>
      <c r="G14" s="48">
        <v>-2.13E-4</v>
      </c>
      <c r="H14" s="48">
        <v>1.75E-4</v>
      </c>
      <c r="I14" s="48">
        <v>3.73E-4</v>
      </c>
      <c r="J14" s="48">
        <v>8.44E-4</v>
      </c>
      <c r="K14" s="48">
        <v>0.001377</v>
      </c>
      <c r="L14" s="48">
        <v>0.002215</v>
      </c>
      <c r="M14" s="48">
        <v>0.002955</v>
      </c>
      <c r="N14" s="48">
        <v>0.003926</v>
      </c>
      <c r="O14" s="48">
        <v>0.005138</v>
      </c>
      <c r="P14" s="48">
        <v>0.005986</v>
      </c>
      <c r="Q14" s="48">
        <v>0.00643</v>
      </c>
      <c r="R14" s="48">
        <v>0.006414</v>
      </c>
      <c r="S14" s="48">
        <v>0.005041</v>
      </c>
      <c r="T14" s="48">
        <v>0.003928</v>
      </c>
      <c r="U14" s="48">
        <v>0.003122</v>
      </c>
      <c r="V14" s="48">
        <v>0.001791</v>
      </c>
      <c r="W14" s="48">
        <v>0.001482</v>
      </c>
      <c r="X14" s="48">
        <v>5.98E-4</v>
      </c>
      <c r="Y14" s="48">
        <v>0.0</v>
      </c>
      <c r="Z14" s="48">
        <v>-0.001403</v>
      </c>
      <c r="AA14" s="48">
        <v>-0.002451</v>
      </c>
      <c r="AB14" s="48">
        <v>-0.003271</v>
      </c>
      <c r="AC14" s="48">
        <v>-0.00435</v>
      </c>
      <c r="AD14" s="48">
        <v>-0.005481</v>
      </c>
      <c r="AE14" s="48">
        <v>-0.005813</v>
      </c>
      <c r="AF14" s="48">
        <v>-0.006577</v>
      </c>
      <c r="AG14" s="48">
        <v>-0.007287</v>
      </c>
      <c r="AH14" s="48">
        <v>-0.007702</v>
      </c>
      <c r="AI14" s="48">
        <v>-0.00803</v>
      </c>
    </row>
    <row r="15">
      <c r="A15" s="48">
        <v>-1.9E-4</v>
      </c>
      <c r="B15" s="48">
        <v>2.15E-4</v>
      </c>
      <c r="C15" s="48">
        <v>3.79E-4</v>
      </c>
      <c r="D15" s="48">
        <v>5.84E-4</v>
      </c>
      <c r="E15" s="48">
        <v>4.73E-4</v>
      </c>
      <c r="F15" s="48">
        <v>7.0E-4</v>
      </c>
      <c r="G15" s="48">
        <v>0.001037</v>
      </c>
      <c r="H15" s="48">
        <v>0.001179</v>
      </c>
      <c r="I15" s="48">
        <v>0.001572</v>
      </c>
      <c r="J15" s="48">
        <v>0.001784</v>
      </c>
      <c r="K15" s="48">
        <v>0.002246</v>
      </c>
      <c r="L15" s="48">
        <v>0.002823</v>
      </c>
      <c r="M15" s="48">
        <v>0.003669</v>
      </c>
      <c r="N15" s="48">
        <v>0.004415</v>
      </c>
      <c r="O15" s="48">
        <v>0.005534</v>
      </c>
      <c r="P15" s="48">
        <v>0.006354</v>
      </c>
      <c r="Q15" s="48">
        <v>0.006706</v>
      </c>
      <c r="R15" s="48">
        <v>0.00663</v>
      </c>
      <c r="S15" s="48">
        <v>0.005591</v>
      </c>
      <c r="T15" s="48">
        <v>0.004353</v>
      </c>
      <c r="U15" s="48">
        <v>0.003205</v>
      </c>
      <c r="V15" s="48">
        <v>0.002118</v>
      </c>
      <c r="W15" s="48">
        <v>0.00157</v>
      </c>
      <c r="X15" s="48">
        <v>9.38E-4</v>
      </c>
      <c r="Y15" s="48">
        <v>0.0</v>
      </c>
      <c r="Z15" s="48">
        <v>-0.001051</v>
      </c>
      <c r="AA15" s="48">
        <v>-0.002275</v>
      </c>
      <c r="AB15" s="48">
        <v>-0.003439</v>
      </c>
      <c r="AC15" s="48">
        <v>-0.00422</v>
      </c>
      <c r="AD15" s="48">
        <v>-0.005261</v>
      </c>
      <c r="AE15" s="48">
        <v>-0.006009</v>
      </c>
      <c r="AF15" s="48">
        <v>-0.006837</v>
      </c>
      <c r="AG15" s="48">
        <v>-0.007508</v>
      </c>
      <c r="AH15" s="48">
        <v>-0.008045</v>
      </c>
      <c r="AI15" s="48">
        <v>-0.007979</v>
      </c>
    </row>
    <row r="16">
      <c r="A16" s="48">
        <v>-0.001858</v>
      </c>
      <c r="B16" s="48">
        <v>-0.001418</v>
      </c>
      <c r="C16" s="48">
        <v>-0.00113</v>
      </c>
      <c r="D16" s="48">
        <v>-9.61E-4</v>
      </c>
      <c r="E16" s="48">
        <v>-7.75E-4</v>
      </c>
      <c r="F16" s="48">
        <v>-4.72E-4</v>
      </c>
      <c r="G16" s="48">
        <v>-2.27E-4</v>
      </c>
      <c r="H16" s="48">
        <v>1.82E-4</v>
      </c>
      <c r="I16" s="48">
        <v>4.84E-4</v>
      </c>
      <c r="J16" s="48">
        <v>8.39E-4</v>
      </c>
      <c r="K16" s="48">
        <v>0.001174</v>
      </c>
      <c r="L16" s="48">
        <v>0.002328</v>
      </c>
      <c r="M16" s="48">
        <v>0.002792</v>
      </c>
      <c r="N16" s="48">
        <v>0.003613</v>
      </c>
      <c r="O16" s="48">
        <v>0.004863</v>
      </c>
      <c r="P16" s="48">
        <v>0.005564</v>
      </c>
      <c r="Q16" s="48">
        <v>0.006171</v>
      </c>
      <c r="R16" s="48">
        <v>0.006174</v>
      </c>
      <c r="S16" s="48">
        <v>0.004975</v>
      </c>
      <c r="T16" s="48">
        <v>0.003622</v>
      </c>
      <c r="U16" s="48">
        <v>0.002623</v>
      </c>
      <c r="V16" s="48">
        <v>0.001356</v>
      </c>
      <c r="W16" s="48">
        <v>0.001126</v>
      </c>
      <c r="X16" s="48">
        <v>5.72E-4</v>
      </c>
      <c r="Y16" s="48">
        <v>0.0</v>
      </c>
      <c r="Z16" s="48">
        <v>-0.001303</v>
      </c>
      <c r="AA16" s="48">
        <v>-0.002201</v>
      </c>
      <c r="AB16" s="48">
        <v>-0.003259</v>
      </c>
      <c r="AC16" s="48">
        <v>-0.004315</v>
      </c>
      <c r="AD16" s="48">
        <v>-0.005198</v>
      </c>
      <c r="AE16" s="48">
        <v>-0.005829</v>
      </c>
      <c r="AF16" s="48">
        <v>-0.006497</v>
      </c>
      <c r="AG16" s="48">
        <v>-0.007601</v>
      </c>
      <c r="AH16" s="48">
        <v>-0.007838</v>
      </c>
      <c r="AI16" s="48">
        <v>-0.008753</v>
      </c>
    </row>
    <row r="17">
      <c r="A17" s="48">
        <v>-0.001213</v>
      </c>
      <c r="B17" s="48">
        <v>-8.09E-4</v>
      </c>
      <c r="C17" s="48">
        <v>-6.78E-4</v>
      </c>
      <c r="D17" s="48">
        <v>-5.04E-4</v>
      </c>
      <c r="E17" s="48">
        <v>-3.35E-4</v>
      </c>
      <c r="F17" s="48">
        <v>-1.05E-4</v>
      </c>
      <c r="G17" s="48">
        <v>1.65E-4</v>
      </c>
      <c r="H17" s="48">
        <v>3.98E-4</v>
      </c>
      <c r="I17" s="48">
        <v>6.33E-4</v>
      </c>
      <c r="J17" s="48">
        <v>0.001133</v>
      </c>
      <c r="K17" s="48">
        <v>0.001592</v>
      </c>
      <c r="L17" s="48">
        <v>0.002164</v>
      </c>
      <c r="M17" s="48">
        <v>0.00284</v>
      </c>
      <c r="N17" s="48">
        <v>0.003688</v>
      </c>
      <c r="O17" s="48">
        <v>0.004806</v>
      </c>
      <c r="P17" s="48">
        <v>0.005568</v>
      </c>
      <c r="Q17" s="48">
        <v>0.006092</v>
      </c>
      <c r="R17" s="48">
        <v>0.005952</v>
      </c>
      <c r="S17" s="48">
        <v>0.005148</v>
      </c>
      <c r="T17" s="48">
        <v>0.003989</v>
      </c>
      <c r="U17" s="48">
        <v>0.003028</v>
      </c>
      <c r="V17" s="48">
        <v>0.001751</v>
      </c>
      <c r="W17" s="48">
        <v>0.001311</v>
      </c>
      <c r="X17" s="48">
        <v>6.56E-4</v>
      </c>
      <c r="Y17" s="48">
        <v>0.0</v>
      </c>
      <c r="Z17" s="48">
        <v>-0.00112</v>
      </c>
      <c r="AA17" s="48">
        <v>-0.002216</v>
      </c>
      <c r="AB17" s="48">
        <v>-0.003218</v>
      </c>
      <c r="AC17" s="48">
        <v>-0.004076</v>
      </c>
      <c r="AD17" s="48">
        <v>-0.005045</v>
      </c>
      <c r="AE17" s="48">
        <v>-0.005646</v>
      </c>
      <c r="AF17" s="48">
        <v>-0.006405</v>
      </c>
      <c r="AG17" s="48">
        <v>-0.007038</v>
      </c>
      <c r="AH17" s="48">
        <v>-0.007494</v>
      </c>
      <c r="AI17" s="48">
        <v>-0.007457</v>
      </c>
    </row>
    <row r="18">
      <c r="A18" s="48">
        <v>-7.81E-4</v>
      </c>
      <c r="B18" s="48">
        <v>-4.47E-4</v>
      </c>
      <c r="C18" s="48">
        <v>-3.83E-4</v>
      </c>
      <c r="D18" s="48">
        <v>-3.52E-4</v>
      </c>
      <c r="E18" s="48">
        <v>-4.27E-4</v>
      </c>
      <c r="F18" s="48">
        <v>-1.48E-4</v>
      </c>
      <c r="G18" s="48">
        <v>1.66E-4</v>
      </c>
      <c r="H18" s="48">
        <v>3.49E-4</v>
      </c>
      <c r="I18" s="48">
        <v>7.49E-4</v>
      </c>
      <c r="J18" s="48">
        <v>0.001016</v>
      </c>
      <c r="K18" s="48">
        <v>0.001585</v>
      </c>
      <c r="L18" s="48">
        <v>0.002107</v>
      </c>
      <c r="M18" s="48">
        <v>0.002723</v>
      </c>
      <c r="N18" s="48">
        <v>0.003573</v>
      </c>
      <c r="O18" s="48">
        <v>0.004521</v>
      </c>
      <c r="P18" s="48">
        <v>0.005552</v>
      </c>
      <c r="Q18" s="48">
        <v>0.006185</v>
      </c>
      <c r="R18" s="48">
        <v>0.006204</v>
      </c>
      <c r="S18" s="48">
        <v>0.005142</v>
      </c>
      <c r="T18" s="48">
        <v>0.003891</v>
      </c>
      <c r="U18" s="48">
        <v>0.002904</v>
      </c>
      <c r="V18" s="48">
        <v>0.001658</v>
      </c>
      <c r="W18" s="48">
        <v>0.001341</v>
      </c>
      <c r="X18" s="48">
        <v>7.02E-4</v>
      </c>
      <c r="Y18" s="48">
        <v>0.0</v>
      </c>
      <c r="Z18" s="48">
        <v>-0.00105</v>
      </c>
      <c r="AA18" s="48">
        <v>-0.00189</v>
      </c>
      <c r="AB18" s="48">
        <v>-0.003189</v>
      </c>
      <c r="AC18" s="48">
        <v>-0.004036</v>
      </c>
      <c r="AD18" s="48">
        <v>-0.0051</v>
      </c>
      <c r="AE18" s="48">
        <v>-0.00589</v>
      </c>
      <c r="AF18" s="48">
        <v>-0.006592</v>
      </c>
      <c r="AG18" s="48">
        <v>-0.007359</v>
      </c>
      <c r="AH18" s="48">
        <v>-0.008004</v>
      </c>
      <c r="AI18" s="48">
        <v>-0.008285</v>
      </c>
    </row>
    <row r="19">
      <c r="A19" s="48">
        <v>-8.11E-4</v>
      </c>
      <c r="B19" s="48">
        <v>-4.07E-4</v>
      </c>
      <c r="C19" s="48">
        <v>-1.75E-4</v>
      </c>
      <c r="D19" s="49">
        <v>4.0E-6</v>
      </c>
      <c r="E19" s="48">
        <v>1.95E-4</v>
      </c>
      <c r="F19" s="48">
        <v>4.87E-4</v>
      </c>
      <c r="G19" s="48">
        <v>6.59E-4</v>
      </c>
      <c r="H19" s="48">
        <v>9.85E-4</v>
      </c>
      <c r="I19" s="48">
        <v>0.001221</v>
      </c>
      <c r="J19" s="48">
        <v>0.001632</v>
      </c>
      <c r="K19" s="48">
        <v>0.001961</v>
      </c>
      <c r="L19" s="48">
        <v>0.002608</v>
      </c>
      <c r="M19" s="48">
        <v>0.003058</v>
      </c>
      <c r="N19" s="48">
        <v>0.003691</v>
      </c>
      <c r="O19" s="48">
        <v>0.004805</v>
      </c>
      <c r="P19" s="48">
        <v>0.005619</v>
      </c>
      <c r="Q19" s="48">
        <v>0.006013</v>
      </c>
      <c r="R19" s="48">
        <v>0.006033</v>
      </c>
      <c r="S19" s="48">
        <v>0.005124</v>
      </c>
      <c r="T19" s="48">
        <v>0.003768</v>
      </c>
      <c r="U19" s="48">
        <v>0.0026</v>
      </c>
      <c r="V19" s="48">
        <v>0.001615</v>
      </c>
      <c r="W19" s="48">
        <v>0.001081</v>
      </c>
      <c r="X19" s="48">
        <v>4.67E-4</v>
      </c>
      <c r="Y19" s="48">
        <v>0.0</v>
      </c>
      <c r="Z19" s="48">
        <v>-0.001098</v>
      </c>
      <c r="AA19" s="48">
        <v>-0.002114</v>
      </c>
      <c r="AB19" s="48">
        <v>-0.002938</v>
      </c>
      <c r="AC19" s="48">
        <v>-0.003949</v>
      </c>
      <c r="AD19" s="48">
        <v>-0.004735</v>
      </c>
      <c r="AE19" s="48">
        <v>-0.005565</v>
      </c>
      <c r="AF19" s="48">
        <v>-0.006262</v>
      </c>
      <c r="AG19" s="48">
        <v>-0.007145</v>
      </c>
      <c r="AH19" s="48">
        <v>-0.007686</v>
      </c>
      <c r="AI19" s="48">
        <v>-0.007585</v>
      </c>
    </row>
    <row r="20">
      <c r="A20" s="48">
        <v>-6.28E-4</v>
      </c>
      <c r="B20" s="48">
        <v>-2.59E-4</v>
      </c>
      <c r="C20" s="48">
        <v>-1.24E-4</v>
      </c>
      <c r="D20" s="48">
        <v>0.0</v>
      </c>
      <c r="E20" s="49">
        <v>2.3E-5</v>
      </c>
      <c r="F20" s="48">
        <v>2.87E-4</v>
      </c>
      <c r="G20" s="48">
        <v>5.82E-4</v>
      </c>
      <c r="H20" s="48">
        <v>7.79E-4</v>
      </c>
      <c r="I20" s="48">
        <v>0.001098</v>
      </c>
      <c r="J20" s="48">
        <v>0.001326</v>
      </c>
      <c r="K20" s="48">
        <v>0.001839</v>
      </c>
      <c r="L20" s="48">
        <v>0.002228</v>
      </c>
      <c r="M20" s="48">
        <v>0.002849</v>
      </c>
      <c r="N20" s="48">
        <v>0.003458</v>
      </c>
      <c r="O20" s="48">
        <v>0.004431</v>
      </c>
      <c r="P20" s="48">
        <v>0.005232</v>
      </c>
      <c r="Q20" s="48">
        <v>0.005927</v>
      </c>
      <c r="R20" s="48">
        <v>0.005967</v>
      </c>
      <c r="S20" s="48">
        <v>0.005064</v>
      </c>
      <c r="T20" s="48">
        <v>0.003903</v>
      </c>
      <c r="U20" s="48">
        <v>0.00282</v>
      </c>
      <c r="V20" s="48">
        <v>0.001714</v>
      </c>
      <c r="W20" s="48">
        <v>0.001331</v>
      </c>
      <c r="X20" s="48">
        <v>5.98E-4</v>
      </c>
      <c r="Y20" s="48">
        <v>0.0</v>
      </c>
      <c r="Z20" s="48">
        <v>-8.08E-4</v>
      </c>
      <c r="AA20" s="48">
        <v>-0.001853</v>
      </c>
      <c r="AB20" s="48">
        <v>-0.002912</v>
      </c>
      <c r="AC20" s="48">
        <v>-0.003873</v>
      </c>
      <c r="AD20" s="48">
        <v>-0.004836</v>
      </c>
      <c r="AE20" s="48">
        <v>-0.005591</v>
      </c>
      <c r="AF20" s="48">
        <v>-0.006359</v>
      </c>
      <c r="AG20" s="48">
        <v>-0.00701</v>
      </c>
      <c r="AH20" s="48">
        <v>-0.007556</v>
      </c>
      <c r="AI20" s="48">
        <v>-0.007718</v>
      </c>
    </row>
    <row r="21">
      <c r="A21" s="48">
        <v>-6.57E-4</v>
      </c>
      <c r="B21" s="48">
        <v>-3.81E-4</v>
      </c>
      <c r="C21" s="48">
        <v>-2.52E-4</v>
      </c>
      <c r="D21" s="48">
        <v>-1.59E-4</v>
      </c>
      <c r="E21" s="48">
        <v>-1.4E-4</v>
      </c>
      <c r="F21" s="49">
        <v>-1.9E-5</v>
      </c>
      <c r="G21" s="48">
        <v>2.34E-4</v>
      </c>
      <c r="H21" s="48">
        <v>4.69E-4</v>
      </c>
      <c r="I21" s="48">
        <v>8.67E-4</v>
      </c>
      <c r="J21" s="48">
        <v>0.001237</v>
      </c>
      <c r="K21" s="48">
        <v>0.001521</v>
      </c>
      <c r="L21" s="48">
        <v>0.002105</v>
      </c>
      <c r="M21" s="48">
        <v>0.002514</v>
      </c>
      <c r="N21" s="48">
        <v>0.003288</v>
      </c>
      <c r="O21" s="48">
        <v>0.004386</v>
      </c>
      <c r="P21" s="48">
        <v>0.005215</v>
      </c>
      <c r="Q21" s="48">
        <v>0.005905</v>
      </c>
      <c r="R21" s="48">
        <v>0.005869</v>
      </c>
      <c r="S21" s="48">
        <v>0.005055</v>
      </c>
      <c r="T21" s="48">
        <v>0.003747</v>
      </c>
      <c r="U21" s="48">
        <v>0.002708</v>
      </c>
      <c r="V21" s="48">
        <v>0.001559</v>
      </c>
      <c r="W21" s="48">
        <v>0.001066</v>
      </c>
      <c r="X21" s="48">
        <v>5.89E-4</v>
      </c>
      <c r="Y21" s="48">
        <v>0.0</v>
      </c>
      <c r="Z21" s="48">
        <v>-9.75E-4</v>
      </c>
      <c r="AA21" s="48">
        <v>-0.001835</v>
      </c>
      <c r="AB21" s="48">
        <v>-0.002921</v>
      </c>
      <c r="AC21" s="48">
        <v>-0.003818</v>
      </c>
      <c r="AD21" s="48">
        <v>-0.004761</v>
      </c>
      <c r="AE21" s="48">
        <v>-0.005597</v>
      </c>
      <c r="AF21" s="48">
        <v>-0.006313</v>
      </c>
      <c r="AG21" s="48">
        <v>-0.007213</v>
      </c>
      <c r="AH21" s="48">
        <v>-0.007811</v>
      </c>
      <c r="AI21" s="48">
        <v>-0.007808</v>
      </c>
    </row>
    <row r="22">
      <c r="A22" s="48">
        <v>-1.4E-4</v>
      </c>
      <c r="B22" s="48">
        <v>1.79E-4</v>
      </c>
      <c r="C22" s="48">
        <v>3.07E-4</v>
      </c>
      <c r="D22" s="48">
        <v>4.21E-4</v>
      </c>
      <c r="E22" s="48">
        <v>6.13E-4</v>
      </c>
      <c r="F22" s="48">
        <v>8.84E-4</v>
      </c>
      <c r="G22" s="48">
        <v>0.001182</v>
      </c>
      <c r="H22" s="48">
        <v>0.001404</v>
      </c>
      <c r="I22" s="48">
        <v>0.001554</v>
      </c>
      <c r="J22" s="48">
        <v>0.001873</v>
      </c>
      <c r="K22" s="48">
        <v>0.00214</v>
      </c>
      <c r="L22" s="48">
        <v>0.002682</v>
      </c>
      <c r="M22" s="48">
        <v>0.003142</v>
      </c>
      <c r="N22" s="48">
        <v>0.003608</v>
      </c>
      <c r="O22" s="48">
        <v>0.004484</v>
      </c>
      <c r="P22" s="48">
        <v>0.005329</v>
      </c>
      <c r="Q22" s="48">
        <v>0.005732</v>
      </c>
      <c r="R22" s="48">
        <v>0.005798</v>
      </c>
      <c r="S22" s="48">
        <v>0.004999</v>
      </c>
      <c r="T22" s="48">
        <v>0.003783</v>
      </c>
      <c r="U22" s="48">
        <v>0.002578</v>
      </c>
      <c r="V22" s="48">
        <v>0.001541</v>
      </c>
      <c r="W22" s="48">
        <v>9.92E-4</v>
      </c>
      <c r="X22" s="48">
        <v>4.28E-4</v>
      </c>
      <c r="Y22" s="48">
        <v>0.0</v>
      </c>
      <c r="Z22" s="48">
        <v>-8.77E-4</v>
      </c>
      <c r="AA22" s="48">
        <v>-0.00191</v>
      </c>
      <c r="AB22" s="48">
        <v>-0.002757</v>
      </c>
      <c r="AC22" s="48">
        <v>-0.003692</v>
      </c>
      <c r="AD22" s="48">
        <v>-0.004615</v>
      </c>
      <c r="AE22" s="48">
        <v>-0.005376</v>
      </c>
      <c r="AF22" s="48">
        <v>-0.006238</v>
      </c>
      <c r="AG22" s="48">
        <v>-0.007039</v>
      </c>
      <c r="AH22" s="48">
        <v>-0.00751</v>
      </c>
      <c r="AI22" s="48">
        <v>-0.007507</v>
      </c>
    </row>
    <row r="23">
      <c r="A23" s="48">
        <v>6.8E-4</v>
      </c>
      <c r="B23" s="48">
        <v>9.33E-4</v>
      </c>
      <c r="C23" s="48">
        <v>0.001009</v>
      </c>
      <c r="D23" s="48">
        <v>0.001037</v>
      </c>
      <c r="E23" s="48">
        <v>0.001009</v>
      </c>
      <c r="F23" s="48">
        <v>0.001087</v>
      </c>
      <c r="G23" s="48">
        <v>0.001337</v>
      </c>
      <c r="H23" s="48">
        <v>0.001458</v>
      </c>
      <c r="I23" s="48">
        <v>0.001732</v>
      </c>
      <c r="J23" s="48">
        <v>0.001919</v>
      </c>
      <c r="K23" s="48">
        <v>0.002289</v>
      </c>
      <c r="L23" s="48">
        <v>0.002483</v>
      </c>
      <c r="M23" s="48">
        <v>0.002895</v>
      </c>
      <c r="N23" s="48">
        <v>0.003536</v>
      </c>
      <c r="O23" s="48">
        <v>0.00441</v>
      </c>
      <c r="P23" s="48">
        <v>0.005137</v>
      </c>
      <c r="Q23" s="48">
        <v>0.005819</v>
      </c>
      <c r="R23" s="48">
        <v>0.005826</v>
      </c>
      <c r="S23" s="48">
        <v>0.005076</v>
      </c>
      <c r="T23" s="48">
        <v>0.003942</v>
      </c>
      <c r="U23" s="48">
        <v>0.00296</v>
      </c>
      <c r="V23" s="48">
        <v>0.001689</v>
      </c>
      <c r="W23" s="48">
        <v>0.001242</v>
      </c>
      <c r="X23" s="48">
        <v>6.2E-4</v>
      </c>
      <c r="Y23" s="48">
        <v>0.0</v>
      </c>
      <c r="Z23" s="48">
        <v>-7.69E-4</v>
      </c>
      <c r="AA23" s="48">
        <v>-0.00171</v>
      </c>
      <c r="AB23" s="48">
        <v>-0.002782</v>
      </c>
      <c r="AC23" s="48">
        <v>-0.0037</v>
      </c>
      <c r="AD23" s="48">
        <v>-0.004836</v>
      </c>
      <c r="AE23" s="48">
        <v>-0.005638</v>
      </c>
      <c r="AF23" s="48">
        <v>-0.006378</v>
      </c>
      <c r="AG23" s="48">
        <v>-0.00707</v>
      </c>
      <c r="AH23" s="48">
        <v>-0.007692</v>
      </c>
      <c r="AI23" s="48">
        <v>-0.008104</v>
      </c>
    </row>
    <row r="24">
      <c r="A24" s="48">
        <v>0.001205</v>
      </c>
      <c r="B24" s="48">
        <v>0.001372</v>
      </c>
      <c r="C24" s="48">
        <v>0.001364</v>
      </c>
      <c r="D24" s="48">
        <v>0.001357</v>
      </c>
      <c r="E24" s="48">
        <v>0.001368</v>
      </c>
      <c r="F24" s="48">
        <v>0.001475</v>
      </c>
      <c r="G24" s="48">
        <v>0.001582</v>
      </c>
      <c r="H24" s="48">
        <v>0.001762</v>
      </c>
      <c r="I24" s="48">
        <v>0.002078</v>
      </c>
      <c r="J24" s="48">
        <v>0.002336</v>
      </c>
      <c r="K24" s="48">
        <v>0.002513</v>
      </c>
      <c r="L24" s="48">
        <v>0.002945</v>
      </c>
      <c r="M24" s="48">
        <v>0.003142</v>
      </c>
      <c r="N24" s="48">
        <v>0.003692</v>
      </c>
      <c r="O24" s="48">
        <v>0.0045</v>
      </c>
      <c r="P24" s="48">
        <v>0.005266</v>
      </c>
      <c r="Q24" s="48">
        <v>0.005742</v>
      </c>
      <c r="R24" s="48">
        <v>0.005931</v>
      </c>
      <c r="S24" s="48">
        <v>0.005107</v>
      </c>
      <c r="T24" s="48">
        <v>0.003836</v>
      </c>
      <c r="U24" s="48">
        <v>0.00266</v>
      </c>
      <c r="V24" s="48">
        <v>0.00156</v>
      </c>
      <c r="W24" s="48">
        <v>0.001028</v>
      </c>
      <c r="X24" s="48">
        <v>4.73E-4</v>
      </c>
      <c r="Y24" s="48">
        <v>0.0</v>
      </c>
      <c r="Z24" s="48">
        <v>-7.57E-4</v>
      </c>
      <c r="AA24" s="48">
        <v>-0.001624</v>
      </c>
      <c r="AB24" s="48">
        <v>-0.00264</v>
      </c>
      <c r="AC24" s="48">
        <v>-0.003506</v>
      </c>
      <c r="AD24" s="48">
        <v>-0.004422</v>
      </c>
      <c r="AE24" s="48">
        <v>-0.005402</v>
      </c>
      <c r="AF24" s="48">
        <v>-0.00621</v>
      </c>
      <c r="AG24" s="48">
        <v>-0.007065</v>
      </c>
      <c r="AH24" s="48">
        <v>-0.007703</v>
      </c>
      <c r="AI24" s="48">
        <v>-0.007775</v>
      </c>
    </row>
    <row r="25">
      <c r="A25" s="48">
        <v>0.001718</v>
      </c>
      <c r="B25" s="48">
        <v>0.001889</v>
      </c>
      <c r="C25" s="48">
        <v>0.00181</v>
      </c>
      <c r="D25" s="48">
        <v>0.001729</v>
      </c>
      <c r="E25" s="48">
        <v>0.00172</v>
      </c>
      <c r="F25" s="48">
        <v>0.001822</v>
      </c>
      <c r="G25" s="48">
        <v>0.002031</v>
      </c>
      <c r="H25" s="48">
        <v>0.002122</v>
      </c>
      <c r="I25" s="48">
        <v>0.002258</v>
      </c>
      <c r="J25" s="48">
        <v>0.002523</v>
      </c>
      <c r="K25" s="48">
        <v>0.002687</v>
      </c>
      <c r="L25" s="48">
        <v>0.002963</v>
      </c>
      <c r="M25" s="48">
        <v>0.003301</v>
      </c>
      <c r="N25" s="48">
        <v>0.003626</v>
      </c>
      <c r="O25" s="48">
        <v>0.004377</v>
      </c>
      <c r="P25" s="48">
        <v>0.005192</v>
      </c>
      <c r="Q25" s="48">
        <v>0.005742</v>
      </c>
      <c r="R25" s="48">
        <v>0.005706</v>
      </c>
      <c r="S25" s="48">
        <v>0.005048</v>
      </c>
      <c r="T25" s="48">
        <v>0.003918</v>
      </c>
      <c r="U25" s="48">
        <v>0.002703</v>
      </c>
      <c r="V25" s="48">
        <v>0.001571</v>
      </c>
      <c r="W25" s="48">
        <v>8.55E-4</v>
      </c>
      <c r="X25" s="48">
        <v>3.5E-4</v>
      </c>
      <c r="Y25" s="48">
        <v>0.0</v>
      </c>
      <c r="Z25" s="48">
        <v>-8.63E-4</v>
      </c>
      <c r="AA25" s="48">
        <v>-0.001798</v>
      </c>
      <c r="AB25" s="48">
        <v>-0.002687</v>
      </c>
      <c r="AC25" s="48">
        <v>-0.003686</v>
      </c>
      <c r="AD25" s="48">
        <v>-0.004635</v>
      </c>
      <c r="AE25" s="48">
        <v>-0.005465</v>
      </c>
      <c r="AF25" s="48">
        <v>-0.006209</v>
      </c>
      <c r="AG25" s="48">
        <v>-0.006951</v>
      </c>
      <c r="AH25" s="48">
        <v>-0.007575</v>
      </c>
      <c r="AI25" s="48">
        <v>-0.00766</v>
      </c>
    </row>
    <row r="26">
      <c r="A26" s="48">
        <v>0.002996</v>
      </c>
      <c r="B26" s="48">
        <v>0.00308</v>
      </c>
      <c r="C26" s="48">
        <v>0.002937</v>
      </c>
      <c r="D26" s="48">
        <v>0.002781</v>
      </c>
      <c r="E26" s="48">
        <v>0.002624</v>
      </c>
      <c r="F26" s="48">
        <v>0.002661</v>
      </c>
      <c r="G26" s="48">
        <v>0.002779</v>
      </c>
      <c r="H26" s="48">
        <v>0.002821</v>
      </c>
      <c r="I26" s="48">
        <v>0.003011</v>
      </c>
      <c r="J26" s="48">
        <v>0.003122</v>
      </c>
      <c r="K26" s="48">
        <v>0.003344</v>
      </c>
      <c r="L26" s="48">
        <v>0.003443</v>
      </c>
      <c r="M26" s="48">
        <v>0.003673</v>
      </c>
      <c r="N26" s="48">
        <v>0.004101</v>
      </c>
      <c r="O26" s="48">
        <v>0.004757</v>
      </c>
      <c r="P26" s="48">
        <v>0.005437</v>
      </c>
      <c r="Q26" s="48">
        <v>0.006028</v>
      </c>
      <c r="R26" s="48">
        <v>0.006135</v>
      </c>
      <c r="S26" s="48">
        <v>0.005352</v>
      </c>
      <c r="T26" s="48">
        <v>0.004097</v>
      </c>
      <c r="U26" s="48">
        <v>0.003096</v>
      </c>
      <c r="V26" s="48">
        <v>0.001842</v>
      </c>
      <c r="W26" s="48">
        <v>0.001238</v>
      </c>
      <c r="X26" s="48">
        <v>6.44E-4</v>
      </c>
      <c r="Y26" s="48">
        <v>0.0</v>
      </c>
      <c r="Z26" s="48">
        <v>-6.38E-4</v>
      </c>
      <c r="AA26" s="48">
        <v>-0.001572</v>
      </c>
      <c r="AB26" s="48">
        <v>-0.002564</v>
      </c>
      <c r="AC26" s="48">
        <v>-0.003566</v>
      </c>
      <c r="AD26" s="48">
        <v>-0.004573</v>
      </c>
      <c r="AE26" s="48">
        <v>-0.005584</v>
      </c>
      <c r="AF26" s="48">
        <v>-0.006363</v>
      </c>
      <c r="AG26" s="48">
        <v>-0.007076</v>
      </c>
      <c r="AH26" s="48">
        <v>-0.007766</v>
      </c>
      <c r="AI26" s="48">
        <v>-0.008199</v>
      </c>
    </row>
    <row r="27">
      <c r="A27" s="48">
        <v>0.002974</v>
      </c>
      <c r="B27" s="48">
        <v>0.00306</v>
      </c>
      <c r="C27" s="48">
        <v>0.002968</v>
      </c>
      <c r="D27" s="48">
        <v>0.002824</v>
      </c>
      <c r="E27" s="48">
        <v>0.002786</v>
      </c>
      <c r="F27" s="48">
        <v>0.002802</v>
      </c>
      <c r="G27" s="48">
        <v>0.002825</v>
      </c>
      <c r="H27" s="48">
        <v>0.002967</v>
      </c>
      <c r="I27" s="48">
        <v>0.003151</v>
      </c>
      <c r="J27" s="48">
        <v>0.0033</v>
      </c>
      <c r="K27" s="48">
        <v>0.003394</v>
      </c>
      <c r="L27" s="48">
        <v>0.003741</v>
      </c>
      <c r="M27" s="48">
        <v>0.003764</v>
      </c>
      <c r="N27" s="48">
        <v>0.004114</v>
      </c>
      <c r="O27" s="48">
        <v>0.004784</v>
      </c>
      <c r="P27" s="48">
        <v>0.005418</v>
      </c>
      <c r="Q27" s="48">
        <v>0.005852</v>
      </c>
      <c r="R27" s="48">
        <v>0.005996</v>
      </c>
      <c r="S27" s="48">
        <v>0.005208</v>
      </c>
      <c r="T27" s="48">
        <v>0.003984</v>
      </c>
      <c r="U27" s="48">
        <v>0.002737</v>
      </c>
      <c r="V27" s="48">
        <v>0.001626</v>
      </c>
      <c r="W27" s="48">
        <v>9.46E-4</v>
      </c>
      <c r="X27" s="48">
        <v>4.12E-4</v>
      </c>
      <c r="Y27" s="48">
        <v>0.0</v>
      </c>
      <c r="Z27" s="48">
        <v>-7.71E-4</v>
      </c>
      <c r="AA27" s="48">
        <v>-0.001663</v>
      </c>
      <c r="AB27" s="48">
        <v>-0.002607</v>
      </c>
      <c r="AC27" s="48">
        <v>-0.003536</v>
      </c>
      <c r="AD27" s="48">
        <v>-0.004441</v>
      </c>
      <c r="AE27" s="48">
        <v>-0.005393</v>
      </c>
      <c r="AF27" s="48">
        <v>-0.006202</v>
      </c>
      <c r="AG27" s="48">
        <v>-0.006959</v>
      </c>
      <c r="AH27" s="48">
        <v>-0.007719</v>
      </c>
      <c r="AI27" s="48">
        <v>-0.007726</v>
      </c>
    </row>
    <row r="28">
      <c r="A28" s="48">
        <v>0.003776</v>
      </c>
      <c r="B28" s="48">
        <v>0.003824</v>
      </c>
      <c r="C28" s="48">
        <v>0.00358</v>
      </c>
      <c r="D28" s="48">
        <v>0.003406</v>
      </c>
      <c r="E28" s="48">
        <v>0.003283</v>
      </c>
      <c r="F28" s="48">
        <v>0.003269</v>
      </c>
      <c r="G28" s="48">
        <v>0.003342</v>
      </c>
      <c r="H28" s="48">
        <v>0.003409</v>
      </c>
      <c r="I28" s="48">
        <v>0.003446</v>
      </c>
      <c r="J28" s="48">
        <v>0.003536</v>
      </c>
      <c r="K28" s="48">
        <v>0.003671</v>
      </c>
      <c r="L28" s="48">
        <v>0.0038</v>
      </c>
      <c r="M28" s="48">
        <v>0.003967</v>
      </c>
      <c r="N28" s="48">
        <v>0.004163</v>
      </c>
      <c r="O28" s="48">
        <v>0.004715</v>
      </c>
      <c r="P28" s="48">
        <v>0.005408</v>
      </c>
      <c r="Q28" s="48">
        <v>0.005918</v>
      </c>
      <c r="R28" s="48">
        <v>0.005953</v>
      </c>
      <c r="S28" s="48">
        <v>0.005339</v>
      </c>
      <c r="T28" s="48">
        <v>0.004157</v>
      </c>
      <c r="U28" s="48">
        <v>0.002977</v>
      </c>
      <c r="V28" s="48">
        <v>0.001628</v>
      </c>
      <c r="W28" s="48">
        <v>0.001048</v>
      </c>
      <c r="X28" s="48">
        <v>5.0E-4</v>
      </c>
      <c r="Y28" s="48">
        <v>0.0</v>
      </c>
      <c r="Z28" s="48">
        <v>-7.4E-4</v>
      </c>
      <c r="AA28" s="48">
        <v>-0.001596</v>
      </c>
      <c r="AB28" s="48">
        <v>-0.002458</v>
      </c>
      <c r="AC28" s="48">
        <v>-0.003451</v>
      </c>
      <c r="AD28" s="48">
        <v>-0.004444</v>
      </c>
      <c r="AE28" s="48">
        <v>-0.005388</v>
      </c>
      <c r="AF28" s="48">
        <v>-0.006152</v>
      </c>
      <c r="AG28" s="48">
        <v>-0.006904</v>
      </c>
      <c r="AH28" s="48">
        <v>-0.007544</v>
      </c>
      <c r="AI28" s="48">
        <v>-0.007842</v>
      </c>
    </row>
    <row r="29">
      <c r="A29" s="48">
        <v>0.004834</v>
      </c>
      <c r="B29" s="48">
        <v>0.004782</v>
      </c>
      <c r="C29" s="48">
        <v>0.004563</v>
      </c>
      <c r="D29" s="48">
        <v>0.004297</v>
      </c>
      <c r="E29" s="48">
        <v>0.004078</v>
      </c>
      <c r="F29" s="48">
        <v>0.003968</v>
      </c>
      <c r="G29" s="48">
        <v>0.004008</v>
      </c>
      <c r="H29" s="48">
        <v>0.003976</v>
      </c>
      <c r="I29" s="48">
        <v>0.004153</v>
      </c>
      <c r="J29" s="48">
        <v>0.004186</v>
      </c>
      <c r="K29" s="48">
        <v>0.004274</v>
      </c>
      <c r="L29" s="48">
        <v>0.004343</v>
      </c>
      <c r="M29" s="48">
        <v>0.004372</v>
      </c>
      <c r="N29" s="48">
        <v>0.004624</v>
      </c>
      <c r="O29" s="48">
        <v>0.005128</v>
      </c>
      <c r="P29" s="48">
        <v>0.005675</v>
      </c>
      <c r="Q29" s="48">
        <v>0.006206</v>
      </c>
      <c r="R29" s="48">
        <v>0.006316</v>
      </c>
      <c r="S29" s="48">
        <v>0.005546</v>
      </c>
      <c r="T29" s="48">
        <v>0.004393</v>
      </c>
      <c r="U29" s="48">
        <v>0.003165</v>
      </c>
      <c r="V29" s="48">
        <v>0.001941</v>
      </c>
      <c r="W29" s="48">
        <v>0.001239</v>
      </c>
      <c r="X29" s="48">
        <v>5.56E-4</v>
      </c>
      <c r="Y29" s="48">
        <v>0.0</v>
      </c>
      <c r="Z29" s="48">
        <v>-6.38E-4</v>
      </c>
      <c r="AA29" s="48">
        <v>-0.001453</v>
      </c>
      <c r="AB29" s="48">
        <v>-0.002453</v>
      </c>
      <c r="AC29" s="48">
        <v>-0.00343</v>
      </c>
      <c r="AD29" s="48">
        <v>-0.004415</v>
      </c>
      <c r="AE29" s="48">
        <v>-0.005403</v>
      </c>
      <c r="AF29" s="48">
        <v>-0.006226</v>
      </c>
      <c r="AG29" s="48">
        <v>-0.007001</v>
      </c>
      <c r="AH29" s="48">
        <v>-0.007744</v>
      </c>
      <c r="AI29" s="48">
        <v>-0.008039</v>
      </c>
    </row>
    <row r="30">
      <c r="A30" s="48">
        <v>0.005193</v>
      </c>
      <c r="B30" s="48">
        <v>0.005167</v>
      </c>
      <c r="C30" s="48">
        <v>0.004846</v>
      </c>
      <c r="D30" s="48">
        <v>0.004569</v>
      </c>
      <c r="E30" s="48">
        <v>0.004441</v>
      </c>
      <c r="F30" s="48">
        <v>0.004329</v>
      </c>
      <c r="G30" s="48">
        <v>0.004284</v>
      </c>
      <c r="H30" s="48">
        <v>0.004341</v>
      </c>
      <c r="I30" s="48">
        <v>0.004395</v>
      </c>
      <c r="J30" s="48">
        <v>0.004486</v>
      </c>
      <c r="K30" s="48">
        <v>0.004457</v>
      </c>
      <c r="L30" s="48">
        <v>0.00459</v>
      </c>
      <c r="M30" s="48">
        <v>0.004532</v>
      </c>
      <c r="N30" s="48">
        <v>0.004618</v>
      </c>
      <c r="O30" s="48">
        <v>0.005138</v>
      </c>
      <c r="P30" s="48">
        <v>0.005644</v>
      </c>
      <c r="Q30" s="48">
        <v>0.006019</v>
      </c>
      <c r="R30" s="48">
        <v>0.006119</v>
      </c>
      <c r="S30" s="48">
        <v>0.005431</v>
      </c>
      <c r="T30" s="48">
        <v>0.004229</v>
      </c>
      <c r="U30" s="48">
        <v>0.002972</v>
      </c>
      <c r="V30" s="48">
        <v>0.001735</v>
      </c>
      <c r="W30" s="48">
        <v>9.86E-4</v>
      </c>
      <c r="X30" s="48">
        <v>4.45E-4</v>
      </c>
      <c r="Y30" s="48">
        <v>0.0</v>
      </c>
      <c r="Z30" s="48">
        <v>-6.83E-4</v>
      </c>
      <c r="AA30" s="48">
        <v>-0.001565</v>
      </c>
      <c r="AB30" s="48">
        <v>-0.002396</v>
      </c>
      <c r="AC30" s="48">
        <v>-0.003359</v>
      </c>
      <c r="AD30" s="48">
        <v>-0.0043</v>
      </c>
      <c r="AE30" s="48">
        <v>-0.005231</v>
      </c>
      <c r="AF30" s="48">
        <v>-0.006029</v>
      </c>
      <c r="AG30" s="48">
        <v>-0.006806</v>
      </c>
      <c r="AH30" s="48">
        <v>-0.007497</v>
      </c>
      <c r="AI30" s="48">
        <v>-0.007668</v>
      </c>
    </row>
    <row r="31">
      <c r="A31" s="48">
        <v>0.006605</v>
      </c>
      <c r="B31" s="48">
        <v>0.006466</v>
      </c>
      <c r="C31" s="48">
        <v>0.006057</v>
      </c>
      <c r="D31" s="48">
        <v>0.005714</v>
      </c>
      <c r="E31" s="48">
        <v>0.005389</v>
      </c>
      <c r="F31" s="48">
        <v>0.005188</v>
      </c>
      <c r="G31" s="48">
        <v>0.005198</v>
      </c>
      <c r="H31" s="48">
        <v>0.005126</v>
      </c>
      <c r="I31" s="48">
        <v>0.005056</v>
      </c>
      <c r="J31" s="48">
        <v>0.005011</v>
      </c>
      <c r="K31" s="48">
        <v>0.005039</v>
      </c>
      <c r="L31" s="48">
        <v>0.004971</v>
      </c>
      <c r="M31" s="48">
        <v>0.004977</v>
      </c>
      <c r="N31" s="48">
        <v>0.005012</v>
      </c>
      <c r="O31" s="48">
        <v>0.005401</v>
      </c>
      <c r="P31" s="48">
        <v>0.005882</v>
      </c>
      <c r="Q31" s="48">
        <v>0.006328</v>
      </c>
      <c r="R31" s="48">
        <v>0.006361</v>
      </c>
      <c r="S31" s="48">
        <v>0.005725</v>
      </c>
      <c r="T31" s="48">
        <v>0.004465</v>
      </c>
      <c r="U31" s="48">
        <v>0.003358</v>
      </c>
      <c r="V31" s="48">
        <v>0.001952</v>
      </c>
      <c r="W31" s="48">
        <v>0.001181</v>
      </c>
      <c r="X31" s="48">
        <v>6.09E-4</v>
      </c>
      <c r="Y31" s="48">
        <v>0.0</v>
      </c>
      <c r="Z31" s="48">
        <v>-7.11E-4</v>
      </c>
      <c r="AA31" s="48">
        <v>-0.001521</v>
      </c>
      <c r="AB31" s="48">
        <v>-0.002481</v>
      </c>
      <c r="AC31" s="48">
        <v>-0.003407</v>
      </c>
      <c r="AD31" s="48">
        <v>-0.004445</v>
      </c>
      <c r="AE31" s="48">
        <v>-0.005389</v>
      </c>
      <c r="AF31" s="48">
        <v>-0.006231</v>
      </c>
      <c r="AG31" s="48">
        <v>-0.007001</v>
      </c>
      <c r="AH31" s="48">
        <v>-0.007689</v>
      </c>
      <c r="AI31" s="48">
        <v>-0.008052</v>
      </c>
    </row>
    <row r="32">
      <c r="A32" s="48">
        <v>0.007794</v>
      </c>
      <c r="B32" s="48">
        <v>0.007598</v>
      </c>
      <c r="C32" s="48">
        <v>0.007125</v>
      </c>
      <c r="D32" s="48">
        <v>0.00663</v>
      </c>
      <c r="E32" s="48">
        <v>0.006278</v>
      </c>
      <c r="F32" s="48">
        <v>0.006023</v>
      </c>
      <c r="G32" s="48">
        <v>0.005877</v>
      </c>
      <c r="H32" s="48">
        <v>0.005719</v>
      </c>
      <c r="I32" s="48">
        <v>0.005777</v>
      </c>
      <c r="J32" s="48">
        <v>0.005714</v>
      </c>
      <c r="K32" s="48">
        <v>0.00561</v>
      </c>
      <c r="L32" s="48">
        <v>0.005602</v>
      </c>
      <c r="M32" s="48">
        <v>0.005339</v>
      </c>
      <c r="N32" s="48">
        <v>0.005384</v>
      </c>
      <c r="O32" s="48">
        <v>0.005686</v>
      </c>
      <c r="P32" s="48">
        <v>0.006095</v>
      </c>
      <c r="Q32" s="48">
        <v>0.006486</v>
      </c>
      <c r="R32" s="48">
        <v>0.006615</v>
      </c>
      <c r="S32" s="48">
        <v>0.005855</v>
      </c>
      <c r="T32" s="48">
        <v>0.00459</v>
      </c>
      <c r="U32" s="48">
        <v>0.003328</v>
      </c>
      <c r="V32" s="48">
        <v>0.002045</v>
      </c>
      <c r="W32" s="48">
        <v>0.001229</v>
      </c>
      <c r="X32" s="48">
        <v>5.41E-4</v>
      </c>
      <c r="Y32" s="48">
        <v>0.0</v>
      </c>
      <c r="Z32" s="48">
        <v>-6.71E-4</v>
      </c>
      <c r="AA32" s="48">
        <v>-0.001508</v>
      </c>
      <c r="AB32" s="48">
        <v>-0.002442</v>
      </c>
      <c r="AC32" s="48">
        <v>-0.003444</v>
      </c>
      <c r="AD32" s="48">
        <v>-0.004432</v>
      </c>
      <c r="AE32" s="48">
        <v>-0.005497</v>
      </c>
      <c r="AF32" s="48">
        <v>-0.006308</v>
      </c>
      <c r="AG32" s="48">
        <v>-0.007121</v>
      </c>
      <c r="AH32" s="48">
        <v>-0.007875</v>
      </c>
      <c r="AI32" s="48">
        <v>-0.008258</v>
      </c>
    </row>
    <row r="33">
      <c r="A33" s="48">
        <v>0.00856</v>
      </c>
      <c r="B33" s="48">
        <v>0.008393</v>
      </c>
      <c r="C33" s="48">
        <v>0.007886</v>
      </c>
      <c r="D33" s="48">
        <v>0.007428</v>
      </c>
      <c r="E33" s="48">
        <v>0.007079</v>
      </c>
      <c r="F33" s="48">
        <v>0.00682</v>
      </c>
      <c r="G33" s="48">
        <v>0.006687</v>
      </c>
      <c r="H33" s="48">
        <v>0.006541</v>
      </c>
      <c r="I33" s="48">
        <v>0.006428</v>
      </c>
      <c r="J33" s="48">
        <v>0.006329</v>
      </c>
      <c r="K33" s="48">
        <v>0.006172</v>
      </c>
      <c r="L33" s="48">
        <v>0.006154</v>
      </c>
      <c r="M33" s="48">
        <v>0.005914</v>
      </c>
      <c r="N33" s="48">
        <v>0.005745</v>
      </c>
      <c r="O33" s="48">
        <v>0.006005</v>
      </c>
      <c r="P33" s="48">
        <v>0.006373</v>
      </c>
      <c r="Q33" s="48">
        <v>0.006612</v>
      </c>
      <c r="R33" s="48">
        <v>0.006617</v>
      </c>
      <c r="S33" s="48">
        <v>0.005967</v>
      </c>
      <c r="T33" s="48">
        <v>0.004761</v>
      </c>
      <c r="U33" s="48">
        <v>0.003418</v>
      </c>
      <c r="V33" s="48">
        <v>0.002035</v>
      </c>
      <c r="W33" s="48">
        <v>0.001144</v>
      </c>
      <c r="X33" s="48">
        <v>5.3E-4</v>
      </c>
      <c r="Y33" s="48">
        <v>0.0</v>
      </c>
      <c r="Z33" s="48">
        <v>-7.49E-4</v>
      </c>
      <c r="AA33" s="48">
        <v>-0.001561</v>
      </c>
      <c r="AB33" s="48">
        <v>-0.002408</v>
      </c>
      <c r="AC33" s="48">
        <v>-0.003371</v>
      </c>
      <c r="AD33" s="48">
        <v>-0.004368</v>
      </c>
      <c r="AE33" s="48">
        <v>-0.005275</v>
      </c>
      <c r="AF33" s="48">
        <v>-0.006139</v>
      </c>
      <c r="AG33" s="48">
        <v>-0.006942</v>
      </c>
      <c r="AH33" s="48">
        <v>-0.007657</v>
      </c>
      <c r="AI33" s="48">
        <v>-0.007911</v>
      </c>
    </row>
    <row r="34">
      <c r="A34" s="48">
        <v>0.009422</v>
      </c>
      <c r="B34" s="48">
        <v>0.009193</v>
      </c>
      <c r="C34" s="48">
        <v>0.008669</v>
      </c>
      <c r="D34" s="48">
        <v>0.008178</v>
      </c>
      <c r="E34" s="48">
        <v>0.007769</v>
      </c>
      <c r="F34" s="48">
        <v>0.007443</v>
      </c>
      <c r="G34" s="48">
        <v>0.007277</v>
      </c>
      <c r="H34" s="48">
        <v>0.007096</v>
      </c>
      <c r="I34" s="48">
        <v>0.006983</v>
      </c>
      <c r="J34" s="48">
        <v>0.006787</v>
      </c>
      <c r="K34" s="48">
        <v>0.006695</v>
      </c>
      <c r="L34" s="48">
        <v>0.006519</v>
      </c>
      <c r="M34" s="48">
        <v>0.006308</v>
      </c>
      <c r="N34" s="48">
        <v>0.006183</v>
      </c>
      <c r="O34" s="48">
        <v>0.006343</v>
      </c>
      <c r="P34" s="48">
        <v>0.006623</v>
      </c>
      <c r="Q34" s="48">
        <v>0.006974</v>
      </c>
      <c r="R34" s="48">
        <v>0.006961</v>
      </c>
      <c r="S34" s="48">
        <v>0.006281</v>
      </c>
      <c r="T34" s="48">
        <v>0.004968</v>
      </c>
      <c r="U34" s="48">
        <v>0.003781</v>
      </c>
      <c r="V34" s="48">
        <v>0.00229</v>
      </c>
      <c r="W34" s="48">
        <v>0.001396</v>
      </c>
      <c r="X34" s="48">
        <v>6.97E-4</v>
      </c>
      <c r="Y34" s="48">
        <v>0.0</v>
      </c>
      <c r="Z34" s="48">
        <v>-7.47E-4</v>
      </c>
      <c r="AA34" s="48">
        <v>-0.001508</v>
      </c>
      <c r="AB34" s="48">
        <v>-0.002472</v>
      </c>
      <c r="AC34" s="48">
        <v>-0.003476</v>
      </c>
      <c r="AD34" s="48">
        <v>-0.004524</v>
      </c>
      <c r="AE34" s="48">
        <v>-0.005572</v>
      </c>
      <c r="AF34" s="48">
        <v>-0.00642</v>
      </c>
      <c r="AG34" s="48">
        <v>-0.007274</v>
      </c>
      <c r="AH34" s="48">
        <v>-0.007989</v>
      </c>
      <c r="AI34" s="48">
        <v>-0.008424</v>
      </c>
    </row>
    <row r="35">
      <c r="A35" s="48">
        <v>0.009697</v>
      </c>
      <c r="B35" s="48">
        <v>0.009505</v>
      </c>
      <c r="C35" s="48">
        <v>0.009005</v>
      </c>
      <c r="D35" s="48">
        <v>0.008473</v>
      </c>
      <c r="E35" s="48">
        <v>0.008045</v>
      </c>
      <c r="F35" s="48">
        <v>0.007747</v>
      </c>
      <c r="G35" s="48">
        <v>0.007447</v>
      </c>
      <c r="H35" s="48">
        <v>0.007264</v>
      </c>
      <c r="I35" s="48">
        <v>0.007258</v>
      </c>
      <c r="J35" s="48">
        <v>0.007091</v>
      </c>
      <c r="K35" s="48">
        <v>0.006894</v>
      </c>
      <c r="L35" s="48">
        <v>0.006768</v>
      </c>
      <c r="M35" s="48">
        <v>0.006411</v>
      </c>
      <c r="N35" s="48">
        <v>0.006283</v>
      </c>
      <c r="O35" s="48">
        <v>0.006459</v>
      </c>
      <c r="P35" s="48">
        <v>0.006713</v>
      </c>
      <c r="Q35" s="48">
        <v>0.006951</v>
      </c>
      <c r="R35" s="48">
        <v>0.007011</v>
      </c>
      <c r="S35" s="48">
        <v>0.006234</v>
      </c>
      <c r="T35" s="48">
        <v>0.005094</v>
      </c>
      <c r="U35" s="48">
        <v>0.003643</v>
      </c>
      <c r="V35" s="48">
        <v>0.002255</v>
      </c>
      <c r="W35" s="48">
        <v>0.001351</v>
      </c>
      <c r="X35" s="48">
        <v>5.35E-4</v>
      </c>
      <c r="Y35" s="48">
        <v>0.0</v>
      </c>
      <c r="Z35" s="48">
        <v>-7.06E-4</v>
      </c>
      <c r="AA35" s="48">
        <v>-0.001592</v>
      </c>
      <c r="AB35" s="48">
        <v>-0.002453</v>
      </c>
      <c r="AC35" s="48">
        <v>-0.003482</v>
      </c>
      <c r="AD35" s="48">
        <v>-0.004481</v>
      </c>
      <c r="AE35" s="48">
        <v>-0.00552</v>
      </c>
      <c r="AF35" s="48">
        <v>-0.00635</v>
      </c>
      <c r="AG35" s="48">
        <v>-0.007188</v>
      </c>
      <c r="AH35" s="48">
        <v>-0.007932</v>
      </c>
      <c r="AI35" s="48">
        <v>-0.008274</v>
      </c>
    </row>
    <row r="36">
      <c r="A36" s="48">
        <v>0.010127</v>
      </c>
      <c r="B36" s="48">
        <v>0.009884</v>
      </c>
      <c r="C36" s="48">
        <v>0.009313</v>
      </c>
      <c r="D36" s="48">
        <v>0.008825</v>
      </c>
      <c r="E36" s="48">
        <v>0.008397</v>
      </c>
      <c r="F36" s="48">
        <v>0.008083</v>
      </c>
      <c r="G36" s="48">
        <v>0.007879</v>
      </c>
      <c r="H36" s="48">
        <v>0.007659</v>
      </c>
      <c r="I36" s="48">
        <v>0.00743</v>
      </c>
      <c r="J36" s="48">
        <v>0.007286</v>
      </c>
      <c r="K36" s="48">
        <v>0.007061</v>
      </c>
      <c r="L36" s="48">
        <v>0.006876</v>
      </c>
      <c r="M36" s="48">
        <v>0.006643</v>
      </c>
      <c r="N36" s="48">
        <v>0.006335</v>
      </c>
      <c r="O36" s="48">
        <v>0.006458</v>
      </c>
      <c r="P36" s="48">
        <v>0.006687</v>
      </c>
      <c r="Q36" s="48">
        <v>0.006949</v>
      </c>
      <c r="R36" s="48">
        <v>0.006942</v>
      </c>
      <c r="S36" s="48">
        <v>0.006338</v>
      </c>
      <c r="T36" s="48">
        <v>0.00509</v>
      </c>
      <c r="U36" s="48">
        <v>0.003751</v>
      </c>
      <c r="V36" s="48">
        <v>0.00228</v>
      </c>
      <c r="W36" s="48">
        <v>0.001316</v>
      </c>
      <c r="X36" s="48">
        <v>6.51E-4</v>
      </c>
      <c r="Y36" s="48">
        <v>0.0</v>
      </c>
      <c r="Z36" s="48">
        <v>-7.99E-4</v>
      </c>
      <c r="AA36" s="48">
        <v>-0.001575</v>
      </c>
      <c r="AB36" s="48">
        <v>-0.002427</v>
      </c>
      <c r="AC36" s="48">
        <v>-0.003452</v>
      </c>
      <c r="AD36" s="48">
        <v>-0.004474</v>
      </c>
      <c r="AE36" s="48">
        <v>-0.005453</v>
      </c>
      <c r="AF36" s="48">
        <v>-0.006316</v>
      </c>
      <c r="AG36" s="48">
        <v>-0.007125</v>
      </c>
      <c r="AH36" s="48">
        <v>-0.007837</v>
      </c>
      <c r="AI36" s="48">
        <v>-0.008079</v>
      </c>
    </row>
    <row r="37">
      <c r="A37" s="48">
        <v>0.011047</v>
      </c>
      <c r="B37" s="48">
        <v>0.010707</v>
      </c>
      <c r="C37" s="48">
        <v>0.010081</v>
      </c>
      <c r="D37" s="48">
        <v>0.009513</v>
      </c>
      <c r="E37" s="48">
        <v>0.009045</v>
      </c>
      <c r="F37" s="48">
        <v>0.008639</v>
      </c>
      <c r="G37" s="48">
        <v>0.008366</v>
      </c>
      <c r="H37" s="48">
        <v>0.008133</v>
      </c>
      <c r="I37" s="48">
        <v>0.007936</v>
      </c>
      <c r="J37" s="48">
        <v>0.00769</v>
      </c>
      <c r="K37" s="48">
        <v>0.007469</v>
      </c>
      <c r="L37" s="48">
        <v>0.007209</v>
      </c>
      <c r="M37" s="48">
        <v>0.006846</v>
      </c>
      <c r="N37" s="48">
        <v>0.006634</v>
      </c>
      <c r="O37" s="48">
        <v>0.006681</v>
      </c>
      <c r="P37" s="48">
        <v>0.006883</v>
      </c>
      <c r="Q37" s="48">
        <v>0.007135</v>
      </c>
      <c r="R37" s="48">
        <v>0.007186</v>
      </c>
      <c r="S37" s="48">
        <v>0.006504</v>
      </c>
      <c r="T37" s="48">
        <v>0.005244</v>
      </c>
      <c r="U37" s="48">
        <v>0.004</v>
      </c>
      <c r="V37" s="48">
        <v>0.00248</v>
      </c>
      <c r="W37" s="48">
        <v>0.001519</v>
      </c>
      <c r="X37" s="48">
        <v>7.29E-4</v>
      </c>
      <c r="Y37" s="48">
        <v>0.0</v>
      </c>
      <c r="Z37" s="48">
        <v>-7.42E-4</v>
      </c>
      <c r="AA37" s="48">
        <v>-0.001512</v>
      </c>
      <c r="AB37" s="48">
        <v>-0.002448</v>
      </c>
      <c r="AC37" s="48">
        <v>-0.003494</v>
      </c>
      <c r="AD37" s="48">
        <v>-0.004572</v>
      </c>
      <c r="AE37" s="48">
        <v>-0.005622</v>
      </c>
      <c r="AF37" s="48">
        <v>-0.006472</v>
      </c>
      <c r="AG37" s="48">
        <v>-0.007326</v>
      </c>
      <c r="AH37" s="48">
        <v>-0.008101</v>
      </c>
      <c r="AI37" s="48">
        <v>-0.008489</v>
      </c>
    </row>
    <row r="38">
      <c r="A38" s="48">
        <v>0.011262</v>
      </c>
      <c r="B38" s="48">
        <v>0.010987</v>
      </c>
      <c r="C38" s="48">
        <v>0.010382</v>
      </c>
      <c r="D38" s="48">
        <v>0.009746</v>
      </c>
      <c r="E38" s="48">
        <v>0.009252</v>
      </c>
      <c r="F38" s="48">
        <v>0.008826</v>
      </c>
      <c r="G38" s="48">
        <v>0.008479</v>
      </c>
      <c r="H38" s="48">
        <v>0.008194</v>
      </c>
      <c r="I38" s="48">
        <v>0.008027</v>
      </c>
      <c r="J38" s="48">
        <v>0.007803</v>
      </c>
      <c r="K38" s="48">
        <v>0.007475</v>
      </c>
      <c r="L38" s="48">
        <v>0.007272</v>
      </c>
      <c r="M38" s="48">
        <v>0.0068</v>
      </c>
      <c r="N38" s="48">
        <v>0.006545</v>
      </c>
      <c r="O38" s="48">
        <v>0.006576</v>
      </c>
      <c r="P38" s="48">
        <v>0.006748</v>
      </c>
      <c r="Q38" s="48">
        <v>0.006919</v>
      </c>
      <c r="R38" s="48">
        <v>0.006992</v>
      </c>
      <c r="S38" s="48">
        <v>0.00635</v>
      </c>
      <c r="T38" s="48">
        <v>0.005147</v>
      </c>
      <c r="U38" s="48">
        <v>0.003753</v>
      </c>
      <c r="V38" s="48">
        <v>0.002349</v>
      </c>
      <c r="W38" s="48">
        <v>0.001374</v>
      </c>
      <c r="X38" s="48">
        <v>5.52E-4</v>
      </c>
      <c r="Y38" s="48">
        <v>0.0</v>
      </c>
      <c r="Z38" s="48">
        <v>-7.86E-4</v>
      </c>
      <c r="AA38" s="48">
        <v>-0.001638</v>
      </c>
      <c r="AB38" s="48">
        <v>-0.00245</v>
      </c>
      <c r="AC38" s="48">
        <v>-0.00353</v>
      </c>
      <c r="AD38" s="48">
        <v>-0.004526</v>
      </c>
      <c r="AE38" s="48">
        <v>-0.005543</v>
      </c>
      <c r="AF38" s="48">
        <v>-0.00642</v>
      </c>
      <c r="AG38" s="48">
        <v>-0.007154</v>
      </c>
      <c r="AH38" s="48">
        <v>-0.007881</v>
      </c>
      <c r="AI38" s="48">
        <v>-0.00823</v>
      </c>
    </row>
    <row r="39">
      <c r="A39" s="48">
        <v>0.011922</v>
      </c>
      <c r="B39" s="48">
        <v>0.01156</v>
      </c>
      <c r="C39" s="48">
        <v>0.010835</v>
      </c>
      <c r="D39" s="48">
        <v>0.010218</v>
      </c>
      <c r="E39" s="48">
        <v>0.009677</v>
      </c>
      <c r="F39" s="48">
        <v>0.00927</v>
      </c>
      <c r="G39" s="48">
        <v>0.008961</v>
      </c>
      <c r="H39" s="48">
        <v>0.008675</v>
      </c>
      <c r="I39" s="48">
        <v>0.008384</v>
      </c>
      <c r="J39" s="48">
        <v>0.008107</v>
      </c>
      <c r="K39" s="48">
        <v>0.007862</v>
      </c>
      <c r="L39" s="48">
        <v>0.007557</v>
      </c>
      <c r="M39" s="48">
        <v>0.007188</v>
      </c>
      <c r="N39" s="48">
        <v>0.006818</v>
      </c>
      <c r="O39" s="48">
        <v>0.006818</v>
      </c>
      <c r="P39" s="48">
        <v>0.006955</v>
      </c>
      <c r="Q39" s="48">
        <v>0.007145</v>
      </c>
      <c r="R39" s="48">
        <v>0.007146</v>
      </c>
      <c r="S39" s="48">
        <v>0.00655</v>
      </c>
      <c r="T39" s="48">
        <v>0.005358</v>
      </c>
      <c r="U39" s="48">
        <v>0.004037</v>
      </c>
      <c r="V39" s="48">
        <v>0.002515</v>
      </c>
      <c r="W39" s="48">
        <v>0.001474</v>
      </c>
      <c r="X39" s="48">
        <v>7.5E-4</v>
      </c>
      <c r="Y39" s="48">
        <v>0.0</v>
      </c>
      <c r="Z39" s="48">
        <v>-7.97E-4</v>
      </c>
      <c r="AA39" s="48">
        <v>-0.00154</v>
      </c>
      <c r="AB39" s="48">
        <v>-0.002441</v>
      </c>
      <c r="AC39" s="48">
        <v>-0.003457</v>
      </c>
      <c r="AD39" s="48">
        <v>-0.004519</v>
      </c>
      <c r="AE39" s="48">
        <v>-0.005544</v>
      </c>
      <c r="AF39" s="48">
        <v>-0.006354</v>
      </c>
      <c r="AG39" s="48">
        <v>-0.007203</v>
      </c>
      <c r="AH39" s="48">
        <v>-0.007928</v>
      </c>
      <c r="AI39" s="48">
        <v>-0.008224</v>
      </c>
    </row>
    <row r="40">
      <c r="A40" s="48">
        <v>0.012309</v>
      </c>
      <c r="B40" s="48">
        <v>0.011896</v>
      </c>
      <c r="C40" s="48">
        <v>0.011176</v>
      </c>
      <c r="D40" s="48">
        <v>0.010452</v>
      </c>
      <c r="E40" s="48">
        <v>0.009902</v>
      </c>
      <c r="F40" s="48">
        <v>0.009399</v>
      </c>
      <c r="G40" s="48">
        <v>0.009027</v>
      </c>
      <c r="H40" s="48">
        <v>0.008704</v>
      </c>
      <c r="I40" s="48">
        <v>0.008444</v>
      </c>
      <c r="J40" s="48">
        <v>0.00809</v>
      </c>
      <c r="K40" s="48">
        <v>0.007755</v>
      </c>
      <c r="L40" s="48">
        <v>0.007418</v>
      </c>
      <c r="M40" s="48">
        <v>0.006903</v>
      </c>
      <c r="N40" s="48">
        <v>0.006585</v>
      </c>
      <c r="O40" s="48">
        <v>0.006601</v>
      </c>
      <c r="P40" s="48">
        <v>0.00673</v>
      </c>
      <c r="Q40" s="48">
        <v>0.006953</v>
      </c>
      <c r="R40" s="48">
        <v>0.007039</v>
      </c>
      <c r="S40" s="48">
        <v>0.006398</v>
      </c>
      <c r="T40" s="48">
        <v>0.005222</v>
      </c>
      <c r="U40" s="48">
        <v>0.00399</v>
      </c>
      <c r="V40" s="48">
        <v>0.002484</v>
      </c>
      <c r="W40" s="48">
        <v>0.001497</v>
      </c>
      <c r="X40" s="48">
        <v>7.01E-4</v>
      </c>
      <c r="Y40" s="48">
        <v>0.0</v>
      </c>
      <c r="Z40" s="48">
        <v>-7.96E-4</v>
      </c>
      <c r="AA40" s="48">
        <v>-0.001577</v>
      </c>
      <c r="AB40" s="48">
        <v>-0.002458</v>
      </c>
      <c r="AC40" s="48">
        <v>-0.003514</v>
      </c>
      <c r="AD40" s="48">
        <v>-0.004557</v>
      </c>
      <c r="AE40" s="48">
        <v>-0.005647</v>
      </c>
      <c r="AF40" s="48">
        <v>-0.006498</v>
      </c>
      <c r="AG40" s="48">
        <v>-0.007247</v>
      </c>
      <c r="AH40" s="48">
        <v>-0.007986</v>
      </c>
      <c r="AI40" s="48">
        <v>-0.008373</v>
      </c>
    </row>
    <row r="41">
      <c r="A41" s="48">
        <v>0.012567</v>
      </c>
      <c r="B41" s="48">
        <v>0.012185</v>
      </c>
      <c r="C41" s="48">
        <v>0.011437</v>
      </c>
      <c r="D41" s="48">
        <v>0.010718</v>
      </c>
      <c r="E41" s="48">
        <v>0.010104</v>
      </c>
      <c r="F41" s="48">
        <v>0.009628</v>
      </c>
      <c r="G41" s="48">
        <v>0.009205</v>
      </c>
      <c r="H41" s="48">
        <v>0.008827</v>
      </c>
      <c r="I41" s="48">
        <v>0.008537</v>
      </c>
      <c r="J41" s="48">
        <v>0.008211</v>
      </c>
      <c r="K41" s="48">
        <v>0.007836</v>
      </c>
      <c r="L41" s="48">
        <v>0.007507</v>
      </c>
      <c r="M41" s="48">
        <v>0.00701</v>
      </c>
      <c r="N41" s="48">
        <v>0.006635</v>
      </c>
      <c r="O41" s="48">
        <v>0.006601</v>
      </c>
      <c r="P41" s="48">
        <v>0.006705</v>
      </c>
      <c r="Q41" s="48">
        <v>0.00683</v>
      </c>
      <c r="R41" s="48">
        <v>0.006894</v>
      </c>
      <c r="S41" s="48">
        <v>0.00633</v>
      </c>
      <c r="T41" s="48">
        <v>0.00521</v>
      </c>
      <c r="U41" s="48">
        <v>0.003881</v>
      </c>
      <c r="V41" s="48">
        <v>0.002441</v>
      </c>
      <c r="W41" s="48">
        <v>0.001384</v>
      </c>
      <c r="X41" s="48">
        <v>5.64E-4</v>
      </c>
      <c r="Y41" s="48">
        <v>0.0</v>
      </c>
      <c r="Z41" s="48">
        <v>-7.93E-4</v>
      </c>
      <c r="AA41" s="48">
        <v>-0.001647</v>
      </c>
      <c r="AB41" s="48">
        <v>-0.002463</v>
      </c>
      <c r="AC41" s="48">
        <v>-0.003535</v>
      </c>
      <c r="AD41" s="48">
        <v>-0.004509</v>
      </c>
      <c r="AE41" s="48">
        <v>-0.005505</v>
      </c>
      <c r="AF41" s="48">
        <v>-0.006339</v>
      </c>
      <c r="AG41" s="48">
        <v>-0.007113</v>
      </c>
      <c r="AH41" s="48">
        <v>-0.007759</v>
      </c>
      <c r="AI41" s="48">
        <v>-0.007926</v>
      </c>
    </row>
    <row r="42">
      <c r="A42" s="48">
        <v>0.012852</v>
      </c>
      <c r="B42" s="48">
        <v>0.012383</v>
      </c>
      <c r="C42" s="48">
        <v>0.011603</v>
      </c>
      <c r="D42" s="48">
        <v>0.010893</v>
      </c>
      <c r="E42" s="48">
        <v>0.010267</v>
      </c>
      <c r="F42" s="48">
        <v>0.009757</v>
      </c>
      <c r="G42" s="48">
        <v>0.009371</v>
      </c>
      <c r="H42" s="48">
        <v>0.008986</v>
      </c>
      <c r="I42" s="48">
        <v>0.008616</v>
      </c>
      <c r="J42" s="48">
        <v>0.008238</v>
      </c>
      <c r="K42" s="48">
        <v>0.007883</v>
      </c>
      <c r="L42" s="48">
        <v>0.007474</v>
      </c>
      <c r="M42" s="48">
        <v>0.006987</v>
      </c>
      <c r="N42" s="48">
        <v>0.006562</v>
      </c>
      <c r="O42" s="48">
        <v>0.006478</v>
      </c>
      <c r="P42" s="48">
        <v>0.006575</v>
      </c>
      <c r="Q42" s="48">
        <v>0.006813</v>
      </c>
      <c r="R42" s="48">
        <v>0.006875</v>
      </c>
      <c r="S42" s="48">
        <v>0.006353</v>
      </c>
      <c r="T42" s="48">
        <v>0.005263</v>
      </c>
      <c r="U42" s="48">
        <v>0.004029</v>
      </c>
      <c r="V42" s="48">
        <v>0.002523</v>
      </c>
      <c r="W42" s="48">
        <v>0.001453</v>
      </c>
      <c r="X42" s="48">
        <v>7.21E-4</v>
      </c>
      <c r="Y42" s="48">
        <v>0.0</v>
      </c>
      <c r="Z42" s="48">
        <v>-7.91E-4</v>
      </c>
      <c r="AA42" s="48">
        <v>-0.001536</v>
      </c>
      <c r="AB42" s="48">
        <v>-0.002415</v>
      </c>
      <c r="AC42" s="48">
        <v>-0.003423</v>
      </c>
      <c r="AD42" s="48">
        <v>-0.004481</v>
      </c>
      <c r="AE42" s="48">
        <v>-0.00548</v>
      </c>
      <c r="AF42" s="48">
        <v>-0.006333</v>
      </c>
      <c r="AG42" s="48">
        <v>-0.007096</v>
      </c>
      <c r="AH42" s="48">
        <v>-0.007777</v>
      </c>
      <c r="AI42" s="48">
        <v>-0.008098</v>
      </c>
    </row>
    <row r="43">
      <c r="A43" s="48">
        <v>0.012758</v>
      </c>
      <c r="B43" s="48">
        <v>0.012294</v>
      </c>
      <c r="C43" s="48">
        <v>0.011523</v>
      </c>
      <c r="D43" s="48">
        <v>0.01072</v>
      </c>
      <c r="E43" s="48">
        <v>0.010087</v>
      </c>
      <c r="F43" s="48">
        <v>0.009536</v>
      </c>
      <c r="G43" s="48">
        <v>0.009079</v>
      </c>
      <c r="H43" s="48">
        <v>0.008684</v>
      </c>
      <c r="I43" s="48">
        <v>0.008386</v>
      </c>
      <c r="J43" s="48">
        <v>0.008007</v>
      </c>
      <c r="K43" s="48">
        <v>0.007596</v>
      </c>
      <c r="L43" s="48">
        <v>0.007218</v>
      </c>
      <c r="M43" s="48">
        <v>0.006662</v>
      </c>
      <c r="N43" s="48">
        <v>0.006322</v>
      </c>
      <c r="O43" s="48">
        <v>0.006277</v>
      </c>
      <c r="P43" s="48">
        <v>0.006383</v>
      </c>
      <c r="Q43" s="48">
        <v>0.006627</v>
      </c>
      <c r="R43" s="48">
        <v>0.006745</v>
      </c>
      <c r="S43" s="48">
        <v>0.006229</v>
      </c>
      <c r="T43" s="48">
        <v>0.00516</v>
      </c>
      <c r="U43" s="48">
        <v>0.003933</v>
      </c>
      <c r="V43" s="48">
        <v>0.002487</v>
      </c>
      <c r="W43" s="48">
        <v>0.001446</v>
      </c>
      <c r="X43" s="48">
        <v>6.1E-4</v>
      </c>
      <c r="Y43" s="48">
        <v>0.0</v>
      </c>
      <c r="Z43" s="48">
        <v>-7.53E-4</v>
      </c>
      <c r="AA43" s="48">
        <v>-0.001561</v>
      </c>
      <c r="AB43" s="48">
        <v>-0.002406</v>
      </c>
      <c r="AC43" s="48">
        <v>-0.003444</v>
      </c>
      <c r="AD43" s="48">
        <v>-0.00448</v>
      </c>
      <c r="AE43" s="48">
        <v>-0.005521</v>
      </c>
      <c r="AF43" s="48">
        <v>-0.00634</v>
      </c>
      <c r="AG43" s="48">
        <v>-0.007072</v>
      </c>
      <c r="AH43" s="48">
        <v>-0.007752</v>
      </c>
      <c r="AI43" s="48">
        <v>-0.007957</v>
      </c>
    </row>
    <row r="44">
      <c r="A44" s="48">
        <v>0.010076</v>
      </c>
      <c r="B44" s="48">
        <v>0.009724</v>
      </c>
      <c r="C44" s="48">
        <v>0.009026</v>
      </c>
      <c r="D44" s="48">
        <v>0.008376</v>
      </c>
      <c r="E44" s="48">
        <v>0.007777</v>
      </c>
      <c r="F44" s="48">
        <v>0.007276</v>
      </c>
      <c r="G44" s="48">
        <v>0.006852</v>
      </c>
      <c r="H44" s="48">
        <v>0.006398</v>
      </c>
      <c r="I44" s="48">
        <v>0.006062</v>
      </c>
      <c r="J44" s="48">
        <v>0.005693</v>
      </c>
      <c r="K44" s="48">
        <v>0.005274</v>
      </c>
      <c r="L44" s="48">
        <v>0.004904</v>
      </c>
      <c r="M44" s="48">
        <v>0.004503</v>
      </c>
      <c r="N44" s="48">
        <v>0.004278</v>
      </c>
      <c r="O44" s="48">
        <v>0.004395</v>
      </c>
      <c r="P44" s="48">
        <v>0.00468</v>
      </c>
      <c r="Q44" s="48">
        <v>0.005149</v>
      </c>
      <c r="R44" s="48">
        <v>0.005443</v>
      </c>
      <c r="S44" s="48">
        <v>0.005179</v>
      </c>
      <c r="T44" s="48">
        <v>0.004385</v>
      </c>
      <c r="U44" s="48">
        <v>0.003311</v>
      </c>
      <c r="V44" s="48">
        <v>0.001998</v>
      </c>
      <c r="W44" s="48">
        <v>0.001096</v>
      </c>
      <c r="X44" s="48">
        <v>4.69E-4</v>
      </c>
      <c r="Y44" s="48">
        <v>0.0</v>
      </c>
      <c r="Z44" s="48">
        <v>-5.33E-4</v>
      </c>
      <c r="AA44" s="48">
        <v>-0.001137</v>
      </c>
      <c r="AB44" s="48">
        <v>-0.001847</v>
      </c>
      <c r="AC44" s="48">
        <v>-0.002641</v>
      </c>
      <c r="AD44" s="48">
        <v>-0.003503</v>
      </c>
      <c r="AE44" s="48">
        <v>-0.004364</v>
      </c>
      <c r="AF44" s="48">
        <v>-0.005037</v>
      </c>
      <c r="AG44" s="48">
        <v>-0.005607</v>
      </c>
      <c r="AH44" s="48">
        <v>-0.006037</v>
      </c>
      <c r="AI44" s="48">
        <v>-0.006174</v>
      </c>
    </row>
    <row r="45">
      <c r="A45" s="48">
        <v>0.009695</v>
      </c>
      <c r="B45" s="48">
        <v>0.009403</v>
      </c>
      <c r="C45" s="48">
        <v>0.008794</v>
      </c>
      <c r="D45" s="48">
        <v>0.00814</v>
      </c>
      <c r="E45" s="48">
        <v>0.007558</v>
      </c>
      <c r="F45" s="48">
        <v>0.007044</v>
      </c>
      <c r="G45" s="48">
        <v>0.006607</v>
      </c>
      <c r="H45" s="48">
        <v>0.006245</v>
      </c>
      <c r="I45" s="48">
        <v>0.005899</v>
      </c>
      <c r="J45" s="48">
        <v>0.005552</v>
      </c>
      <c r="K45" s="48">
        <v>0.005175</v>
      </c>
      <c r="L45" s="48">
        <v>0.004846</v>
      </c>
      <c r="M45" s="48">
        <v>0.004439</v>
      </c>
      <c r="N45" s="48">
        <v>0.004251</v>
      </c>
      <c r="O45" s="48">
        <v>0.004381</v>
      </c>
      <c r="P45" s="48">
        <v>0.004735</v>
      </c>
      <c r="Q45" s="48">
        <v>0.005151</v>
      </c>
      <c r="R45" s="48">
        <v>0.005508</v>
      </c>
      <c r="S45" s="48">
        <v>0.005252</v>
      </c>
      <c r="T45" s="48">
        <v>0.004435</v>
      </c>
      <c r="U45" s="48">
        <v>0.003393</v>
      </c>
      <c r="V45" s="48">
        <v>0.002056</v>
      </c>
      <c r="W45" s="48">
        <v>0.001135</v>
      </c>
      <c r="X45" s="48">
        <v>5.07E-4</v>
      </c>
      <c r="Y45" s="48">
        <v>0.0</v>
      </c>
      <c r="Z45" s="48">
        <v>-6.24E-4</v>
      </c>
      <c r="AA45" s="48">
        <v>-0.001222</v>
      </c>
      <c r="AB45" s="48">
        <v>-0.00185</v>
      </c>
      <c r="AC45" s="48">
        <v>-0.002638</v>
      </c>
      <c r="AD45" s="48">
        <v>-0.003442</v>
      </c>
      <c r="AE45" s="48">
        <v>-0.004345</v>
      </c>
      <c r="AF45" s="48">
        <v>-0.005028</v>
      </c>
      <c r="AG45" s="48">
        <v>-0.005667</v>
      </c>
      <c r="AH45" s="48">
        <v>-0.006113</v>
      </c>
      <c r="AI45" s="48">
        <v>-0.006239</v>
      </c>
    </row>
    <row r="46">
      <c r="A46" s="48">
        <v>0.009423</v>
      </c>
      <c r="B46" s="48">
        <v>0.009112</v>
      </c>
      <c r="C46" s="48">
        <v>0.008514</v>
      </c>
      <c r="D46" s="48">
        <v>0.007905</v>
      </c>
      <c r="E46" s="48">
        <v>0.007392</v>
      </c>
      <c r="F46" s="48">
        <v>0.006947</v>
      </c>
      <c r="G46" s="48">
        <v>0.006578</v>
      </c>
      <c r="H46" s="48">
        <v>0.006177</v>
      </c>
      <c r="I46" s="48">
        <v>0.005834</v>
      </c>
      <c r="J46" s="48">
        <v>0.005519</v>
      </c>
      <c r="K46" s="48">
        <v>0.005131</v>
      </c>
      <c r="L46" s="48">
        <v>0.00475</v>
      </c>
      <c r="M46" s="48">
        <v>0.004314</v>
      </c>
      <c r="N46" s="48">
        <v>0.004131</v>
      </c>
      <c r="O46" s="48">
        <v>0.004304</v>
      </c>
      <c r="P46" s="48">
        <v>0.004621</v>
      </c>
      <c r="Q46" s="48">
        <v>0.005024</v>
      </c>
      <c r="R46" s="48">
        <v>0.005375</v>
      </c>
      <c r="S46" s="48">
        <v>0.005163</v>
      </c>
      <c r="T46" s="48">
        <v>0.004393</v>
      </c>
      <c r="U46" s="48">
        <v>0.003321</v>
      </c>
      <c r="V46" s="48">
        <v>0.002059</v>
      </c>
      <c r="W46" s="48">
        <v>0.001115</v>
      </c>
      <c r="X46" s="48">
        <v>4.08E-4</v>
      </c>
      <c r="Y46" s="48">
        <v>0.0</v>
      </c>
      <c r="Z46" s="48">
        <v>-5.9E-4</v>
      </c>
      <c r="AA46" s="48">
        <v>-0.001244</v>
      </c>
      <c r="AB46" s="48">
        <v>-0.001857</v>
      </c>
      <c r="AC46" s="48">
        <v>-0.002643</v>
      </c>
      <c r="AD46" s="48">
        <v>-0.003427</v>
      </c>
      <c r="AE46" s="48">
        <v>-0.0043</v>
      </c>
      <c r="AF46" s="48">
        <v>-0.004947</v>
      </c>
      <c r="AG46" s="48">
        <v>-0.005517</v>
      </c>
      <c r="AH46" s="48">
        <v>-0.00595</v>
      </c>
      <c r="AI46" s="48">
        <v>-0.006066</v>
      </c>
    </row>
    <row r="47">
      <c r="A47" s="48">
        <v>0.009102</v>
      </c>
      <c r="B47" s="48">
        <v>0.008885</v>
      </c>
      <c r="C47" s="48">
        <v>0.008374</v>
      </c>
      <c r="D47" s="48">
        <v>0.007821</v>
      </c>
      <c r="E47" s="48">
        <v>0.007311</v>
      </c>
      <c r="F47" s="48">
        <v>0.006853</v>
      </c>
      <c r="G47" s="48">
        <v>0.006491</v>
      </c>
      <c r="H47" s="48">
        <v>0.006162</v>
      </c>
      <c r="I47" s="48">
        <v>0.005863</v>
      </c>
      <c r="J47" s="48">
        <v>0.005515</v>
      </c>
      <c r="K47" s="48">
        <v>0.005174</v>
      </c>
      <c r="L47" s="48">
        <v>0.004846</v>
      </c>
      <c r="M47" s="48">
        <v>0.004467</v>
      </c>
      <c r="N47" s="48">
        <v>0.004267</v>
      </c>
      <c r="O47" s="48">
        <v>0.004406</v>
      </c>
      <c r="P47" s="48">
        <v>0.004689</v>
      </c>
      <c r="Q47" s="48">
        <v>0.005171</v>
      </c>
      <c r="R47" s="48">
        <v>0.005516</v>
      </c>
      <c r="S47" s="48">
        <v>0.005281</v>
      </c>
      <c r="T47" s="48">
        <v>0.004495</v>
      </c>
      <c r="U47" s="48">
        <v>0.003469</v>
      </c>
      <c r="V47" s="48">
        <v>0.002139</v>
      </c>
      <c r="W47" s="48">
        <v>0.001182</v>
      </c>
      <c r="X47" s="48">
        <v>5.25E-4</v>
      </c>
      <c r="Y47" s="48">
        <v>0.0</v>
      </c>
      <c r="Z47" s="48">
        <v>-6.32E-4</v>
      </c>
      <c r="AA47" s="48">
        <v>-0.001218</v>
      </c>
      <c r="AB47" s="48">
        <v>-0.001833</v>
      </c>
      <c r="AC47" s="48">
        <v>-0.002589</v>
      </c>
      <c r="AD47" s="48">
        <v>-0.003379</v>
      </c>
      <c r="AE47" s="48">
        <v>-0.004232</v>
      </c>
      <c r="AF47" s="48">
        <v>-0.004912</v>
      </c>
      <c r="AG47" s="48">
        <v>-0.005497</v>
      </c>
      <c r="AH47" s="48">
        <v>-0.005902</v>
      </c>
      <c r="AI47" s="48">
        <v>-0.006082</v>
      </c>
    </row>
    <row r="48">
      <c r="A48" s="48">
        <v>0.008678</v>
      </c>
      <c r="B48" s="48">
        <v>0.008478</v>
      </c>
      <c r="C48" s="48">
        <v>0.008038</v>
      </c>
      <c r="D48" s="48">
        <v>0.007553</v>
      </c>
      <c r="E48" s="48">
        <v>0.007129</v>
      </c>
      <c r="F48" s="48">
        <v>0.006724</v>
      </c>
      <c r="G48" s="48">
        <v>0.006398</v>
      </c>
      <c r="H48" s="48">
        <v>0.006104</v>
      </c>
      <c r="I48" s="48">
        <v>0.005816</v>
      </c>
      <c r="J48" s="48">
        <v>0.005481</v>
      </c>
      <c r="K48" s="48">
        <v>0.005149</v>
      </c>
      <c r="L48" s="48">
        <v>0.004802</v>
      </c>
      <c r="M48" s="48">
        <v>0.004412</v>
      </c>
      <c r="N48" s="48">
        <v>0.004258</v>
      </c>
      <c r="O48" s="48">
        <v>0.004444</v>
      </c>
      <c r="P48" s="48">
        <v>0.004738</v>
      </c>
      <c r="Q48" s="48">
        <v>0.005108</v>
      </c>
      <c r="R48" s="48">
        <v>0.005498</v>
      </c>
      <c r="S48" s="48">
        <v>0.005287</v>
      </c>
      <c r="T48" s="48">
        <v>0.004562</v>
      </c>
      <c r="U48" s="48">
        <v>0.003491</v>
      </c>
      <c r="V48" s="48">
        <v>0.002181</v>
      </c>
      <c r="W48" s="48">
        <v>0.001195</v>
      </c>
      <c r="X48" s="48">
        <v>5.01E-4</v>
      </c>
      <c r="Y48" s="48">
        <v>0.0</v>
      </c>
      <c r="Z48" s="48">
        <v>-6.32E-4</v>
      </c>
      <c r="AA48" s="48">
        <v>-0.001258</v>
      </c>
      <c r="AB48" s="48">
        <v>-0.001835</v>
      </c>
      <c r="AC48" s="48">
        <v>-0.002595</v>
      </c>
      <c r="AD48" s="48">
        <v>-0.003339</v>
      </c>
      <c r="AE48" s="48">
        <v>-0.004221</v>
      </c>
      <c r="AF48" s="48">
        <v>-0.004856</v>
      </c>
      <c r="AG48" s="48">
        <v>-0.005465</v>
      </c>
      <c r="AH48" s="48">
        <v>-0.005918</v>
      </c>
      <c r="AI48" s="48">
        <v>-0.00593</v>
      </c>
    </row>
    <row r="49">
      <c r="A49" s="48">
        <v>0.008382</v>
      </c>
      <c r="B49" s="48">
        <v>0.008223</v>
      </c>
      <c r="C49" s="48">
        <v>0.007806</v>
      </c>
      <c r="D49" s="48">
        <v>0.007326</v>
      </c>
      <c r="E49" s="48">
        <v>0.006916</v>
      </c>
      <c r="F49" s="48">
        <v>0.006581</v>
      </c>
      <c r="G49" s="48">
        <v>0.006309</v>
      </c>
      <c r="H49" s="48">
        <v>0.006023</v>
      </c>
      <c r="I49" s="48">
        <v>0.005748</v>
      </c>
      <c r="J49" s="48">
        <v>0.00545</v>
      </c>
      <c r="K49" s="48">
        <v>0.005103</v>
      </c>
      <c r="L49" s="48">
        <v>0.004788</v>
      </c>
      <c r="M49" s="48">
        <v>0.004422</v>
      </c>
      <c r="N49" s="48">
        <v>0.004248</v>
      </c>
      <c r="O49" s="48">
        <v>0.004412</v>
      </c>
      <c r="P49" s="48">
        <v>0.004681</v>
      </c>
      <c r="Q49" s="48">
        <v>0.00509</v>
      </c>
      <c r="R49" s="48">
        <v>0.005423</v>
      </c>
      <c r="S49" s="48">
        <v>0.005276</v>
      </c>
      <c r="T49" s="48">
        <v>0.00454</v>
      </c>
      <c r="U49" s="48">
        <v>0.003484</v>
      </c>
      <c r="V49" s="48">
        <v>0.002192</v>
      </c>
      <c r="W49" s="48">
        <v>0.00118</v>
      </c>
      <c r="X49" s="48">
        <v>4.66E-4</v>
      </c>
      <c r="Y49" s="48">
        <v>0.0</v>
      </c>
      <c r="Z49" s="48">
        <v>-6.27E-4</v>
      </c>
      <c r="AA49" s="48">
        <v>-0.00127</v>
      </c>
      <c r="AB49" s="48">
        <v>-0.001856</v>
      </c>
      <c r="AC49" s="48">
        <v>-0.002615</v>
      </c>
      <c r="AD49" s="48">
        <v>-0.003351</v>
      </c>
      <c r="AE49" s="48">
        <v>-0.004191</v>
      </c>
      <c r="AF49" s="48">
        <v>-0.004864</v>
      </c>
      <c r="AG49" s="48">
        <v>-0.005471</v>
      </c>
      <c r="AH49" s="48">
        <v>-0.005883</v>
      </c>
      <c r="AI49" s="48">
        <v>-0.005963</v>
      </c>
    </row>
    <row r="50">
      <c r="A50" s="48">
        <v>0.008231</v>
      </c>
      <c r="B50" s="48">
        <v>0.008081</v>
      </c>
      <c r="C50" s="48">
        <v>0.007705</v>
      </c>
      <c r="D50" s="48">
        <v>0.007295</v>
      </c>
      <c r="E50" s="48">
        <v>0.006902</v>
      </c>
      <c r="F50" s="48">
        <v>0.006554</v>
      </c>
      <c r="G50" s="48">
        <v>0.006249</v>
      </c>
      <c r="H50" s="48">
        <v>0.005984</v>
      </c>
      <c r="I50" s="48">
        <v>0.005728</v>
      </c>
      <c r="J50" s="48">
        <v>0.005436</v>
      </c>
      <c r="K50" s="48">
        <v>0.005155</v>
      </c>
      <c r="L50" s="48">
        <v>0.004867</v>
      </c>
      <c r="M50" s="48">
        <v>0.004511</v>
      </c>
      <c r="N50" s="48">
        <v>0.004299</v>
      </c>
      <c r="O50" s="48">
        <v>0.004424</v>
      </c>
      <c r="P50" s="48">
        <v>0.004684</v>
      </c>
      <c r="Q50" s="48">
        <v>0.005092</v>
      </c>
      <c r="R50" s="48">
        <v>0.00544</v>
      </c>
      <c r="S50" s="48">
        <v>0.005275</v>
      </c>
      <c r="T50" s="48">
        <v>0.004544</v>
      </c>
      <c r="U50" s="48">
        <v>0.003538</v>
      </c>
      <c r="V50" s="48">
        <v>0.002222</v>
      </c>
      <c r="W50" s="48">
        <v>0.001219</v>
      </c>
      <c r="X50" s="48">
        <v>5.48E-4</v>
      </c>
      <c r="Y50" s="48">
        <v>0.0</v>
      </c>
      <c r="Z50" s="48">
        <v>-6.33E-4</v>
      </c>
      <c r="AA50" s="48">
        <v>-0.001259</v>
      </c>
      <c r="AB50" s="48">
        <v>-0.001875</v>
      </c>
      <c r="AC50" s="48">
        <v>-0.002575</v>
      </c>
      <c r="AD50" s="48">
        <v>-0.003334</v>
      </c>
      <c r="AE50" s="48">
        <v>-0.004182</v>
      </c>
      <c r="AF50" s="48">
        <v>-0.004884</v>
      </c>
      <c r="AG50" s="48">
        <v>-0.005541</v>
      </c>
      <c r="AH50" s="48">
        <v>-0.005991</v>
      </c>
      <c r="AI50" s="48">
        <v>-0.006159</v>
      </c>
    </row>
    <row r="51">
      <c r="A51" s="48">
        <v>0.008404</v>
      </c>
      <c r="B51" s="48">
        <v>0.008279</v>
      </c>
      <c r="C51" s="48">
        <v>0.007906</v>
      </c>
      <c r="D51" s="48">
        <v>0.007447</v>
      </c>
      <c r="E51" s="48">
        <v>0.007083</v>
      </c>
      <c r="F51" s="48">
        <v>0.006753</v>
      </c>
      <c r="G51" s="48">
        <v>0.006464</v>
      </c>
      <c r="H51" s="48">
        <v>0.006195</v>
      </c>
      <c r="I51" s="48">
        <v>0.005946</v>
      </c>
      <c r="J51" s="48">
        <v>0.005668</v>
      </c>
      <c r="K51" s="48">
        <v>0.005316</v>
      </c>
      <c r="L51" s="48">
        <v>0.005025</v>
      </c>
      <c r="M51" s="48">
        <v>0.004662</v>
      </c>
      <c r="N51" s="48">
        <v>0.004494</v>
      </c>
      <c r="O51" s="48">
        <v>0.004589</v>
      </c>
      <c r="P51" s="48">
        <v>0.004849</v>
      </c>
      <c r="Q51" s="48">
        <v>0.005189</v>
      </c>
      <c r="R51" s="48">
        <v>0.00553</v>
      </c>
      <c r="S51" s="48">
        <v>0.005359</v>
      </c>
      <c r="T51" s="48">
        <v>0.004655</v>
      </c>
      <c r="U51" s="48">
        <v>0.003598</v>
      </c>
      <c r="V51" s="48">
        <v>0.002292</v>
      </c>
      <c r="W51" s="48">
        <v>0.001262</v>
      </c>
      <c r="X51" s="48">
        <v>5.11E-4</v>
      </c>
      <c r="Y51" s="48">
        <v>0.0</v>
      </c>
      <c r="Z51" s="48">
        <v>-6.3E-4</v>
      </c>
      <c r="AA51" s="48">
        <v>-0.001283</v>
      </c>
      <c r="AB51" s="48">
        <v>-0.001834</v>
      </c>
      <c r="AC51" s="48">
        <v>-0.002521</v>
      </c>
      <c r="AD51" s="48">
        <v>-0.003271</v>
      </c>
      <c r="AE51" s="48">
        <v>-0.004102</v>
      </c>
      <c r="AF51" s="48">
        <v>-0.004772</v>
      </c>
      <c r="AG51" s="48">
        <v>-0.005393</v>
      </c>
      <c r="AH51" s="48">
        <v>-0.005848</v>
      </c>
      <c r="AI51" s="48">
        <v>-0.006017</v>
      </c>
    </row>
    <row r="52">
      <c r="A52" s="48">
        <v>0.008666</v>
      </c>
      <c r="B52" s="48">
        <v>0.008534</v>
      </c>
      <c r="C52" s="48">
        <v>0.008147</v>
      </c>
      <c r="D52" s="48">
        <v>0.007698</v>
      </c>
      <c r="E52" s="48">
        <v>0.007288</v>
      </c>
      <c r="F52" s="48">
        <v>0.006921</v>
      </c>
      <c r="G52" s="48">
        <v>0.00664</v>
      </c>
      <c r="H52" s="48">
        <v>0.006342</v>
      </c>
      <c r="I52" s="48">
        <v>0.006052</v>
      </c>
      <c r="J52" s="48">
        <v>0.005782</v>
      </c>
      <c r="K52" s="48">
        <v>0.005438</v>
      </c>
      <c r="L52" s="48">
        <v>0.005119</v>
      </c>
      <c r="M52" s="48">
        <v>0.00476</v>
      </c>
      <c r="N52" s="48">
        <v>0.004571</v>
      </c>
      <c r="O52" s="48">
        <v>0.00464</v>
      </c>
      <c r="P52" s="48">
        <v>0.004833</v>
      </c>
      <c r="Q52" s="48">
        <v>0.005231</v>
      </c>
      <c r="R52" s="48">
        <v>0.005527</v>
      </c>
      <c r="S52" s="48">
        <v>0.005371</v>
      </c>
      <c r="T52" s="48">
        <v>0.004664</v>
      </c>
      <c r="U52" s="48">
        <v>0.003639</v>
      </c>
      <c r="V52" s="48">
        <v>0.00233</v>
      </c>
      <c r="W52" s="48">
        <v>0.00129</v>
      </c>
      <c r="X52" s="48">
        <v>5.4E-4</v>
      </c>
      <c r="Y52" s="48">
        <v>0.0</v>
      </c>
      <c r="Z52" s="48">
        <v>-6.59E-4</v>
      </c>
      <c r="AA52" s="48">
        <v>-0.001331</v>
      </c>
      <c r="AB52" s="48">
        <v>-0.001925</v>
      </c>
      <c r="AC52" s="48">
        <v>-0.002638</v>
      </c>
      <c r="AD52" s="48">
        <v>-0.003408</v>
      </c>
      <c r="AE52" s="48">
        <v>-0.004221</v>
      </c>
      <c r="AF52" s="48">
        <v>-0.004933</v>
      </c>
      <c r="AG52" s="48">
        <v>-0.00558</v>
      </c>
      <c r="AH52" s="48">
        <v>-0.006087</v>
      </c>
      <c r="AI52" s="48">
        <v>-0.006224</v>
      </c>
    </row>
    <row r="53">
      <c r="A53" s="48">
        <v>0.008987</v>
      </c>
      <c r="B53" s="48">
        <v>0.008858</v>
      </c>
      <c r="C53" s="48">
        <v>0.008483</v>
      </c>
      <c r="D53" s="48">
        <v>0.007988</v>
      </c>
      <c r="E53" s="48">
        <v>0.007526</v>
      </c>
      <c r="F53" s="48">
        <v>0.007147</v>
      </c>
      <c r="G53" s="48">
        <v>0.00683</v>
      </c>
      <c r="H53" s="48">
        <v>0.006539</v>
      </c>
      <c r="I53" s="48">
        <v>0.006265</v>
      </c>
      <c r="J53" s="48">
        <v>0.005941</v>
      </c>
      <c r="K53" s="48">
        <v>0.005615</v>
      </c>
      <c r="L53" s="48">
        <v>0.005279</v>
      </c>
      <c r="M53" s="48">
        <v>0.004879</v>
      </c>
      <c r="N53" s="48">
        <v>0.004642</v>
      </c>
      <c r="O53" s="48">
        <v>0.004777</v>
      </c>
      <c r="P53" s="48">
        <v>0.004945</v>
      </c>
      <c r="Q53" s="48">
        <v>0.00525</v>
      </c>
      <c r="R53" s="48">
        <v>0.005558</v>
      </c>
      <c r="S53" s="48">
        <v>0.005411</v>
      </c>
      <c r="T53" s="48">
        <v>0.004694</v>
      </c>
      <c r="U53" s="48">
        <v>0.003677</v>
      </c>
      <c r="V53" s="48">
        <v>0.002364</v>
      </c>
      <c r="W53" s="48">
        <v>0.001297</v>
      </c>
      <c r="X53" s="48">
        <v>5.52E-4</v>
      </c>
      <c r="Y53" s="48">
        <v>0.0</v>
      </c>
      <c r="Z53" s="48">
        <v>-6.67E-4</v>
      </c>
      <c r="AA53" s="48">
        <v>-0.001317</v>
      </c>
      <c r="AB53" s="48">
        <v>-0.001935</v>
      </c>
      <c r="AC53" s="48">
        <v>-0.002618</v>
      </c>
      <c r="AD53" s="48">
        <v>-0.003357</v>
      </c>
      <c r="AE53" s="48">
        <v>-0.004191</v>
      </c>
      <c r="AF53" s="48">
        <v>-0.00487</v>
      </c>
      <c r="AG53" s="48">
        <v>-0.005529</v>
      </c>
      <c r="AH53" s="48">
        <v>-0.006109</v>
      </c>
      <c r="AI53" s="48">
        <v>-0.006254</v>
      </c>
    </row>
    <row r="54">
      <c r="A54" s="48">
        <v>0.009406</v>
      </c>
      <c r="B54" s="48">
        <v>0.00923</v>
      </c>
      <c r="C54" s="48">
        <v>0.008826</v>
      </c>
      <c r="D54" s="48">
        <v>0.008341</v>
      </c>
      <c r="E54" s="48">
        <v>0.007832</v>
      </c>
      <c r="F54" s="48">
        <v>0.007372</v>
      </c>
      <c r="G54" s="48">
        <v>0.007036</v>
      </c>
      <c r="H54" s="48">
        <v>0.006735</v>
      </c>
      <c r="I54" s="48">
        <v>0.006446</v>
      </c>
      <c r="J54" s="48">
        <v>0.006128</v>
      </c>
      <c r="K54" s="48">
        <v>0.005772</v>
      </c>
      <c r="L54" s="48">
        <v>0.005407</v>
      </c>
      <c r="M54" s="48">
        <v>0.004987</v>
      </c>
      <c r="N54" s="48">
        <v>0.004725</v>
      </c>
      <c r="O54" s="48">
        <v>0.004847</v>
      </c>
      <c r="P54" s="48">
        <v>0.005024</v>
      </c>
      <c r="Q54" s="48">
        <v>0.005322</v>
      </c>
      <c r="R54" s="48">
        <v>0.005636</v>
      </c>
      <c r="S54" s="48">
        <v>0.005456</v>
      </c>
      <c r="T54" s="48">
        <v>0.004734</v>
      </c>
      <c r="U54" s="48">
        <v>0.0037</v>
      </c>
      <c r="V54" s="48">
        <v>0.002404</v>
      </c>
      <c r="W54" s="48">
        <v>0.001328</v>
      </c>
      <c r="X54" s="48">
        <v>5.47E-4</v>
      </c>
      <c r="Y54" s="48">
        <v>0.0</v>
      </c>
      <c r="Z54" s="48">
        <v>-6.65E-4</v>
      </c>
      <c r="AA54" s="48">
        <v>-0.001353</v>
      </c>
      <c r="AB54" s="48">
        <v>-0.001967</v>
      </c>
      <c r="AC54" s="48">
        <v>-0.002676</v>
      </c>
      <c r="AD54" s="48">
        <v>-0.003437</v>
      </c>
      <c r="AE54" s="48">
        <v>-0.004244</v>
      </c>
      <c r="AF54" s="48">
        <v>-0.00494</v>
      </c>
      <c r="AG54" s="48">
        <v>-0.005583</v>
      </c>
      <c r="AH54" s="48">
        <v>-0.00614</v>
      </c>
      <c r="AI54" s="48">
        <v>-0.0064</v>
      </c>
    </row>
    <row r="55">
      <c r="A55" s="48">
        <v>0.009805</v>
      </c>
      <c r="B55" s="48">
        <v>0.009602</v>
      </c>
      <c r="C55" s="48">
        <v>0.009155</v>
      </c>
      <c r="D55" s="48">
        <v>0.008644</v>
      </c>
      <c r="E55" s="48">
        <v>0.008107</v>
      </c>
      <c r="F55" s="48">
        <v>0.007604</v>
      </c>
      <c r="G55" s="48">
        <v>0.007252</v>
      </c>
      <c r="H55" s="48">
        <v>0.006903</v>
      </c>
      <c r="I55" s="48">
        <v>0.006606</v>
      </c>
      <c r="J55" s="48">
        <v>0.006278</v>
      </c>
      <c r="K55" s="48">
        <v>0.0059</v>
      </c>
      <c r="L55" s="48">
        <v>0.00554</v>
      </c>
      <c r="M55" s="48">
        <v>0.005078</v>
      </c>
      <c r="N55" s="48">
        <v>0.00481</v>
      </c>
      <c r="O55" s="48">
        <v>0.004889</v>
      </c>
      <c r="P55" s="48">
        <v>0.005038</v>
      </c>
      <c r="Q55" s="48">
        <v>0.005358</v>
      </c>
      <c r="R55" s="48">
        <v>0.005634</v>
      </c>
      <c r="S55" s="48">
        <v>0.00549</v>
      </c>
      <c r="T55" s="48">
        <v>0.00479</v>
      </c>
      <c r="U55" s="48">
        <v>0.003786</v>
      </c>
      <c r="V55" s="48">
        <v>0.002424</v>
      </c>
      <c r="W55" s="48">
        <v>0.001311</v>
      </c>
      <c r="X55" s="48">
        <v>5.6E-4</v>
      </c>
      <c r="Y55" s="48">
        <v>0.0</v>
      </c>
      <c r="Z55" s="48">
        <v>-7.11E-4</v>
      </c>
      <c r="AA55" s="48">
        <v>-0.001388</v>
      </c>
      <c r="AB55" s="48">
        <v>-0.002014</v>
      </c>
      <c r="AC55" s="48">
        <v>-0.002698</v>
      </c>
      <c r="AD55" s="48">
        <v>-0.003441</v>
      </c>
      <c r="AE55" s="48">
        <v>-0.004265</v>
      </c>
      <c r="AF55" s="48">
        <v>-0.004953</v>
      </c>
      <c r="AG55" s="48">
        <v>-0.005631</v>
      </c>
      <c r="AH55" s="48">
        <v>-0.006251</v>
      </c>
      <c r="AI55" s="48">
        <v>-0.006537</v>
      </c>
    </row>
    <row r="56">
      <c r="A56" s="48">
        <v>0.0101</v>
      </c>
      <c r="B56" s="48">
        <v>0.00989</v>
      </c>
      <c r="C56" s="48">
        <v>0.009408</v>
      </c>
      <c r="D56" s="48">
        <v>0.008828</v>
      </c>
      <c r="E56" s="48">
        <v>0.008288</v>
      </c>
      <c r="F56" s="48">
        <v>0.007794</v>
      </c>
      <c r="G56" s="48">
        <v>0.007416</v>
      </c>
      <c r="H56" s="48">
        <v>0.007031</v>
      </c>
      <c r="I56" s="48">
        <v>0.006702</v>
      </c>
      <c r="J56" s="48">
        <v>0.006368</v>
      </c>
      <c r="K56" s="48">
        <v>0.005996</v>
      </c>
      <c r="L56" s="48">
        <v>0.005624</v>
      </c>
      <c r="M56" s="48">
        <v>0.005153</v>
      </c>
      <c r="N56" s="48">
        <v>0.004913</v>
      </c>
      <c r="O56" s="48">
        <v>0.004917</v>
      </c>
      <c r="P56" s="48">
        <v>0.005063</v>
      </c>
      <c r="Q56" s="48">
        <v>0.005336</v>
      </c>
      <c r="R56" s="48">
        <v>0.005616</v>
      </c>
      <c r="S56" s="48">
        <v>0.005485</v>
      </c>
      <c r="T56" s="48">
        <v>0.004798</v>
      </c>
      <c r="U56" s="48">
        <v>0.003821</v>
      </c>
      <c r="V56" s="48">
        <v>0.002517</v>
      </c>
      <c r="W56" s="48">
        <v>0.001388</v>
      </c>
      <c r="X56" s="48">
        <v>5.73E-4</v>
      </c>
      <c r="Y56" s="48">
        <v>0.0</v>
      </c>
      <c r="Z56" s="48">
        <v>-6.84E-4</v>
      </c>
      <c r="AA56" s="48">
        <v>-0.001397</v>
      </c>
      <c r="AB56" s="48">
        <v>-0.002003</v>
      </c>
      <c r="AC56" s="48">
        <v>-0.002669</v>
      </c>
      <c r="AD56" s="48">
        <v>-0.003423</v>
      </c>
      <c r="AE56" s="48">
        <v>-0.00423</v>
      </c>
      <c r="AF56" s="48">
        <v>-0.004922</v>
      </c>
      <c r="AG56" s="48">
        <v>-0.005606</v>
      </c>
      <c r="AH56" s="48">
        <v>-0.006202</v>
      </c>
      <c r="AI56" s="48">
        <v>-0.006445</v>
      </c>
    </row>
    <row r="57">
      <c r="A57" s="48">
        <v>0.010323</v>
      </c>
      <c r="B57" s="48">
        <v>0.010088</v>
      </c>
      <c r="C57" s="48">
        <v>0.009544</v>
      </c>
      <c r="D57" s="48">
        <v>0.008945</v>
      </c>
      <c r="E57" s="48">
        <v>0.008402</v>
      </c>
      <c r="F57" s="48">
        <v>0.00787</v>
      </c>
      <c r="G57" s="48">
        <v>0.007463</v>
      </c>
      <c r="H57" s="48">
        <v>0.007075</v>
      </c>
      <c r="I57" s="48">
        <v>0.006757</v>
      </c>
      <c r="J57" s="48">
        <v>0.006394</v>
      </c>
      <c r="K57" s="48">
        <v>0.006008</v>
      </c>
      <c r="L57" s="48">
        <v>0.005638</v>
      </c>
      <c r="M57" s="48">
        <v>0.0052</v>
      </c>
      <c r="N57" s="48">
        <v>0.004876</v>
      </c>
      <c r="O57" s="48">
        <v>0.004849</v>
      </c>
      <c r="P57" s="48">
        <v>0.004991</v>
      </c>
      <c r="Q57" s="48">
        <v>0.005288</v>
      </c>
      <c r="R57" s="48">
        <v>0.005549</v>
      </c>
      <c r="S57" s="48">
        <v>0.005436</v>
      </c>
      <c r="T57" s="48">
        <v>0.004767</v>
      </c>
      <c r="U57" s="48">
        <v>0.003798</v>
      </c>
      <c r="V57" s="48">
        <v>0.002458</v>
      </c>
      <c r="W57" s="48">
        <v>0.001322</v>
      </c>
      <c r="X57" s="48">
        <v>5.71E-4</v>
      </c>
      <c r="Y57" s="48">
        <v>0.0</v>
      </c>
      <c r="Z57" s="48">
        <v>-6.9E-4</v>
      </c>
      <c r="AA57" s="48">
        <v>-0.001356</v>
      </c>
      <c r="AB57" s="48">
        <v>-0.001985</v>
      </c>
      <c r="AC57" s="48">
        <v>-0.002662</v>
      </c>
      <c r="AD57" s="48">
        <v>-0.003381</v>
      </c>
      <c r="AE57" s="48">
        <v>-0.004159</v>
      </c>
      <c r="AF57" s="48">
        <v>-0.004823</v>
      </c>
      <c r="AG57" s="48">
        <v>-0.005501</v>
      </c>
      <c r="AH57" s="48">
        <v>-0.006139</v>
      </c>
      <c r="AI57" s="48">
        <v>-0.006415</v>
      </c>
    </row>
    <row r="58">
      <c r="A58" s="48">
        <v>0.010567</v>
      </c>
      <c r="B58" s="48">
        <v>0.010281</v>
      </c>
      <c r="C58" s="48">
        <v>0.009723</v>
      </c>
      <c r="D58" s="48">
        <v>0.009066</v>
      </c>
      <c r="E58" s="48">
        <v>0.008467</v>
      </c>
      <c r="F58" s="48">
        <v>0.00796</v>
      </c>
      <c r="G58" s="48">
        <v>0.007561</v>
      </c>
      <c r="H58" s="48">
        <v>0.007182</v>
      </c>
      <c r="I58" s="48">
        <v>0.006827</v>
      </c>
      <c r="J58" s="48">
        <v>0.006483</v>
      </c>
      <c r="K58" s="48">
        <v>0.006083</v>
      </c>
      <c r="L58" s="48">
        <v>0.005662</v>
      </c>
      <c r="M58" s="48">
        <v>0.005164</v>
      </c>
      <c r="N58" s="48">
        <v>0.004842</v>
      </c>
      <c r="O58" s="48">
        <v>0.00483</v>
      </c>
      <c r="P58" s="48">
        <v>0.004953</v>
      </c>
      <c r="Q58" s="48">
        <v>0.005182</v>
      </c>
      <c r="R58" s="48">
        <v>0.005476</v>
      </c>
      <c r="S58" s="48">
        <v>0.00532</v>
      </c>
      <c r="T58" s="48">
        <v>0.004697</v>
      </c>
      <c r="U58" s="48">
        <v>0.003713</v>
      </c>
      <c r="V58" s="48">
        <v>0.002445</v>
      </c>
      <c r="W58" s="48">
        <v>0.001346</v>
      </c>
      <c r="X58" s="48">
        <v>5.73E-4</v>
      </c>
      <c r="Y58" s="48">
        <v>0.0</v>
      </c>
      <c r="Z58" s="48">
        <v>-6.88E-4</v>
      </c>
      <c r="AA58" s="48">
        <v>-0.001406</v>
      </c>
      <c r="AB58" s="48">
        <v>-0.002032</v>
      </c>
      <c r="AC58" s="48">
        <v>-0.002708</v>
      </c>
      <c r="AD58" s="48">
        <v>-0.003426</v>
      </c>
      <c r="AE58" s="48">
        <v>-0.004185</v>
      </c>
      <c r="AF58" s="48">
        <v>-0.004884</v>
      </c>
      <c r="AG58" s="48">
        <v>-0.005573</v>
      </c>
      <c r="AH58" s="48">
        <v>-0.006206</v>
      </c>
      <c r="AI58" s="48">
        <v>-0.006491</v>
      </c>
    </row>
    <row r="59">
      <c r="A59" s="48">
        <v>0.010769</v>
      </c>
      <c r="B59" s="48">
        <v>0.010487</v>
      </c>
      <c r="C59" s="48">
        <v>0.009872</v>
      </c>
      <c r="D59" s="48">
        <v>0.009211</v>
      </c>
      <c r="E59" s="48">
        <v>0.008668</v>
      </c>
      <c r="F59" s="48">
        <v>0.008137</v>
      </c>
      <c r="G59" s="48">
        <v>0.007728</v>
      </c>
      <c r="H59" s="48">
        <v>0.007304</v>
      </c>
      <c r="I59" s="48">
        <v>0.006911</v>
      </c>
      <c r="J59" s="48">
        <v>0.006521</v>
      </c>
      <c r="K59" s="48">
        <v>0.006072</v>
      </c>
      <c r="L59" s="48">
        <v>0.005673</v>
      </c>
      <c r="M59" s="48">
        <v>0.005192</v>
      </c>
      <c r="N59" s="48">
        <v>0.004835</v>
      </c>
      <c r="O59" s="48">
        <v>0.004805</v>
      </c>
      <c r="P59" s="48">
        <v>0.004893</v>
      </c>
      <c r="Q59" s="48">
        <v>0.005136</v>
      </c>
      <c r="R59" s="48">
        <v>0.005425</v>
      </c>
      <c r="S59" s="48">
        <v>0.005304</v>
      </c>
      <c r="T59" s="48">
        <v>0.004685</v>
      </c>
      <c r="U59" s="48">
        <v>0.00374</v>
      </c>
      <c r="V59" s="48">
        <v>0.002476</v>
      </c>
      <c r="W59" s="48">
        <v>0.00135</v>
      </c>
      <c r="X59" s="48">
        <v>5.43E-4</v>
      </c>
      <c r="Y59" s="48">
        <v>0.0</v>
      </c>
      <c r="Z59" s="48">
        <v>-6.76E-4</v>
      </c>
      <c r="AA59" s="48">
        <v>-0.001378</v>
      </c>
      <c r="AB59" s="48">
        <v>-0.00201</v>
      </c>
      <c r="AC59" s="48">
        <v>-0.00269</v>
      </c>
      <c r="AD59" s="48">
        <v>-0.003392</v>
      </c>
      <c r="AE59" s="48">
        <v>-0.004134</v>
      </c>
      <c r="AF59" s="48">
        <v>-0.004813</v>
      </c>
      <c r="AG59" s="48">
        <v>-0.00548</v>
      </c>
      <c r="AH59" s="48">
        <v>-0.006131</v>
      </c>
      <c r="AI59" s="48">
        <v>-0.006486</v>
      </c>
    </row>
    <row r="60">
      <c r="A60" s="48">
        <v>0.010921</v>
      </c>
      <c r="B60" s="48">
        <v>0.010609</v>
      </c>
      <c r="C60" s="48">
        <v>0.010032</v>
      </c>
      <c r="D60" s="48">
        <v>0.009408</v>
      </c>
      <c r="E60" s="48">
        <v>0.00881</v>
      </c>
      <c r="F60" s="48">
        <v>0.00823</v>
      </c>
      <c r="G60" s="48">
        <v>0.007778</v>
      </c>
      <c r="H60" s="48">
        <v>0.007338</v>
      </c>
      <c r="I60" s="48">
        <v>0.006987</v>
      </c>
      <c r="J60" s="48">
        <v>0.00654</v>
      </c>
      <c r="K60" s="48">
        <v>0.006121</v>
      </c>
      <c r="L60" s="48">
        <v>0.005741</v>
      </c>
      <c r="M60" s="48">
        <v>0.005261</v>
      </c>
      <c r="N60" s="48">
        <v>0.004906</v>
      </c>
      <c r="O60" s="48">
        <v>0.00481</v>
      </c>
      <c r="P60" s="48">
        <v>0.004895</v>
      </c>
      <c r="Q60" s="48">
        <v>0.005127</v>
      </c>
      <c r="R60" s="48">
        <v>0.005433</v>
      </c>
      <c r="S60" s="48">
        <v>0.005307</v>
      </c>
      <c r="T60" s="48">
        <v>0.004694</v>
      </c>
      <c r="U60" s="48">
        <v>0.003775</v>
      </c>
      <c r="V60" s="48">
        <v>0.0025</v>
      </c>
      <c r="W60" s="48">
        <v>0.001368</v>
      </c>
      <c r="X60" s="48">
        <v>5.83E-4</v>
      </c>
      <c r="Y60" s="48">
        <v>0.0</v>
      </c>
      <c r="Z60" s="48">
        <v>-6.59E-4</v>
      </c>
      <c r="AA60" s="48">
        <v>-0.001368</v>
      </c>
      <c r="AB60" s="48">
        <v>-0.002</v>
      </c>
      <c r="AC60" s="48">
        <v>-0.002667</v>
      </c>
      <c r="AD60" s="48">
        <v>-0.003356</v>
      </c>
      <c r="AE60" s="48">
        <v>-0.004118</v>
      </c>
      <c r="AF60" s="48">
        <v>-0.004782</v>
      </c>
      <c r="AG60" s="48">
        <v>-0.005454</v>
      </c>
      <c r="AH60" s="48">
        <v>-0.00613</v>
      </c>
      <c r="AI60" s="48">
        <v>-0.006386</v>
      </c>
    </row>
    <row r="61">
      <c r="A61" s="48">
        <v>0.011202</v>
      </c>
      <c r="B61" s="48">
        <v>0.01091</v>
      </c>
      <c r="C61" s="48">
        <v>0.010279</v>
      </c>
      <c r="D61" s="48">
        <v>0.00956</v>
      </c>
      <c r="E61" s="48">
        <v>0.008921</v>
      </c>
      <c r="F61" s="48">
        <v>0.008368</v>
      </c>
      <c r="G61" s="48">
        <v>0.007909</v>
      </c>
      <c r="H61" s="48">
        <v>0.007494</v>
      </c>
      <c r="I61" s="48">
        <v>0.007095</v>
      </c>
      <c r="J61" s="48">
        <v>0.006654</v>
      </c>
      <c r="K61" s="48">
        <v>0.006225</v>
      </c>
      <c r="L61" s="48">
        <v>0.005769</v>
      </c>
      <c r="M61" s="48">
        <v>0.005203</v>
      </c>
      <c r="N61" s="48">
        <v>0.004852</v>
      </c>
      <c r="O61" s="48">
        <v>0.004764</v>
      </c>
      <c r="P61" s="48">
        <v>0.004826</v>
      </c>
      <c r="Q61" s="48">
        <v>0.005029</v>
      </c>
      <c r="R61" s="48">
        <v>0.005288</v>
      </c>
      <c r="S61" s="48">
        <v>0.005197</v>
      </c>
      <c r="T61" s="48">
        <v>0.004604</v>
      </c>
      <c r="U61" s="48">
        <v>0.003679</v>
      </c>
      <c r="V61" s="48">
        <v>0.002427</v>
      </c>
      <c r="W61" s="48">
        <v>0.001339</v>
      </c>
      <c r="X61" s="48">
        <v>5.21E-4</v>
      </c>
      <c r="Y61" s="48">
        <v>0.0</v>
      </c>
      <c r="Z61" s="48">
        <v>-6.75E-4</v>
      </c>
      <c r="AA61" s="48">
        <v>-0.001394</v>
      </c>
      <c r="AB61" s="48">
        <v>-0.002</v>
      </c>
      <c r="AC61" s="48">
        <v>-0.002676</v>
      </c>
      <c r="AD61" s="48">
        <v>-0.003371</v>
      </c>
      <c r="AE61" s="48">
        <v>-0.004095</v>
      </c>
      <c r="AF61" s="48">
        <v>-0.004731</v>
      </c>
      <c r="AG61" s="48">
        <v>-0.005388</v>
      </c>
      <c r="AH61" s="48">
        <v>-0.006058</v>
      </c>
      <c r="AI61" s="48">
        <v>-0.006354</v>
      </c>
    </row>
    <row r="62">
      <c r="A62" s="48">
        <v>0.011668</v>
      </c>
      <c r="B62" s="48">
        <v>0.011299</v>
      </c>
      <c r="C62" s="48">
        <v>0.010647</v>
      </c>
      <c r="D62" s="48">
        <v>0.00996</v>
      </c>
      <c r="E62" s="48">
        <v>0.009308</v>
      </c>
      <c r="F62" s="48">
        <v>0.008705</v>
      </c>
      <c r="G62" s="48">
        <v>0.008195</v>
      </c>
      <c r="H62" s="48">
        <v>0.007706</v>
      </c>
      <c r="I62" s="48">
        <v>0.007292</v>
      </c>
      <c r="J62" s="48">
        <v>0.006846</v>
      </c>
      <c r="K62" s="48">
        <v>0.00637</v>
      </c>
      <c r="L62" s="48">
        <v>0.005899</v>
      </c>
      <c r="M62" s="48">
        <v>0.005374</v>
      </c>
      <c r="N62" s="48">
        <v>0.004983</v>
      </c>
      <c r="O62" s="48">
        <v>0.004883</v>
      </c>
      <c r="P62" s="48">
        <v>0.004941</v>
      </c>
      <c r="Q62" s="48">
        <v>0.00517</v>
      </c>
      <c r="R62" s="48">
        <v>0.005389</v>
      </c>
      <c r="S62" s="48">
        <v>0.005293</v>
      </c>
      <c r="T62" s="48">
        <v>0.00469</v>
      </c>
      <c r="U62" s="48">
        <v>0.003801</v>
      </c>
      <c r="V62" s="48">
        <v>0.002526</v>
      </c>
      <c r="W62" s="48">
        <v>0.001406</v>
      </c>
      <c r="X62" s="48">
        <v>5.83E-4</v>
      </c>
      <c r="Y62" s="48">
        <v>0.0</v>
      </c>
      <c r="Z62" s="48">
        <v>-6.6E-4</v>
      </c>
      <c r="AA62" s="48">
        <v>-0.001358</v>
      </c>
      <c r="AB62" s="48">
        <v>-0.001997</v>
      </c>
      <c r="AC62" s="48">
        <v>-0.002684</v>
      </c>
      <c r="AD62" s="48">
        <v>-0.003376</v>
      </c>
      <c r="AE62" s="48">
        <v>-0.004072</v>
      </c>
      <c r="AF62" s="48">
        <v>-0.004738</v>
      </c>
      <c r="AG62" s="48">
        <v>-0.005424</v>
      </c>
      <c r="AH62" s="48">
        <v>-0.006074</v>
      </c>
      <c r="AI62" s="48">
        <v>-0.006408</v>
      </c>
    </row>
    <row r="63">
      <c r="A63" s="48">
        <v>0.012073</v>
      </c>
      <c r="B63" s="48">
        <v>0.011721</v>
      </c>
      <c r="C63" s="48">
        <v>0.011039</v>
      </c>
      <c r="D63" s="48">
        <v>0.010251</v>
      </c>
      <c r="E63" s="48">
        <v>0.009542</v>
      </c>
      <c r="F63" s="48">
        <v>0.00893</v>
      </c>
      <c r="G63" s="48">
        <v>0.008403</v>
      </c>
      <c r="H63" s="48">
        <v>0.007927</v>
      </c>
      <c r="I63" s="48">
        <v>0.007505</v>
      </c>
      <c r="J63" s="48">
        <v>0.007037</v>
      </c>
      <c r="K63" s="48">
        <v>0.006592</v>
      </c>
      <c r="L63" s="48">
        <v>0.006129</v>
      </c>
      <c r="M63" s="48">
        <v>0.005541</v>
      </c>
      <c r="N63" s="48">
        <v>0.005125</v>
      </c>
      <c r="O63" s="48">
        <v>0.004985</v>
      </c>
      <c r="P63" s="48">
        <v>0.005005</v>
      </c>
      <c r="Q63" s="48">
        <v>0.005166</v>
      </c>
      <c r="R63" s="48">
        <v>0.005399</v>
      </c>
      <c r="S63" s="48">
        <v>0.005264</v>
      </c>
      <c r="T63" s="48">
        <v>0.004682</v>
      </c>
      <c r="U63" s="48">
        <v>0.003784</v>
      </c>
      <c r="V63" s="48">
        <v>0.002538</v>
      </c>
      <c r="W63" s="48">
        <v>0.001364</v>
      </c>
      <c r="X63" s="48">
        <v>6.01E-4</v>
      </c>
      <c r="Y63" s="48">
        <v>0.0</v>
      </c>
      <c r="Z63" s="48">
        <v>-6.57E-4</v>
      </c>
      <c r="AA63" s="48">
        <v>-0.001315</v>
      </c>
      <c r="AB63" s="48">
        <v>-0.001981</v>
      </c>
      <c r="AC63" s="48">
        <v>-0.002623</v>
      </c>
      <c r="AD63" s="48">
        <v>-0.003292</v>
      </c>
      <c r="AE63" s="48">
        <v>-0.004006</v>
      </c>
      <c r="AF63" s="48">
        <v>-0.004654</v>
      </c>
      <c r="AG63" s="48">
        <v>-0.005289</v>
      </c>
      <c r="AH63" s="48">
        <v>-0.005968</v>
      </c>
      <c r="AI63" s="48">
        <v>-0.006152</v>
      </c>
    </row>
    <row r="64">
      <c r="A64" s="48">
        <v>0.012564</v>
      </c>
      <c r="B64" s="48">
        <v>0.012167</v>
      </c>
      <c r="C64" s="48">
        <v>0.011441</v>
      </c>
      <c r="D64" s="48">
        <v>0.010664</v>
      </c>
      <c r="E64" s="48">
        <v>0.009941</v>
      </c>
      <c r="F64" s="48">
        <v>0.009308</v>
      </c>
      <c r="G64" s="48">
        <v>0.008784</v>
      </c>
      <c r="H64" s="48">
        <v>0.008254</v>
      </c>
      <c r="I64" s="48">
        <v>0.007771</v>
      </c>
      <c r="J64" s="48">
        <v>0.007282</v>
      </c>
      <c r="K64" s="48">
        <v>0.006806</v>
      </c>
      <c r="L64" s="48">
        <v>0.006277</v>
      </c>
      <c r="M64" s="48">
        <v>0.005665</v>
      </c>
      <c r="N64" s="48">
        <v>0.005203</v>
      </c>
      <c r="O64" s="48">
        <v>0.005021</v>
      </c>
      <c r="P64" s="48">
        <v>0.004994</v>
      </c>
      <c r="Q64" s="48">
        <v>0.005126</v>
      </c>
      <c r="R64" s="48">
        <v>0.005315</v>
      </c>
      <c r="S64" s="48">
        <v>0.005252</v>
      </c>
      <c r="T64" s="48">
        <v>0.004624</v>
      </c>
      <c r="U64" s="48">
        <v>0.003701</v>
      </c>
      <c r="V64" s="48">
        <v>0.002486</v>
      </c>
      <c r="W64" s="48">
        <v>0.001385</v>
      </c>
      <c r="X64" s="48">
        <v>5.37E-4</v>
      </c>
      <c r="Y64" s="48">
        <v>0.0</v>
      </c>
      <c r="Z64" s="48">
        <v>-6.65E-4</v>
      </c>
      <c r="AA64" s="48">
        <v>-0.001379</v>
      </c>
      <c r="AB64" s="48">
        <v>-0.00204</v>
      </c>
      <c r="AC64" s="48">
        <v>-0.002696</v>
      </c>
      <c r="AD64" s="48">
        <v>-0.003362</v>
      </c>
      <c r="AE64" s="48">
        <v>-0.003999</v>
      </c>
      <c r="AF64" s="48">
        <v>-0.004599</v>
      </c>
      <c r="AG64" s="48">
        <v>-0.005223</v>
      </c>
      <c r="AH64" s="48">
        <v>-0.00583</v>
      </c>
      <c r="AI64" s="48">
        <v>-0.006152</v>
      </c>
    </row>
    <row r="65">
      <c r="A65" s="48">
        <v>0.013035</v>
      </c>
      <c r="B65" s="48">
        <v>0.012584</v>
      </c>
      <c r="C65" s="48">
        <v>0.011817</v>
      </c>
      <c r="D65" s="48">
        <v>0.010967</v>
      </c>
      <c r="E65" s="48">
        <v>0.01019</v>
      </c>
      <c r="F65" s="48">
        <v>0.009464</v>
      </c>
      <c r="G65" s="48">
        <v>0.008839</v>
      </c>
      <c r="H65" s="48">
        <v>0.008296</v>
      </c>
      <c r="I65" s="48">
        <v>0.007834</v>
      </c>
      <c r="J65" s="48">
        <v>0.007314</v>
      </c>
      <c r="K65" s="48">
        <v>0.006742</v>
      </c>
      <c r="L65" s="48">
        <v>0.006271</v>
      </c>
      <c r="M65" s="48">
        <v>0.005637</v>
      </c>
      <c r="N65" s="48">
        <v>0.005169</v>
      </c>
      <c r="O65" s="48">
        <v>0.004966</v>
      </c>
      <c r="P65" s="48">
        <v>0.004957</v>
      </c>
      <c r="Q65" s="48">
        <v>0.005197</v>
      </c>
      <c r="R65" s="48">
        <v>0.005337</v>
      </c>
      <c r="S65" s="48">
        <v>0.005242</v>
      </c>
      <c r="T65" s="48">
        <v>0.004668</v>
      </c>
      <c r="U65" s="48">
        <v>0.003831</v>
      </c>
      <c r="V65" s="48">
        <v>0.002574</v>
      </c>
      <c r="W65" s="48">
        <v>0.00141</v>
      </c>
      <c r="X65" s="48">
        <v>6.1E-4</v>
      </c>
      <c r="Y65" s="48">
        <v>0.0</v>
      </c>
      <c r="Z65" s="48">
        <v>-6.4E-4</v>
      </c>
      <c r="AA65" s="48">
        <v>-0.001274</v>
      </c>
      <c r="AB65" s="48">
        <v>-0.001974</v>
      </c>
      <c r="AC65" s="48">
        <v>-0.002601</v>
      </c>
      <c r="AD65" s="48">
        <v>-0.00327</v>
      </c>
      <c r="AE65" s="48">
        <v>-0.003974</v>
      </c>
      <c r="AF65" s="48">
        <v>-0.004582</v>
      </c>
      <c r="AG65" s="48">
        <v>-0.005256</v>
      </c>
      <c r="AH65" s="48">
        <v>-0.005932</v>
      </c>
      <c r="AI65" s="48">
        <v>-0.006208</v>
      </c>
    </row>
    <row r="66">
      <c r="A66" s="48">
        <v>0.013386</v>
      </c>
      <c r="B66" s="48">
        <v>0.012928</v>
      </c>
      <c r="C66" s="48">
        <v>0.012089</v>
      </c>
      <c r="D66" s="48">
        <v>0.011221</v>
      </c>
      <c r="E66" s="48">
        <v>0.010432</v>
      </c>
      <c r="F66" s="48">
        <v>0.009723</v>
      </c>
      <c r="G66" s="48">
        <v>0.009129</v>
      </c>
      <c r="H66" s="48">
        <v>0.008585</v>
      </c>
      <c r="I66" s="48">
        <v>0.008104</v>
      </c>
      <c r="J66" s="48">
        <v>0.007594</v>
      </c>
      <c r="K66" s="48">
        <v>0.007139</v>
      </c>
      <c r="L66" s="48">
        <v>0.006556</v>
      </c>
      <c r="M66" s="48">
        <v>0.005963</v>
      </c>
      <c r="N66" s="48">
        <v>0.005419</v>
      </c>
      <c r="O66" s="48">
        <v>0.005241</v>
      </c>
      <c r="P66" s="48">
        <v>0.005175</v>
      </c>
      <c r="Q66" s="48">
        <v>0.005177</v>
      </c>
      <c r="R66" s="48">
        <v>0.005396</v>
      </c>
      <c r="S66" s="48">
        <v>0.005237</v>
      </c>
      <c r="T66" s="48">
        <v>0.004718</v>
      </c>
      <c r="U66" s="48">
        <v>0.003803</v>
      </c>
      <c r="V66" s="48">
        <v>0.002573</v>
      </c>
      <c r="W66" s="48">
        <v>0.00142</v>
      </c>
      <c r="X66" s="48">
        <v>6.01E-4</v>
      </c>
      <c r="Y66" s="48">
        <v>0.0</v>
      </c>
      <c r="Z66" s="48">
        <v>-6.0E-4</v>
      </c>
      <c r="AA66" s="48">
        <v>-0.001321</v>
      </c>
      <c r="AB66" s="48">
        <v>-0.00193</v>
      </c>
      <c r="AC66" s="48">
        <v>-0.00261</v>
      </c>
      <c r="AD66" s="48">
        <v>-0.003272</v>
      </c>
      <c r="AE66" s="48">
        <v>-0.003877</v>
      </c>
      <c r="AF66" s="48">
        <v>-0.004467</v>
      </c>
      <c r="AG66" s="48">
        <v>-0.005089</v>
      </c>
      <c r="AH66" s="48">
        <v>-0.005721</v>
      </c>
      <c r="AI66" s="48">
        <v>-0.006056</v>
      </c>
    </row>
    <row r="67">
      <c r="A67" s="48">
        <v>0.01391</v>
      </c>
      <c r="B67" s="48">
        <v>0.013442</v>
      </c>
      <c r="C67" s="48">
        <v>0.012603</v>
      </c>
      <c r="D67" s="48">
        <v>0.011708</v>
      </c>
      <c r="E67" s="48">
        <v>0.010908</v>
      </c>
      <c r="F67" s="48">
        <v>0.010174</v>
      </c>
      <c r="G67" s="48">
        <v>0.009574</v>
      </c>
      <c r="H67" s="48">
        <v>0.008977</v>
      </c>
      <c r="I67" s="48">
        <v>0.00842</v>
      </c>
      <c r="J67" s="48">
        <v>0.007904</v>
      </c>
      <c r="K67" s="48">
        <v>0.00728</v>
      </c>
      <c r="L67" s="48">
        <v>0.006737</v>
      </c>
      <c r="M67" s="48">
        <v>0.006074</v>
      </c>
      <c r="N67" s="48">
        <v>0.005575</v>
      </c>
      <c r="O67" s="48">
        <v>0.005324</v>
      </c>
      <c r="P67" s="48">
        <v>0.005214</v>
      </c>
      <c r="Q67" s="48">
        <v>0.005349</v>
      </c>
      <c r="R67" s="48">
        <v>0.005391</v>
      </c>
      <c r="S67" s="48">
        <v>0.005332</v>
      </c>
      <c r="T67" s="48">
        <v>0.004692</v>
      </c>
      <c r="U67" s="48">
        <v>0.003822</v>
      </c>
      <c r="V67" s="48">
        <v>0.002603</v>
      </c>
      <c r="W67" s="48">
        <v>0.00143</v>
      </c>
      <c r="X67" s="48">
        <v>6.04E-4</v>
      </c>
      <c r="Y67" s="48">
        <v>0.0</v>
      </c>
      <c r="Z67" s="48">
        <v>-6.37E-4</v>
      </c>
      <c r="AA67" s="48">
        <v>-0.001369</v>
      </c>
      <c r="AB67" s="48">
        <v>-0.002065</v>
      </c>
      <c r="AC67" s="48">
        <v>-0.00272</v>
      </c>
      <c r="AD67" s="48">
        <v>-0.003388</v>
      </c>
      <c r="AE67" s="48">
        <v>-0.004031</v>
      </c>
      <c r="AF67" s="48">
        <v>-0.004569</v>
      </c>
      <c r="AG67" s="48">
        <v>-0.005214</v>
      </c>
      <c r="AH67" s="48">
        <v>-0.005825</v>
      </c>
      <c r="AI67" s="48">
        <v>-0.006089</v>
      </c>
    </row>
    <row r="68">
      <c r="A68" s="48">
        <v>0.01447</v>
      </c>
      <c r="B68" s="48">
        <v>0.013924</v>
      </c>
      <c r="C68" s="48">
        <v>0.013024</v>
      </c>
      <c r="D68" s="48">
        <v>0.012121</v>
      </c>
      <c r="E68" s="48">
        <v>0.01128</v>
      </c>
      <c r="F68" s="48">
        <v>0.01051</v>
      </c>
      <c r="G68" s="48">
        <v>0.009798</v>
      </c>
      <c r="H68" s="48">
        <v>0.009214</v>
      </c>
      <c r="I68" s="48">
        <v>0.008779</v>
      </c>
      <c r="J68" s="48">
        <v>0.008181</v>
      </c>
      <c r="K68" s="48">
        <v>0.007625</v>
      </c>
      <c r="L68" s="48">
        <v>0.007022</v>
      </c>
      <c r="M68" s="48">
        <v>0.006353</v>
      </c>
      <c r="N68" s="48">
        <v>0.00579</v>
      </c>
      <c r="O68" s="48">
        <v>0.005466</v>
      </c>
      <c r="P68" s="48">
        <v>0.005359</v>
      </c>
      <c r="Q68" s="48">
        <v>0.005423</v>
      </c>
      <c r="R68" s="48">
        <v>0.005514</v>
      </c>
      <c r="S68" s="48">
        <v>0.005348</v>
      </c>
      <c r="T68" s="48">
        <v>0.004763</v>
      </c>
      <c r="U68" s="48">
        <v>0.003919</v>
      </c>
      <c r="V68" s="48">
        <v>0.002642</v>
      </c>
      <c r="W68" s="48">
        <v>0.001466</v>
      </c>
      <c r="X68" s="48">
        <v>6.41E-4</v>
      </c>
      <c r="Y68" s="48">
        <v>0.0</v>
      </c>
      <c r="Z68" s="48">
        <v>-6.89E-4</v>
      </c>
      <c r="AA68" s="48">
        <v>-0.00133</v>
      </c>
      <c r="AB68" s="48">
        <v>-0.002016</v>
      </c>
      <c r="AC68" s="48">
        <v>-0.002658</v>
      </c>
      <c r="AD68" s="48">
        <v>-0.003294</v>
      </c>
      <c r="AE68" s="48">
        <v>-0.004008</v>
      </c>
      <c r="AF68" s="48">
        <v>-0.004605</v>
      </c>
      <c r="AG68" s="48">
        <v>-0.005247</v>
      </c>
      <c r="AH68" s="48">
        <v>-0.005876</v>
      </c>
      <c r="AI68" s="48">
        <v>-0.006174</v>
      </c>
    </row>
    <row r="69">
      <c r="A69" s="48">
        <v>0.014716</v>
      </c>
      <c r="B69" s="48">
        <v>0.014223</v>
      </c>
      <c r="C69" s="48">
        <v>0.013312</v>
      </c>
      <c r="D69" s="48">
        <v>0.012373</v>
      </c>
      <c r="E69" s="48">
        <v>0.011505</v>
      </c>
      <c r="F69" s="48">
        <v>0.010724</v>
      </c>
      <c r="G69" s="48">
        <v>0.01012</v>
      </c>
      <c r="H69" s="48">
        <v>0.009512</v>
      </c>
      <c r="I69" s="48">
        <v>0.008907</v>
      </c>
      <c r="J69" s="48">
        <v>0.008322</v>
      </c>
      <c r="K69" s="48">
        <v>0.007814</v>
      </c>
      <c r="L69" s="48">
        <v>0.007175</v>
      </c>
      <c r="M69" s="48">
        <v>0.006474</v>
      </c>
      <c r="N69" s="48">
        <v>0.005956</v>
      </c>
      <c r="O69" s="48">
        <v>0.005672</v>
      </c>
      <c r="P69" s="48">
        <v>0.005501</v>
      </c>
      <c r="Q69" s="48">
        <v>0.005487</v>
      </c>
      <c r="R69" s="48">
        <v>0.005607</v>
      </c>
      <c r="S69" s="48">
        <v>0.005397</v>
      </c>
      <c r="T69" s="48">
        <v>0.004801</v>
      </c>
      <c r="U69" s="48">
        <v>0.003898</v>
      </c>
      <c r="V69" s="48">
        <v>0.002688</v>
      </c>
      <c r="W69" s="48">
        <v>0.001476</v>
      </c>
      <c r="X69" s="48">
        <v>5.89E-4</v>
      </c>
      <c r="Y69" s="48">
        <v>0.0</v>
      </c>
      <c r="Z69" s="48">
        <v>-6.55E-4</v>
      </c>
      <c r="AA69" s="48">
        <v>-0.00143</v>
      </c>
      <c r="AB69" s="48">
        <v>-0.002086</v>
      </c>
      <c r="AC69" s="48">
        <v>-0.002809</v>
      </c>
      <c r="AD69" s="48">
        <v>-0.00348</v>
      </c>
      <c r="AE69" s="48">
        <v>-0.004079</v>
      </c>
      <c r="AF69" s="48">
        <v>-0.00461</v>
      </c>
      <c r="AG69" s="48">
        <v>-0.005218</v>
      </c>
      <c r="AH69" s="48">
        <v>-0.005822</v>
      </c>
      <c r="AI69" s="48">
        <v>-0.006094</v>
      </c>
    </row>
    <row r="70">
      <c r="A70" s="48">
        <v>0.015682</v>
      </c>
      <c r="B70" s="48">
        <v>0.015113</v>
      </c>
      <c r="C70" s="48">
        <v>0.014157</v>
      </c>
      <c r="D70" s="48">
        <v>0.01323</v>
      </c>
      <c r="E70" s="48">
        <v>0.012336</v>
      </c>
      <c r="F70" s="48">
        <v>0.011512</v>
      </c>
      <c r="G70" s="48">
        <v>0.010856</v>
      </c>
      <c r="H70" s="48">
        <v>0.010212</v>
      </c>
      <c r="I70" s="48">
        <v>0.009625</v>
      </c>
      <c r="J70" s="48">
        <v>0.009053</v>
      </c>
      <c r="K70" s="48">
        <v>0.008357</v>
      </c>
      <c r="L70" s="48">
        <v>0.007773</v>
      </c>
      <c r="M70" s="48">
        <v>0.007058</v>
      </c>
      <c r="N70" s="48">
        <v>0.006355</v>
      </c>
      <c r="O70" s="48">
        <v>0.006032</v>
      </c>
      <c r="P70" s="48">
        <v>0.005787</v>
      </c>
      <c r="Q70" s="48">
        <v>0.005808</v>
      </c>
      <c r="R70" s="48">
        <v>0.005752</v>
      </c>
      <c r="S70" s="48">
        <v>0.005618</v>
      </c>
      <c r="T70" s="48">
        <v>0.004963</v>
      </c>
      <c r="U70" s="48">
        <v>0.004086</v>
      </c>
      <c r="V70" s="48">
        <v>0.002803</v>
      </c>
      <c r="W70" s="48">
        <v>0.001552</v>
      </c>
      <c r="X70" s="48">
        <v>6.63E-4</v>
      </c>
      <c r="Y70" s="48">
        <v>0.0</v>
      </c>
      <c r="Z70" s="48">
        <v>-7.33E-4</v>
      </c>
      <c r="AA70" s="48">
        <v>-0.001436</v>
      </c>
      <c r="AB70" s="48">
        <v>-0.002193</v>
      </c>
      <c r="AC70" s="48">
        <v>-0.002854</v>
      </c>
      <c r="AD70" s="48">
        <v>-0.00361</v>
      </c>
      <c r="AE70" s="48">
        <v>-0.004241</v>
      </c>
      <c r="AF70" s="48">
        <v>-0.004859</v>
      </c>
      <c r="AG70" s="48">
        <v>-0.005545</v>
      </c>
      <c r="AH70" s="48">
        <v>-0.006146</v>
      </c>
      <c r="AI70" s="48">
        <v>-0.006568</v>
      </c>
    </row>
    <row r="71">
      <c r="A71" s="48">
        <v>0.015965</v>
      </c>
      <c r="B71" s="48">
        <v>0.01537</v>
      </c>
      <c r="C71" s="48">
        <v>0.014453</v>
      </c>
      <c r="D71" s="48">
        <v>0.013439</v>
      </c>
      <c r="E71" s="48">
        <v>0.012524</v>
      </c>
      <c r="F71" s="48">
        <v>0.011681</v>
      </c>
      <c r="G71" s="48">
        <v>0.010908</v>
      </c>
      <c r="H71" s="48">
        <v>0.010269</v>
      </c>
      <c r="I71" s="48">
        <v>0.009744</v>
      </c>
      <c r="J71" s="48">
        <v>0.009134</v>
      </c>
      <c r="K71" s="48">
        <v>0.008498</v>
      </c>
      <c r="L71" s="48">
        <v>0.007871</v>
      </c>
      <c r="M71" s="48">
        <v>0.007093</v>
      </c>
      <c r="N71" s="48">
        <v>0.006497</v>
      </c>
      <c r="O71" s="48">
        <v>0.006124</v>
      </c>
      <c r="P71" s="48">
        <v>0.005883</v>
      </c>
      <c r="Q71" s="48">
        <v>0.005815</v>
      </c>
      <c r="R71" s="48">
        <v>0.005905</v>
      </c>
      <c r="S71" s="48">
        <v>0.005596</v>
      </c>
      <c r="T71" s="48">
        <v>0.005044</v>
      </c>
      <c r="U71" s="48">
        <v>0.004142</v>
      </c>
      <c r="V71" s="48">
        <v>0.002816</v>
      </c>
      <c r="W71" s="48">
        <v>0.001585</v>
      </c>
      <c r="X71" s="48">
        <v>6.61E-4</v>
      </c>
      <c r="Y71" s="48">
        <v>0.0</v>
      </c>
      <c r="Z71" s="48">
        <v>-7.12E-4</v>
      </c>
      <c r="AA71" s="48">
        <v>-0.001459</v>
      </c>
      <c r="AB71" s="48">
        <v>-0.002192</v>
      </c>
      <c r="AC71" s="48">
        <v>-0.002927</v>
      </c>
      <c r="AD71" s="48">
        <v>-0.003611</v>
      </c>
      <c r="AE71" s="48">
        <v>-0.00432</v>
      </c>
      <c r="AF71" s="48">
        <v>-0.004909</v>
      </c>
      <c r="AG71" s="48">
        <v>-0.00556</v>
      </c>
      <c r="AH71" s="48">
        <v>-0.006233</v>
      </c>
      <c r="AI71" s="48">
        <v>-0.006364</v>
      </c>
    </row>
    <row r="72">
      <c r="A72" s="48">
        <v>0.016307</v>
      </c>
      <c r="B72" s="48">
        <v>0.015781</v>
      </c>
      <c r="C72" s="48">
        <v>0.01482</v>
      </c>
      <c r="D72" s="48">
        <v>0.013851</v>
      </c>
      <c r="E72" s="48">
        <v>0.012933</v>
      </c>
      <c r="F72" s="48">
        <v>0.01209</v>
      </c>
      <c r="G72" s="48">
        <v>0.011408</v>
      </c>
      <c r="H72" s="48">
        <v>0.010741</v>
      </c>
      <c r="I72" s="48">
        <v>0.010046</v>
      </c>
      <c r="J72" s="48">
        <v>0.009455</v>
      </c>
      <c r="K72" s="48">
        <v>0.008826</v>
      </c>
      <c r="L72" s="48">
        <v>0.008135</v>
      </c>
      <c r="M72" s="48">
        <v>0.007357</v>
      </c>
      <c r="N72" s="48">
        <v>0.006653</v>
      </c>
      <c r="O72" s="48">
        <v>0.006241</v>
      </c>
      <c r="P72" s="48">
        <v>0.005949</v>
      </c>
      <c r="Q72" s="48">
        <v>0.005781</v>
      </c>
      <c r="R72" s="48">
        <v>0.005834</v>
      </c>
      <c r="S72" s="48">
        <v>0.00564</v>
      </c>
      <c r="T72" s="48">
        <v>0.00497</v>
      </c>
      <c r="U72" s="48">
        <v>0.004056</v>
      </c>
      <c r="V72" s="48">
        <v>0.00282</v>
      </c>
      <c r="W72" s="48">
        <v>0.001562</v>
      </c>
      <c r="X72" s="48">
        <v>6.32E-4</v>
      </c>
      <c r="Y72" s="48">
        <v>0.0</v>
      </c>
      <c r="Z72" s="48">
        <v>-7.08E-4</v>
      </c>
      <c r="AA72" s="48">
        <v>-0.001576</v>
      </c>
      <c r="AB72" s="48">
        <v>-0.002282</v>
      </c>
      <c r="AC72" s="48">
        <v>-0.003019</v>
      </c>
      <c r="AD72" s="48">
        <v>-0.003814</v>
      </c>
      <c r="AE72" s="48">
        <v>-0.004382</v>
      </c>
      <c r="AF72" s="48">
        <v>-0.004947</v>
      </c>
      <c r="AG72" s="48">
        <v>-0.005527</v>
      </c>
      <c r="AH72" s="48">
        <v>-0.006105</v>
      </c>
      <c r="AI72" s="48">
        <v>-0.006483</v>
      </c>
    </row>
    <row r="73">
      <c r="A73" s="48">
        <v>0.016988</v>
      </c>
      <c r="B73" s="48">
        <v>0.016362</v>
      </c>
      <c r="C73" s="48">
        <v>0.015345</v>
      </c>
      <c r="D73" s="48">
        <v>0.014307</v>
      </c>
      <c r="E73" s="48">
        <v>0.013348</v>
      </c>
      <c r="F73" s="48">
        <v>0.012476</v>
      </c>
      <c r="G73" s="48">
        <v>0.011752</v>
      </c>
      <c r="H73" s="48">
        <v>0.011089</v>
      </c>
      <c r="I73" s="48">
        <v>0.010511</v>
      </c>
      <c r="J73" s="48">
        <v>0.009875</v>
      </c>
      <c r="K73" s="48">
        <v>0.009156</v>
      </c>
      <c r="L73" s="48">
        <v>0.008568</v>
      </c>
      <c r="M73" s="48">
        <v>0.007748</v>
      </c>
      <c r="N73" s="48">
        <v>0.007065</v>
      </c>
      <c r="O73" s="48">
        <v>0.006596</v>
      </c>
      <c r="P73" s="48">
        <v>0.006294</v>
      </c>
      <c r="Q73" s="48">
        <v>0.006259</v>
      </c>
      <c r="R73" s="48">
        <v>0.006077</v>
      </c>
      <c r="S73" s="48">
        <v>0.005863</v>
      </c>
      <c r="T73" s="48">
        <v>0.0052</v>
      </c>
      <c r="U73" s="48">
        <v>0.004257</v>
      </c>
      <c r="V73" s="48">
        <v>0.002991</v>
      </c>
      <c r="W73" s="48">
        <v>0.001676</v>
      </c>
      <c r="X73" s="48">
        <v>7.41E-4</v>
      </c>
      <c r="Y73" s="48">
        <v>0.0</v>
      </c>
      <c r="Z73" s="48">
        <v>-7.79E-4</v>
      </c>
      <c r="AA73" s="48">
        <v>-0.001556</v>
      </c>
      <c r="AB73" s="48">
        <v>-0.002391</v>
      </c>
      <c r="AC73" s="48">
        <v>-0.003147</v>
      </c>
      <c r="AD73" s="48">
        <v>-0.00387</v>
      </c>
      <c r="AE73" s="48">
        <v>-0.00461</v>
      </c>
      <c r="AF73" s="48">
        <v>-0.005235</v>
      </c>
      <c r="AG73" s="48">
        <v>-0.005932</v>
      </c>
      <c r="AH73" s="48">
        <v>-0.006526</v>
      </c>
      <c r="AI73" s="48">
        <v>-0.00683</v>
      </c>
    </row>
    <row r="74">
      <c r="A74" s="48">
        <v>0.016958</v>
      </c>
      <c r="B74" s="48">
        <v>0.016402</v>
      </c>
      <c r="C74" s="48">
        <v>0.015496</v>
      </c>
      <c r="D74" s="48">
        <v>0.014482</v>
      </c>
      <c r="E74" s="48">
        <v>0.013469</v>
      </c>
      <c r="F74" s="48">
        <v>0.012624</v>
      </c>
      <c r="G74" s="48">
        <v>0.011837</v>
      </c>
      <c r="H74" s="48">
        <v>0.011099</v>
      </c>
      <c r="I74" s="48">
        <v>0.010521</v>
      </c>
      <c r="J74" s="48">
        <v>0.009794</v>
      </c>
      <c r="K74" s="48">
        <v>0.009193</v>
      </c>
      <c r="L74" s="48">
        <v>0.008447</v>
      </c>
      <c r="M74" s="48">
        <v>0.007613</v>
      </c>
      <c r="N74" s="48">
        <v>0.006868</v>
      </c>
      <c r="O74" s="48">
        <v>0.006496</v>
      </c>
      <c r="P74" s="48">
        <v>0.006216</v>
      </c>
      <c r="Q74" s="48">
        <v>0.006034</v>
      </c>
      <c r="R74" s="48">
        <v>0.006053</v>
      </c>
      <c r="S74" s="48">
        <v>0.005703</v>
      </c>
      <c r="T74" s="48">
        <v>0.005087</v>
      </c>
      <c r="U74" s="48">
        <v>0.004256</v>
      </c>
      <c r="V74" s="48">
        <v>0.002936</v>
      </c>
      <c r="W74" s="48">
        <v>0.001671</v>
      </c>
      <c r="X74" s="48">
        <v>7.18E-4</v>
      </c>
      <c r="Y74" s="48">
        <v>0.0</v>
      </c>
      <c r="Z74" s="48">
        <v>-6.84E-4</v>
      </c>
      <c r="AA74" s="48">
        <v>-0.001543</v>
      </c>
      <c r="AB74" s="48">
        <v>-0.002276</v>
      </c>
      <c r="AC74" s="48">
        <v>-0.003087</v>
      </c>
      <c r="AD74" s="48">
        <v>-0.003862</v>
      </c>
      <c r="AE74" s="48">
        <v>-0.004494</v>
      </c>
      <c r="AF74" s="48">
        <v>-0.005061</v>
      </c>
      <c r="AG74" s="48">
        <v>-0.005661</v>
      </c>
      <c r="AH74" s="48">
        <v>-0.006305</v>
      </c>
      <c r="AI74" s="48">
        <v>-0.006612</v>
      </c>
    </row>
    <row r="75">
      <c r="A75" s="48">
        <v>0.017167</v>
      </c>
      <c r="B75" s="48">
        <v>0.016605</v>
      </c>
      <c r="C75" s="48">
        <v>0.015627</v>
      </c>
      <c r="D75" s="48">
        <v>0.014622</v>
      </c>
      <c r="E75" s="48">
        <v>0.013709</v>
      </c>
      <c r="F75" s="48">
        <v>0.012829</v>
      </c>
      <c r="G75" s="48">
        <v>0.012136</v>
      </c>
      <c r="H75" s="48">
        <v>0.011427</v>
      </c>
      <c r="I75" s="48">
        <v>0.010701</v>
      </c>
      <c r="J75" s="48">
        <v>0.010115</v>
      </c>
      <c r="K75" s="48">
        <v>0.009375</v>
      </c>
      <c r="L75" s="48">
        <v>0.008644</v>
      </c>
      <c r="M75" s="48">
        <v>0.007843</v>
      </c>
      <c r="N75" s="48">
        <v>0.00712</v>
      </c>
      <c r="O75" s="48">
        <v>0.006618</v>
      </c>
      <c r="P75" s="48">
        <v>0.006254</v>
      </c>
      <c r="Q75" s="48">
        <v>0.006051</v>
      </c>
      <c r="R75" s="48">
        <v>0.005973</v>
      </c>
      <c r="S75" s="48">
        <v>0.005743</v>
      </c>
      <c r="T75" s="48">
        <v>0.005063</v>
      </c>
      <c r="U75" s="48">
        <v>0.004176</v>
      </c>
      <c r="V75" s="48">
        <v>0.002943</v>
      </c>
      <c r="W75" s="48">
        <v>0.00159</v>
      </c>
      <c r="X75" s="48">
        <v>6.51E-4</v>
      </c>
      <c r="Y75" s="48">
        <v>0.0</v>
      </c>
      <c r="Z75" s="48">
        <v>-7.62E-4</v>
      </c>
      <c r="AA75" s="48">
        <v>-0.001646</v>
      </c>
      <c r="AB75" s="48">
        <v>-0.002483</v>
      </c>
      <c r="AC75" s="48">
        <v>-0.00318</v>
      </c>
      <c r="AD75" s="48">
        <v>-0.004043</v>
      </c>
      <c r="AE75" s="48">
        <v>-0.004666</v>
      </c>
      <c r="AF75" s="48">
        <v>-0.005269</v>
      </c>
      <c r="AG75" s="48">
        <v>-0.005848</v>
      </c>
      <c r="AH75" s="48">
        <v>-0.006311</v>
      </c>
      <c r="AI75" s="48">
        <v>-0.006585</v>
      </c>
    </row>
    <row r="76">
      <c r="A76" s="48">
        <v>0.017116</v>
      </c>
      <c r="B76" s="48">
        <v>0.01651</v>
      </c>
      <c r="C76" s="48">
        <v>0.015569</v>
      </c>
      <c r="D76" s="48">
        <v>0.014526</v>
      </c>
      <c r="E76" s="48">
        <v>0.013579</v>
      </c>
      <c r="F76" s="48">
        <v>0.012665</v>
      </c>
      <c r="G76" s="48">
        <v>0.011895</v>
      </c>
      <c r="H76" s="48">
        <v>0.011182</v>
      </c>
      <c r="I76" s="48">
        <v>0.010608</v>
      </c>
      <c r="J76" s="48">
        <v>0.009932</v>
      </c>
      <c r="K76" s="48">
        <v>0.009191</v>
      </c>
      <c r="L76" s="48">
        <v>0.008569</v>
      </c>
      <c r="M76" s="48">
        <v>0.00767</v>
      </c>
      <c r="N76" s="48">
        <v>0.006907</v>
      </c>
      <c r="O76" s="48">
        <v>0.006446</v>
      </c>
      <c r="P76" s="48">
        <v>0.006119</v>
      </c>
      <c r="Q76" s="48">
        <v>0.006083</v>
      </c>
      <c r="R76" s="48">
        <v>0.005892</v>
      </c>
      <c r="S76" s="48">
        <v>0.00568</v>
      </c>
      <c r="T76" s="48">
        <v>0.005042</v>
      </c>
      <c r="U76" s="48">
        <v>0.004187</v>
      </c>
      <c r="V76" s="48">
        <v>0.00289</v>
      </c>
      <c r="W76" s="48">
        <v>0.001632</v>
      </c>
      <c r="X76" s="48">
        <v>6.94E-4</v>
      </c>
      <c r="Y76" s="48">
        <v>0.0</v>
      </c>
      <c r="Z76" s="48">
        <v>-7.54E-4</v>
      </c>
      <c r="AA76" s="48">
        <v>-0.00151</v>
      </c>
      <c r="AB76" s="48">
        <v>-0.002365</v>
      </c>
      <c r="AC76" s="48">
        <v>-0.00313</v>
      </c>
      <c r="AD76" s="48">
        <v>-0.00386</v>
      </c>
      <c r="AE76" s="48">
        <v>-0.004593</v>
      </c>
      <c r="AF76" s="48">
        <v>-0.005197</v>
      </c>
      <c r="AG76" s="48">
        <v>-0.005834</v>
      </c>
      <c r="AH76" s="48">
        <v>-0.006434</v>
      </c>
      <c r="AI76" s="48">
        <v>-0.006578</v>
      </c>
    </row>
    <row r="77">
      <c r="A77" s="48">
        <v>0.016467</v>
      </c>
      <c r="B77" s="48">
        <v>0.015972</v>
      </c>
      <c r="C77" s="48">
        <v>0.015065</v>
      </c>
      <c r="D77" s="48">
        <v>0.014117</v>
      </c>
      <c r="E77" s="48">
        <v>0.013179</v>
      </c>
      <c r="F77" s="48">
        <v>0.012327</v>
      </c>
      <c r="G77" s="48">
        <v>0.011664</v>
      </c>
      <c r="H77" s="48">
        <v>0.010915</v>
      </c>
      <c r="I77" s="48">
        <v>0.010268</v>
      </c>
      <c r="J77" s="48">
        <v>0.009598</v>
      </c>
      <c r="K77" s="48">
        <v>0.008979</v>
      </c>
      <c r="L77" s="48">
        <v>0.008258</v>
      </c>
      <c r="M77" s="48">
        <v>0.007423</v>
      </c>
      <c r="N77" s="48">
        <v>0.006692</v>
      </c>
      <c r="O77" s="48">
        <v>0.006269</v>
      </c>
      <c r="P77" s="48">
        <v>0.005978</v>
      </c>
      <c r="Q77" s="48">
        <v>0.005766</v>
      </c>
      <c r="R77" s="48">
        <v>0.005804</v>
      </c>
      <c r="S77" s="48">
        <v>0.005499</v>
      </c>
      <c r="T77" s="48">
        <v>0.004962</v>
      </c>
      <c r="U77" s="48">
        <v>0.004097</v>
      </c>
      <c r="V77" s="48">
        <v>0.002882</v>
      </c>
      <c r="W77" s="48">
        <v>0.001647</v>
      </c>
      <c r="X77" s="48">
        <v>7.04E-4</v>
      </c>
      <c r="Y77" s="48">
        <v>0.0</v>
      </c>
      <c r="Z77" s="48">
        <v>-6.11E-4</v>
      </c>
      <c r="AA77" s="48">
        <v>-0.00148</v>
      </c>
      <c r="AB77" s="48">
        <v>-0.00222</v>
      </c>
      <c r="AC77" s="48">
        <v>-0.003028</v>
      </c>
      <c r="AD77" s="48">
        <v>-0.003814</v>
      </c>
      <c r="AE77" s="48">
        <v>-0.004406</v>
      </c>
      <c r="AF77" s="48">
        <v>-0.00491</v>
      </c>
      <c r="AG77" s="48">
        <v>-0.005491</v>
      </c>
      <c r="AH77" s="48">
        <v>-0.005946</v>
      </c>
      <c r="AI77" s="48">
        <v>-0.006276</v>
      </c>
    </row>
    <row r="78">
      <c r="A78" s="48">
        <v>0.016383</v>
      </c>
      <c r="B78" s="48">
        <v>0.015876</v>
      </c>
      <c r="C78" s="48">
        <v>0.014979</v>
      </c>
      <c r="D78" s="48">
        <v>0.01405</v>
      </c>
      <c r="E78" s="48">
        <v>0.013164</v>
      </c>
      <c r="F78" s="48">
        <v>0.012304</v>
      </c>
      <c r="G78" s="48">
        <v>0.011601</v>
      </c>
      <c r="H78" s="48">
        <v>0.010896</v>
      </c>
      <c r="I78" s="48">
        <v>0.010276</v>
      </c>
      <c r="J78" s="48">
        <v>0.009584</v>
      </c>
      <c r="K78" s="48">
        <v>0.008917</v>
      </c>
      <c r="L78" s="48">
        <v>0.008196</v>
      </c>
      <c r="M78" s="48">
        <v>0.007383</v>
      </c>
      <c r="N78" s="48">
        <v>0.006625</v>
      </c>
      <c r="O78" s="48">
        <v>0.006152</v>
      </c>
      <c r="P78" s="48">
        <v>0.00583</v>
      </c>
      <c r="Q78" s="48">
        <v>0.005703</v>
      </c>
      <c r="R78" s="48">
        <v>0.005584</v>
      </c>
      <c r="S78" s="48">
        <v>0.005439</v>
      </c>
      <c r="T78" s="48">
        <v>0.004849</v>
      </c>
      <c r="U78" s="48">
        <v>0.004034</v>
      </c>
      <c r="V78" s="48">
        <v>0.002758</v>
      </c>
      <c r="W78" s="48">
        <v>0.001561</v>
      </c>
      <c r="X78" s="48">
        <v>7.23E-4</v>
      </c>
      <c r="Y78" s="48">
        <v>0.0</v>
      </c>
      <c r="Z78" s="48">
        <v>-7.11E-4</v>
      </c>
      <c r="AA78" s="48">
        <v>-0.001563</v>
      </c>
      <c r="AB78" s="48">
        <v>-0.002341</v>
      </c>
      <c r="AC78" s="48">
        <v>-0.003006</v>
      </c>
      <c r="AD78" s="48">
        <v>-0.003902</v>
      </c>
      <c r="AE78" s="48">
        <v>-0.004462</v>
      </c>
      <c r="AF78" s="48">
        <v>-0.004987</v>
      </c>
      <c r="AG78" s="48">
        <v>-0.005581</v>
      </c>
      <c r="AH78" s="48">
        <v>-0.006009</v>
      </c>
      <c r="AI78" s="48">
        <v>-0.006099</v>
      </c>
    </row>
    <row r="79">
      <c r="A79" s="48">
        <v>0.016018</v>
      </c>
      <c r="B79" s="48">
        <v>0.015498</v>
      </c>
      <c r="C79" s="48">
        <v>0.014613</v>
      </c>
      <c r="D79" s="48">
        <v>0.013678</v>
      </c>
      <c r="E79" s="48">
        <v>0.012798</v>
      </c>
      <c r="F79" s="48">
        <v>0.011873</v>
      </c>
      <c r="G79" s="48">
        <v>0.011104</v>
      </c>
      <c r="H79" s="48">
        <v>0.010492</v>
      </c>
      <c r="I79" s="48">
        <v>0.009921</v>
      </c>
      <c r="J79" s="48">
        <v>0.009326</v>
      </c>
      <c r="K79" s="48">
        <v>0.00861</v>
      </c>
      <c r="L79" s="48">
        <v>0.007978</v>
      </c>
      <c r="M79" s="48">
        <v>0.007077</v>
      </c>
      <c r="N79" s="48">
        <v>0.006323</v>
      </c>
      <c r="O79" s="48">
        <v>0.005912</v>
      </c>
      <c r="P79" s="48">
        <v>0.005636</v>
      </c>
      <c r="Q79" s="48">
        <v>0.005583</v>
      </c>
      <c r="R79" s="48">
        <v>0.005501</v>
      </c>
      <c r="S79" s="48">
        <v>0.005263</v>
      </c>
      <c r="T79" s="48">
        <v>0.00471</v>
      </c>
      <c r="U79" s="48">
        <v>0.003905</v>
      </c>
      <c r="V79" s="48">
        <v>0.002717</v>
      </c>
      <c r="W79" s="48">
        <v>0.001541</v>
      </c>
      <c r="X79" s="48">
        <v>5.66E-4</v>
      </c>
      <c r="Y79" s="48">
        <v>0.0</v>
      </c>
      <c r="Z79" s="48">
        <v>-6.72E-4</v>
      </c>
      <c r="AA79" s="48">
        <v>-0.001379</v>
      </c>
      <c r="AB79" s="48">
        <v>-0.002183</v>
      </c>
      <c r="AC79" s="48">
        <v>-0.003003</v>
      </c>
      <c r="AD79" s="48">
        <v>-0.00365</v>
      </c>
      <c r="AE79" s="48">
        <v>-0.004407</v>
      </c>
      <c r="AF79" s="48">
        <v>-0.004887</v>
      </c>
      <c r="AG79" s="48">
        <v>-0.005457</v>
      </c>
      <c r="AH79" s="48">
        <v>-0.005953</v>
      </c>
      <c r="AI79" s="48">
        <v>-0.006166</v>
      </c>
    </row>
    <row r="80">
      <c r="A80" s="48">
        <v>0.014972</v>
      </c>
      <c r="B80" s="48">
        <v>0.014536</v>
      </c>
      <c r="C80" s="48">
        <v>0.013757</v>
      </c>
      <c r="D80" s="48">
        <v>0.012844</v>
      </c>
      <c r="E80" s="48">
        <v>0.011963</v>
      </c>
      <c r="F80" s="48">
        <v>0.01117</v>
      </c>
      <c r="G80" s="48">
        <v>0.010483</v>
      </c>
      <c r="H80" s="48">
        <v>0.009788</v>
      </c>
      <c r="I80" s="48">
        <v>0.009163</v>
      </c>
      <c r="J80" s="48">
        <v>0.008509</v>
      </c>
      <c r="K80" s="48">
        <v>0.007948</v>
      </c>
      <c r="L80" s="48">
        <v>0.007169</v>
      </c>
      <c r="M80" s="48">
        <v>0.00643</v>
      </c>
      <c r="N80" s="48">
        <v>0.005771</v>
      </c>
      <c r="O80" s="48">
        <v>0.005395</v>
      </c>
      <c r="P80" s="48">
        <v>0.005194</v>
      </c>
      <c r="Q80" s="48">
        <v>0.004971</v>
      </c>
      <c r="R80" s="48">
        <v>0.005134</v>
      </c>
      <c r="S80" s="48">
        <v>0.00496</v>
      </c>
      <c r="T80" s="48">
        <v>0.004419</v>
      </c>
      <c r="U80" s="48">
        <v>0.003787</v>
      </c>
      <c r="V80" s="48">
        <v>0.002576</v>
      </c>
      <c r="W80" s="48">
        <v>0.001396</v>
      </c>
      <c r="X80" s="48">
        <v>6.02E-4</v>
      </c>
      <c r="Y80" s="48">
        <v>0.0</v>
      </c>
      <c r="Z80" s="48">
        <v>-5.83E-4</v>
      </c>
      <c r="AA80" s="48">
        <v>-0.001408</v>
      </c>
      <c r="AB80" s="48">
        <v>-0.002102</v>
      </c>
      <c r="AC80" s="48">
        <v>-0.002756</v>
      </c>
      <c r="AD80" s="48">
        <v>-0.003572</v>
      </c>
      <c r="AE80" s="48">
        <v>-0.004048</v>
      </c>
      <c r="AF80" s="48">
        <v>-0.004515</v>
      </c>
      <c r="AG80" s="48">
        <v>-0.00496</v>
      </c>
      <c r="AH80" s="48">
        <v>-0.005426</v>
      </c>
      <c r="AI80" s="48">
        <v>-0.005577</v>
      </c>
    </row>
    <row r="81">
      <c r="A81" s="48">
        <v>0.01448</v>
      </c>
      <c r="B81" s="48">
        <v>0.014017</v>
      </c>
      <c r="C81" s="48">
        <v>0.013267</v>
      </c>
      <c r="D81" s="48">
        <v>0.012419</v>
      </c>
      <c r="E81" s="48">
        <v>0.011567</v>
      </c>
      <c r="F81" s="48">
        <v>0.010774</v>
      </c>
      <c r="G81" s="48">
        <v>0.010187</v>
      </c>
      <c r="H81" s="48">
        <v>0.009602</v>
      </c>
      <c r="I81" s="48">
        <v>0.008978</v>
      </c>
      <c r="J81" s="48">
        <v>0.008456</v>
      </c>
      <c r="K81" s="48">
        <v>0.007731</v>
      </c>
      <c r="L81" s="48">
        <v>0.007215</v>
      </c>
      <c r="M81" s="48">
        <v>0.006402</v>
      </c>
      <c r="N81" s="48">
        <v>0.005759</v>
      </c>
      <c r="O81" s="48">
        <v>0.005432</v>
      </c>
      <c r="P81" s="48">
        <v>0.005163</v>
      </c>
      <c r="Q81" s="48">
        <v>0.005224</v>
      </c>
      <c r="R81" s="48">
        <v>0.005105</v>
      </c>
      <c r="S81" s="48">
        <v>0.005091</v>
      </c>
      <c r="T81" s="48">
        <v>0.004496</v>
      </c>
      <c r="U81" s="48">
        <v>0.003784</v>
      </c>
      <c r="V81" s="48">
        <v>0.002577</v>
      </c>
      <c r="W81" s="48">
        <v>0.001455</v>
      </c>
      <c r="X81" s="48">
        <v>6.72E-4</v>
      </c>
      <c r="Y81" s="48">
        <v>0.0</v>
      </c>
      <c r="Z81" s="48">
        <v>-6.3E-4</v>
      </c>
      <c r="AA81" s="48">
        <v>-0.001319</v>
      </c>
      <c r="AB81" s="48">
        <v>-0.002161</v>
      </c>
      <c r="AC81" s="48">
        <v>-0.002822</v>
      </c>
      <c r="AD81" s="48">
        <v>-0.003645</v>
      </c>
      <c r="AE81" s="48">
        <v>-0.004227</v>
      </c>
      <c r="AF81" s="48">
        <v>-0.004763</v>
      </c>
      <c r="AG81" s="48">
        <v>-0.005364</v>
      </c>
      <c r="AH81" s="48">
        <v>-0.005797</v>
      </c>
      <c r="AI81" s="48">
        <v>-0.006233</v>
      </c>
    </row>
    <row r="82">
      <c r="A82" s="48">
        <v>0.01363</v>
      </c>
      <c r="B82" s="48">
        <v>0.013322</v>
      </c>
      <c r="C82" s="48">
        <v>0.012695</v>
      </c>
      <c r="D82" s="48">
        <v>0.011903</v>
      </c>
      <c r="E82" s="48">
        <v>0.011126</v>
      </c>
      <c r="F82" s="48">
        <v>0.010373</v>
      </c>
      <c r="G82" s="48">
        <v>0.00961</v>
      </c>
      <c r="H82" s="48">
        <v>0.008997</v>
      </c>
      <c r="I82" s="48">
        <v>0.008547</v>
      </c>
      <c r="J82" s="48">
        <v>0.007913</v>
      </c>
      <c r="K82" s="48">
        <v>0.00731</v>
      </c>
      <c r="L82" s="48">
        <v>0.006738</v>
      </c>
      <c r="M82" s="48">
        <v>0.005909</v>
      </c>
      <c r="N82" s="48">
        <v>0.005217</v>
      </c>
      <c r="O82" s="48">
        <v>0.004946</v>
      </c>
      <c r="P82" s="48">
        <v>0.004778</v>
      </c>
      <c r="Q82" s="48">
        <v>0.004734</v>
      </c>
      <c r="R82" s="48">
        <v>0.004761</v>
      </c>
      <c r="S82" s="48">
        <v>0.0046</v>
      </c>
      <c r="T82" s="48">
        <v>0.004173</v>
      </c>
      <c r="U82" s="48">
        <v>0.003451</v>
      </c>
      <c r="V82" s="48">
        <v>0.002434</v>
      </c>
      <c r="W82" s="48">
        <v>0.001373</v>
      </c>
      <c r="X82" s="48">
        <v>4.89E-4</v>
      </c>
      <c r="Y82" s="48">
        <v>0.0</v>
      </c>
      <c r="Z82" s="48">
        <v>-5.58E-4</v>
      </c>
      <c r="AA82" s="48">
        <v>-0.00123</v>
      </c>
      <c r="AB82" s="48">
        <v>-0.001965</v>
      </c>
      <c r="AC82" s="48">
        <v>-0.002673</v>
      </c>
      <c r="AD82" s="48">
        <v>-0.003384</v>
      </c>
      <c r="AE82" s="48">
        <v>-0.004037</v>
      </c>
      <c r="AF82" s="48">
        <v>-0.004552</v>
      </c>
      <c r="AG82" s="48">
        <v>-0.0051</v>
      </c>
      <c r="AH82" s="48">
        <v>-0.005588</v>
      </c>
      <c r="AI82" s="48">
        <v>-0.005593</v>
      </c>
    </row>
    <row r="83">
      <c r="A83" s="48">
        <v>0.006685</v>
      </c>
      <c r="B83" s="48">
        <v>0.007105</v>
      </c>
      <c r="C83" s="48">
        <v>0.007132</v>
      </c>
      <c r="D83" s="48">
        <v>0.006893</v>
      </c>
      <c r="E83" s="48">
        <v>0.006443</v>
      </c>
      <c r="F83" s="48">
        <v>0.005986</v>
      </c>
      <c r="G83" s="48">
        <v>0.005818</v>
      </c>
      <c r="H83" s="48">
        <v>0.00537</v>
      </c>
      <c r="I83" s="48">
        <v>0.004668</v>
      </c>
      <c r="J83" s="48">
        <v>0.004022</v>
      </c>
      <c r="K83" s="48">
        <v>0.003762</v>
      </c>
      <c r="L83" s="48">
        <v>0.002909</v>
      </c>
      <c r="M83" s="48">
        <v>0.002286</v>
      </c>
      <c r="N83" s="48">
        <v>0.001864</v>
      </c>
      <c r="O83" s="48">
        <v>0.001772</v>
      </c>
      <c r="P83" s="48">
        <v>0.001761</v>
      </c>
      <c r="Q83" s="48">
        <v>0.001657</v>
      </c>
      <c r="R83" s="48">
        <v>0.00207</v>
      </c>
      <c r="S83" s="48">
        <v>0.002104</v>
      </c>
      <c r="T83" s="48">
        <v>0.001904</v>
      </c>
      <c r="U83" s="48">
        <v>0.001807</v>
      </c>
      <c r="V83" s="48">
        <v>0.00139</v>
      </c>
      <c r="W83" s="48">
        <v>9.51E-4</v>
      </c>
      <c r="X83" s="48">
        <v>6.43E-4</v>
      </c>
      <c r="Y83" s="48">
        <v>0.0</v>
      </c>
      <c r="Z83" s="48">
        <v>-4.2E-4</v>
      </c>
      <c r="AA83" s="48">
        <v>-0.001352</v>
      </c>
      <c r="AB83" s="48">
        <v>-0.002265</v>
      </c>
      <c r="AC83" s="48">
        <v>-0.003182</v>
      </c>
      <c r="AD83" s="48">
        <v>-0.004191</v>
      </c>
      <c r="AE83" s="48">
        <v>-0.004228</v>
      </c>
      <c r="AF83" s="48">
        <v>-0.004759</v>
      </c>
      <c r="AG83" s="48">
        <v>-0.005016</v>
      </c>
      <c r="AH83" s="48">
        <v>-0.005542</v>
      </c>
      <c r="AI83" s="48">
        <v>-0.005696</v>
      </c>
    </row>
  </sheetData>
  <drawing r:id="rId1"/>
</worksheet>
</file>