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IntegrationEvents" sheetId="3" r:id="rId5"/>
    <sheet state="visible" name="Verification" sheetId="4" r:id="rId6"/>
    <sheet state="visible" name="ACS-204_CC_tcarray" sheetId="5" r:id="rId7"/>
    <sheet state="visible" name="ACS-204_CC_taarray" sheetId="6" r:id="rId8"/>
    <sheet state="visible" name="ACS-155_CC_tcarray" sheetId="7" r:id="rId9"/>
    <sheet state="visible" name="ACS-155_CC_taarray" sheetId="8" r:id="rId10"/>
    <sheet state="visible" name="ACS-155-2016_CC_taarray" sheetId="9" r:id="rId11"/>
    <sheet state="visible" name="ACS-155-2016_CC_tcarray" sheetId="10" r:id="rId12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E3">
      <text>
        <t xml:space="preserve">suspicious - doesn't match any instrument
	-Dan Mergens</t>
      </text>
    </comment>
    <comment authorId="0" ref="B12">
      <text>
        <t xml:space="preserve">this is not listed on the equipment list - is 102 a typo and should be 101?
	-Dan Mergens</t>
      </text>
    </comment>
    <comment authorId="0" ref="B13">
      <text>
        <t xml:space="preserve">Not listed in the equipment list!
	-Dan Mergens
equipment list is out of date - should be RS01SLBS-LJ01A
	-Dan Mergens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B4">
      <text>
        <t xml:space="preserve">missing name - exists in vocab - do we have data?
	-Dan Mergens</t>
      </text>
    </comment>
    <comment authorId="0" ref="E6">
      <text>
        <t xml:space="preserve">missing a cal value for OPTAA, so the optical absorption will not plot
	-Dan Mergens</t>
      </text>
    </comment>
    <comment authorId="0" ref="E7">
      <text>
        <t xml:space="preserve">includes deployment 3...
	-Dan Mergens</t>
      </text>
    </comment>
    <comment authorId="0" ref="B8">
      <text>
        <t xml:space="preserve">no data, so no name
	-Dan Mergens</t>
      </text>
    </comment>
    <comment authorId="0" ref="B11">
      <text>
        <t xml:space="preserve">are we missing data?
	-Dan Mergens</t>
      </text>
    </comment>
  </commentList>
</comments>
</file>

<file path=xl/sharedStrings.xml><?xml version="1.0" encoding="utf-8"?>
<sst xmlns="http://schemas.openxmlformats.org/spreadsheetml/2006/main" count="550" uniqueCount="170">
  <si>
    <t>OOIBARCODE</t>
  </si>
  <si>
    <t>Mooring OOIBARCODE</t>
  </si>
  <si>
    <t>Ref Des</t>
  </si>
  <si>
    <t>Int_Asset</t>
  </si>
  <si>
    <t>DESCRIPTION</t>
  </si>
  <si>
    <t>Type</t>
  </si>
  <si>
    <t>serial_number</t>
  </si>
  <si>
    <t>Date</t>
  </si>
  <si>
    <t>comments</t>
  </si>
  <si>
    <t>Serial Number</t>
  </si>
  <si>
    <t>Deployment Number</t>
  </si>
  <si>
    <t>Anchor Launch Date</t>
  </si>
  <si>
    <t>Anchor Launch Time</t>
  </si>
  <si>
    <t>Mooring Serial Number</t>
  </si>
  <si>
    <t>Recover Date</t>
  </si>
  <si>
    <t>Sensor OOIBARCODE</t>
  </si>
  <si>
    <t>Latitude</t>
  </si>
  <si>
    <t>Longitude</t>
  </si>
  <si>
    <t>Water Depth</t>
  </si>
  <si>
    <t>Sensor Serial Number</t>
  </si>
  <si>
    <t>Cruise Number</t>
  </si>
  <si>
    <t>Calibration Cofficient Name</t>
  </si>
  <si>
    <t>Notes</t>
  </si>
  <si>
    <t>Calibration Cofficient Value</t>
  </si>
  <si>
    <t>ATAPL-65244-010-0023</t>
  </si>
  <si>
    <t>RS01SLBS-MJ01A</t>
  </si>
  <si>
    <t>SN0026</t>
  </si>
  <si>
    <t>44° 30.5813'N</t>
  </si>
  <si>
    <t>125° 24.3118'W</t>
  </si>
  <si>
    <t>TN-299</t>
  </si>
  <si>
    <t>ATAPL-67979-00004</t>
  </si>
  <si>
    <t>RS01SLBS-MJ01A-12-VEL3DB101</t>
  </si>
  <si>
    <t>125° 24.3163'W</t>
  </si>
  <si>
    <t>ATAPL-67639-00004</t>
  </si>
  <si>
    <t>RS01SLBS-MJ01A-06-PRESTA101</t>
  </si>
  <si>
    <t>5471540-0030</t>
  </si>
  <si>
    <t>44° 30.5818'N</t>
  </si>
  <si>
    <t>125° 24.3155'W</t>
  </si>
  <si>
    <t>ATAPL-58328-00005</t>
  </si>
  <si>
    <t>RS01SLBS-MJ01A-05-OBSBBA102</t>
  </si>
  <si>
    <t>T1074</t>
  </si>
  <si>
    <t>44° 30.5875'N</t>
  </si>
  <si>
    <t>ATAPL-58693-00005</t>
  </si>
  <si>
    <t>RS01SLBS-MJ01A-05-HYDLFA101</t>
  </si>
  <si>
    <t>ATAPL-67679-00007</t>
  </si>
  <si>
    <t>CC_lat</t>
  </si>
  <si>
    <t>TN-914</t>
  </si>
  <si>
    <t>ATAPL-67639-00005</t>
  </si>
  <si>
    <t>5471540-0046</t>
  </si>
  <si>
    <t>CC_lon</t>
  </si>
  <si>
    <t>ATAPL-65310-010-0003</t>
  </si>
  <si>
    <t>RS01SLBS-LJ01A</t>
  </si>
  <si>
    <t>SN0003</t>
  </si>
  <si>
    <t>44° 30.9162'N</t>
  </si>
  <si>
    <t>125° 23.3922'W</t>
  </si>
  <si>
    <t>TN-313</t>
  </si>
  <si>
    <t>ATAPL-58320-00004</t>
  </si>
  <si>
    <t>RS01SLBS-LJ01A-12-DOSTAD101</t>
  </si>
  <si>
    <t>44° 30.9174'N</t>
  </si>
  <si>
    <t>125° 23.3886'W</t>
  </si>
  <si>
    <t>ATAPL-67627-00002</t>
  </si>
  <si>
    <t>RS01SLBS-LJ01A-12-CTDPFB101</t>
  </si>
  <si>
    <t>16P71179-7234</t>
  </si>
  <si>
    <t>44° 30.9143' N</t>
  </si>
  <si>
    <t>125° 23.3888' W</t>
  </si>
  <si>
    <t>ATAPL-69943-00002</t>
  </si>
  <si>
    <t>RS01SLBS-LJ01A-11-OPTAAC103</t>
  </si>
  <si>
    <t>ATAPL-68073-00002</t>
  </si>
  <si>
    <t>RS01SLBS-LJ01A-10-ADCPTE101</t>
  </si>
  <si>
    <t>ATAPL-58324-00006</t>
  </si>
  <si>
    <t>RS01SLBS-LJ01A-09-HYDBBA102</t>
  </si>
  <si>
    <t>ATAPL-58323-00002</t>
  </si>
  <si>
    <t>RS01SLBS-LJ01A-05-HPIESA101</t>
  </si>
  <si>
    <t>02</t>
  </si>
  <si>
    <t>44° 31.3350'N</t>
  </si>
  <si>
    <t>125° 22.8306'W</t>
  </si>
  <si>
    <t>ATAPL-65310-830-0010</t>
  </si>
  <si>
    <t>SN0010</t>
  </si>
  <si>
    <t>44° 30.918' N</t>
  </si>
  <si>
    <t>125° 23.395' W</t>
  </si>
  <si>
    <t>TN-326</t>
  </si>
  <si>
    <t>ATAPL-58320-00013</t>
  </si>
  <si>
    <t>ATAPL-67627-00004</t>
  </si>
  <si>
    <t>16-50119</t>
  </si>
  <si>
    <t>1/6/2016 - GDF since Sep 2015</t>
  </si>
  <si>
    <t>ATAPL-69943-00006</t>
  </si>
  <si>
    <t>12/2/2015 - Current dropped to ~1000mA on 11/6, then further to &lt;600mA on 11/25. Posible lamp out.</t>
  </si>
  <si>
    <t>ATAPL-68073-00004</t>
  </si>
  <si>
    <t>44° 30.9116' N</t>
  </si>
  <si>
    <t>125° 23.3924' W</t>
  </si>
  <si>
    <t>ATAPL-58324-00010</t>
  </si>
  <si>
    <t>ATAPL-58323-00003</t>
  </si>
  <si>
    <t>03</t>
  </si>
  <si>
    <t>44° 31.3382' N</t>
  </si>
  <si>
    <t>125° 22.8244' W</t>
  </si>
  <si>
    <t>TN-913</t>
  </si>
  <si>
    <t>Science Map (name)</t>
  </si>
  <si>
    <t>Deployment</t>
  </si>
  <si>
    <t>Calibration</t>
  </si>
  <si>
    <t>Plot</t>
  </si>
  <si>
    <t>production load</t>
  </si>
  <si>
    <t>yes</t>
  </si>
  <si>
    <t>2/2</t>
  </si>
  <si>
    <t>-</t>
  </si>
  <si>
    <t>no</t>
  </si>
  <si>
    <t>good</t>
  </si>
  <si>
    <t>bad</t>
  </si>
  <si>
    <t>n/a</t>
  </si>
  <si>
    <t>1/1</t>
  </si>
  <si>
    <t>RS01SLBS-MJ01A-05-OBSBBA101</t>
  </si>
  <si>
    <t xml:space="preserve">   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</si>
  <si>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</si>
  <si>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</si>
  <si>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</si>
  <si>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</si>
  <si>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</si>
  <si>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</si>
  <si>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</si>
  <si>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</si>
  <si>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</si>
  <si>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</si>
  <si>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</si>
  <si>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</si>
  <si>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</si>
  <si>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</si>
  <si>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</si>
  <si>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</si>
  <si>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</si>
  <si>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</si>
  <si>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</si>
  <si>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</si>
  <si>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</si>
  <si>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</si>
  <si>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CC_cwlngth</t>
  </si>
  <si>
    <t>[401.20000000, 404.10000000, 407.50000000, 411.40000000, 415.10000000, 418.70000000, 423.70000000, 427.90000000, 432.20000000, 436.30000000, 440.30000000, 445.10000000, 449.90000000, 453.80000000, 458.70000000, 463.30000000, 467.10000000, 472.60000000, 477.50000000, 481.70000000, 486.90000000, 491.40000000, 495.40000000, 499.60000000, 505.00000000, 509.90000000, 514.90000000, 519.20000000, 524.40000000, 529.20000000, 533.90000000, 537.50000000, 542.30000000, 547.30000000, 552.10000000, 556.00000000, 561.10000000, 565.70000000, 570.10000000, 574.70000000, 577.80000000, 582.90000000, 586.80000000, 591.70000000, 596.40000000, 600.60000000, 605.30000000, 611.00000000, 615.70000000, 619.90000000, 624.90000000, 629.50000000, 633.50000000, 638.30000000, 643.50000000, 648.40000000, 652.40000000, 657.50000000, 662.40000000, 667.30000000, 672.10000000, 676.20000000, 681.40000000, 685.80000000, 690.30000000, 693.90000000, 698.70000000, 702.80000000, 706.60000000, 711.30000000, 715.80000000, 720.30000000, 724.00000000, 727.80000000, 731.80000000, 736.70000000, 740.30000000]</t>
  </si>
  <si>
    <t>CC_ccwo</t>
  </si>
  <si>
    <t>[ -0.61629300,  -0.52843300,  -0.44546300,  -0.37009300,  -0.30267100,  -0.23344300,  -0.18127300,  -0.12098600,  -0.06208500,  -0.01288600,   0.04001600,   0.09045000,   0.13557200,   0.17901800,   0.21486100,   0.24735500,   0.28636300,   0.32566000,   0.36002800,   0.39545600,   0.42947800,   0.46351100,   0.49532200,   0.52676100,   0.55511900,   0.58230400,   0.60690800,   0.63031900,   0.65554900,   0.67725200,   0.69837100,   0.71772800,   0.73813900,   0.75845600,   0.77980600,   0.80062300,   0.81983000,   0.83756400,   0.85345300,   0.86706100,   0.87906100,   0.89970400,   0.89987500,   0.89487200,   0.88521700,   0.87599600,   0.87531800,   0.88290000,   0.89606300,   0.91020700,   0.92293500,   0.93523700,   0.94901800,   0.95837100,   0.96620500,   0.97310700,   0.97474900,   0.97188300,   0.97322400,   0.97802800,   0.98357800,   0.98880800,   0.98517500,   0.97618300,   0.95421300,   0.91803900,   0.86881900,   0.80222700,   0.71352400,   0.59855500,   0.45093400,   0.26728200,   0.04361600,  -0.20990800,  -0.47397900,  -0.69633600,  -0.85373900]</t>
  </si>
  <si>
    <t>CC_tcal</t>
  </si>
  <si>
    <t>CC_tbins</t>
  </si>
  <si>
    <t>[  1.74303300,   2.41482200,   3.46163000,   4.48571400,   5.48220000,   6.49409100,   7.50076900,   8.50131600,   9.51488900,  10.50895800,  11.50854500,  12.51887100,  13.49493500,  14.49805600,  15.49296900,  16.47418200,  17.49568200,  18.49230800,  19.47736800,  20.47800000,  21.48181800,  22.47812500,  23.49968800,  24.51000000,  25.48931000,  26.48066700,  27.47923100,  28.49607100,  29.50321400,  30.49444400,  31.50230800,  32.48615400,  33.48423100,  34.47846200,  35.48464300,  36.48069000,  37.52114300,  38.53171400]</t>
  </si>
  <si>
    <t>CC_awlngth</t>
  </si>
  <si>
    <t>[399.60000000, 403.90000000, 407.50000000, 410.50000000, 414.60000000, 418.70000000, 423.50000000, 427.40000000, 431.50000000, 435.40000000, 439.40000000, 443.50000000, 448.60000000, 453.20000000, 457.60000000, 462.00000000, 466.60000000, 471.20000000, 476.40000000, 480.60000000, 485.30000000, 490.00000000, 494.60000000, 498.40000000, 503.30000000, 508.30000000, 513.00000000, 517.80000000, 523.20000000, 527.70000000, 532.00000000, 536.30000000, 541.10000000, 545.70000000, 549.70000000, 555.00000000, 559.80000000, 563.90000000, 568.30000000, 572.90000000, 576.80000000, 581.20000000, 584.90000000, 589.80000000, 594.50000000, 599.10000000, 603.10000000, 608.70000000, 613.30000000, 617.50000000, 622.20000000, 627.20000000, 631.90000000, 635.50000000, 640.70000000, 645.30000000, 650.10000000, 654.40000000, 659.80000000, 664.40000000, 669.30000000, 673.60000000, 678.10000000, 683.00000000, 687.70000000, 691.00000000, 695.50000000, 700.20000000, 704.40000000, 708.10000000, 712.40000000, 716.90000000, 721.40000000, 725.10000000, 729.60000000, 733.90000000, 737.00000000]</t>
  </si>
  <si>
    <t>CC_acwo</t>
  </si>
  <si>
    <t>[ -0.84614000,  -0.57938100,  -0.37520000,  -0.22475600,  -0.11076300,  -0.02253100,   0.04725400,   0.11177600,   0.16967300,   0.22217100,   0.27362800,   0.32152700,   0.36630400,   0.40953500,   0.45156800,   0.49241000,   0.53196900,   0.57049500,   0.60686100,   0.64152600,   0.67634800,   0.70858200,   0.73940100,   0.76906600,   0.79672600,   0.82214300,   0.84692200,   0.87190300,   0.89798000,   0.92347200,   0.94951600,   0.97362400,   0.99706400,   1.01886600,   1.03932200,   1.05924300,   1.07850400,   1.09727400,   1.11482900,   1.13067200,   1.13796400,   1.14897500,   1.15722400,   1.16135400,   1.16135000,   1.15552600,   1.14480900,   1.13247100,   1.12548800,   1.12769100,   1.13708500,   1.14950700,   1.16237500,   1.17490700,   1.18703200,   1.19855400,   1.20917800,   1.21819600,   1.22394200,   1.22589300,   1.22466100,   1.22422500,   1.22694500,   1.23269700,   1.23779500,   1.23976100,   1.23621200,   1.22573400,   1.20579100,   1.17477000,   1.13053700,   1.07034200,   0.98964300,   0.88428100,   0.75108600,   0.58579100,   0.38551900,   0.15304200,  -0.09791100,  -0.34027600,  -0.54385800,  -0.68769000,  -0.77313600,  -0.81770100]</t>
  </si>
  <si>
    <t>copied this from SBPS to get it to plot</t>
  </si>
  <si>
    <t>CC_tcarray</t>
  </si>
  <si>
    <t>SheetRef:ACS-155_CC_tcarray</t>
  </si>
  <si>
    <t>CC_taarray</t>
  </si>
  <si>
    <t>SheetRef:ACS-155_CC_taarray</t>
  </si>
  <si>
    <t>[400.90000000, 404.40000000, 407.30000000, 410.70000000, 413.90000000, 417.60000000, 421.50000000, 425.80000000, 429.50000000, 433.20000000, 437.00000000, 441.00000000, 445.40000000, 449.90000000, 454.60000000, 458.50000000, 462.70000000, 467.30000000, 472.00000000, 477.30000000, 481.80000000, 486.40000000, 490.60000000, 494.60000000, 499.30000000, 503.30000000, 508.00000000, 513.00000000, 517.50000000, 522.20000000, 526.80000000, 530.80000000, 535.10000000, 539.40000000, 543.50000000, 548.10000000, 552.20000000, 556.90000000, 561.30000000, 565.70000000, 569.60000000, 573.70000000, 577.30000000, 581.20000000, 585.60000000, 590.00000000, 594.20000000, 598.60000000, 603.00000000, 607.60000000, 611.80000000, 616.70000000, 620.70000000, 624.90000000, 628.70000000, 632.90000000, 636.80000000, 641.10000000, 645.30000000, 649.40000000, 653.50000000, 658.00000000, 662.30000000, 666.50000000, 670.60000000, 674.70000000, 678.60000000, 682.70000000, 686.10000000, 690.00000000, 693.60000000, 697.10000000, 700.70000000, 704.20000000, 707.50000000, 710.70000000, 713.90000000, 717.70000000, 720.50000000, 723.80000000, 727.30000000, 730.30000000, 733.20000000]</t>
  </si>
  <si>
    <t>[ -0.67906200,  -0.58139100,  -0.48991800,  -0.40240000,  -0.32096600,  -0.24283600,  -0.16799900,  -0.10155100,  -0.03539900,   0.02699600,   0.08952600,   0.14852200,   0.20498700,   0.25913400,   0.30943000,   0.35685800,   0.40290100,   0.44652200,   0.49098100,   0.53345300,   0.57246600,   0.60971800,   0.64840700,   0.68478600,   0.71899700,   0.75170600,   0.78012800,   0.80918600,   0.83567200,   0.86078200,   0.88629100,   0.91144900,   0.93478100,   0.95802600,   0.98206200,   1.00720400,   1.02843600,   1.04727700,   1.06720600,   1.08807700,   1.10755000,   1.12554900,   1.14159500,   1.16923100,   1.13440300,   1.13305700,   1.12728200,   1.12126200,   1.11858700,   1.12174100,   1.13046500,   1.14223900,   1.15370700,   1.16547900,   1.17637900,   1.18604200,   1.19544800,   1.20346900,   1.20910000,   1.21087300,   1.21008900,   1.20861400,   1.20752000,   1.20831700,   1.20908800,   1.20798700,   1.20252700,   1.19145000,   1.17320100,   1.14717400,   1.11347400,   1.07008300,   1.01683700,   0.95198600,   0.87338800,   0.78134200,   0.67005500,   0.54079800,   0.39574400,   0.23245900,   0.05740200,  -0.10825500,  -0.18549500]</t>
  </si>
  <si>
    <t>[  1.41536400,   2.46461200,   3.45479700,   4.47706500,   5.47144900,   6.47017900,   7.49297900,   8.51297900,   9.50216700,  10.48571400,  11.48680900,  12.47465100,  13.49256400,  14.49138900,  15.50714300,  16.52648600,  17.50146300,  18.50392900,  19.49653800,  20.49043500,  21.47475000,  22.47743600,  23.49264700,  24.48437500,  25.48233300,  26.49034500,  27.51538500,  28.48680000,  29.49840000,  30.50173900,  31.49318200,  32.49391300,  33.50285700,  34.48500000,  35.50434800,  36.50869600,  37.51851900,  38.57000000,  39.08775000]</t>
  </si>
  <si>
    <t>[400.10000000, 403.40000000, 406.90000000, 410.30000000, 413.20000000, 416.90000000, 420.60000000, 425.10000000, 429.00000000, 432.90000000, 436.80000000, 440.50000000, 444.70000000, 449.70000000, 453.90000000, 458.20000000, 462.20000000, 466.40000000, 471.10000000, 476.10000000, 480.80000000, 485.50000000, 489.70000000, 494.10000000, 498.10000000, 502.40000000, 506.90000000, 512.10000000, 516.60000000, 521.60000000, 525.60000000, 530.30000000, 534.20000000, 538.50000000, 542.80000000, 547.30000000, 551.20000000, 556.20000000, 560.30000000, 564.90000000, 569.00000000, 572.90000000, 576.60000000, 580.50000000, 584.40000000, 588.50000000, 592.70000000, 597.20000000, 601.80000000, 606.30000000, 610.70000000, 615.40000000, 619.40000000, 623.90000000, 627.50000000, 631.90000000, 635.80000000, 640.00000000, 644.10000000, 648.40000000, 652.50000000, 657.00000000, 661.10000000, 665.40000000, 669.60000000, 674.00000000, 677.80000000, 681.90000000, 685.50000000, 689.00000000, 692.80000000, 696.30000000, 699.90000000, 703.30000000, 707.00000000, 710.00000000, 713.60000000, 717.10000000, 720.00000000, 723.70000000, 726.50000000, 729.90000000, 732.30000000]</t>
  </si>
  <si>
    <t>SheetRef:ACS-204_CC_tcarray</t>
  </si>
  <si>
    <t>SheetRef:ACS-204_CC_taarray</t>
  </si>
  <si>
    <t>[400.0, 403.5, 407.1, 410.9, 414.2, 418.2, 422.6, 427.2, 431.1, 435.2, 438.9, 443.5, 448.3, 452.9, 457.6, 461.7, 466.1, 470.5, 475.5, 480.6, 485.2, 489.7, 493.9, 498.2, 502.9, 507.6, 512.6, 517.8, 522.3, 526.8, 531.3, 535.6, 540.1, 544.7, 549.2, 553.8, 558.6, 562.8, 567.4, 571.7, 575.6, 579.5, 583.4, 587.6, 592.2, 596.6, 601.6, 606.0, 610.8, 615.5, 620.2, 625.0, 629.4, 633.7, 638.3, 643.0, 647.4, 652.4, 657.0, 661.8, 666.5, 671.1, 675.7, 680.4, 684.6, 689.0, 693.3, 697.8, 701.8, 706.2, 710.2, 714.4, 718.7, 722.9, 727.6, 731.5, 735.3, 738.8, 743.1]</t>
  </si>
  <si>
    <t>[-0.505608, -0.417534, -0.343984, -0.267659, -0.205637, -0.144748, -0.091577, -0.041854, 0.011088, 0.058316, 0.105553, 0.150995, 0.192418, 0.2337, 0.267499, 0.29815, 0.330159, 0.366225, 0.3999, 0.430943, 0.463583, 0.495741, 0.525795, 0.555081, 0.582284, 0.607032, 0.631037, 0.651051, 0.673707, 0.693189, 0.711884, 0.729277, 0.748367, 0.768338, 0.789815, 0.810807, 0.830618, 0.849973, 0.865318, 0.87961, 0.889911, 0.897502, 0.907199, 0.903549, 0.894621, 0.881246, 0.869589, 0.866518, 0.871159, 0.882277, 0.892108, 0.90085, 0.910003, 0.918823, 0.925033, 0.928364, 0.931242, 0.927396, 0.921072, 0.918387, 0.917916, 0.920889, 0.923089, 0.916621, 0.90534, 0.883014, 0.846389, 0.796513, 0.731679, 0.646497, 0.534542, 0.391052, 0.213483, -0.003793, -0.256512, -0.524656, -0.765204, -0.945963, -1.038661]</t>
  </si>
  <si>
    <t>[1.362947, 2.431716, 3.467571, 4.4624, 5.47025, 6.500857, 7.493448, 8.474643, 9.466923, 10.48963, 11.495, 12.474783, 13.518077, 14.524074, 15.484815, 16.464074, 17.4752, 18.499583, 19.524545, 20.507, 21.486842, 22.5025, 23.507778, 24.483158, 25.5, 26.497647, 27.49, 28.49, 29.492381, 30.475714, 31.490909, 32.500435, 33.4972, 34.487586]</t>
  </si>
  <si>
    <t>[400.3, 403.4, 407.1, 410.1, 413.5, 417.3, 421.9, 426.0, 430.1, 434.0, 438.0, 442.3, 446.7, 451.5, 455.9, 460.1, 464.5, 469.0, 474.0, 478.9, 483.4, 487.9, 492.0, 496.3, 500.7, 505.5, 510.4, 515.2, 520.3, 524.8, 529.2, 533.4, 537.7, 542.3, 546.8, 551.6, 556.2, 560.8, 565.2, 569.5, 573.4, 577.6, 580.5, 584.2, 588.6, 593.2, 597.7, 602.4, 607.1, 612.0, 616.7, 621.4, 625.7, 630.2, 634.5, 639.2, 643.6, 648.4, 653.2, 658.0, 662.8, 667.3, 672.1, 676.3, 681.2, 685.5, 689.7, 694.1, 698.3, 702.1, 706.7, 710.8, 715.2, 719.2, 723.2, 727.5, 731.6, 735.3, 739.1]</t>
  </si>
  <si>
    <t>[-0.880922, -0.637288, -0.450802, -0.315647, -0.2216, -0.153248, -0.101095, -0.054188, -0.010518, 0.030625, 0.071376, 0.112803, 0.154392, 0.197577, 0.240991, 0.285173, 0.329697, 0.372909, 0.414582, 0.455976, 0.497041, 0.537447, 0.576431, 0.614623, 0.651186, 0.686283, 0.720319, 0.754173, 0.788907, 0.823265, 0.85711, 0.890181, 0.922506, 0.953496, 0.983454, 1.012063, 1.039921, 1.066636, 1.091394, 1.113895, 1.133181, 1.148865, 1.155418, 1.164439, 1.168337, 1.167056, 1.162728, 1.162061, 1.170469, 1.186437, 1.20493, 1.223902, 1.242451, 1.26043, 1.27736, 1.293383, 1.307136, 1.31716, 1.323281, 1.327827, 1.334861, 1.345399, 1.355894, 1.362846, 1.364161, 1.356805, 1.338636, 1.307526, 1.26088, 1.196709, 1.11017, 0.996237, 0.851078, 0.67033, 0.451263, 0.199307, -0.062054, -0.29331, -0.46052]</t>
  </si>
  <si>
    <t>SheetRef:ACS-155-2016_CC_tcarray</t>
  </si>
  <si>
    <t>SheetRef:ACS-155-2016_CC_taarray</t>
  </si>
  <si>
    <t>CC_scale_factor1</t>
  </si>
  <si>
    <t>CC_scale_factor2</t>
  </si>
  <si>
    <t>CC_scale_factor3</t>
  </si>
  <si>
    <t>CC_scale_factor4</t>
  </si>
  <si>
    <t>copied from last deployments</t>
  </si>
  <si>
    <t>CC_gain</t>
  </si>
  <si>
    <t>Is this used anywhere? As it is an Antelope Device (is it correct?)</t>
  </si>
  <si>
    <t>no update in calibration folders - assume same as last deployment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</si>
</sst>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&quot;/&quot;d&quot;/&quot;yyyy"/>
    <numFmt numFmtId="165" formatCode="#,##0.00000"/>
    <numFmt numFmtId="166" formatCode="#,##0.000000000"/>
    <numFmt numFmtId="167" formatCode="0.000000E+00"/>
    <numFmt numFmtId="168" formatCode="0.000000"/>
  </numFmts>
  <fonts count="10">
    <font>
      <sz val="10.0"/>
      <color rgb="FF000000"/>
      <name val="Arial"/>
    </font>
    <font>
      <sz val="11.0"/>
      <name val="Calibri"/>
    </font>
    <font>
      <sz val="11.0"/>
      <color rgb="FF999999"/>
      <name val="Calibri"/>
    </font>
    <font>
      <sz val="10.0"/>
      <name val="Arial"/>
    </font>
    <font>
      <sz val="11.0"/>
      <color rgb="FFFF0000"/>
      <name val="Calibri"/>
    </font>
    <font>
      <color rgb="FFFF0000"/>
    </font>
    <font>
      <sz val="10.0"/>
      <color rgb="FF999999"/>
      <name val="Arial"/>
    </font>
    <font>
      <b/>
      <sz val="11.0"/>
      <name val="Calibri"/>
    </font>
    <font/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1" fillId="2" fontId="1" numFmtId="0" xfId="0" applyAlignment="1" applyBorder="1" applyFont="1">
      <alignment horizontal="left" vertical="center" wrapText="1"/>
    </xf>
    <xf borderId="1" fillId="2" fontId="2" numFmtId="0" xfId="0" applyAlignment="1" applyBorder="1" applyFont="1">
      <alignment horizontal="center" vertical="center" wrapText="1"/>
    </xf>
    <xf borderId="0" fillId="0" fontId="1" numFmtId="0" xfId="0" applyFont="1"/>
    <xf borderId="0" fillId="0" fontId="1" numFmtId="0" xfId="0" applyAlignment="1" applyFont="1">
      <alignment vertical="center"/>
    </xf>
    <xf borderId="0" fillId="0" fontId="2" numFmtId="0" xfId="0" applyFont="1"/>
    <xf borderId="0" fillId="0" fontId="1" numFmtId="0" xfId="0" applyAlignment="1" applyFont="1">
      <alignment horizontal="center" vertical="center" wrapText="1"/>
    </xf>
    <xf borderId="0" fillId="0" fontId="1" numFmtId="15" xfId="0" applyAlignment="1" applyFont="1" applyNumberFormat="1">
      <alignment horizontal="center" vertical="center" wrapText="1"/>
    </xf>
    <xf borderId="0" fillId="0" fontId="1" numFmtId="20" xfId="0" applyAlignment="1" applyFont="1" applyNumberFormat="1">
      <alignment horizontal="center" vertical="center" wrapText="1"/>
    </xf>
    <xf borderId="0" fillId="0" fontId="3" numFmtId="0" xfId="0" applyFont="1"/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left" vertical="center" wrapText="1"/>
    </xf>
    <xf borderId="0" fillId="0" fontId="2" numFmtId="0" xfId="0" applyAlignment="1" applyFont="1">
      <alignment horizontal="left"/>
    </xf>
    <xf borderId="0" fillId="0" fontId="2" numFmtId="164" xfId="0" applyFont="1" applyNumberFormat="1"/>
    <xf borderId="0" fillId="0" fontId="1" numFmtId="21" xfId="0" applyAlignment="1" applyFont="1" applyNumberFormat="1">
      <alignment horizontal="center" vertical="center"/>
    </xf>
    <xf borderId="0" fillId="0" fontId="4" numFmtId="15" xfId="0" applyAlignment="1" applyFont="1" applyNumberFormat="1">
      <alignment horizontal="center" vertical="center" wrapText="1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0" fontId="4" numFmtId="0" xfId="0" applyAlignment="1" applyFont="1">
      <alignment horizontal="center" vertical="center" wrapText="1"/>
    </xf>
    <xf borderId="0" fillId="0" fontId="4" numFmtId="0" xfId="0" applyAlignment="1" applyFont="1">
      <alignment horizontal="left" vertical="center"/>
    </xf>
    <xf borderId="0" fillId="0" fontId="5" numFmtId="0" xfId="0" applyFont="1"/>
    <xf borderId="0" fillId="0" fontId="4" numFmtId="0" xfId="0" applyAlignment="1" applyFont="1">
      <alignment vertical="center"/>
    </xf>
    <xf borderId="0" fillId="0" fontId="4" numFmtId="21" xfId="0" applyAlignment="1" applyFont="1" applyNumberFormat="1">
      <alignment horizontal="center" vertical="center"/>
    </xf>
    <xf borderId="0" fillId="0" fontId="4" numFmtId="15" xfId="0" applyAlignment="1" applyFont="1" applyNumberFormat="1">
      <alignment horizontal="center" vertical="center" wrapText="1"/>
    </xf>
    <xf borderId="0" fillId="0" fontId="1" numFmtId="165" xfId="0" applyAlignment="1" applyFont="1" applyNumberFormat="1">
      <alignment horizontal="left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 vertical="center" wrapText="1"/>
    </xf>
    <xf borderId="0" fillId="0" fontId="4" numFmtId="21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0" fillId="0" fontId="1" numFmtId="166" xfId="0" applyAlignment="1" applyFont="1" applyNumberFormat="1">
      <alignment horizontal="left" vertical="center"/>
    </xf>
    <xf borderId="0" fillId="0" fontId="4" numFmtId="20" xfId="0" applyAlignment="1" applyFont="1" applyNumberFormat="1">
      <alignment horizontal="center" vertical="center" wrapText="1"/>
    </xf>
    <xf borderId="0" fillId="0" fontId="1" numFmtId="0" xfId="0" applyFont="1"/>
    <xf borderId="0" fillId="0" fontId="6" numFmtId="0" xfId="0" applyFont="1"/>
    <xf borderId="0" fillId="0" fontId="1" numFmtId="0" xfId="0" applyAlignment="1" applyFont="1">
      <alignment horizontal="left"/>
    </xf>
    <xf borderId="0" fillId="0" fontId="0" numFmtId="0" xfId="0" applyFont="1"/>
    <xf borderId="0" fillId="0" fontId="1" numFmtId="0" xfId="0" applyAlignment="1" applyFont="1">
      <alignment horizontal="center"/>
    </xf>
    <xf borderId="0" fillId="3" fontId="7" numFmtId="0" xfId="0" applyAlignment="1" applyBorder="1" applyFill="1" applyFont="1">
      <alignment horizontal="left"/>
    </xf>
    <xf borderId="0" fillId="3" fontId="7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0" fillId="4" fontId="3" numFmtId="0" xfId="0" applyAlignment="1" applyBorder="1" applyFill="1" applyFont="1">
      <alignment horizontal="center"/>
    </xf>
    <xf borderId="0" fillId="5" fontId="3" numFmtId="0" xfId="0" applyAlignment="1" applyBorder="1" applyFill="1" applyFont="1">
      <alignment horizontal="center"/>
    </xf>
    <xf borderId="0" fillId="0" fontId="0" numFmtId="0" xfId="0" applyFont="1"/>
    <xf borderId="0" fillId="0" fontId="1" numFmtId="2" xfId="0" applyAlignment="1" applyFont="1" applyNumberFormat="1">
      <alignment horizontal="left" vertical="center"/>
    </xf>
    <xf borderId="0" fillId="0" fontId="4" numFmtId="167" xfId="0" applyAlignment="1" applyFont="1" applyNumberFormat="1">
      <alignment horizontal="left" vertical="center"/>
    </xf>
    <xf borderId="0" fillId="0" fontId="0" numFmtId="168" xfId="0" applyFont="1" applyNumberFormat="1"/>
    <xf borderId="0" fillId="6" fontId="1" numFmtId="2" xfId="0" applyAlignment="1" applyBorder="1" applyFill="1" applyFont="1" applyNumberFormat="1">
      <alignment horizontal="left"/>
    </xf>
    <xf borderId="0" fillId="6" fontId="1" numFmtId="0" xfId="0" applyAlignment="1" applyBorder="1" applyFont="1">
      <alignment vertical="center"/>
    </xf>
    <xf borderId="0" fillId="0" fontId="4" numFmtId="0" xfId="0" applyAlignment="1" applyFont="1">
      <alignment horizontal="left" vertical="center"/>
    </xf>
    <xf borderId="0" fillId="0" fontId="0" numFmtId="168" xfId="0" applyAlignment="1" applyFont="1" applyNumberFormat="1">
      <alignment horizontal="right" vertical="center"/>
    </xf>
    <xf borderId="0" fillId="0" fontId="8" numFmtId="0" xfId="0" applyAlignment="1" applyFont="1">
      <alignment/>
    </xf>
    <xf borderId="0" fillId="0" fontId="8" numFmtId="11" xfId="0" applyAlignment="1" applyFont="1" applyNumberFormat="1">
      <alignment/>
    </xf>
    <xf borderId="0" fillId="0" fontId="9" numFmtId="2" xfId="0" applyAlignment="1" applyFont="1" applyNumberFormat="1">
      <alignment horizontal="left" vertical="center"/>
    </xf>
    <xf borderId="0" fillId="7" fontId="1" numFmtId="0" xfId="0" applyAlignment="1" applyBorder="1" applyFill="1" applyFont="1">
      <alignment vertical="center"/>
    </xf>
    <xf borderId="0" fillId="0" fontId="4" numFmtId="2" xfId="0" applyAlignment="1" applyFont="1" applyNumberFormat="1">
      <alignment horizontal="left" vertical="center"/>
    </xf>
    <xf borderId="0" fillId="0" fontId="9" numFmtId="0" xfId="0" applyAlignment="1" applyFont="1">
      <alignment vertical="center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2.29"/>
    <col customWidth="1" min="2" max="2" width="29.43"/>
    <col customWidth="1" min="3" max="3" width="15.0"/>
    <col customWidth="1" min="4" max="7" width="11.57"/>
    <col customWidth="1" min="8" max="9" width="16.29"/>
    <col customWidth="1" min="10" max="10" width="9.57"/>
    <col customWidth="1" min="11" max="11" width="10.86"/>
    <col customWidth="1" min="12" max="12" width="21.86"/>
    <col customWidth="1" min="13" max="14" width="14.43"/>
  </cols>
  <sheetData>
    <row r="1" ht="27.0" customHeight="1">
      <c r="A1" s="1" t="s">
        <v>1</v>
      </c>
      <c r="B1" s="1" t="s">
        <v>2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14</v>
      </c>
      <c r="H1" s="1" t="s">
        <v>16</v>
      </c>
      <c r="I1" s="1" t="s">
        <v>17</v>
      </c>
      <c r="J1" s="1" t="s">
        <v>18</v>
      </c>
      <c r="K1" s="1" t="s">
        <v>20</v>
      </c>
      <c r="L1" s="2" t="s">
        <v>22</v>
      </c>
      <c r="M1" s="3"/>
      <c r="N1" s="3"/>
    </row>
    <row r="2" ht="15.75" customHeight="1">
      <c r="A2" s="5" t="s">
        <v>24</v>
      </c>
      <c r="B2" s="7" t="s">
        <v>25</v>
      </c>
      <c r="C2" s="7" t="s">
        <v>26</v>
      </c>
      <c r="D2" s="7">
        <v>1.0</v>
      </c>
      <c r="E2" s="8">
        <v>41488.0</v>
      </c>
      <c r="F2" s="9">
        <v>0.45208333333333334</v>
      </c>
      <c r="G2" s="10"/>
      <c r="H2" s="11" t="s">
        <v>27</v>
      </c>
      <c r="I2" s="11" t="s">
        <v>28</v>
      </c>
      <c r="J2" s="11">
        <v>2908.0</v>
      </c>
      <c r="K2" s="7" t="s">
        <v>29</v>
      </c>
      <c r="L2" s="13"/>
      <c r="M2" s="12" t="str">
        <f t="shared" ref="M2:M6" si="1">((LEFT(H2,(FIND("°",H2,1)-1)))+(MID(H2,(FIND("°",H2,1)+1),(FIND("'",H2,1))-(FIND("°",H2,1)+1))/60))*(IF(RIGHT(H2,1)="N",1,-1))</f>
        <v>44.50968833</v>
      </c>
      <c r="N2" s="12" t="str">
        <f t="shared" ref="N2:N6" si="2">((LEFT(I2,(FIND("°",I2,1)-1)))+(MID(I2,(FIND("°",I2,1)+1),(FIND("'",I2,1))-(FIND("°",I2,1)+1))/60))*(IF(RIGHT(I2,1)="E",1,-1))</f>
        <v>-125.4051967</v>
      </c>
    </row>
    <row r="3" ht="15.75" customHeight="1">
      <c r="A3" s="5" t="s">
        <v>30</v>
      </c>
      <c r="B3" s="5" t="s">
        <v>31</v>
      </c>
      <c r="C3" s="7">
        <v>10313.0</v>
      </c>
      <c r="D3" s="7">
        <v>1.0</v>
      </c>
      <c r="E3" s="8">
        <v>41488.0</v>
      </c>
      <c r="F3" s="16">
        <v>0.4549884259259259</v>
      </c>
      <c r="G3" s="17">
        <v>42568.0</v>
      </c>
      <c r="H3" s="11" t="s">
        <v>27</v>
      </c>
      <c r="I3" s="11" t="s">
        <v>32</v>
      </c>
      <c r="J3" s="11">
        <v>2908.0</v>
      </c>
      <c r="K3" s="7" t="s">
        <v>29</v>
      </c>
      <c r="L3" s="18"/>
      <c r="M3" s="12" t="str">
        <f t="shared" si="1"/>
        <v>44.50968833</v>
      </c>
      <c r="N3" s="12" t="str">
        <f t="shared" si="2"/>
        <v>-125.4052717</v>
      </c>
    </row>
    <row r="4" ht="15.75" customHeight="1">
      <c r="A4" s="5" t="s">
        <v>33</v>
      </c>
      <c r="B4" s="5" t="s">
        <v>34</v>
      </c>
      <c r="C4" s="7" t="s">
        <v>35</v>
      </c>
      <c r="D4" s="7">
        <v>1.0</v>
      </c>
      <c r="E4" s="8">
        <v>41494.0</v>
      </c>
      <c r="F4" s="16">
        <v>0.13872685185185185</v>
      </c>
      <c r="G4" s="17">
        <v>42568.0</v>
      </c>
      <c r="H4" s="11" t="s">
        <v>36</v>
      </c>
      <c r="I4" s="11" t="s">
        <v>37</v>
      </c>
      <c r="J4" s="11">
        <v>2908.0</v>
      </c>
      <c r="K4" s="7" t="s">
        <v>29</v>
      </c>
      <c r="L4" s="18"/>
      <c r="M4" s="12" t="str">
        <f t="shared" si="1"/>
        <v>44.50969667</v>
      </c>
      <c r="N4" s="12" t="str">
        <f t="shared" si="2"/>
        <v>-125.4052583</v>
      </c>
    </row>
    <row r="5" ht="15.75" customHeight="1">
      <c r="A5" s="5" t="s">
        <v>38</v>
      </c>
      <c r="B5" s="5" t="s">
        <v>39</v>
      </c>
      <c r="C5" s="7" t="s">
        <v>40</v>
      </c>
      <c r="D5" s="7">
        <v>1.0</v>
      </c>
      <c r="E5" s="8">
        <v>41494.0</v>
      </c>
      <c r="F5" s="16">
        <v>0.2561921296296296</v>
      </c>
      <c r="G5" s="8"/>
      <c r="H5" s="11" t="s">
        <v>41</v>
      </c>
      <c r="I5" s="11" t="s">
        <v>37</v>
      </c>
      <c r="J5" s="11">
        <v>2908.0</v>
      </c>
      <c r="K5" s="7" t="s">
        <v>29</v>
      </c>
      <c r="L5" s="18"/>
      <c r="M5" s="12" t="str">
        <f t="shared" si="1"/>
        <v>44.50979167</v>
      </c>
      <c r="N5" s="12" t="str">
        <f t="shared" si="2"/>
        <v>-125.4052583</v>
      </c>
    </row>
    <row r="6" ht="15.75" customHeight="1">
      <c r="A6" s="5" t="s">
        <v>42</v>
      </c>
      <c r="B6" s="5" t="s">
        <v>43</v>
      </c>
      <c r="C6" s="7">
        <v>299470.0</v>
      </c>
      <c r="D6" s="7">
        <v>1.0</v>
      </c>
      <c r="E6" s="8">
        <v>41494.0</v>
      </c>
      <c r="F6" s="16">
        <v>0.2561921296296296</v>
      </c>
      <c r="G6" s="8"/>
      <c r="H6" s="11" t="s">
        <v>41</v>
      </c>
      <c r="I6" s="11" t="s">
        <v>37</v>
      </c>
      <c r="J6" s="11">
        <v>2908.0</v>
      </c>
      <c r="K6" s="7" t="s">
        <v>29</v>
      </c>
      <c r="L6" s="18"/>
      <c r="M6" s="12" t="str">
        <f t="shared" si="1"/>
        <v>44.50979167</v>
      </c>
      <c r="N6" s="12" t="str">
        <f t="shared" si="2"/>
        <v>-125.4052583</v>
      </c>
    </row>
    <row r="7" ht="15.75" customHeight="1">
      <c r="A7" s="5"/>
      <c r="B7" s="5"/>
      <c r="C7" s="7"/>
      <c r="D7" s="7"/>
      <c r="E7" s="8"/>
      <c r="F7" s="16"/>
      <c r="G7" s="8"/>
      <c r="H7" s="11"/>
      <c r="I7" s="11"/>
      <c r="J7" s="11"/>
      <c r="K7" s="7"/>
      <c r="L7" s="18"/>
      <c r="M7" s="12"/>
      <c r="N7" s="12"/>
    </row>
    <row r="8" ht="15.75" customHeight="1">
      <c r="A8" s="5" t="s">
        <v>24</v>
      </c>
      <c r="B8" s="7" t="s">
        <v>25</v>
      </c>
      <c r="C8" s="7" t="s">
        <v>26</v>
      </c>
      <c r="D8" s="20">
        <v>2.0</v>
      </c>
      <c r="E8" s="8">
        <v>41488.0</v>
      </c>
      <c r="F8" s="9">
        <v>0.45208333333333334</v>
      </c>
      <c r="G8" s="10"/>
      <c r="H8" s="11" t="s">
        <v>27</v>
      </c>
      <c r="I8" s="11" t="s">
        <v>28</v>
      </c>
      <c r="J8" s="11">
        <v>2908.0</v>
      </c>
      <c r="K8" s="7" t="s">
        <v>29</v>
      </c>
      <c r="L8" s="21"/>
      <c r="M8" s="12" t="str">
        <f t="shared" ref="M8:M10" si="3">((LEFT(H8,(FIND("°",H8,1)-1)))+(MID(H8,(FIND("°",H8,1)+1),(FIND("'",H8,1))-(FIND("°",H8,1)+1))/60))*(IF(RIGHT(H8,1)="N",1,-1))</f>
        <v>44.50968833</v>
      </c>
      <c r="N8" s="12" t="str">
        <f t="shared" ref="N8:N10" si="4">((LEFT(I8,(FIND("°",I8,1)-1)))+(MID(I8,(FIND("°",I8,1)+1),(FIND("'",I8,1))-(FIND("°",I8,1)+1))/60))*(IF(RIGHT(I8,1)="E",1,-1))</f>
        <v>-125.4051967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5.75" customHeight="1">
      <c r="A9" s="23" t="s">
        <v>44</v>
      </c>
      <c r="B9" s="23" t="s">
        <v>31</v>
      </c>
      <c r="C9" s="20">
        <v>10350.0</v>
      </c>
      <c r="D9" s="20">
        <v>2.0</v>
      </c>
      <c r="E9" s="17">
        <v>42568.0</v>
      </c>
      <c r="F9" s="24">
        <v>0.3125</v>
      </c>
      <c r="G9" s="25"/>
      <c r="H9" s="11" t="s">
        <v>27</v>
      </c>
      <c r="I9" s="11" t="s">
        <v>32</v>
      </c>
      <c r="J9" s="11">
        <v>2908.0</v>
      </c>
      <c r="K9" s="20" t="s">
        <v>46</v>
      </c>
      <c r="L9" s="21"/>
      <c r="M9" s="12" t="str">
        <f t="shared" si="3"/>
        <v>44.50968833</v>
      </c>
      <c r="N9" s="12" t="str">
        <f t="shared" si="4"/>
        <v>-125.4052717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5.75" customHeight="1">
      <c r="A10" s="23" t="s">
        <v>47</v>
      </c>
      <c r="B10" s="23" t="s">
        <v>34</v>
      </c>
      <c r="C10" s="20" t="s">
        <v>48</v>
      </c>
      <c r="D10" s="20">
        <v>2.0</v>
      </c>
      <c r="E10" s="17">
        <v>42568.0</v>
      </c>
      <c r="F10" s="24">
        <v>0.3125</v>
      </c>
      <c r="G10" s="25"/>
      <c r="H10" s="11" t="s">
        <v>36</v>
      </c>
      <c r="I10" s="11" t="s">
        <v>37</v>
      </c>
      <c r="J10" s="11">
        <v>2908.0</v>
      </c>
      <c r="K10" s="20" t="s">
        <v>46</v>
      </c>
      <c r="L10" s="21"/>
      <c r="M10" s="12" t="str">
        <f t="shared" si="3"/>
        <v>44.50969667</v>
      </c>
      <c r="N10" s="12" t="str">
        <f t="shared" si="4"/>
        <v>-125.4052583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5.75" customHeight="1">
      <c r="A11" s="27"/>
      <c r="B11" s="27"/>
      <c r="C11" s="28"/>
      <c r="D11" s="28"/>
      <c r="E11" s="25"/>
      <c r="F11" s="29"/>
      <c r="G11" s="25"/>
      <c r="H11" s="30"/>
      <c r="I11" s="30"/>
      <c r="J11" s="30"/>
      <c r="K11" s="28"/>
      <c r="L11" s="21"/>
      <c r="M11" s="31"/>
      <c r="N11" s="31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5.75" customHeight="1">
      <c r="A12" s="5" t="s">
        <v>50</v>
      </c>
      <c r="B12" s="7" t="s">
        <v>51</v>
      </c>
      <c r="C12" s="7" t="s">
        <v>52</v>
      </c>
      <c r="D12" s="7">
        <v>1.0</v>
      </c>
      <c r="E12" s="8">
        <v>41855.0</v>
      </c>
      <c r="F12" s="9">
        <v>0.17430555555555555</v>
      </c>
      <c r="G12" s="8">
        <v>42190.0</v>
      </c>
      <c r="H12" s="11" t="s">
        <v>53</v>
      </c>
      <c r="I12" s="11" t="s">
        <v>54</v>
      </c>
      <c r="J12" s="7">
        <v>2905.0</v>
      </c>
      <c r="K12" s="7" t="s">
        <v>55</v>
      </c>
      <c r="L12" s="13"/>
      <c r="M12" s="12" t="str">
        <f t="shared" ref="M12:M18" si="5">((LEFT(H12,(FIND("°",H12,1)-1)))+(MID(H12,(FIND("°",H12,1)+1),(FIND("'",H12,1))-(FIND("°",H12,1)+1))/60))*(IF(RIGHT(H12,1)="N",1,-1))</f>
        <v>44.51527</v>
      </c>
      <c r="N12" s="12" t="str">
        <f t="shared" ref="N12:N18" si="6">((LEFT(I12,(FIND("°",I12,1)-1)))+(MID(I12,(FIND("°",I12,1)+1),(FIND("'",I12,1))-(FIND("°",I12,1)+1))/60))*(IF(RIGHT(I12,1)="E",1,-1))</f>
        <v>-125.38987</v>
      </c>
    </row>
    <row r="13">
      <c r="A13" s="5" t="s">
        <v>56</v>
      </c>
      <c r="B13" s="5" t="s">
        <v>57</v>
      </c>
      <c r="C13" s="7">
        <v>274.0</v>
      </c>
      <c r="D13" s="7">
        <v>1.0</v>
      </c>
      <c r="E13" s="8">
        <v>41878.0</v>
      </c>
      <c r="F13" s="9">
        <v>0.38663194444444443</v>
      </c>
      <c r="G13" s="8">
        <v>42190.0</v>
      </c>
      <c r="H13" s="11" t="s">
        <v>58</v>
      </c>
      <c r="I13" s="11" t="s">
        <v>59</v>
      </c>
      <c r="J13" s="11">
        <v>2904.0</v>
      </c>
      <c r="K13" s="7" t="s">
        <v>55</v>
      </c>
      <c r="L13" s="18"/>
      <c r="M13" s="12" t="str">
        <f t="shared" si="5"/>
        <v>44.51529</v>
      </c>
      <c r="N13" s="12" t="str">
        <f t="shared" si="6"/>
        <v>-125.38981</v>
      </c>
    </row>
    <row r="14">
      <c r="A14" s="5" t="s">
        <v>60</v>
      </c>
      <c r="B14" s="5" t="s">
        <v>61</v>
      </c>
      <c r="C14" s="7" t="s">
        <v>62</v>
      </c>
      <c r="D14" s="7">
        <v>1.0</v>
      </c>
      <c r="E14" s="8">
        <v>41878.0</v>
      </c>
      <c r="F14" s="9">
        <v>0.38663194444444443</v>
      </c>
      <c r="G14" s="8">
        <v>42190.0</v>
      </c>
      <c r="H14" s="11" t="s">
        <v>63</v>
      </c>
      <c r="I14" s="11" t="s">
        <v>64</v>
      </c>
      <c r="J14" s="11">
        <v>2904.0</v>
      </c>
      <c r="K14" s="7" t="s">
        <v>55</v>
      </c>
      <c r="L14" s="18"/>
      <c r="M14" s="12" t="str">
        <f t="shared" si="5"/>
        <v>44.51523833</v>
      </c>
      <c r="N14" s="12" t="str">
        <f t="shared" si="6"/>
        <v>-125.3898133</v>
      </c>
    </row>
    <row r="15">
      <c r="A15" s="5" t="s">
        <v>65</v>
      </c>
      <c r="B15" s="5" t="s">
        <v>66</v>
      </c>
      <c r="C15" s="7">
        <v>155.0</v>
      </c>
      <c r="D15" s="7">
        <v>1.0</v>
      </c>
      <c r="E15" s="8">
        <v>41878.0</v>
      </c>
      <c r="F15" s="9">
        <v>0.38663194444444443</v>
      </c>
      <c r="G15" s="8">
        <v>42190.0</v>
      </c>
      <c r="H15" s="11" t="s">
        <v>58</v>
      </c>
      <c r="I15" s="11" t="s">
        <v>59</v>
      </c>
      <c r="J15" s="11">
        <v>2904.0</v>
      </c>
      <c r="K15" s="7" t="s">
        <v>55</v>
      </c>
      <c r="L15" s="18"/>
      <c r="M15" s="12" t="str">
        <f t="shared" si="5"/>
        <v>44.51529</v>
      </c>
      <c r="N15" s="12" t="str">
        <f t="shared" si="6"/>
        <v>-125.38981</v>
      </c>
    </row>
    <row r="16">
      <c r="A16" s="5" t="s">
        <v>67</v>
      </c>
      <c r="B16" s="5" t="s">
        <v>68</v>
      </c>
      <c r="C16" s="7">
        <v>18813.0</v>
      </c>
      <c r="D16" s="7">
        <v>1.0</v>
      </c>
      <c r="E16" s="8">
        <v>41855.0</v>
      </c>
      <c r="F16" s="9">
        <v>0.17494212962962963</v>
      </c>
      <c r="G16" s="8">
        <v>42190.0</v>
      </c>
      <c r="H16" s="11" t="s">
        <v>53</v>
      </c>
      <c r="I16" s="11" t="s">
        <v>54</v>
      </c>
      <c r="J16" s="11">
        <v>2905.0</v>
      </c>
      <c r="K16" s="7" t="s">
        <v>55</v>
      </c>
      <c r="L16" s="18"/>
      <c r="M16" s="12" t="str">
        <f t="shared" si="5"/>
        <v>44.51527</v>
      </c>
      <c r="N16" s="12" t="str">
        <f t="shared" si="6"/>
        <v>-125.38987</v>
      </c>
    </row>
    <row r="17">
      <c r="A17" s="5" t="s">
        <v>69</v>
      </c>
      <c r="B17" s="5" t="s">
        <v>70</v>
      </c>
      <c r="C17" s="7">
        <v>1291.0</v>
      </c>
      <c r="D17" s="7">
        <v>1.0</v>
      </c>
      <c r="E17" s="8">
        <v>41855.0</v>
      </c>
      <c r="F17" s="9">
        <v>0.17494212962962963</v>
      </c>
      <c r="G17" s="8">
        <v>42190.0</v>
      </c>
      <c r="H17" s="11" t="s">
        <v>53</v>
      </c>
      <c r="I17" s="11" t="s">
        <v>54</v>
      </c>
      <c r="J17" s="11">
        <v>2905.0</v>
      </c>
      <c r="K17" s="7" t="s">
        <v>55</v>
      </c>
      <c r="L17" s="18"/>
      <c r="M17" s="12" t="str">
        <f t="shared" si="5"/>
        <v>44.51527</v>
      </c>
      <c r="N17" s="12" t="str">
        <f t="shared" si="6"/>
        <v>-125.38987</v>
      </c>
    </row>
    <row r="18">
      <c r="A18" s="5" t="s">
        <v>71</v>
      </c>
      <c r="B18" s="5" t="s">
        <v>72</v>
      </c>
      <c r="C18" s="7" t="s">
        <v>73</v>
      </c>
      <c r="D18" s="7">
        <v>1.0</v>
      </c>
      <c r="E18" s="8">
        <v>41878.0</v>
      </c>
      <c r="F18" s="9">
        <v>0.6930324074074075</v>
      </c>
      <c r="G18" s="8">
        <v>42207.0</v>
      </c>
      <c r="H18" s="11" t="s">
        <v>74</v>
      </c>
      <c r="I18" s="11" t="s">
        <v>75</v>
      </c>
      <c r="J18" s="11">
        <v>2896.0</v>
      </c>
      <c r="K18" s="7" t="s">
        <v>55</v>
      </c>
      <c r="L18" s="18"/>
      <c r="M18" s="12" t="str">
        <f t="shared" si="5"/>
        <v>44.52225</v>
      </c>
      <c r="N18" s="12" t="str">
        <f t="shared" si="6"/>
        <v>-125.38051</v>
      </c>
    </row>
    <row r="19">
      <c r="A19" s="5"/>
      <c r="B19" s="5"/>
      <c r="C19" s="11"/>
      <c r="D19" s="11"/>
      <c r="E19" s="5"/>
      <c r="F19" s="5"/>
      <c r="G19" s="5"/>
      <c r="H19" s="5"/>
      <c r="I19" s="5"/>
      <c r="J19" s="5"/>
      <c r="K19" s="5"/>
      <c r="L19" s="18"/>
      <c r="M19" s="12"/>
      <c r="N19" s="12"/>
    </row>
    <row r="20" ht="15.75" customHeight="1">
      <c r="A20" s="5" t="s">
        <v>76</v>
      </c>
      <c r="B20" s="7" t="s">
        <v>51</v>
      </c>
      <c r="C20" s="7" t="s">
        <v>77</v>
      </c>
      <c r="D20" s="7">
        <v>2.0</v>
      </c>
      <c r="E20" s="8">
        <v>42191.0</v>
      </c>
      <c r="F20" s="9">
        <v>0.0</v>
      </c>
      <c r="G20" s="8"/>
      <c r="H20" s="11" t="s">
        <v>78</v>
      </c>
      <c r="I20" s="11" t="s">
        <v>79</v>
      </c>
      <c r="J20" s="7">
        <v>2905.0</v>
      </c>
      <c r="K20" s="7" t="s">
        <v>80</v>
      </c>
      <c r="L20" s="13"/>
      <c r="M20" s="12" t="str">
        <f t="shared" ref="M20:M26" si="7">((LEFT(H20,(FIND("°",H20,1)-1)))+(MID(H20,(FIND("°",H20,1)+1),(FIND("'",H20,1))-(FIND("°",H20,1)+1))/60))*(IF(RIGHT(H20,1)="N",1,-1))</f>
        <v>44.5153</v>
      </c>
      <c r="N20" s="12" t="str">
        <f t="shared" ref="N20:N26" si="8">((LEFT(I20,(FIND("°",I20,1)-1)))+(MID(I20,(FIND("°",I20,1)+1),(FIND("'",I20,1))-(FIND("°",I20,1)+1))/60))*(IF(RIGHT(I20,1)="E",1,-1))</f>
        <v>-125.3899167</v>
      </c>
    </row>
    <row r="21">
      <c r="A21" s="5" t="s">
        <v>81</v>
      </c>
      <c r="B21" s="5" t="s">
        <v>57</v>
      </c>
      <c r="C21" s="7">
        <v>474.0</v>
      </c>
      <c r="D21" s="7">
        <v>2.0</v>
      </c>
      <c r="E21" s="8">
        <v>42191.0</v>
      </c>
      <c r="F21" s="16">
        <v>0.9740740740740741</v>
      </c>
      <c r="G21" s="17">
        <v>42567.0</v>
      </c>
      <c r="H21" s="11" t="s">
        <v>63</v>
      </c>
      <c r="I21" s="11" t="s">
        <v>64</v>
      </c>
      <c r="J21" s="11">
        <v>2903.0</v>
      </c>
      <c r="K21" s="7" t="s">
        <v>80</v>
      </c>
      <c r="L21" s="18"/>
      <c r="M21" s="12" t="str">
        <f t="shared" si="7"/>
        <v>44.51523833</v>
      </c>
      <c r="N21" s="12" t="str">
        <f t="shared" si="8"/>
        <v>-125.3898133</v>
      </c>
    </row>
    <row r="22">
      <c r="A22" s="5" t="s">
        <v>82</v>
      </c>
      <c r="B22" s="5" t="s">
        <v>61</v>
      </c>
      <c r="C22" s="7" t="s">
        <v>83</v>
      </c>
      <c r="D22" s="7">
        <v>2.0</v>
      </c>
      <c r="E22" s="8">
        <v>42191.0</v>
      </c>
      <c r="F22" s="16">
        <v>0.9740740740740741</v>
      </c>
      <c r="G22" s="17">
        <v>42567.0</v>
      </c>
      <c r="H22" s="11" t="s">
        <v>63</v>
      </c>
      <c r="I22" s="11" t="s">
        <v>64</v>
      </c>
      <c r="J22" s="11">
        <v>2903.0</v>
      </c>
      <c r="K22" s="7" t="s">
        <v>80</v>
      </c>
      <c r="L22" s="18" t="s">
        <v>84</v>
      </c>
      <c r="M22" s="12" t="str">
        <f t="shared" si="7"/>
        <v>44.51523833</v>
      </c>
      <c r="N22" s="12" t="str">
        <f t="shared" si="8"/>
        <v>-125.3898133</v>
      </c>
    </row>
    <row r="23">
      <c r="A23" s="5" t="s">
        <v>85</v>
      </c>
      <c r="B23" s="5" t="s">
        <v>66</v>
      </c>
      <c r="C23" s="7">
        <v>204.0</v>
      </c>
      <c r="D23" s="7">
        <v>2.0</v>
      </c>
      <c r="E23" s="8">
        <v>42191.0</v>
      </c>
      <c r="F23" s="16">
        <v>0.9740740740740741</v>
      </c>
      <c r="G23" s="17">
        <v>42567.0</v>
      </c>
      <c r="H23" s="11" t="s">
        <v>63</v>
      </c>
      <c r="I23" s="11" t="s">
        <v>64</v>
      </c>
      <c r="J23" s="11">
        <v>2903.0</v>
      </c>
      <c r="K23" s="7" t="s">
        <v>80</v>
      </c>
      <c r="L23" s="18" t="s">
        <v>86</v>
      </c>
      <c r="M23" s="12" t="str">
        <f t="shared" si="7"/>
        <v>44.51523833</v>
      </c>
      <c r="N23" s="12" t="str">
        <f t="shared" si="8"/>
        <v>-125.3898133</v>
      </c>
    </row>
    <row r="24">
      <c r="A24" s="5" t="s">
        <v>87</v>
      </c>
      <c r="B24" s="5" t="s">
        <v>68</v>
      </c>
      <c r="C24" s="7">
        <v>23442.0</v>
      </c>
      <c r="D24" s="7">
        <v>2.0</v>
      </c>
      <c r="E24" s="8">
        <v>42191.0</v>
      </c>
      <c r="F24" s="16">
        <v>0.9395601851851851</v>
      </c>
      <c r="G24" s="17">
        <v>42567.0</v>
      </c>
      <c r="H24" s="11" t="s">
        <v>88</v>
      </c>
      <c r="I24" s="11" t="s">
        <v>89</v>
      </c>
      <c r="J24" s="11">
        <v>2902.0</v>
      </c>
      <c r="K24" s="7" t="s">
        <v>80</v>
      </c>
      <c r="L24" s="18"/>
      <c r="M24" s="12" t="str">
        <f t="shared" si="7"/>
        <v>44.51519333</v>
      </c>
      <c r="N24" s="12" t="str">
        <f t="shared" si="8"/>
        <v>-125.3898733</v>
      </c>
    </row>
    <row r="25">
      <c r="A25" s="5" t="s">
        <v>90</v>
      </c>
      <c r="B25" s="5" t="s">
        <v>70</v>
      </c>
      <c r="C25" s="7">
        <v>1363.0</v>
      </c>
      <c r="D25" s="7">
        <v>2.0</v>
      </c>
      <c r="E25" s="8">
        <v>42191.0</v>
      </c>
      <c r="F25" s="16">
        <v>0.9395601851851851</v>
      </c>
      <c r="G25" s="17">
        <v>42567.0</v>
      </c>
      <c r="H25" s="11" t="s">
        <v>88</v>
      </c>
      <c r="I25" s="11" t="s">
        <v>89</v>
      </c>
      <c r="J25" s="11">
        <v>2902.0</v>
      </c>
      <c r="K25" s="7" t="s">
        <v>80</v>
      </c>
      <c r="L25" s="18"/>
      <c r="M25" s="12" t="str">
        <f t="shared" si="7"/>
        <v>44.51519333</v>
      </c>
      <c r="N25" s="12" t="str">
        <f t="shared" si="8"/>
        <v>-125.3898733</v>
      </c>
    </row>
    <row r="26">
      <c r="A26" s="5" t="s">
        <v>91</v>
      </c>
      <c r="B26" s="5" t="s">
        <v>72</v>
      </c>
      <c r="C26" s="7" t="s">
        <v>92</v>
      </c>
      <c r="D26" s="7">
        <v>2.0</v>
      </c>
      <c r="E26" s="8">
        <v>42207.0</v>
      </c>
      <c r="F26" s="16">
        <v>0.2887615740740741</v>
      </c>
      <c r="G26" s="17">
        <v>42590.0</v>
      </c>
      <c r="H26" s="11" t="s">
        <v>93</v>
      </c>
      <c r="I26" s="11" t="s">
        <v>94</v>
      </c>
      <c r="J26" s="11">
        <v>2900.0</v>
      </c>
      <c r="K26" s="7" t="s">
        <v>80</v>
      </c>
      <c r="L26" s="18"/>
      <c r="M26" s="12" t="str">
        <f t="shared" si="7"/>
        <v>44.52230333</v>
      </c>
      <c r="N26" s="12" t="str">
        <f t="shared" si="8"/>
        <v>-125.3804067</v>
      </c>
    </row>
    <row r="27">
      <c r="A27" s="5"/>
      <c r="B27" s="5"/>
      <c r="C27" s="11"/>
      <c r="D27" s="11"/>
      <c r="E27" s="5"/>
      <c r="F27" s="5"/>
      <c r="G27" s="5"/>
      <c r="H27" s="5"/>
      <c r="I27" s="5"/>
      <c r="J27" s="5"/>
      <c r="K27" s="5"/>
      <c r="L27" s="18"/>
      <c r="M27" s="19"/>
      <c r="N27" s="19"/>
    </row>
    <row r="28" ht="15.75" customHeight="1">
      <c r="A28" s="5" t="s">
        <v>76</v>
      </c>
      <c r="B28" s="7" t="s">
        <v>51</v>
      </c>
      <c r="C28" s="7" t="s">
        <v>77</v>
      </c>
      <c r="D28" s="20">
        <v>3.0</v>
      </c>
      <c r="E28" s="8">
        <v>42191.0</v>
      </c>
      <c r="F28" s="9">
        <v>0.0</v>
      </c>
      <c r="G28" s="8"/>
      <c r="H28" s="11" t="s">
        <v>78</v>
      </c>
      <c r="I28" s="11" t="s">
        <v>79</v>
      </c>
      <c r="J28" s="7">
        <v>2905.0</v>
      </c>
      <c r="K28" s="7" t="s">
        <v>80</v>
      </c>
      <c r="L28" s="13"/>
      <c r="M28" s="12" t="str">
        <f t="shared" ref="M28:M34" si="9">((LEFT(H28,(FIND("°",H28,1)-1)))+(MID(H28,(FIND("°",H28,1)+1),(FIND("'",H28,1))-(FIND("°",H28,1)+1))/60))*(IF(RIGHT(H28,1)="N",1,-1))</f>
        <v>44.5153</v>
      </c>
      <c r="N28" s="12" t="str">
        <f t="shared" ref="N28:N34" si="10">((LEFT(I28,(FIND("°",I28,1)-1)))+(MID(I28,(FIND("°",I28,1)+1),(FIND("'",I28,1))-(FIND("°",I28,1)+1))/60))*(IF(RIGHT(I28,1)="E",1,-1))</f>
        <v>-125.3899167</v>
      </c>
    </row>
    <row r="29">
      <c r="A29" s="23" t="s">
        <v>56</v>
      </c>
      <c r="B29" s="23" t="s">
        <v>57</v>
      </c>
      <c r="C29" s="20">
        <v>274.0</v>
      </c>
      <c r="D29" s="20">
        <v>3.0</v>
      </c>
      <c r="E29" s="17">
        <v>42568.0</v>
      </c>
      <c r="F29" s="34">
        <v>0.09027777777777778</v>
      </c>
      <c r="G29" s="11"/>
      <c r="H29" s="11" t="s">
        <v>63</v>
      </c>
      <c r="I29" s="11" t="s">
        <v>64</v>
      </c>
      <c r="J29" s="11">
        <v>2903.0</v>
      </c>
      <c r="K29" s="20" t="s">
        <v>95</v>
      </c>
      <c r="L29" s="18"/>
      <c r="M29" s="12" t="str">
        <f t="shared" si="9"/>
        <v>44.51523833</v>
      </c>
      <c r="N29" s="12" t="str">
        <f t="shared" si="10"/>
        <v>-125.3898133</v>
      </c>
    </row>
    <row r="30">
      <c r="A30" s="23" t="s">
        <v>60</v>
      </c>
      <c r="B30" s="23" t="s">
        <v>61</v>
      </c>
      <c r="C30" s="20" t="s">
        <v>62</v>
      </c>
      <c r="D30" s="20">
        <v>3.0</v>
      </c>
      <c r="E30" s="17">
        <v>42568.0</v>
      </c>
      <c r="F30" s="34">
        <v>0.09027777777777778</v>
      </c>
      <c r="G30" s="11"/>
      <c r="H30" s="11" t="s">
        <v>63</v>
      </c>
      <c r="I30" s="11" t="s">
        <v>64</v>
      </c>
      <c r="J30" s="11">
        <v>2903.0</v>
      </c>
      <c r="K30" s="20" t="s">
        <v>95</v>
      </c>
      <c r="L30" s="18"/>
      <c r="M30" s="12" t="str">
        <f t="shared" si="9"/>
        <v>44.51523833</v>
      </c>
      <c r="N30" s="12" t="str">
        <f t="shared" si="10"/>
        <v>-125.3898133</v>
      </c>
    </row>
    <row r="31">
      <c r="A31" s="23" t="s">
        <v>65</v>
      </c>
      <c r="B31" s="23" t="s">
        <v>66</v>
      </c>
      <c r="C31" s="20">
        <v>155.0</v>
      </c>
      <c r="D31" s="20">
        <v>3.0</v>
      </c>
      <c r="E31" s="17">
        <v>42568.0</v>
      </c>
      <c r="F31" s="34">
        <v>0.09027777777777778</v>
      </c>
      <c r="G31" s="11"/>
      <c r="H31" s="11" t="s">
        <v>63</v>
      </c>
      <c r="I31" s="11" t="s">
        <v>64</v>
      </c>
      <c r="J31" s="11">
        <v>2903.0</v>
      </c>
      <c r="K31" s="20" t="s">
        <v>95</v>
      </c>
      <c r="L31" s="18"/>
      <c r="M31" s="12" t="str">
        <f t="shared" si="9"/>
        <v>44.51523833</v>
      </c>
      <c r="N31" s="12" t="str">
        <f t="shared" si="10"/>
        <v>-125.3898133</v>
      </c>
    </row>
    <row r="32">
      <c r="A32" s="23" t="s">
        <v>67</v>
      </c>
      <c r="B32" s="23" t="s">
        <v>68</v>
      </c>
      <c r="C32" s="20">
        <v>18813.0</v>
      </c>
      <c r="D32" s="20">
        <v>3.0</v>
      </c>
      <c r="E32" s="17">
        <v>42568.0</v>
      </c>
      <c r="F32" s="34">
        <v>0.09027777777777778</v>
      </c>
      <c r="G32" s="11"/>
      <c r="H32" s="11" t="s">
        <v>88</v>
      </c>
      <c r="I32" s="11" t="s">
        <v>89</v>
      </c>
      <c r="J32" s="11">
        <v>2902.0</v>
      </c>
      <c r="K32" s="20" t="s">
        <v>95</v>
      </c>
      <c r="L32" s="18"/>
      <c r="M32" s="12" t="str">
        <f t="shared" si="9"/>
        <v>44.51519333</v>
      </c>
      <c r="N32" s="12" t="str">
        <f t="shared" si="10"/>
        <v>-125.3898733</v>
      </c>
    </row>
    <row r="33">
      <c r="A33" s="23" t="s">
        <v>69</v>
      </c>
      <c r="B33" s="23" t="s">
        <v>70</v>
      </c>
      <c r="C33" s="20">
        <v>1291.0</v>
      </c>
      <c r="D33" s="20">
        <v>3.0</v>
      </c>
      <c r="E33" s="17">
        <v>42568.0</v>
      </c>
      <c r="F33" s="34">
        <v>0.09027777777777778</v>
      </c>
      <c r="G33" s="11"/>
      <c r="H33" s="11" t="s">
        <v>88</v>
      </c>
      <c r="I33" s="11" t="s">
        <v>89</v>
      </c>
      <c r="J33" s="11">
        <v>2902.0</v>
      </c>
      <c r="K33" s="20" t="s">
        <v>95</v>
      </c>
      <c r="L33" s="18"/>
      <c r="M33" s="12" t="str">
        <f t="shared" si="9"/>
        <v>44.51519333</v>
      </c>
      <c r="N33" s="12" t="str">
        <f t="shared" si="10"/>
        <v>-125.3898733</v>
      </c>
    </row>
    <row r="34">
      <c r="A34" s="23" t="s">
        <v>71</v>
      </c>
      <c r="B34" s="23" t="s">
        <v>72</v>
      </c>
      <c r="C34" s="20" t="s">
        <v>73</v>
      </c>
      <c r="D34" s="20">
        <v>3.0</v>
      </c>
      <c r="E34" s="17">
        <v>42590.0</v>
      </c>
      <c r="F34" s="34">
        <v>0.8479166666666667</v>
      </c>
      <c r="G34" s="11"/>
      <c r="H34" s="11" t="s">
        <v>93</v>
      </c>
      <c r="I34" s="11" t="s">
        <v>94</v>
      </c>
      <c r="J34" s="11">
        <v>2900.0</v>
      </c>
      <c r="K34" s="20" t="s">
        <v>95</v>
      </c>
      <c r="L34" s="18"/>
      <c r="M34" s="12" t="str">
        <f t="shared" si="9"/>
        <v>44.52230333</v>
      </c>
      <c r="N34" s="12" t="str">
        <f t="shared" si="10"/>
        <v>-125.3804067</v>
      </c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36"/>
      <c r="N35" s="36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36"/>
      <c r="N36" s="36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36"/>
      <c r="N37" s="36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36"/>
      <c r="N38" s="36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36"/>
      <c r="N39" s="36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36"/>
      <c r="N40" s="36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36"/>
      <c r="N41" s="36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36"/>
      <c r="N42" s="36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36"/>
      <c r="N43" s="36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36"/>
      <c r="N44" s="36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36"/>
      <c r="N45" s="36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36"/>
      <c r="N46" s="36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36"/>
      <c r="N47" s="36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36"/>
      <c r="N48" s="36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36"/>
      <c r="N49" s="36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36"/>
      <c r="N50" s="36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36"/>
      <c r="N51" s="36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36"/>
      <c r="N52" s="36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36"/>
      <c r="N53" s="36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36"/>
      <c r="N54" s="36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36"/>
      <c r="N55" s="36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36"/>
      <c r="N56" s="36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36"/>
      <c r="N57" s="36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36"/>
      <c r="N58" s="36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36"/>
      <c r="N59" s="36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36"/>
      <c r="N60" s="36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36"/>
      <c r="N61" s="36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36"/>
      <c r="N62" s="36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36"/>
      <c r="N63" s="36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36"/>
      <c r="N64" s="36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36"/>
      <c r="N65" s="36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36"/>
      <c r="N66" s="36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36"/>
      <c r="N67" s="36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36"/>
      <c r="N68" s="36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36"/>
      <c r="N69" s="36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36"/>
      <c r="N70" s="36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36"/>
      <c r="N71" s="36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36"/>
      <c r="N72" s="36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36"/>
      <c r="N73" s="36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36"/>
      <c r="N74" s="36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36"/>
      <c r="N75" s="36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36"/>
      <c r="N76" s="36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36"/>
      <c r="N77" s="36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36"/>
      <c r="N78" s="36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36"/>
      <c r="N79" s="36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36"/>
      <c r="N80" s="36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36"/>
      <c r="N81" s="36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36"/>
      <c r="N82" s="36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36"/>
      <c r="N83" s="36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36"/>
      <c r="N84" s="36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36"/>
      <c r="N85" s="36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36"/>
      <c r="N86" s="36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36"/>
      <c r="N87" s="36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36"/>
      <c r="N88" s="36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36"/>
      <c r="N89" s="36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36"/>
      <c r="N90" s="36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36"/>
      <c r="N91" s="36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36"/>
      <c r="N92" s="36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36"/>
      <c r="N93" s="36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36"/>
      <c r="N94" s="36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36"/>
      <c r="N95" s="36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36"/>
      <c r="N96" s="36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36"/>
      <c r="N97" s="36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36"/>
      <c r="N98" s="36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36"/>
      <c r="N99" s="36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36"/>
      <c r="N100" s="36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36"/>
      <c r="N101" s="36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36"/>
      <c r="N102" s="36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36"/>
      <c r="N103" s="36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36"/>
      <c r="N104" s="36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36"/>
      <c r="N105" s="36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36"/>
      <c r="N106" s="36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36"/>
      <c r="N107" s="36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36"/>
      <c r="N108" s="36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36"/>
      <c r="N109" s="36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36"/>
      <c r="N110" s="36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36"/>
      <c r="N111" s="36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36"/>
      <c r="N112" s="36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36"/>
      <c r="N113" s="36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36"/>
      <c r="N114" s="36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36"/>
      <c r="N115" s="36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36"/>
      <c r="N116" s="36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36"/>
      <c r="N117" s="36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36"/>
      <c r="N118" s="36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36"/>
      <c r="N119" s="36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36"/>
      <c r="N120" s="36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36"/>
      <c r="N121" s="36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36"/>
      <c r="N122" s="36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36"/>
      <c r="N123" s="36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36"/>
      <c r="N124" s="36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36"/>
      <c r="N125" s="36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36"/>
      <c r="N126" s="36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36"/>
      <c r="N127" s="36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36"/>
      <c r="N128" s="36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36"/>
      <c r="N129" s="36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36"/>
      <c r="N130" s="36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36"/>
      <c r="N131" s="36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36"/>
      <c r="N132" s="36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36"/>
      <c r="N133" s="36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36"/>
      <c r="N134" s="36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36"/>
      <c r="N135" s="36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36"/>
      <c r="N136" s="36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36"/>
      <c r="N137" s="36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36"/>
      <c r="N138" s="36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36"/>
      <c r="N139" s="36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36"/>
      <c r="N140" s="36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36"/>
      <c r="N141" s="36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36"/>
      <c r="N142" s="36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36"/>
      <c r="N143" s="36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36"/>
      <c r="N144" s="36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36"/>
      <c r="N145" s="36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36"/>
      <c r="N146" s="36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36"/>
      <c r="N147" s="36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36"/>
      <c r="N148" s="36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36"/>
      <c r="N149" s="36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36"/>
      <c r="N150" s="36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36"/>
      <c r="N151" s="36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36"/>
      <c r="N152" s="36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36"/>
      <c r="N153" s="36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36"/>
      <c r="N154" s="36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36"/>
      <c r="N155" s="36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36"/>
      <c r="N156" s="36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36"/>
      <c r="N157" s="36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36"/>
      <c r="N158" s="36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36"/>
      <c r="N159" s="36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36"/>
      <c r="N160" s="36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36"/>
      <c r="N161" s="36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36"/>
      <c r="N162" s="36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36"/>
      <c r="N163" s="36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36"/>
      <c r="N164" s="36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36"/>
      <c r="N165" s="36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36"/>
      <c r="N166" s="36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36"/>
      <c r="N167" s="36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36"/>
      <c r="N168" s="36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36"/>
      <c r="N169" s="36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36"/>
      <c r="N170" s="36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36"/>
      <c r="N171" s="36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36"/>
      <c r="N172" s="36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36"/>
      <c r="N173" s="36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36"/>
      <c r="N174" s="36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36"/>
      <c r="N175" s="36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36"/>
      <c r="N176" s="36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36"/>
      <c r="N177" s="36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36"/>
      <c r="N178" s="36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36"/>
      <c r="N179" s="36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36"/>
      <c r="N180" s="36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36"/>
      <c r="N181" s="36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36"/>
      <c r="N182" s="36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36"/>
      <c r="N183" s="36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36"/>
      <c r="N184" s="36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36"/>
      <c r="N185" s="36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36"/>
      <c r="N186" s="36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36"/>
      <c r="N187" s="36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36"/>
      <c r="N188" s="36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36"/>
      <c r="N189" s="36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36"/>
      <c r="N190" s="36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36"/>
      <c r="N191" s="36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36"/>
      <c r="N192" s="36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36"/>
      <c r="N193" s="36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36"/>
      <c r="N194" s="36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36"/>
      <c r="N195" s="36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36"/>
      <c r="N196" s="36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36"/>
      <c r="N197" s="36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36"/>
      <c r="N198" s="36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36"/>
      <c r="N199" s="36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36"/>
      <c r="N200" s="36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36"/>
      <c r="N201" s="36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36"/>
      <c r="N202" s="36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36"/>
      <c r="N203" s="36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36"/>
      <c r="N204" s="36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36"/>
      <c r="N205" s="36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36"/>
      <c r="N206" s="36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36"/>
      <c r="N207" s="36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36"/>
      <c r="N208" s="36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36"/>
      <c r="N209" s="36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36"/>
      <c r="N210" s="36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36"/>
      <c r="N211" s="36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36"/>
      <c r="N212" s="36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36"/>
      <c r="N213" s="36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36"/>
      <c r="N214" s="36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36"/>
      <c r="N215" s="36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36"/>
      <c r="N216" s="36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36"/>
      <c r="N217" s="36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36"/>
      <c r="N218" s="36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36"/>
      <c r="N219" s="36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36"/>
      <c r="N220" s="36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36"/>
      <c r="N221" s="36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36"/>
      <c r="N222" s="36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36"/>
      <c r="N223" s="36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36"/>
      <c r="N224" s="36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36"/>
      <c r="N225" s="36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36"/>
      <c r="N226" s="36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36"/>
      <c r="N227" s="36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36"/>
      <c r="N228" s="36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36"/>
      <c r="N229" s="36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36"/>
      <c r="N230" s="36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36"/>
      <c r="N231" s="36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36"/>
      <c r="N232" s="36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36"/>
      <c r="N233" s="36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36"/>
      <c r="N234" s="36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36"/>
      <c r="N235" s="36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36"/>
      <c r="N236" s="36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36"/>
      <c r="N237" s="36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36"/>
      <c r="N238" s="36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36"/>
      <c r="N239" s="36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36"/>
      <c r="N240" s="36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36"/>
      <c r="N241" s="36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36"/>
      <c r="N242" s="36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36"/>
      <c r="N243" s="36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36"/>
      <c r="N244" s="36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36"/>
      <c r="N245" s="36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36"/>
      <c r="N246" s="36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36"/>
      <c r="N247" s="36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36"/>
      <c r="N248" s="36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36"/>
      <c r="N249" s="36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36"/>
      <c r="N250" s="36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36"/>
      <c r="N251" s="36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36"/>
      <c r="N252" s="36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36"/>
      <c r="N253" s="36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36"/>
      <c r="N254" s="36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36"/>
      <c r="N255" s="36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36"/>
      <c r="N256" s="36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36"/>
      <c r="N257" s="36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36"/>
      <c r="N258" s="36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36"/>
      <c r="N259" s="36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36"/>
      <c r="N260" s="36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36"/>
      <c r="N261" s="36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36"/>
      <c r="N262" s="36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36"/>
      <c r="N263" s="36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36"/>
      <c r="N264" s="36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36"/>
      <c r="N265" s="36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36"/>
      <c r="N266" s="36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36"/>
      <c r="N267" s="36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36"/>
      <c r="N268" s="36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36"/>
      <c r="N269" s="36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36"/>
      <c r="N270" s="36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36"/>
      <c r="N271" s="36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36"/>
      <c r="N272" s="36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36"/>
      <c r="N273" s="36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36"/>
      <c r="N274" s="36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36"/>
      <c r="N275" s="36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36"/>
      <c r="N276" s="36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36"/>
      <c r="N277" s="36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36"/>
      <c r="N278" s="36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36"/>
      <c r="N279" s="36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36"/>
      <c r="N280" s="36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36"/>
      <c r="N281" s="36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36"/>
      <c r="N282" s="36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36"/>
      <c r="N283" s="36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36"/>
      <c r="N284" s="36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36"/>
      <c r="N285" s="36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36"/>
      <c r="N286" s="36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36"/>
      <c r="N287" s="36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36"/>
      <c r="N288" s="36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36"/>
      <c r="N289" s="36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36"/>
      <c r="N290" s="36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36"/>
      <c r="N291" s="36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36"/>
      <c r="N292" s="36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36"/>
      <c r="N293" s="36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36"/>
      <c r="N294" s="36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36"/>
      <c r="N295" s="36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36"/>
      <c r="N296" s="36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36"/>
      <c r="N297" s="36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36"/>
      <c r="N298" s="36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36"/>
      <c r="N299" s="36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36"/>
      <c r="N300" s="36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36"/>
      <c r="N301" s="36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36"/>
      <c r="N302" s="36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36"/>
      <c r="N303" s="36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36"/>
      <c r="N304" s="36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36"/>
      <c r="N305" s="36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36"/>
      <c r="N306" s="36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36"/>
      <c r="N307" s="36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36"/>
      <c r="N308" s="36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36"/>
      <c r="N309" s="36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36"/>
      <c r="N310" s="36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36"/>
      <c r="N311" s="36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36"/>
      <c r="N312" s="36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36"/>
      <c r="N313" s="36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36"/>
      <c r="N314" s="36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36"/>
      <c r="N315" s="36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36"/>
      <c r="N316" s="36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36"/>
      <c r="N317" s="36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36"/>
      <c r="N318" s="36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36"/>
      <c r="N319" s="36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36"/>
      <c r="N320" s="36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36"/>
      <c r="N321" s="36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36"/>
      <c r="N322" s="36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36"/>
      <c r="N323" s="36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36"/>
      <c r="N324" s="36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36"/>
      <c r="N325" s="36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36"/>
      <c r="N326" s="36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36"/>
      <c r="N327" s="36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36"/>
      <c r="N328" s="36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36"/>
      <c r="N329" s="36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36"/>
      <c r="N330" s="36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36"/>
      <c r="N331" s="36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36"/>
      <c r="N332" s="36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36"/>
      <c r="N333" s="36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36"/>
      <c r="N334" s="36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36"/>
      <c r="N335" s="36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36"/>
      <c r="N336" s="36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36"/>
      <c r="N337" s="36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36"/>
      <c r="N338" s="36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36"/>
      <c r="N339" s="36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36"/>
      <c r="N340" s="36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36"/>
      <c r="N341" s="36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36"/>
      <c r="N342" s="36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36"/>
      <c r="N343" s="36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36"/>
      <c r="N344" s="36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36"/>
      <c r="N345" s="36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36"/>
      <c r="N346" s="36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36"/>
      <c r="N347" s="36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36"/>
      <c r="N348" s="36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36"/>
      <c r="N349" s="36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36"/>
      <c r="N350" s="36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36"/>
      <c r="N351" s="36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36"/>
      <c r="N352" s="36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36"/>
      <c r="N353" s="36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36"/>
      <c r="N354" s="36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36"/>
      <c r="N355" s="36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36"/>
      <c r="N356" s="36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36"/>
      <c r="N357" s="36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36"/>
      <c r="N358" s="36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36"/>
      <c r="N359" s="36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36"/>
      <c r="N360" s="36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36"/>
      <c r="N361" s="36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36"/>
      <c r="N362" s="36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36"/>
      <c r="N363" s="36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36"/>
      <c r="N364" s="36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36"/>
      <c r="N365" s="36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36"/>
      <c r="N366" s="36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36"/>
      <c r="N367" s="36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36"/>
      <c r="N368" s="36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36"/>
      <c r="N369" s="36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36"/>
      <c r="N370" s="36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36"/>
      <c r="N371" s="36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36"/>
      <c r="N372" s="36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36"/>
      <c r="N373" s="36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36"/>
      <c r="N374" s="36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36"/>
      <c r="N375" s="36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36"/>
      <c r="N376" s="36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36"/>
      <c r="N377" s="36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36"/>
      <c r="N378" s="36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36"/>
      <c r="N379" s="36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36"/>
      <c r="N380" s="36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36"/>
      <c r="N381" s="36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36"/>
      <c r="N382" s="36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36"/>
      <c r="N383" s="36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36"/>
      <c r="N384" s="36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36"/>
      <c r="N385" s="36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36"/>
      <c r="N386" s="36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36"/>
      <c r="N387" s="36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36"/>
      <c r="N388" s="36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36"/>
      <c r="N389" s="36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36"/>
      <c r="N390" s="36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36"/>
      <c r="N391" s="36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36"/>
      <c r="N392" s="36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36"/>
      <c r="N393" s="36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36"/>
      <c r="N394" s="36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36"/>
      <c r="N395" s="36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36"/>
      <c r="N396" s="36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36"/>
      <c r="N397" s="36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36"/>
      <c r="N398" s="36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36"/>
      <c r="N399" s="36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36"/>
      <c r="N400" s="36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36"/>
      <c r="N401" s="36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36"/>
      <c r="N402" s="36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36"/>
      <c r="N403" s="36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36"/>
      <c r="N404" s="36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36"/>
      <c r="N405" s="36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36"/>
      <c r="N406" s="36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36"/>
      <c r="N407" s="36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36"/>
      <c r="N408" s="36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36"/>
      <c r="N409" s="36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36"/>
      <c r="N410" s="36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36"/>
      <c r="N411" s="36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36"/>
      <c r="N412" s="36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36"/>
      <c r="N413" s="36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36"/>
      <c r="N414" s="36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36"/>
      <c r="N415" s="36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36"/>
      <c r="N416" s="36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36"/>
      <c r="N417" s="36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36"/>
      <c r="N418" s="36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36"/>
      <c r="N419" s="36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36"/>
      <c r="N420" s="36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36"/>
      <c r="N421" s="36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36"/>
      <c r="N422" s="36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36"/>
      <c r="N423" s="36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36"/>
      <c r="N424" s="36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36"/>
      <c r="N425" s="36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36"/>
      <c r="N426" s="36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36"/>
      <c r="N427" s="36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36"/>
      <c r="N428" s="36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36"/>
      <c r="N429" s="36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36"/>
      <c r="N430" s="36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36"/>
      <c r="N431" s="36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36"/>
      <c r="N432" s="36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36"/>
      <c r="N433" s="36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36"/>
      <c r="N434" s="36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36"/>
      <c r="N435" s="36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36"/>
      <c r="N436" s="36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36"/>
      <c r="N437" s="36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36"/>
      <c r="N438" s="36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36"/>
      <c r="N439" s="36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36"/>
      <c r="N440" s="36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36"/>
      <c r="N441" s="36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36"/>
      <c r="N442" s="36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36"/>
      <c r="N443" s="36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36"/>
      <c r="N444" s="36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36"/>
      <c r="N445" s="36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36"/>
      <c r="N446" s="36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36"/>
      <c r="N447" s="36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36"/>
      <c r="N448" s="36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36"/>
      <c r="N449" s="36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36"/>
      <c r="N450" s="36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36"/>
      <c r="N451" s="36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36"/>
      <c r="N452" s="36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36"/>
      <c r="N453" s="36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36"/>
      <c r="N454" s="36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36"/>
      <c r="N455" s="36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36"/>
      <c r="N456" s="36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36"/>
      <c r="N457" s="36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36"/>
      <c r="N458" s="36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36"/>
      <c r="N459" s="36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36"/>
      <c r="N460" s="36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36"/>
      <c r="N461" s="36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36"/>
      <c r="N462" s="36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36"/>
      <c r="N463" s="36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36"/>
      <c r="N464" s="36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36"/>
      <c r="N465" s="36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36"/>
      <c r="N466" s="36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36"/>
      <c r="N467" s="36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36"/>
      <c r="N468" s="36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36"/>
      <c r="N469" s="36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36"/>
      <c r="N470" s="36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36"/>
      <c r="N471" s="36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36"/>
      <c r="N472" s="36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36"/>
      <c r="N473" s="36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36"/>
      <c r="N474" s="36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36"/>
      <c r="N475" s="36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36"/>
      <c r="N476" s="36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36"/>
      <c r="N477" s="36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36"/>
      <c r="N478" s="36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36"/>
      <c r="N479" s="36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36"/>
      <c r="N480" s="36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36"/>
      <c r="N481" s="36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36"/>
      <c r="N482" s="36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36"/>
      <c r="N483" s="36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36"/>
      <c r="N484" s="36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36"/>
      <c r="N485" s="36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36"/>
      <c r="N486" s="36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36"/>
      <c r="N487" s="36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36"/>
      <c r="N488" s="36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36"/>
      <c r="N489" s="36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36"/>
      <c r="N490" s="36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36"/>
      <c r="N491" s="36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36"/>
      <c r="N492" s="36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36"/>
      <c r="N493" s="36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36"/>
      <c r="N494" s="36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36"/>
      <c r="N495" s="36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36"/>
      <c r="N496" s="36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36"/>
      <c r="N497" s="36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36"/>
      <c r="N498" s="36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36"/>
      <c r="N499" s="36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36"/>
      <c r="N500" s="36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36"/>
      <c r="N501" s="36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36"/>
      <c r="N502" s="36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36"/>
      <c r="N503" s="36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36"/>
      <c r="N504" s="36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36"/>
      <c r="N505" s="36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36"/>
      <c r="N506" s="36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36"/>
      <c r="N507" s="36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36"/>
      <c r="N508" s="36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36"/>
      <c r="N509" s="36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36"/>
      <c r="N510" s="36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36"/>
      <c r="N511" s="36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36"/>
      <c r="N512" s="36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36"/>
      <c r="N513" s="36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36"/>
      <c r="N514" s="36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36"/>
      <c r="N515" s="36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36"/>
      <c r="N516" s="36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36"/>
      <c r="N517" s="36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36"/>
      <c r="N518" s="36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36"/>
      <c r="N519" s="36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36"/>
      <c r="N520" s="36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36"/>
      <c r="N521" s="36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36"/>
      <c r="N522" s="36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36"/>
      <c r="N523" s="36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36"/>
      <c r="N524" s="36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36"/>
      <c r="N525" s="36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36"/>
      <c r="N526" s="36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36"/>
      <c r="N527" s="36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36"/>
      <c r="N528" s="36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36"/>
      <c r="N529" s="36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36"/>
      <c r="N530" s="36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36"/>
      <c r="N531" s="36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36"/>
      <c r="N532" s="36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36"/>
      <c r="N533" s="36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36"/>
      <c r="N534" s="36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36"/>
      <c r="N535" s="36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36"/>
      <c r="N536" s="36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36"/>
      <c r="N537" s="36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36"/>
      <c r="N538" s="36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36"/>
      <c r="N539" s="36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36"/>
      <c r="N540" s="36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36"/>
      <c r="N541" s="36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36"/>
      <c r="N542" s="36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36"/>
      <c r="N543" s="36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36"/>
      <c r="N544" s="36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36"/>
      <c r="N545" s="36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36"/>
      <c r="N546" s="36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36"/>
      <c r="N547" s="36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36"/>
      <c r="N548" s="36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36"/>
      <c r="N549" s="36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36"/>
      <c r="N550" s="36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36"/>
      <c r="N551" s="36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36"/>
      <c r="N552" s="36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36"/>
      <c r="N553" s="36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36"/>
      <c r="N554" s="36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36"/>
      <c r="N555" s="36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36"/>
      <c r="N556" s="36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36"/>
      <c r="N557" s="36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36"/>
      <c r="N558" s="36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36"/>
      <c r="N559" s="36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36"/>
      <c r="N560" s="36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36"/>
      <c r="N561" s="36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36"/>
      <c r="N562" s="36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36"/>
      <c r="N563" s="36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36"/>
      <c r="N564" s="36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36"/>
      <c r="N565" s="36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36"/>
      <c r="N566" s="36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36"/>
      <c r="N567" s="36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36"/>
      <c r="N568" s="36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36"/>
      <c r="N569" s="36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36"/>
      <c r="N570" s="36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36"/>
      <c r="N571" s="36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36"/>
      <c r="N572" s="36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36"/>
      <c r="N573" s="36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36"/>
      <c r="N574" s="36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36"/>
      <c r="N575" s="36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36"/>
      <c r="N576" s="36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36"/>
      <c r="N577" s="36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36"/>
      <c r="N578" s="36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36"/>
      <c r="N579" s="36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36"/>
      <c r="N580" s="36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36"/>
      <c r="N581" s="36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36"/>
      <c r="N582" s="36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36"/>
      <c r="N583" s="36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36"/>
      <c r="N584" s="36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36"/>
      <c r="N585" s="36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36"/>
      <c r="N586" s="36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36"/>
      <c r="N587" s="36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36"/>
      <c r="N588" s="36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36"/>
      <c r="N589" s="36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36"/>
      <c r="N590" s="36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36"/>
      <c r="N591" s="36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36"/>
      <c r="N592" s="36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36"/>
      <c r="N593" s="36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36"/>
      <c r="N594" s="36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36"/>
      <c r="N595" s="36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36"/>
      <c r="N596" s="36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36"/>
      <c r="N597" s="36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36"/>
      <c r="N598" s="36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36"/>
      <c r="N599" s="36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36"/>
      <c r="N600" s="36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36"/>
      <c r="N601" s="36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36"/>
      <c r="N602" s="36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36"/>
      <c r="N603" s="36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36"/>
      <c r="N604" s="36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36"/>
      <c r="N605" s="36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36"/>
      <c r="N606" s="36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36"/>
      <c r="N607" s="36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36"/>
      <c r="N608" s="36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36"/>
      <c r="N609" s="36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36"/>
      <c r="N610" s="36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36"/>
      <c r="N611" s="36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36"/>
      <c r="N612" s="36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36"/>
      <c r="N613" s="36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36"/>
      <c r="N614" s="36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36"/>
      <c r="N615" s="36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36"/>
      <c r="N616" s="36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36"/>
      <c r="N617" s="36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36"/>
      <c r="N618" s="36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36"/>
      <c r="N619" s="36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36"/>
      <c r="N620" s="36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36"/>
      <c r="N621" s="36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36"/>
      <c r="N622" s="36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36"/>
      <c r="N623" s="36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36"/>
      <c r="N624" s="36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36"/>
      <c r="N625" s="36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36"/>
      <c r="N626" s="36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36"/>
      <c r="N627" s="36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36"/>
      <c r="N628" s="36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36"/>
      <c r="N629" s="36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36"/>
      <c r="N630" s="36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36"/>
      <c r="N631" s="36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36"/>
      <c r="N632" s="36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36"/>
      <c r="N633" s="36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36"/>
      <c r="N634" s="36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36"/>
      <c r="N635" s="36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36"/>
      <c r="N636" s="36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36"/>
      <c r="N637" s="36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36"/>
      <c r="N638" s="36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36"/>
      <c r="N639" s="36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36"/>
      <c r="N640" s="36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36"/>
      <c r="N641" s="36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36"/>
      <c r="N642" s="36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36"/>
      <c r="N643" s="36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36"/>
      <c r="N644" s="36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36"/>
      <c r="N645" s="36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36"/>
      <c r="N646" s="36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36"/>
      <c r="N647" s="36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36"/>
      <c r="N648" s="36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36"/>
      <c r="N649" s="36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36"/>
      <c r="N650" s="36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36"/>
      <c r="N651" s="36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36"/>
      <c r="N652" s="36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36"/>
      <c r="N653" s="36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36"/>
      <c r="N654" s="36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36"/>
      <c r="N655" s="36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36"/>
      <c r="N656" s="36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36"/>
      <c r="N657" s="36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36"/>
      <c r="N658" s="36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36"/>
      <c r="N659" s="36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36"/>
      <c r="N660" s="36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36"/>
      <c r="N661" s="36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36"/>
      <c r="N662" s="36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36"/>
      <c r="N663" s="36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36"/>
      <c r="N664" s="36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36"/>
      <c r="N665" s="36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36"/>
      <c r="N666" s="36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36"/>
      <c r="N667" s="36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36"/>
      <c r="N668" s="36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36"/>
      <c r="N669" s="36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36"/>
      <c r="N670" s="36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36"/>
      <c r="N671" s="36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36"/>
      <c r="N672" s="36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36"/>
      <c r="N673" s="36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36"/>
      <c r="N674" s="36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36"/>
      <c r="N675" s="36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36"/>
      <c r="N676" s="36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36"/>
      <c r="N677" s="36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36"/>
      <c r="N678" s="36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36"/>
      <c r="N679" s="36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36"/>
      <c r="N680" s="36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36"/>
      <c r="N681" s="36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36"/>
      <c r="N682" s="36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36"/>
      <c r="N683" s="36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36"/>
      <c r="N684" s="36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36"/>
      <c r="N685" s="36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36"/>
      <c r="N686" s="36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36"/>
      <c r="N687" s="36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36"/>
      <c r="N688" s="36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36"/>
      <c r="N689" s="36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36"/>
      <c r="N690" s="36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36"/>
      <c r="N691" s="36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36"/>
      <c r="N692" s="36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36"/>
      <c r="N693" s="36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36"/>
      <c r="N694" s="36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36"/>
      <c r="N695" s="36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36"/>
      <c r="N696" s="36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36"/>
      <c r="N697" s="36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36"/>
      <c r="N698" s="36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36"/>
      <c r="N699" s="36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36"/>
      <c r="N700" s="36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36"/>
      <c r="N701" s="36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36"/>
      <c r="N702" s="36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36"/>
      <c r="N703" s="36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36"/>
      <c r="N704" s="36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36"/>
      <c r="N705" s="36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36"/>
      <c r="N706" s="36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36"/>
      <c r="N707" s="36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36"/>
      <c r="N708" s="36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36"/>
      <c r="N709" s="36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36"/>
      <c r="N710" s="36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36"/>
      <c r="N711" s="36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36"/>
      <c r="N712" s="36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36"/>
      <c r="N713" s="36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36"/>
      <c r="N714" s="36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36"/>
      <c r="N715" s="36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36"/>
      <c r="N716" s="36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36"/>
      <c r="N717" s="36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36"/>
      <c r="N718" s="36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36"/>
      <c r="N719" s="36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36"/>
      <c r="N720" s="36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36"/>
      <c r="N721" s="36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36"/>
      <c r="N722" s="36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36"/>
      <c r="N723" s="36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36"/>
      <c r="N724" s="36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36"/>
      <c r="N725" s="36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36"/>
      <c r="N726" s="36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36"/>
      <c r="N727" s="36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36"/>
      <c r="N728" s="36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36"/>
      <c r="N729" s="36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36"/>
      <c r="N730" s="36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36"/>
      <c r="N731" s="36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36"/>
      <c r="N732" s="36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36"/>
      <c r="N733" s="36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36"/>
      <c r="N734" s="36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36"/>
      <c r="N735" s="36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36"/>
      <c r="N736" s="36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36"/>
      <c r="N737" s="36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36"/>
      <c r="N738" s="36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36"/>
      <c r="N739" s="36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36"/>
      <c r="N740" s="36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36"/>
      <c r="N741" s="36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36"/>
      <c r="N742" s="36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36"/>
      <c r="N743" s="36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36"/>
      <c r="N744" s="36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36"/>
      <c r="N745" s="36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36"/>
      <c r="N746" s="36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36"/>
      <c r="N747" s="36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36"/>
      <c r="N748" s="36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36"/>
      <c r="N749" s="36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36"/>
      <c r="N750" s="36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36"/>
      <c r="N751" s="36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36"/>
      <c r="N752" s="36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36"/>
      <c r="N753" s="36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36"/>
      <c r="N754" s="36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36"/>
      <c r="N755" s="36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36"/>
      <c r="N756" s="36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36"/>
      <c r="N757" s="36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36"/>
      <c r="N758" s="36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36"/>
      <c r="N759" s="36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36"/>
      <c r="N760" s="36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36"/>
      <c r="N761" s="36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36"/>
      <c r="N762" s="36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36"/>
      <c r="N763" s="36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36"/>
      <c r="N764" s="36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36"/>
      <c r="N765" s="36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36"/>
      <c r="N766" s="36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36"/>
      <c r="N767" s="36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36"/>
      <c r="N768" s="36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36"/>
      <c r="N769" s="36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36"/>
      <c r="N770" s="36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36"/>
      <c r="N771" s="36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36"/>
      <c r="N772" s="36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36"/>
      <c r="N773" s="36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36"/>
      <c r="N774" s="36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36"/>
      <c r="N775" s="36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36"/>
      <c r="N776" s="36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36"/>
      <c r="N777" s="36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36"/>
      <c r="N778" s="36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36"/>
      <c r="N779" s="36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36"/>
      <c r="N780" s="36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36"/>
      <c r="N781" s="36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36"/>
      <c r="N782" s="36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36"/>
      <c r="N783" s="36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36"/>
      <c r="N784" s="36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36"/>
      <c r="N785" s="36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36"/>
      <c r="N786" s="36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36"/>
      <c r="N787" s="36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36"/>
      <c r="N788" s="36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36"/>
      <c r="N789" s="36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36"/>
      <c r="N790" s="36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36"/>
      <c r="N791" s="36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36"/>
      <c r="N792" s="36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36"/>
      <c r="N793" s="36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36"/>
      <c r="N794" s="36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36"/>
      <c r="N795" s="36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36"/>
      <c r="N796" s="36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36"/>
      <c r="N797" s="36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36"/>
      <c r="N798" s="36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36"/>
      <c r="N799" s="36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36"/>
      <c r="N800" s="36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36"/>
      <c r="N801" s="36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36"/>
      <c r="N802" s="36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36"/>
      <c r="N803" s="36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36"/>
      <c r="N804" s="36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36"/>
      <c r="N805" s="36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36"/>
      <c r="N806" s="36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36"/>
      <c r="N807" s="36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36"/>
      <c r="N808" s="36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36"/>
      <c r="N809" s="36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36"/>
      <c r="N810" s="36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36"/>
      <c r="N811" s="36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36"/>
      <c r="N812" s="36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36"/>
      <c r="N813" s="36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36"/>
      <c r="N814" s="36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36"/>
      <c r="N815" s="36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36"/>
      <c r="N816" s="36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36"/>
      <c r="N817" s="36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36"/>
      <c r="N818" s="36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36"/>
      <c r="N819" s="36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36"/>
      <c r="N820" s="36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36"/>
      <c r="N821" s="36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36"/>
      <c r="N822" s="36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36"/>
      <c r="N823" s="36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36"/>
      <c r="N824" s="36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36"/>
      <c r="N825" s="36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36"/>
      <c r="N826" s="36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36"/>
      <c r="N827" s="36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36"/>
      <c r="N828" s="36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36"/>
      <c r="N829" s="36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36"/>
      <c r="N830" s="36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36"/>
      <c r="N831" s="36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36"/>
      <c r="N832" s="36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36"/>
      <c r="N833" s="36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36"/>
      <c r="N834" s="36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36"/>
      <c r="N835" s="36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36"/>
      <c r="N836" s="36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36"/>
      <c r="N837" s="36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36"/>
      <c r="N838" s="36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36"/>
      <c r="N839" s="36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36"/>
      <c r="N840" s="36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36"/>
      <c r="N841" s="36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36"/>
      <c r="N842" s="36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36"/>
      <c r="N843" s="36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36"/>
      <c r="N844" s="36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36"/>
      <c r="N845" s="36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36"/>
      <c r="N846" s="36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36"/>
      <c r="N847" s="36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36"/>
      <c r="N848" s="36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36"/>
      <c r="N849" s="36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36"/>
      <c r="N850" s="36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36"/>
      <c r="N851" s="36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36"/>
      <c r="N852" s="36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36"/>
      <c r="N853" s="36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36"/>
      <c r="N854" s="36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36"/>
      <c r="N855" s="36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36"/>
      <c r="N856" s="36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36"/>
      <c r="N857" s="36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36"/>
      <c r="N858" s="36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36"/>
      <c r="N859" s="36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36"/>
      <c r="N860" s="36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36"/>
      <c r="N861" s="36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36"/>
      <c r="N862" s="36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36"/>
      <c r="N863" s="36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36"/>
      <c r="N864" s="36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36"/>
      <c r="N865" s="36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36"/>
      <c r="N866" s="36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36"/>
      <c r="N867" s="36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36"/>
      <c r="N868" s="36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36"/>
      <c r="N869" s="36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36"/>
      <c r="N870" s="36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36"/>
      <c r="N871" s="36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36"/>
      <c r="N872" s="36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36"/>
      <c r="N873" s="36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36"/>
      <c r="N874" s="36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36"/>
      <c r="N875" s="36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36"/>
      <c r="N876" s="36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36"/>
      <c r="N877" s="36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36"/>
      <c r="N878" s="36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36"/>
      <c r="N879" s="36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36"/>
      <c r="N880" s="36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36"/>
      <c r="N881" s="36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36"/>
      <c r="N882" s="36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36"/>
      <c r="N883" s="36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36"/>
      <c r="N884" s="36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36"/>
      <c r="N885" s="36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36"/>
      <c r="N886" s="36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36"/>
      <c r="N887" s="36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36"/>
      <c r="N888" s="36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36"/>
      <c r="N889" s="36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36"/>
      <c r="N890" s="36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36"/>
      <c r="N891" s="36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36"/>
      <c r="N892" s="36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36"/>
      <c r="N893" s="36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36"/>
      <c r="N894" s="36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36"/>
      <c r="N895" s="36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36"/>
      <c r="N896" s="36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36"/>
      <c r="N897" s="36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36"/>
      <c r="N898" s="36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36"/>
      <c r="N899" s="36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36"/>
      <c r="N900" s="36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36"/>
      <c r="N901" s="36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36"/>
      <c r="N902" s="36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36"/>
      <c r="N903" s="36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36"/>
      <c r="N904" s="36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36"/>
      <c r="N905" s="36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36"/>
      <c r="N906" s="36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36"/>
      <c r="N907" s="36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36"/>
      <c r="N908" s="36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36"/>
      <c r="N909" s="36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36"/>
      <c r="N910" s="36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36"/>
      <c r="N911" s="36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36"/>
      <c r="N912" s="36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36"/>
      <c r="N913" s="36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36"/>
      <c r="N914" s="36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36"/>
      <c r="N915" s="36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36"/>
      <c r="N916" s="36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36"/>
      <c r="N917" s="36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36"/>
      <c r="N918" s="36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36"/>
      <c r="N919" s="36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36"/>
      <c r="N920" s="36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36"/>
      <c r="N921" s="36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36"/>
      <c r="N922" s="36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36"/>
      <c r="N923" s="36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36"/>
      <c r="N924" s="36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36"/>
      <c r="N925" s="36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36"/>
      <c r="N926" s="36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36"/>
      <c r="N927" s="36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36"/>
      <c r="N928" s="36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36"/>
      <c r="N929" s="36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36"/>
      <c r="N930" s="36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36"/>
      <c r="N931" s="36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36"/>
      <c r="N932" s="36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36"/>
      <c r="N933" s="36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36"/>
      <c r="N934" s="36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36"/>
      <c r="N935" s="36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36"/>
      <c r="N936" s="36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36"/>
      <c r="N937" s="36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36"/>
      <c r="N938" s="36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36"/>
      <c r="N939" s="36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36"/>
      <c r="N940" s="36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36"/>
      <c r="N941" s="36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36"/>
      <c r="N942" s="36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36"/>
      <c r="N943" s="36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36"/>
      <c r="N944" s="36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36"/>
      <c r="N945" s="36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36"/>
      <c r="N946" s="36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36"/>
      <c r="N947" s="36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36"/>
      <c r="N948" s="36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36"/>
      <c r="N949" s="36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36"/>
      <c r="N950" s="36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36"/>
      <c r="N951" s="36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36"/>
      <c r="N952" s="36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36"/>
      <c r="N953" s="36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36"/>
      <c r="N954" s="36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36"/>
      <c r="N955" s="36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36"/>
      <c r="N956" s="36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36"/>
      <c r="N957" s="36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36"/>
      <c r="N958" s="36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36"/>
      <c r="N959" s="36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36"/>
      <c r="N960" s="36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36"/>
      <c r="N961" s="36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36"/>
      <c r="N962" s="36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36"/>
      <c r="N963" s="36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36"/>
      <c r="N964" s="36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36"/>
      <c r="N965" s="36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36"/>
      <c r="N966" s="36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36"/>
      <c r="N967" s="36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36"/>
      <c r="N968" s="36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36"/>
      <c r="N969" s="36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36"/>
      <c r="N970" s="36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36"/>
      <c r="N971" s="36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36"/>
      <c r="N972" s="36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36"/>
      <c r="N973" s="36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36"/>
      <c r="N974" s="36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36"/>
      <c r="N975" s="36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36"/>
      <c r="N976" s="36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36"/>
      <c r="N977" s="36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36"/>
      <c r="N978" s="36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36"/>
      <c r="N979" s="36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36"/>
      <c r="N980" s="36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36"/>
      <c r="N981" s="36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36"/>
      <c r="N982" s="36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36"/>
      <c r="N983" s="36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36"/>
      <c r="N984" s="36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36"/>
      <c r="N985" s="36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36"/>
      <c r="N986" s="36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36"/>
      <c r="N987" s="36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36"/>
      <c r="N988" s="36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36"/>
      <c r="N989" s="36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36"/>
      <c r="N990" s="36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36"/>
      <c r="N991" s="36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36"/>
      <c r="N992" s="36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36"/>
      <c r="N993" s="36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36"/>
      <c r="N994" s="36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36"/>
      <c r="N995" s="36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36"/>
      <c r="N996" s="36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36"/>
      <c r="N997" s="36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36"/>
      <c r="N998" s="36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36"/>
      <c r="N999" s="36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36"/>
      <c r="N1000" s="36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36"/>
      <c r="N1001" s="36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36"/>
      <c r="N1002" s="36"/>
    </row>
    <row r="100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36"/>
      <c r="N1003" s="36"/>
    </row>
    <row r="1004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36"/>
      <c r="N1004" s="36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54">
        <v>-0.021076</v>
      </c>
      <c r="B1" s="54">
        <v>-0.015292</v>
      </c>
      <c r="C1" s="54">
        <v>-0.013624</v>
      </c>
      <c r="D1" s="54">
        <v>-0.012136</v>
      </c>
      <c r="E1" s="54">
        <v>-0.010963</v>
      </c>
      <c r="F1" s="54">
        <v>-0.009183</v>
      </c>
      <c r="G1" s="54">
        <v>-0.009996</v>
      </c>
      <c r="H1" s="54">
        <v>-0.008621</v>
      </c>
      <c r="I1" s="54">
        <v>-0.00693</v>
      </c>
      <c r="J1" s="54">
        <v>-0.004803</v>
      </c>
      <c r="K1" s="54">
        <v>-0.004544</v>
      </c>
      <c r="L1" s="54">
        <v>-0.00211</v>
      </c>
      <c r="M1" s="54">
        <v>-0.001836</v>
      </c>
      <c r="N1" s="54">
        <v>-0.001332</v>
      </c>
      <c r="O1" s="54">
        <v>-5.2E-4</v>
      </c>
      <c r="P1" s="55">
        <v>4.4E-5</v>
      </c>
      <c r="Q1" s="54">
        <v>3.12E-4</v>
      </c>
      <c r="R1" s="54">
        <v>7.73E-4</v>
      </c>
      <c r="S1" s="54">
        <v>0.001141</v>
      </c>
      <c r="T1" s="54">
        <v>0.002075</v>
      </c>
      <c r="U1" s="54">
        <v>0.001403</v>
      </c>
      <c r="V1" s="54">
        <v>0.00232</v>
      </c>
      <c r="W1" s="54">
        <v>0.00214</v>
      </c>
      <c r="X1" s="54">
        <v>0.001963</v>
      </c>
      <c r="Y1" s="54">
        <v>0.0</v>
      </c>
      <c r="Z1" s="54">
        <v>-2.09E-4</v>
      </c>
      <c r="AA1" s="54">
        <v>0.001826</v>
      </c>
      <c r="AB1" s="54">
        <v>0.001175</v>
      </c>
      <c r="AC1" s="54">
        <v>-5.89E-4</v>
      </c>
      <c r="AD1" s="54">
        <v>-1.24E-4</v>
      </c>
      <c r="AE1" s="54">
        <v>-5.19E-4</v>
      </c>
      <c r="AF1" s="54">
        <v>-0.001336</v>
      </c>
      <c r="AG1" s="54">
        <v>-0.003056</v>
      </c>
      <c r="AH1" s="54">
        <v>-0.001306</v>
      </c>
    </row>
    <row r="2">
      <c r="A2" s="54">
        <v>-0.022366</v>
      </c>
      <c r="B2" s="54">
        <v>-0.016948</v>
      </c>
      <c r="C2" s="54">
        <v>-0.014773</v>
      </c>
      <c r="D2" s="54">
        <v>-0.013257</v>
      </c>
      <c r="E2" s="54">
        <v>-0.012616</v>
      </c>
      <c r="F2" s="54">
        <v>-0.011216</v>
      </c>
      <c r="G2" s="54">
        <v>-0.010635</v>
      </c>
      <c r="H2" s="54">
        <v>-0.009587</v>
      </c>
      <c r="I2" s="54">
        <v>-0.007469</v>
      </c>
      <c r="J2" s="54">
        <v>-0.005997</v>
      </c>
      <c r="K2" s="54">
        <v>-0.006017</v>
      </c>
      <c r="L2" s="54">
        <v>-0.004229</v>
      </c>
      <c r="M2" s="54">
        <v>-0.003726</v>
      </c>
      <c r="N2" s="54">
        <v>-0.002739</v>
      </c>
      <c r="O2" s="54">
        <v>-0.003172</v>
      </c>
      <c r="P2" s="54">
        <v>-0.001494</v>
      </c>
      <c r="Q2" s="54">
        <v>-0.001093</v>
      </c>
      <c r="R2" s="54">
        <v>-9.85E-4</v>
      </c>
      <c r="S2" s="54">
        <v>-7.71E-4</v>
      </c>
      <c r="T2" s="54">
        <v>2.73E-4</v>
      </c>
      <c r="U2" s="54">
        <v>1.91E-4</v>
      </c>
      <c r="V2" s="54">
        <v>-3.46E-4</v>
      </c>
      <c r="W2" s="54">
        <v>3.85E-4</v>
      </c>
      <c r="X2" s="54">
        <v>8.19E-4</v>
      </c>
      <c r="Y2" s="54">
        <v>0.0</v>
      </c>
      <c r="Z2" s="54">
        <v>-4.34E-4</v>
      </c>
      <c r="AA2" s="54">
        <v>-5.79E-4</v>
      </c>
      <c r="AB2" s="54">
        <v>0.00115</v>
      </c>
      <c r="AC2" s="54">
        <v>7.67E-4</v>
      </c>
      <c r="AD2" s="54">
        <v>0.001326</v>
      </c>
      <c r="AE2" s="54">
        <v>8.13E-4</v>
      </c>
      <c r="AF2" s="54">
        <v>2.11E-4</v>
      </c>
      <c r="AG2" s="54">
        <v>-9.24E-4</v>
      </c>
      <c r="AH2" s="54">
        <v>-0.001735</v>
      </c>
    </row>
    <row r="3">
      <c r="A3" s="54">
        <v>-0.023291</v>
      </c>
      <c r="B3" s="54">
        <v>-0.01795</v>
      </c>
      <c r="C3" s="54">
        <v>-0.016215</v>
      </c>
      <c r="D3" s="54">
        <v>-0.014659</v>
      </c>
      <c r="E3" s="54">
        <v>-0.013562</v>
      </c>
      <c r="F3" s="54">
        <v>-0.011392</v>
      </c>
      <c r="G3" s="54">
        <v>-0.012022</v>
      </c>
      <c r="H3" s="54">
        <v>-0.011213</v>
      </c>
      <c r="I3" s="54">
        <v>-0.009426</v>
      </c>
      <c r="J3" s="54">
        <v>-0.008775</v>
      </c>
      <c r="K3" s="54">
        <v>-0.006581</v>
      </c>
      <c r="L3" s="54">
        <v>-0.004881</v>
      </c>
      <c r="M3" s="54">
        <v>-0.004449</v>
      </c>
      <c r="N3" s="54">
        <v>-0.003693</v>
      </c>
      <c r="O3" s="54">
        <v>-0.003128</v>
      </c>
      <c r="P3" s="54">
        <v>-0.002621</v>
      </c>
      <c r="Q3" s="54">
        <v>-0.001462</v>
      </c>
      <c r="R3" s="54">
        <v>-0.001535</v>
      </c>
      <c r="S3" s="54">
        <v>-1.25E-4</v>
      </c>
      <c r="T3" s="54">
        <v>-0.001065</v>
      </c>
      <c r="U3" s="54">
        <v>0.001278</v>
      </c>
      <c r="V3" s="54">
        <v>6.98E-4</v>
      </c>
      <c r="W3" s="54">
        <v>5.83E-4</v>
      </c>
      <c r="X3" s="54">
        <v>2.8E-4</v>
      </c>
      <c r="Y3" s="54">
        <v>0.0</v>
      </c>
      <c r="Z3" s="54">
        <v>4.88E-4</v>
      </c>
      <c r="AA3" s="54">
        <v>0.001288</v>
      </c>
      <c r="AB3" s="54">
        <v>3.73E-4</v>
      </c>
      <c r="AC3" s="55">
        <v>1.3E-5</v>
      </c>
      <c r="AD3" s="54">
        <v>1.68E-4</v>
      </c>
      <c r="AE3" s="54">
        <v>3.36E-4</v>
      </c>
      <c r="AF3" s="55">
        <v>2.7E-5</v>
      </c>
      <c r="AG3" s="54">
        <v>-4.36E-4</v>
      </c>
      <c r="AH3" s="54">
        <v>-1.77E-4</v>
      </c>
    </row>
    <row r="4">
      <c r="A4" s="54">
        <v>-0.022575</v>
      </c>
      <c r="B4" s="54">
        <v>-0.018359</v>
      </c>
      <c r="C4" s="54">
        <v>-0.016959</v>
      </c>
      <c r="D4" s="54">
        <v>-0.015702</v>
      </c>
      <c r="E4" s="54">
        <v>-0.014878</v>
      </c>
      <c r="F4" s="54">
        <v>-0.01345</v>
      </c>
      <c r="G4" s="54">
        <v>-0.012126</v>
      </c>
      <c r="H4" s="54">
        <v>-0.011407</v>
      </c>
      <c r="I4" s="54">
        <v>-0.010313</v>
      </c>
      <c r="J4" s="54">
        <v>-0.009173</v>
      </c>
      <c r="K4" s="54">
        <v>-0.007985</v>
      </c>
      <c r="L4" s="54">
        <v>-0.006606</v>
      </c>
      <c r="M4" s="54">
        <v>-0.005593</v>
      </c>
      <c r="N4" s="54">
        <v>-0.004668</v>
      </c>
      <c r="O4" s="54">
        <v>-0.003929</v>
      </c>
      <c r="P4" s="54">
        <v>-0.003083</v>
      </c>
      <c r="Q4" s="54">
        <v>-0.002881</v>
      </c>
      <c r="R4" s="54">
        <v>-0.002382</v>
      </c>
      <c r="S4" s="54">
        <v>-0.001582</v>
      </c>
      <c r="T4" s="54">
        <v>-9.14E-4</v>
      </c>
      <c r="U4" s="55">
        <v>7.2E-5</v>
      </c>
      <c r="V4" s="54">
        <v>-5.16E-4</v>
      </c>
      <c r="W4" s="54">
        <v>-4.75E-4</v>
      </c>
      <c r="X4" s="54">
        <v>2.59E-4</v>
      </c>
      <c r="Y4" s="54">
        <v>0.0</v>
      </c>
      <c r="Z4" s="55">
        <v>9.5E-5</v>
      </c>
      <c r="AA4" s="54">
        <v>1.12E-4</v>
      </c>
      <c r="AB4" s="54">
        <v>5.63E-4</v>
      </c>
      <c r="AC4" s="54">
        <v>4.99E-4</v>
      </c>
      <c r="AD4" s="54">
        <v>6.07E-4</v>
      </c>
      <c r="AE4" s="54">
        <v>5.11E-4</v>
      </c>
      <c r="AF4" s="55">
        <v>-2.2E-5</v>
      </c>
      <c r="AG4" s="54">
        <v>-3.82E-4</v>
      </c>
      <c r="AH4" s="54">
        <v>-4.34E-4</v>
      </c>
    </row>
    <row r="5">
      <c r="A5" s="54">
        <v>-0.020501</v>
      </c>
      <c r="B5" s="54">
        <v>-0.016618</v>
      </c>
      <c r="C5" s="54">
        <v>-0.014566</v>
      </c>
      <c r="D5" s="54">
        <v>-0.013808</v>
      </c>
      <c r="E5" s="54">
        <v>-0.013362</v>
      </c>
      <c r="F5" s="54">
        <v>-0.011902</v>
      </c>
      <c r="G5" s="54">
        <v>-0.011157</v>
      </c>
      <c r="H5" s="54">
        <v>-0.011035</v>
      </c>
      <c r="I5" s="54">
        <v>-0.009178</v>
      </c>
      <c r="J5" s="54">
        <v>-0.007944</v>
      </c>
      <c r="K5" s="54">
        <v>-0.007029</v>
      </c>
      <c r="L5" s="54">
        <v>-0.005811</v>
      </c>
      <c r="M5" s="54">
        <v>-0.005015</v>
      </c>
      <c r="N5" s="54">
        <v>-0.004386</v>
      </c>
      <c r="O5" s="54">
        <v>-0.003425</v>
      </c>
      <c r="P5" s="54">
        <v>-0.003874</v>
      </c>
      <c r="Q5" s="54">
        <v>-0.002407</v>
      </c>
      <c r="R5" s="54">
        <v>-0.002125</v>
      </c>
      <c r="S5" s="54">
        <v>-0.001061</v>
      </c>
      <c r="T5" s="54">
        <v>-9.46E-4</v>
      </c>
      <c r="U5" s="54">
        <v>-6.84E-4</v>
      </c>
      <c r="V5" s="54">
        <v>2.44E-4</v>
      </c>
      <c r="W5" s="54">
        <v>4.98E-4</v>
      </c>
      <c r="X5" s="54">
        <v>5.66E-4</v>
      </c>
      <c r="Y5" s="54">
        <v>0.0</v>
      </c>
      <c r="Z5" s="54">
        <v>-5.97E-4</v>
      </c>
      <c r="AA5" s="54">
        <v>4.9E-4</v>
      </c>
      <c r="AB5" s="54">
        <v>9.37E-4</v>
      </c>
      <c r="AC5" s="54">
        <v>9.43E-4</v>
      </c>
      <c r="AD5" s="54">
        <v>0.001075</v>
      </c>
      <c r="AE5" s="54">
        <v>7.35E-4</v>
      </c>
      <c r="AF5" s="54">
        <v>0.001623</v>
      </c>
      <c r="AG5" s="54">
        <v>4.57E-4</v>
      </c>
      <c r="AH5" s="54">
        <v>4.53E-4</v>
      </c>
    </row>
    <row r="6">
      <c r="A6" s="54">
        <v>-0.020361</v>
      </c>
      <c r="B6" s="54">
        <v>-0.016344</v>
      </c>
      <c r="C6" s="54">
        <v>-0.015411</v>
      </c>
      <c r="D6" s="54">
        <v>-0.01385</v>
      </c>
      <c r="E6" s="54">
        <v>-0.013461</v>
      </c>
      <c r="F6" s="54">
        <v>-0.012074</v>
      </c>
      <c r="G6" s="54">
        <v>-0.011678</v>
      </c>
      <c r="H6" s="54">
        <v>-0.011069</v>
      </c>
      <c r="I6" s="54">
        <v>-0.00964</v>
      </c>
      <c r="J6" s="54">
        <v>-0.008727</v>
      </c>
      <c r="K6" s="54">
        <v>-0.007827</v>
      </c>
      <c r="L6" s="54">
        <v>-0.006228</v>
      </c>
      <c r="M6" s="54">
        <v>-0.005976</v>
      </c>
      <c r="N6" s="54">
        <v>-0.004742</v>
      </c>
      <c r="O6" s="54">
        <v>-0.004327</v>
      </c>
      <c r="P6" s="54">
        <v>-0.004274</v>
      </c>
      <c r="Q6" s="54">
        <v>-0.003593</v>
      </c>
      <c r="R6" s="54">
        <v>-0.002428</v>
      </c>
      <c r="S6" s="54">
        <v>-0.002239</v>
      </c>
      <c r="T6" s="54">
        <v>-0.002304</v>
      </c>
      <c r="U6" s="54">
        <v>-3.87E-4</v>
      </c>
      <c r="V6" s="54">
        <v>-5.5E-4</v>
      </c>
      <c r="W6" s="54">
        <v>-7.07E-4</v>
      </c>
      <c r="X6" s="54">
        <v>-6.41E-4</v>
      </c>
      <c r="Y6" s="54">
        <v>0.0</v>
      </c>
      <c r="Z6" s="54">
        <v>-2.22E-4</v>
      </c>
      <c r="AA6" s="55">
        <v>-7.2E-5</v>
      </c>
      <c r="AB6" s="54">
        <v>-3.43E-4</v>
      </c>
      <c r="AC6" s="54">
        <v>-2.76E-4</v>
      </c>
      <c r="AD6" s="54">
        <v>-4.0E-4</v>
      </c>
      <c r="AE6" s="54">
        <v>4.44E-4</v>
      </c>
      <c r="AF6" s="54">
        <v>1.42E-4</v>
      </c>
      <c r="AG6" s="54">
        <v>-5.61E-4</v>
      </c>
      <c r="AH6" s="54">
        <v>-4.87E-4</v>
      </c>
    </row>
    <row r="7">
      <c r="A7" s="54">
        <v>-0.019225</v>
      </c>
      <c r="B7" s="54">
        <v>-0.015517</v>
      </c>
      <c r="C7" s="54">
        <v>-0.014398</v>
      </c>
      <c r="D7" s="54">
        <v>-0.013405</v>
      </c>
      <c r="E7" s="54">
        <v>-0.012669</v>
      </c>
      <c r="F7" s="54">
        <v>-0.011508</v>
      </c>
      <c r="G7" s="54">
        <v>-0.011231</v>
      </c>
      <c r="H7" s="54">
        <v>-0.009987</v>
      </c>
      <c r="I7" s="54">
        <v>-0.009039</v>
      </c>
      <c r="J7" s="54">
        <v>-0.008204</v>
      </c>
      <c r="K7" s="54">
        <v>-0.007407</v>
      </c>
      <c r="L7" s="54">
        <v>-0.006582</v>
      </c>
      <c r="M7" s="54">
        <v>-0.005318</v>
      </c>
      <c r="N7" s="54">
        <v>-0.004843</v>
      </c>
      <c r="O7" s="54">
        <v>-0.004573</v>
      </c>
      <c r="P7" s="54">
        <v>-0.00327</v>
      </c>
      <c r="Q7" s="54">
        <v>-0.00281</v>
      </c>
      <c r="R7" s="54">
        <v>-0.002546</v>
      </c>
      <c r="S7" s="54">
        <v>-0.001239</v>
      </c>
      <c r="T7" s="54">
        <v>-7.82E-4</v>
      </c>
      <c r="U7" s="54">
        <v>-2.52E-4</v>
      </c>
      <c r="V7" s="54">
        <v>-3.74E-4</v>
      </c>
      <c r="W7" s="54">
        <v>-1.03E-4</v>
      </c>
      <c r="X7" s="54">
        <v>0.001003</v>
      </c>
      <c r="Y7" s="54">
        <v>0.0</v>
      </c>
      <c r="Z7" s="54">
        <v>3.63E-4</v>
      </c>
      <c r="AA7" s="54">
        <v>4.82E-4</v>
      </c>
      <c r="AB7" s="54">
        <v>0.001025</v>
      </c>
      <c r="AC7" s="54">
        <v>8.08E-4</v>
      </c>
      <c r="AD7" s="54">
        <v>0.001268</v>
      </c>
      <c r="AE7" s="54">
        <v>0.00117</v>
      </c>
      <c r="AF7" s="54">
        <v>9.63E-4</v>
      </c>
      <c r="AG7" s="54">
        <v>9.9E-4</v>
      </c>
      <c r="AH7" s="54">
        <v>6.68E-4</v>
      </c>
    </row>
    <row r="8">
      <c r="A8" s="54">
        <v>-0.018079</v>
      </c>
      <c r="B8" s="54">
        <v>-0.014569</v>
      </c>
      <c r="C8" s="54">
        <v>-0.013144</v>
      </c>
      <c r="D8" s="54">
        <v>-0.012534</v>
      </c>
      <c r="E8" s="54">
        <v>-0.011754</v>
      </c>
      <c r="F8" s="54">
        <v>-0.010721</v>
      </c>
      <c r="G8" s="54">
        <v>-0.010408</v>
      </c>
      <c r="H8" s="54">
        <v>-0.009988</v>
      </c>
      <c r="I8" s="54">
        <v>-0.008885</v>
      </c>
      <c r="J8" s="54">
        <v>-0.007974</v>
      </c>
      <c r="K8" s="54">
        <v>-0.00681</v>
      </c>
      <c r="L8" s="54">
        <v>-0.00584</v>
      </c>
      <c r="M8" s="54">
        <v>-0.00492</v>
      </c>
      <c r="N8" s="54">
        <v>-0.004327</v>
      </c>
      <c r="O8" s="54">
        <v>-0.003794</v>
      </c>
      <c r="P8" s="54">
        <v>-0.003299</v>
      </c>
      <c r="Q8" s="54">
        <v>-0.002478</v>
      </c>
      <c r="R8" s="54">
        <v>-0.001945</v>
      </c>
      <c r="S8" s="54">
        <v>-0.00145</v>
      </c>
      <c r="T8" s="54">
        <v>-0.001365</v>
      </c>
      <c r="U8" s="54">
        <v>-6.42E-4</v>
      </c>
      <c r="V8" s="54">
        <v>-3.79E-4</v>
      </c>
      <c r="W8" s="54">
        <v>-3.9E-4</v>
      </c>
      <c r="X8" s="54">
        <v>-1.04E-4</v>
      </c>
      <c r="Y8" s="54">
        <v>0.0</v>
      </c>
      <c r="Z8" s="55">
        <v>-4.6E-5</v>
      </c>
      <c r="AA8" s="54">
        <v>3.14E-4</v>
      </c>
      <c r="AB8" s="54">
        <v>5.01E-4</v>
      </c>
      <c r="AC8" s="54">
        <v>0.001003</v>
      </c>
      <c r="AD8" s="54">
        <v>0.001224</v>
      </c>
      <c r="AE8" s="54">
        <v>0.001339</v>
      </c>
      <c r="AF8" s="54">
        <v>0.001199</v>
      </c>
      <c r="AG8" s="54">
        <v>0.001244</v>
      </c>
      <c r="AH8" s="54">
        <v>6.86E-4</v>
      </c>
    </row>
    <row r="9">
      <c r="A9" s="54">
        <v>-0.016768</v>
      </c>
      <c r="B9" s="54">
        <v>-0.013825</v>
      </c>
      <c r="C9" s="54">
        <v>-0.013192</v>
      </c>
      <c r="D9" s="54">
        <v>-0.011903</v>
      </c>
      <c r="E9" s="54">
        <v>-0.010956</v>
      </c>
      <c r="F9" s="54">
        <v>-0.010551</v>
      </c>
      <c r="G9" s="54">
        <v>-0.01004</v>
      </c>
      <c r="H9" s="54">
        <v>-0.009329</v>
      </c>
      <c r="I9" s="54">
        <v>-0.008397</v>
      </c>
      <c r="J9" s="54">
        <v>-0.007573</v>
      </c>
      <c r="K9" s="54">
        <v>-0.007363</v>
      </c>
      <c r="L9" s="54">
        <v>-0.005632</v>
      </c>
      <c r="M9" s="54">
        <v>-0.005142</v>
      </c>
      <c r="N9" s="54">
        <v>-0.004823</v>
      </c>
      <c r="O9" s="54">
        <v>-0.004117</v>
      </c>
      <c r="P9" s="54">
        <v>-0.003457</v>
      </c>
      <c r="Q9" s="54">
        <v>-0.002959</v>
      </c>
      <c r="R9" s="54">
        <v>-0.002164</v>
      </c>
      <c r="S9" s="54">
        <v>-0.001713</v>
      </c>
      <c r="T9" s="54">
        <v>-0.001337</v>
      </c>
      <c r="U9" s="54">
        <v>-4.15E-4</v>
      </c>
      <c r="V9" s="54">
        <v>-3.7E-4</v>
      </c>
      <c r="W9" s="55">
        <v>1.4E-5</v>
      </c>
      <c r="X9" s="54">
        <v>-2.37E-4</v>
      </c>
      <c r="Y9" s="54">
        <v>0.0</v>
      </c>
      <c r="Z9" s="54">
        <v>1.47E-4</v>
      </c>
      <c r="AA9" s="54">
        <v>2.93E-4</v>
      </c>
      <c r="AB9" s="54">
        <v>4.92E-4</v>
      </c>
      <c r="AC9" s="54">
        <v>3.52E-4</v>
      </c>
      <c r="AD9" s="54">
        <v>6.37E-4</v>
      </c>
      <c r="AE9" s="54">
        <v>7.29E-4</v>
      </c>
      <c r="AF9" s="54">
        <v>7.88E-4</v>
      </c>
      <c r="AG9" s="54">
        <v>4.83E-4</v>
      </c>
      <c r="AH9" s="54">
        <v>7.67E-4</v>
      </c>
    </row>
    <row r="10">
      <c r="A10" s="54">
        <v>-0.015843</v>
      </c>
      <c r="B10" s="54">
        <v>-0.013546</v>
      </c>
      <c r="C10" s="54">
        <v>-0.012106</v>
      </c>
      <c r="D10" s="54">
        <v>-0.011636</v>
      </c>
      <c r="E10" s="54">
        <v>-0.011375</v>
      </c>
      <c r="F10" s="54">
        <v>-0.01018</v>
      </c>
      <c r="G10" s="54">
        <v>-0.009786</v>
      </c>
      <c r="H10" s="54">
        <v>-0.008911</v>
      </c>
      <c r="I10" s="54">
        <v>-0.00837</v>
      </c>
      <c r="J10" s="54">
        <v>-0.007726</v>
      </c>
      <c r="K10" s="54">
        <v>-0.006491</v>
      </c>
      <c r="L10" s="54">
        <v>-0.006449</v>
      </c>
      <c r="M10" s="54">
        <v>-0.005114</v>
      </c>
      <c r="N10" s="54">
        <v>-0.004435</v>
      </c>
      <c r="O10" s="54">
        <v>-0.004083</v>
      </c>
      <c r="P10" s="54">
        <v>-0.003715</v>
      </c>
      <c r="Q10" s="54">
        <v>-0.003019</v>
      </c>
      <c r="R10" s="54">
        <v>-0.002351</v>
      </c>
      <c r="S10" s="54">
        <v>-0.001761</v>
      </c>
      <c r="T10" s="54">
        <v>-0.001417</v>
      </c>
      <c r="U10" s="54">
        <v>-8.5E-4</v>
      </c>
      <c r="V10" s="54">
        <v>-5.73E-4</v>
      </c>
      <c r="W10" s="54">
        <v>-5.57E-4</v>
      </c>
      <c r="X10" s="54">
        <v>3.28E-4</v>
      </c>
      <c r="Y10" s="54">
        <v>0.0</v>
      </c>
      <c r="Z10" s="55">
        <v>7.9E-5</v>
      </c>
      <c r="AA10" s="54">
        <v>7.59E-4</v>
      </c>
      <c r="AB10" s="54">
        <v>9.47E-4</v>
      </c>
      <c r="AC10" s="54">
        <v>0.001232</v>
      </c>
      <c r="AD10" s="54">
        <v>0.001219</v>
      </c>
      <c r="AE10" s="54">
        <v>0.001497</v>
      </c>
      <c r="AF10" s="54">
        <v>0.001077</v>
      </c>
      <c r="AG10" s="54">
        <v>0.001053</v>
      </c>
      <c r="AH10" s="54">
        <v>9.55E-4</v>
      </c>
    </row>
    <row r="11">
      <c r="A11" s="54">
        <v>-0.014662</v>
      </c>
      <c r="B11" s="54">
        <v>-0.012338</v>
      </c>
      <c r="C11" s="54">
        <v>-0.011747</v>
      </c>
      <c r="D11" s="54">
        <v>-0.010848</v>
      </c>
      <c r="E11" s="54">
        <v>-0.010293</v>
      </c>
      <c r="F11" s="54">
        <v>-0.009482</v>
      </c>
      <c r="G11" s="54">
        <v>-0.008903</v>
      </c>
      <c r="H11" s="54">
        <v>-0.008706</v>
      </c>
      <c r="I11" s="54">
        <v>-0.007716</v>
      </c>
      <c r="J11" s="54">
        <v>-0.006812</v>
      </c>
      <c r="K11" s="54">
        <v>-0.006326</v>
      </c>
      <c r="L11" s="54">
        <v>-0.005467</v>
      </c>
      <c r="M11" s="54">
        <v>-0.004905</v>
      </c>
      <c r="N11" s="54">
        <v>-0.004577</v>
      </c>
      <c r="O11" s="54">
        <v>-0.004005</v>
      </c>
      <c r="P11" s="54">
        <v>-0.003261</v>
      </c>
      <c r="Q11" s="54">
        <v>-0.003209</v>
      </c>
      <c r="R11" s="54">
        <v>-0.002655</v>
      </c>
      <c r="S11" s="54">
        <v>-0.002023</v>
      </c>
      <c r="T11" s="54">
        <v>-0.001771</v>
      </c>
      <c r="U11" s="54">
        <v>-0.001149</v>
      </c>
      <c r="V11" s="54">
        <v>-3.28E-4</v>
      </c>
      <c r="W11" s="54">
        <v>-5.22E-4</v>
      </c>
      <c r="X11" s="54">
        <v>-6.28E-4</v>
      </c>
      <c r="Y11" s="54">
        <v>0.0</v>
      </c>
      <c r="Z11" s="55">
        <v>4.1E-5</v>
      </c>
      <c r="AA11" s="54">
        <v>2.74E-4</v>
      </c>
      <c r="AB11" s="54">
        <v>3.4E-4</v>
      </c>
      <c r="AC11" s="54">
        <v>5.66E-4</v>
      </c>
      <c r="AD11" s="54">
        <v>7.13E-4</v>
      </c>
      <c r="AE11" s="54">
        <v>7.26E-4</v>
      </c>
      <c r="AF11" s="54">
        <v>0.001059</v>
      </c>
      <c r="AG11" s="54">
        <v>8.1E-4</v>
      </c>
      <c r="AH11" s="54">
        <v>9.75E-4</v>
      </c>
    </row>
    <row r="12">
      <c r="A12" s="54">
        <v>-0.014095</v>
      </c>
      <c r="B12" s="54">
        <v>-0.012282</v>
      </c>
      <c r="C12" s="54">
        <v>-0.01159</v>
      </c>
      <c r="D12" s="54">
        <v>-0.010547</v>
      </c>
      <c r="E12" s="54">
        <v>-0.009977</v>
      </c>
      <c r="F12" s="54">
        <v>-0.009562</v>
      </c>
      <c r="G12" s="54">
        <v>-0.009042</v>
      </c>
      <c r="H12" s="54">
        <v>-0.008572</v>
      </c>
      <c r="I12" s="54">
        <v>-0.00781</v>
      </c>
      <c r="J12" s="54">
        <v>-0.00698</v>
      </c>
      <c r="K12" s="54">
        <v>-0.006559</v>
      </c>
      <c r="L12" s="54">
        <v>-0.005743</v>
      </c>
      <c r="M12" s="54">
        <v>-0.00492</v>
      </c>
      <c r="N12" s="54">
        <v>-0.00449</v>
      </c>
      <c r="O12" s="54">
        <v>-0.004063</v>
      </c>
      <c r="P12" s="54">
        <v>-0.003512</v>
      </c>
      <c r="Q12" s="54">
        <v>-0.003014</v>
      </c>
      <c r="R12" s="54">
        <v>-0.002407</v>
      </c>
      <c r="S12" s="54">
        <v>-0.001756</v>
      </c>
      <c r="T12" s="54">
        <v>-0.001391</v>
      </c>
      <c r="U12" s="54">
        <v>-9.99E-4</v>
      </c>
      <c r="V12" s="54">
        <v>-8.29E-4</v>
      </c>
      <c r="W12" s="54">
        <v>-4.92E-4</v>
      </c>
      <c r="X12" s="54">
        <v>-1.16E-4</v>
      </c>
      <c r="Y12" s="54">
        <v>0.0</v>
      </c>
      <c r="Z12" s="54">
        <v>2.14E-4</v>
      </c>
      <c r="AA12" s="54">
        <v>2.03E-4</v>
      </c>
      <c r="AB12" s="54">
        <v>6.21E-4</v>
      </c>
      <c r="AC12" s="54">
        <v>7.73E-4</v>
      </c>
      <c r="AD12" s="54">
        <v>6.96E-4</v>
      </c>
      <c r="AE12" s="54">
        <v>0.001053</v>
      </c>
      <c r="AF12" s="54">
        <v>0.0011</v>
      </c>
      <c r="AG12" s="54">
        <v>9.84E-4</v>
      </c>
      <c r="AH12" s="54">
        <v>0.001042</v>
      </c>
    </row>
    <row r="13">
      <c r="A13" s="54">
        <v>-0.012381</v>
      </c>
      <c r="B13" s="54">
        <v>-0.010821</v>
      </c>
      <c r="C13" s="54">
        <v>-0.010006</v>
      </c>
      <c r="D13" s="54">
        <v>-0.009394</v>
      </c>
      <c r="E13" s="54">
        <v>-0.00915</v>
      </c>
      <c r="F13" s="54">
        <v>-0.008299</v>
      </c>
      <c r="G13" s="54">
        <v>-0.007793</v>
      </c>
      <c r="H13" s="54">
        <v>-0.007231</v>
      </c>
      <c r="I13" s="54">
        <v>-0.00677</v>
      </c>
      <c r="J13" s="54">
        <v>-0.006538</v>
      </c>
      <c r="K13" s="54">
        <v>-0.005404</v>
      </c>
      <c r="L13" s="54">
        <v>-0.005103</v>
      </c>
      <c r="M13" s="54">
        <v>-0.004496</v>
      </c>
      <c r="N13" s="54">
        <v>-0.003858</v>
      </c>
      <c r="O13" s="54">
        <v>-0.003682</v>
      </c>
      <c r="P13" s="54">
        <v>-0.003328</v>
      </c>
      <c r="Q13" s="54">
        <v>-0.002849</v>
      </c>
      <c r="R13" s="54">
        <v>-0.002429</v>
      </c>
      <c r="S13" s="54">
        <v>-0.001678</v>
      </c>
      <c r="T13" s="54">
        <v>-0.00148</v>
      </c>
      <c r="U13" s="54">
        <v>-8.33E-4</v>
      </c>
      <c r="V13" s="54">
        <v>-5.68E-4</v>
      </c>
      <c r="W13" s="54">
        <v>-2.73E-4</v>
      </c>
      <c r="X13" s="54">
        <v>-2.62E-4</v>
      </c>
      <c r="Y13" s="54">
        <v>0.0</v>
      </c>
      <c r="Z13" s="54">
        <v>-1.07E-4</v>
      </c>
      <c r="AA13" s="54">
        <v>5.07E-4</v>
      </c>
      <c r="AB13" s="54">
        <v>7.56E-4</v>
      </c>
      <c r="AC13" s="54">
        <v>0.001019</v>
      </c>
      <c r="AD13" s="54">
        <v>0.001325</v>
      </c>
      <c r="AE13" s="54">
        <v>0.001485</v>
      </c>
      <c r="AF13" s="54">
        <v>0.001561</v>
      </c>
      <c r="AG13" s="54">
        <v>0.001277</v>
      </c>
      <c r="AH13" s="54">
        <v>0.001588</v>
      </c>
    </row>
    <row r="14">
      <c r="A14" s="54">
        <v>-0.012028</v>
      </c>
      <c r="B14" s="54">
        <v>-0.010227</v>
      </c>
      <c r="C14" s="54">
        <v>-0.009606</v>
      </c>
      <c r="D14" s="54">
        <v>-0.009024</v>
      </c>
      <c r="E14" s="54">
        <v>-0.008304</v>
      </c>
      <c r="F14" s="54">
        <v>-0.007857</v>
      </c>
      <c r="G14" s="54">
        <v>-0.007625</v>
      </c>
      <c r="H14" s="54">
        <v>-0.007295</v>
      </c>
      <c r="I14" s="54">
        <v>-0.006659</v>
      </c>
      <c r="J14" s="54">
        <v>-0.006169</v>
      </c>
      <c r="K14" s="54">
        <v>-0.005436</v>
      </c>
      <c r="L14" s="54">
        <v>-0.004751</v>
      </c>
      <c r="M14" s="54">
        <v>-0.004168</v>
      </c>
      <c r="N14" s="54">
        <v>-0.003967</v>
      </c>
      <c r="O14" s="54">
        <v>-0.003533</v>
      </c>
      <c r="P14" s="54">
        <v>-0.00296</v>
      </c>
      <c r="Q14" s="54">
        <v>-0.002744</v>
      </c>
      <c r="R14" s="54">
        <v>-0.002213</v>
      </c>
      <c r="S14" s="54">
        <v>-0.001786</v>
      </c>
      <c r="T14" s="54">
        <v>-0.001476</v>
      </c>
      <c r="U14" s="54">
        <v>-9.22E-4</v>
      </c>
      <c r="V14" s="54">
        <v>-6.19E-4</v>
      </c>
      <c r="W14" s="54">
        <v>-4.37E-4</v>
      </c>
      <c r="X14" s="54">
        <v>-1.78E-4</v>
      </c>
      <c r="Y14" s="54">
        <v>0.0</v>
      </c>
      <c r="Z14" s="54">
        <v>2.34E-4</v>
      </c>
      <c r="AA14" s="54">
        <v>2.81E-4</v>
      </c>
      <c r="AB14" s="54">
        <v>5.48E-4</v>
      </c>
      <c r="AC14" s="54">
        <v>8.24E-4</v>
      </c>
      <c r="AD14" s="54">
        <v>7.87E-4</v>
      </c>
      <c r="AE14" s="54">
        <v>0.001128</v>
      </c>
      <c r="AF14" s="54">
        <v>0.001182</v>
      </c>
      <c r="AG14" s="54">
        <v>0.001217</v>
      </c>
      <c r="AH14" s="54">
        <v>0.001101</v>
      </c>
    </row>
    <row r="15">
      <c r="A15" s="54">
        <v>-0.011647</v>
      </c>
      <c r="B15" s="54">
        <v>-0.010317</v>
      </c>
      <c r="C15" s="54">
        <v>-0.00967</v>
      </c>
      <c r="D15" s="54">
        <v>-0.008987</v>
      </c>
      <c r="E15" s="54">
        <v>-0.008597</v>
      </c>
      <c r="F15" s="54">
        <v>-0.008262</v>
      </c>
      <c r="G15" s="54">
        <v>-0.007603</v>
      </c>
      <c r="H15" s="54">
        <v>-0.007123</v>
      </c>
      <c r="I15" s="54">
        <v>-0.006653</v>
      </c>
      <c r="J15" s="54">
        <v>-0.006453</v>
      </c>
      <c r="K15" s="54">
        <v>-0.005718</v>
      </c>
      <c r="L15" s="54">
        <v>-0.005085</v>
      </c>
      <c r="M15" s="54">
        <v>-0.004715</v>
      </c>
      <c r="N15" s="54">
        <v>-0.004189</v>
      </c>
      <c r="O15" s="54">
        <v>-0.003854</v>
      </c>
      <c r="P15" s="54">
        <v>-0.003582</v>
      </c>
      <c r="Q15" s="54">
        <v>-0.003071</v>
      </c>
      <c r="R15" s="54">
        <v>-0.00241</v>
      </c>
      <c r="S15" s="54">
        <v>-0.002125</v>
      </c>
      <c r="T15" s="54">
        <v>-0.001697</v>
      </c>
      <c r="U15" s="54">
        <v>-0.001255</v>
      </c>
      <c r="V15" s="54">
        <v>-8.76E-4</v>
      </c>
      <c r="W15" s="54">
        <v>-9.38E-4</v>
      </c>
      <c r="X15" s="54">
        <v>-2.1E-4</v>
      </c>
      <c r="Y15" s="54">
        <v>0.0</v>
      </c>
      <c r="Z15" s="55">
        <v>8.6E-5</v>
      </c>
      <c r="AA15" s="54">
        <v>3.03E-4</v>
      </c>
      <c r="AB15" s="54">
        <v>4.6E-4</v>
      </c>
      <c r="AC15" s="54">
        <v>6.12E-4</v>
      </c>
      <c r="AD15" s="54">
        <v>0.001133</v>
      </c>
      <c r="AE15" s="54">
        <v>0.001036</v>
      </c>
      <c r="AF15" s="54">
        <v>0.001099</v>
      </c>
      <c r="AG15" s="54">
        <v>0.00111</v>
      </c>
      <c r="AH15" s="54">
        <v>0.001195</v>
      </c>
    </row>
    <row r="16">
      <c r="A16" s="54">
        <v>-0.010429</v>
      </c>
      <c r="B16" s="54">
        <v>-0.009069</v>
      </c>
      <c r="C16" s="54">
        <v>-0.008485</v>
      </c>
      <c r="D16" s="54">
        <v>-0.007888</v>
      </c>
      <c r="E16" s="54">
        <v>-0.007567</v>
      </c>
      <c r="F16" s="54">
        <v>-0.006874</v>
      </c>
      <c r="G16" s="54">
        <v>-0.006731</v>
      </c>
      <c r="H16" s="54">
        <v>-0.006205</v>
      </c>
      <c r="I16" s="54">
        <v>-0.005896</v>
      </c>
      <c r="J16" s="54">
        <v>-0.005319</v>
      </c>
      <c r="K16" s="54">
        <v>-0.005027</v>
      </c>
      <c r="L16" s="54">
        <v>-0.004362</v>
      </c>
      <c r="M16" s="54">
        <v>-0.003815</v>
      </c>
      <c r="N16" s="54">
        <v>-0.003388</v>
      </c>
      <c r="O16" s="54">
        <v>-0.003245</v>
      </c>
      <c r="P16" s="54">
        <v>-0.002734</v>
      </c>
      <c r="Q16" s="54">
        <v>-0.002685</v>
      </c>
      <c r="R16" s="54">
        <v>-0.002247</v>
      </c>
      <c r="S16" s="54">
        <v>-0.0018</v>
      </c>
      <c r="T16" s="54">
        <v>-0.001565</v>
      </c>
      <c r="U16" s="54">
        <v>-0.00111</v>
      </c>
      <c r="V16" s="54">
        <v>-6.39E-4</v>
      </c>
      <c r="W16" s="54">
        <v>-4.6E-4</v>
      </c>
      <c r="X16" s="54">
        <v>-1.78E-4</v>
      </c>
      <c r="Y16" s="54">
        <v>0.0</v>
      </c>
      <c r="Z16" s="54">
        <v>1.96E-4</v>
      </c>
      <c r="AA16" s="54">
        <v>6.08E-4</v>
      </c>
      <c r="AB16" s="54">
        <v>8.0E-4</v>
      </c>
      <c r="AC16" s="54">
        <v>0.001034</v>
      </c>
      <c r="AD16" s="54">
        <v>0.00115</v>
      </c>
      <c r="AE16" s="54">
        <v>0.001795</v>
      </c>
      <c r="AF16" s="54">
        <v>0.001777</v>
      </c>
      <c r="AG16" s="54">
        <v>0.001522</v>
      </c>
      <c r="AH16" s="54">
        <v>0.001722</v>
      </c>
    </row>
    <row r="17">
      <c r="A17" s="54">
        <v>-0.010085</v>
      </c>
      <c r="B17" s="54">
        <v>-0.008799</v>
      </c>
      <c r="C17" s="54">
        <v>-0.008532</v>
      </c>
      <c r="D17" s="54">
        <v>-0.007845</v>
      </c>
      <c r="E17" s="54">
        <v>-0.007229</v>
      </c>
      <c r="F17" s="54">
        <v>-0.006962</v>
      </c>
      <c r="G17" s="54">
        <v>-0.0068</v>
      </c>
      <c r="H17" s="54">
        <v>-0.006384</v>
      </c>
      <c r="I17" s="54">
        <v>-0.005971</v>
      </c>
      <c r="J17" s="54">
        <v>-0.005375</v>
      </c>
      <c r="K17" s="54">
        <v>-0.004973</v>
      </c>
      <c r="L17" s="54">
        <v>-0.004728</v>
      </c>
      <c r="M17" s="54">
        <v>-0.004029</v>
      </c>
      <c r="N17" s="54">
        <v>-0.003832</v>
      </c>
      <c r="O17" s="54">
        <v>-0.003312</v>
      </c>
      <c r="P17" s="54">
        <v>-0.002968</v>
      </c>
      <c r="Q17" s="54">
        <v>-0.002505</v>
      </c>
      <c r="R17" s="54">
        <v>-0.002235</v>
      </c>
      <c r="S17" s="54">
        <v>-0.001762</v>
      </c>
      <c r="T17" s="54">
        <v>-0.001205</v>
      </c>
      <c r="U17" s="54">
        <v>-0.001016</v>
      </c>
      <c r="V17" s="54">
        <v>-3.98E-4</v>
      </c>
      <c r="W17" s="54">
        <v>-4.36E-4</v>
      </c>
      <c r="X17" s="54">
        <v>-1.89E-4</v>
      </c>
      <c r="Y17" s="54">
        <v>0.0</v>
      </c>
      <c r="Z17" s="54">
        <v>1.84E-4</v>
      </c>
      <c r="AA17" s="54">
        <v>4.54E-4</v>
      </c>
      <c r="AB17" s="54">
        <v>6.69E-4</v>
      </c>
      <c r="AC17" s="54">
        <v>8.85E-4</v>
      </c>
      <c r="AD17" s="54">
        <v>0.001095</v>
      </c>
      <c r="AE17" s="54">
        <v>0.001148</v>
      </c>
      <c r="AF17" s="54">
        <v>0.001278</v>
      </c>
      <c r="AG17" s="54">
        <v>0.001423</v>
      </c>
      <c r="AH17" s="54">
        <v>0.001565</v>
      </c>
    </row>
    <row r="18">
      <c r="A18" s="54">
        <v>-0.009602</v>
      </c>
      <c r="B18" s="54">
        <v>-0.008701</v>
      </c>
      <c r="C18" s="54">
        <v>-0.007992</v>
      </c>
      <c r="D18" s="54">
        <v>-0.007604</v>
      </c>
      <c r="E18" s="54">
        <v>-0.007395</v>
      </c>
      <c r="F18" s="54">
        <v>-0.006948</v>
      </c>
      <c r="G18" s="54">
        <v>-0.006507</v>
      </c>
      <c r="H18" s="54">
        <v>-0.006117</v>
      </c>
      <c r="I18" s="54">
        <v>-0.005755</v>
      </c>
      <c r="J18" s="54">
        <v>-0.005666</v>
      </c>
      <c r="K18" s="54">
        <v>-0.005156</v>
      </c>
      <c r="L18" s="54">
        <v>-0.004472</v>
      </c>
      <c r="M18" s="54">
        <v>-0.004048</v>
      </c>
      <c r="N18" s="54">
        <v>-0.003621</v>
      </c>
      <c r="O18" s="54">
        <v>-0.00339</v>
      </c>
      <c r="P18" s="54">
        <v>-0.003285</v>
      </c>
      <c r="Q18" s="54">
        <v>-0.002916</v>
      </c>
      <c r="R18" s="54">
        <v>-0.002565</v>
      </c>
      <c r="S18" s="54">
        <v>-0.00195</v>
      </c>
      <c r="T18" s="54">
        <v>-0.001747</v>
      </c>
      <c r="U18" s="54">
        <v>-0.00126</v>
      </c>
      <c r="V18" s="54">
        <v>-0.001174</v>
      </c>
      <c r="W18" s="54">
        <v>-7.97E-4</v>
      </c>
      <c r="X18" s="54">
        <v>-4.75E-4</v>
      </c>
      <c r="Y18" s="54">
        <v>0.0</v>
      </c>
      <c r="Z18" s="54">
        <v>1.07E-4</v>
      </c>
      <c r="AA18" s="54">
        <v>3.47E-4</v>
      </c>
      <c r="AB18" s="54">
        <v>4.84E-4</v>
      </c>
      <c r="AC18" s="54">
        <v>8.37E-4</v>
      </c>
      <c r="AD18" s="54">
        <v>0.001258</v>
      </c>
      <c r="AE18" s="54">
        <v>0.001328</v>
      </c>
      <c r="AF18" s="54">
        <v>0.00139</v>
      </c>
      <c r="AG18" s="54">
        <v>0.001363</v>
      </c>
      <c r="AH18" s="54">
        <v>0.001468</v>
      </c>
    </row>
    <row r="19">
      <c r="A19" s="54">
        <v>-0.008428</v>
      </c>
      <c r="B19" s="54">
        <v>-0.007483</v>
      </c>
      <c r="C19" s="54">
        <v>-0.007325</v>
      </c>
      <c r="D19" s="54">
        <v>-0.00684</v>
      </c>
      <c r="E19" s="54">
        <v>-0.006472</v>
      </c>
      <c r="F19" s="54">
        <v>-0.006058</v>
      </c>
      <c r="G19" s="54">
        <v>-0.005812</v>
      </c>
      <c r="H19" s="54">
        <v>-0.005689</v>
      </c>
      <c r="I19" s="54">
        <v>-0.005281</v>
      </c>
      <c r="J19" s="54">
        <v>-0.004744</v>
      </c>
      <c r="K19" s="54">
        <v>-0.004212</v>
      </c>
      <c r="L19" s="54">
        <v>-0.003982</v>
      </c>
      <c r="M19" s="54">
        <v>-0.003293</v>
      </c>
      <c r="N19" s="54">
        <v>-0.003113</v>
      </c>
      <c r="O19" s="54">
        <v>-0.003111</v>
      </c>
      <c r="P19" s="54">
        <v>-0.002729</v>
      </c>
      <c r="Q19" s="54">
        <v>-0.002372</v>
      </c>
      <c r="R19" s="54">
        <v>-0.001982</v>
      </c>
      <c r="S19" s="54">
        <v>-0.00166</v>
      </c>
      <c r="T19" s="54">
        <v>-0.001235</v>
      </c>
      <c r="U19" s="54">
        <v>-9.7E-4</v>
      </c>
      <c r="V19" s="54">
        <v>-6.22E-4</v>
      </c>
      <c r="W19" s="54">
        <v>-3.44E-4</v>
      </c>
      <c r="X19" s="54">
        <v>-1.44E-4</v>
      </c>
      <c r="Y19" s="54">
        <v>0.0</v>
      </c>
      <c r="Z19" s="54">
        <v>2.34E-4</v>
      </c>
      <c r="AA19" s="54">
        <v>4.25E-4</v>
      </c>
      <c r="AB19" s="54">
        <v>8.05E-4</v>
      </c>
      <c r="AC19" s="54">
        <v>9.92E-4</v>
      </c>
      <c r="AD19" s="54">
        <v>0.001168</v>
      </c>
      <c r="AE19" s="54">
        <v>0.001569</v>
      </c>
      <c r="AF19" s="54">
        <v>0.0018</v>
      </c>
      <c r="AG19" s="54">
        <v>0.001774</v>
      </c>
      <c r="AH19" s="54">
        <v>0.00166</v>
      </c>
    </row>
    <row r="20">
      <c r="A20" s="54">
        <v>-0.008118</v>
      </c>
      <c r="B20" s="54">
        <v>-0.007352</v>
      </c>
      <c r="C20" s="54">
        <v>-0.007142</v>
      </c>
      <c r="D20" s="54">
        <v>-0.006724</v>
      </c>
      <c r="E20" s="54">
        <v>-0.0064</v>
      </c>
      <c r="F20" s="54">
        <v>-0.006213</v>
      </c>
      <c r="G20" s="54">
        <v>-0.005976</v>
      </c>
      <c r="H20" s="54">
        <v>-0.005456</v>
      </c>
      <c r="I20" s="54">
        <v>-0.005372</v>
      </c>
      <c r="J20" s="54">
        <v>-0.004969</v>
      </c>
      <c r="K20" s="54">
        <v>-0.004464</v>
      </c>
      <c r="L20" s="54">
        <v>-0.00409</v>
      </c>
      <c r="M20" s="54">
        <v>-0.003628</v>
      </c>
      <c r="N20" s="54">
        <v>-0.00349</v>
      </c>
      <c r="O20" s="54">
        <v>-0.003036</v>
      </c>
      <c r="P20" s="54">
        <v>-0.002766</v>
      </c>
      <c r="Q20" s="54">
        <v>-0.002471</v>
      </c>
      <c r="R20" s="54">
        <v>-0.002148</v>
      </c>
      <c r="S20" s="54">
        <v>-0.00167</v>
      </c>
      <c r="T20" s="54">
        <v>-0.00145</v>
      </c>
      <c r="U20" s="54">
        <v>-9.82E-4</v>
      </c>
      <c r="V20" s="54">
        <v>-7.85E-4</v>
      </c>
      <c r="W20" s="54">
        <v>-5.53E-4</v>
      </c>
      <c r="X20" s="54">
        <v>-2.66E-4</v>
      </c>
      <c r="Y20" s="54">
        <v>0.0</v>
      </c>
      <c r="Z20" s="54">
        <v>1.8E-4</v>
      </c>
      <c r="AA20" s="54">
        <v>3.82E-4</v>
      </c>
      <c r="AB20" s="54">
        <v>5.24E-4</v>
      </c>
      <c r="AC20" s="54">
        <v>7.75E-4</v>
      </c>
      <c r="AD20" s="54">
        <v>0.001123</v>
      </c>
      <c r="AE20" s="54">
        <v>0.001059</v>
      </c>
      <c r="AF20" s="54">
        <v>0.001226</v>
      </c>
      <c r="AG20" s="54">
        <v>0.001222</v>
      </c>
      <c r="AH20" s="54">
        <v>0.001595</v>
      </c>
    </row>
    <row r="21">
      <c r="A21" s="54">
        <v>-0.007175</v>
      </c>
      <c r="B21" s="54">
        <v>-0.0068</v>
      </c>
      <c r="C21" s="54">
        <v>-0.006371</v>
      </c>
      <c r="D21" s="54">
        <v>-0.00613</v>
      </c>
      <c r="E21" s="54">
        <v>-0.006032</v>
      </c>
      <c r="F21" s="54">
        <v>-0.005666</v>
      </c>
      <c r="G21" s="54">
        <v>-0.00534</v>
      </c>
      <c r="H21" s="54">
        <v>-0.005095</v>
      </c>
      <c r="I21" s="54">
        <v>-0.004747</v>
      </c>
      <c r="J21" s="54">
        <v>-0.004661</v>
      </c>
      <c r="K21" s="54">
        <v>-0.004221</v>
      </c>
      <c r="L21" s="54">
        <v>-0.003716</v>
      </c>
      <c r="M21" s="54">
        <v>-0.003186</v>
      </c>
      <c r="N21" s="54">
        <v>-0.002821</v>
      </c>
      <c r="O21" s="54">
        <v>-0.002894</v>
      </c>
      <c r="P21" s="54">
        <v>-0.002516</v>
      </c>
      <c r="Q21" s="54">
        <v>-0.00245</v>
      </c>
      <c r="R21" s="54">
        <v>-0.002082</v>
      </c>
      <c r="S21" s="54">
        <v>-0.001669</v>
      </c>
      <c r="T21" s="54">
        <v>-0.001566</v>
      </c>
      <c r="U21" s="54">
        <v>-0.001129</v>
      </c>
      <c r="V21" s="54">
        <v>-9.65E-4</v>
      </c>
      <c r="W21" s="54">
        <v>-6.56E-4</v>
      </c>
      <c r="X21" s="54">
        <v>-3.28E-4</v>
      </c>
      <c r="Y21" s="54">
        <v>0.0</v>
      </c>
      <c r="Z21" s="55">
        <v>1.1E-5</v>
      </c>
      <c r="AA21" s="54">
        <v>3.17E-4</v>
      </c>
      <c r="AB21" s="54">
        <v>6.6E-4</v>
      </c>
      <c r="AC21" s="54">
        <v>9.36E-4</v>
      </c>
      <c r="AD21" s="54">
        <v>0.001187</v>
      </c>
      <c r="AE21" s="54">
        <v>0.001549</v>
      </c>
      <c r="AF21" s="54">
        <v>0.001606</v>
      </c>
      <c r="AG21" s="54">
        <v>0.001651</v>
      </c>
      <c r="AH21" s="54">
        <v>0.001629</v>
      </c>
    </row>
    <row r="22">
      <c r="A22" s="54">
        <v>-0.00607</v>
      </c>
      <c r="B22" s="54">
        <v>-0.005604</v>
      </c>
      <c r="C22" s="54">
        <v>-0.005799</v>
      </c>
      <c r="D22" s="54">
        <v>-0.00542</v>
      </c>
      <c r="E22" s="54">
        <v>-0.005031</v>
      </c>
      <c r="F22" s="54">
        <v>-0.004867</v>
      </c>
      <c r="G22" s="54">
        <v>-0.004897</v>
      </c>
      <c r="H22" s="54">
        <v>-0.004688</v>
      </c>
      <c r="I22" s="54">
        <v>-0.004366</v>
      </c>
      <c r="J22" s="54">
        <v>-0.003953</v>
      </c>
      <c r="K22" s="54">
        <v>-0.003447</v>
      </c>
      <c r="L22" s="54">
        <v>-0.003304</v>
      </c>
      <c r="M22" s="54">
        <v>-0.002851</v>
      </c>
      <c r="N22" s="54">
        <v>-0.002769</v>
      </c>
      <c r="O22" s="54">
        <v>-0.002431</v>
      </c>
      <c r="P22" s="54">
        <v>-0.002342</v>
      </c>
      <c r="Q22" s="54">
        <v>-0.002084</v>
      </c>
      <c r="R22" s="54">
        <v>-0.001867</v>
      </c>
      <c r="S22" s="54">
        <v>-0.001417</v>
      </c>
      <c r="T22" s="54">
        <v>-0.001038</v>
      </c>
      <c r="U22" s="54">
        <v>-8.68E-4</v>
      </c>
      <c r="V22" s="54">
        <v>-6.6E-4</v>
      </c>
      <c r="W22" s="54">
        <v>-4.73E-4</v>
      </c>
      <c r="X22" s="54">
        <v>-1.9E-4</v>
      </c>
      <c r="Y22" s="54">
        <v>0.0</v>
      </c>
      <c r="Z22" s="54">
        <v>1.6E-4</v>
      </c>
      <c r="AA22" s="54">
        <v>4.01E-4</v>
      </c>
      <c r="AB22" s="54">
        <v>5.23E-4</v>
      </c>
      <c r="AC22" s="54">
        <v>8.07E-4</v>
      </c>
      <c r="AD22" s="54">
        <v>0.001167</v>
      </c>
      <c r="AE22" s="54">
        <v>0.001191</v>
      </c>
      <c r="AF22" s="54">
        <v>0.001449</v>
      </c>
      <c r="AG22" s="54">
        <v>0.001532</v>
      </c>
      <c r="AH22" s="54">
        <v>0.001468</v>
      </c>
    </row>
    <row r="23">
      <c r="A23" s="54">
        <v>-0.005463</v>
      </c>
      <c r="B23" s="54">
        <v>-0.005353</v>
      </c>
      <c r="C23" s="54">
        <v>-0.005304</v>
      </c>
      <c r="D23" s="54">
        <v>-0.005044</v>
      </c>
      <c r="E23" s="54">
        <v>-0.004956</v>
      </c>
      <c r="F23" s="54">
        <v>-0.004809</v>
      </c>
      <c r="G23" s="54">
        <v>-0.004574</v>
      </c>
      <c r="H23" s="54">
        <v>-0.004319</v>
      </c>
      <c r="I23" s="54">
        <v>-0.004179</v>
      </c>
      <c r="J23" s="54">
        <v>-0.004072</v>
      </c>
      <c r="K23" s="54">
        <v>-0.003671</v>
      </c>
      <c r="L23" s="54">
        <v>-0.003354</v>
      </c>
      <c r="M23" s="54">
        <v>-0.002998</v>
      </c>
      <c r="N23" s="54">
        <v>-0.002738</v>
      </c>
      <c r="O23" s="54">
        <v>-0.002506</v>
      </c>
      <c r="P23" s="54">
        <v>-0.002319</v>
      </c>
      <c r="Q23" s="54">
        <v>-0.002093</v>
      </c>
      <c r="R23" s="54">
        <v>-0.001885</v>
      </c>
      <c r="S23" s="54">
        <v>-0.00146</v>
      </c>
      <c r="T23" s="54">
        <v>-0.001215</v>
      </c>
      <c r="U23" s="54">
        <v>-0.001102</v>
      </c>
      <c r="V23" s="54">
        <v>-6.16E-4</v>
      </c>
      <c r="W23" s="54">
        <v>-5.54E-4</v>
      </c>
      <c r="X23" s="54">
        <v>-3.2E-4</v>
      </c>
      <c r="Y23" s="54">
        <v>0.0</v>
      </c>
      <c r="Z23" s="54">
        <v>2.55E-4</v>
      </c>
      <c r="AA23" s="54">
        <v>3.48E-4</v>
      </c>
      <c r="AB23" s="54">
        <v>6.02E-4</v>
      </c>
      <c r="AC23" s="54">
        <v>7.38E-4</v>
      </c>
      <c r="AD23" s="54">
        <v>0.001178</v>
      </c>
      <c r="AE23" s="54">
        <v>0.001337</v>
      </c>
      <c r="AF23" s="54">
        <v>0.001296</v>
      </c>
      <c r="AG23" s="54">
        <v>0.0014</v>
      </c>
      <c r="AH23" s="54">
        <v>0.001632</v>
      </c>
    </row>
    <row r="24">
      <c r="A24" s="54">
        <v>-0.004236</v>
      </c>
      <c r="B24" s="54">
        <v>-0.004313</v>
      </c>
      <c r="C24" s="54">
        <v>-0.004299</v>
      </c>
      <c r="D24" s="54">
        <v>-0.00428</v>
      </c>
      <c r="E24" s="54">
        <v>-0.004219</v>
      </c>
      <c r="F24" s="54">
        <v>-0.00398</v>
      </c>
      <c r="G24" s="54">
        <v>-0.003864</v>
      </c>
      <c r="H24" s="54">
        <v>-0.003727</v>
      </c>
      <c r="I24" s="54">
        <v>-0.003566</v>
      </c>
      <c r="J24" s="54">
        <v>-0.003323</v>
      </c>
      <c r="K24" s="54">
        <v>-0.003013</v>
      </c>
      <c r="L24" s="54">
        <v>-0.002679</v>
      </c>
      <c r="M24" s="54">
        <v>-0.002149</v>
      </c>
      <c r="N24" s="54">
        <v>-0.002085</v>
      </c>
      <c r="O24" s="54">
        <v>-0.002104</v>
      </c>
      <c r="P24" s="54">
        <v>-0.001988</v>
      </c>
      <c r="Q24" s="54">
        <v>-0.001886</v>
      </c>
      <c r="R24" s="54">
        <v>-0.001596</v>
      </c>
      <c r="S24" s="54">
        <v>-0.001319</v>
      </c>
      <c r="T24" s="54">
        <v>-0.001122</v>
      </c>
      <c r="U24" s="54">
        <v>-8.0E-4</v>
      </c>
      <c r="V24" s="54">
        <v>-8.08E-4</v>
      </c>
      <c r="W24" s="54">
        <v>-4.35E-4</v>
      </c>
      <c r="X24" s="54">
        <v>-3.65E-4</v>
      </c>
      <c r="Y24" s="54">
        <v>0.0</v>
      </c>
      <c r="Z24" s="55">
        <v>7.0E-5</v>
      </c>
      <c r="AA24" s="54">
        <v>2.27E-4</v>
      </c>
      <c r="AB24" s="54">
        <v>5.43E-4</v>
      </c>
      <c r="AC24" s="54">
        <v>8.03E-4</v>
      </c>
      <c r="AD24" s="54">
        <v>0.0011</v>
      </c>
      <c r="AE24" s="54">
        <v>0.001496</v>
      </c>
      <c r="AF24" s="54">
        <v>0.001648</v>
      </c>
      <c r="AG24" s="54">
        <v>0.001692</v>
      </c>
      <c r="AH24" s="54">
        <v>0.001625</v>
      </c>
    </row>
    <row r="25">
      <c r="A25" s="54">
        <v>-0.003183</v>
      </c>
      <c r="B25" s="54">
        <v>-0.003287</v>
      </c>
      <c r="C25" s="54">
        <v>-0.003712</v>
      </c>
      <c r="D25" s="54">
        <v>-0.00354</v>
      </c>
      <c r="E25" s="54">
        <v>-0.003375</v>
      </c>
      <c r="F25" s="54">
        <v>-0.003429</v>
      </c>
      <c r="G25" s="54">
        <v>-0.003455</v>
      </c>
      <c r="H25" s="54">
        <v>-0.003331</v>
      </c>
      <c r="I25" s="54">
        <v>-0.003165</v>
      </c>
      <c r="J25" s="54">
        <v>-0.002917</v>
      </c>
      <c r="K25" s="54">
        <v>-0.002681</v>
      </c>
      <c r="L25" s="54">
        <v>-0.002415</v>
      </c>
      <c r="M25" s="54">
        <v>-0.002169</v>
      </c>
      <c r="N25" s="54">
        <v>-0.002037</v>
      </c>
      <c r="O25" s="54">
        <v>-0.001991</v>
      </c>
      <c r="P25" s="54">
        <v>-0.001824</v>
      </c>
      <c r="Q25" s="54">
        <v>-0.001723</v>
      </c>
      <c r="R25" s="54">
        <v>-0.001547</v>
      </c>
      <c r="S25" s="54">
        <v>-0.001242</v>
      </c>
      <c r="T25" s="54">
        <v>-0.001074</v>
      </c>
      <c r="U25" s="54">
        <v>-8.95E-4</v>
      </c>
      <c r="V25" s="54">
        <v>-5.66E-4</v>
      </c>
      <c r="W25" s="54">
        <v>-4.68E-4</v>
      </c>
      <c r="X25" s="54">
        <v>-1.92E-4</v>
      </c>
      <c r="Y25" s="54">
        <v>0.0</v>
      </c>
      <c r="Z25" s="55">
        <v>5.0E-5</v>
      </c>
      <c r="AA25" s="54">
        <v>3.46E-4</v>
      </c>
      <c r="AB25" s="54">
        <v>3.78E-4</v>
      </c>
      <c r="AC25" s="54">
        <v>6.54E-4</v>
      </c>
      <c r="AD25" s="54">
        <v>9.36E-4</v>
      </c>
      <c r="AE25" s="54">
        <v>0.001066</v>
      </c>
      <c r="AF25" s="54">
        <v>0.001281</v>
      </c>
      <c r="AG25" s="54">
        <v>0.001327</v>
      </c>
      <c r="AH25" s="54">
        <v>0.001491</v>
      </c>
    </row>
    <row r="26">
      <c r="A26" s="54">
        <v>-0.002377</v>
      </c>
      <c r="B26" s="54">
        <v>-0.002884</v>
      </c>
      <c r="C26" s="54">
        <v>-0.002919</v>
      </c>
      <c r="D26" s="54">
        <v>-0.003047</v>
      </c>
      <c r="E26" s="54">
        <v>-0.003138</v>
      </c>
      <c r="F26" s="54">
        <v>-0.003104</v>
      </c>
      <c r="G26" s="54">
        <v>-0.002948</v>
      </c>
      <c r="H26" s="54">
        <v>-0.002834</v>
      </c>
      <c r="I26" s="54">
        <v>-0.002848</v>
      </c>
      <c r="J26" s="54">
        <v>-0.002894</v>
      </c>
      <c r="K26" s="54">
        <v>-0.00261</v>
      </c>
      <c r="L26" s="54">
        <v>-0.002323</v>
      </c>
      <c r="M26" s="54">
        <v>-0.002039</v>
      </c>
      <c r="N26" s="54">
        <v>-0.001831</v>
      </c>
      <c r="O26" s="54">
        <v>-0.001769</v>
      </c>
      <c r="P26" s="54">
        <v>-0.001772</v>
      </c>
      <c r="Q26" s="54">
        <v>-0.001676</v>
      </c>
      <c r="R26" s="54">
        <v>-0.001591</v>
      </c>
      <c r="S26" s="54">
        <v>-0.00128</v>
      </c>
      <c r="T26" s="54">
        <v>-0.001094</v>
      </c>
      <c r="U26" s="54">
        <v>-8.92E-4</v>
      </c>
      <c r="V26" s="54">
        <v>-8.08E-4</v>
      </c>
      <c r="W26" s="54">
        <v>-5.76E-4</v>
      </c>
      <c r="X26" s="54">
        <v>-4.22E-4</v>
      </c>
      <c r="Y26" s="54">
        <v>0.0</v>
      </c>
      <c r="Z26" s="55">
        <v>5.4E-5</v>
      </c>
      <c r="AA26" s="54">
        <v>2.11E-4</v>
      </c>
      <c r="AB26" s="54">
        <v>4.07E-4</v>
      </c>
      <c r="AC26" s="54">
        <v>7.04E-4</v>
      </c>
      <c r="AD26" s="54">
        <v>0.001153</v>
      </c>
      <c r="AE26" s="54">
        <v>0.001225</v>
      </c>
      <c r="AF26" s="54">
        <v>0.001289</v>
      </c>
      <c r="AG26" s="54">
        <v>0.001372</v>
      </c>
      <c r="AH26" s="54">
        <v>0.001551</v>
      </c>
    </row>
    <row r="27">
      <c r="A27" s="54">
        <v>-0.001192</v>
      </c>
      <c r="B27" s="54">
        <v>-0.001589</v>
      </c>
      <c r="C27" s="54">
        <v>-0.00207</v>
      </c>
      <c r="D27" s="54">
        <v>-0.002138</v>
      </c>
      <c r="E27" s="54">
        <v>-0.002114</v>
      </c>
      <c r="F27" s="54">
        <v>-0.002166</v>
      </c>
      <c r="G27" s="54">
        <v>-0.002093</v>
      </c>
      <c r="H27" s="54">
        <v>-0.002201</v>
      </c>
      <c r="I27" s="54">
        <v>-0.002194</v>
      </c>
      <c r="J27" s="54">
        <v>-0.001986</v>
      </c>
      <c r="K27" s="54">
        <v>-0.001805</v>
      </c>
      <c r="L27" s="54">
        <v>-0.001598</v>
      </c>
      <c r="M27" s="54">
        <v>-0.001213</v>
      </c>
      <c r="N27" s="54">
        <v>-0.001351</v>
      </c>
      <c r="O27" s="54">
        <v>-0.001336</v>
      </c>
      <c r="P27" s="54">
        <v>-0.001345</v>
      </c>
      <c r="Q27" s="54">
        <v>-0.001385</v>
      </c>
      <c r="R27" s="54">
        <v>-0.001196</v>
      </c>
      <c r="S27" s="54">
        <v>-9.78E-4</v>
      </c>
      <c r="T27" s="54">
        <v>-8.28E-4</v>
      </c>
      <c r="U27" s="54">
        <v>-6.79E-4</v>
      </c>
      <c r="V27" s="54">
        <v>-4.68E-4</v>
      </c>
      <c r="W27" s="54">
        <v>-2.77E-4</v>
      </c>
      <c r="X27" s="54">
        <v>-1.01E-4</v>
      </c>
      <c r="Y27" s="54">
        <v>0.0</v>
      </c>
      <c r="Z27" s="54">
        <v>1.8E-4</v>
      </c>
      <c r="AA27" s="54">
        <v>4.93E-4</v>
      </c>
      <c r="AB27" s="54">
        <v>5.63E-4</v>
      </c>
      <c r="AC27" s="54">
        <v>8.11E-4</v>
      </c>
      <c r="AD27" s="54">
        <v>0.001143</v>
      </c>
      <c r="AE27" s="54">
        <v>0.001428</v>
      </c>
      <c r="AF27" s="54">
        <v>0.001671</v>
      </c>
      <c r="AG27" s="54">
        <v>0.001762</v>
      </c>
      <c r="AH27" s="54">
        <v>0.001686</v>
      </c>
    </row>
    <row r="28">
      <c r="A28" s="54">
        <v>-1.47E-4</v>
      </c>
      <c r="B28" s="54">
        <v>-7.65E-4</v>
      </c>
      <c r="C28" s="54">
        <v>-0.001338</v>
      </c>
      <c r="D28" s="54">
        <v>-0.001337</v>
      </c>
      <c r="E28" s="54">
        <v>-0.001449</v>
      </c>
      <c r="F28" s="54">
        <v>-0.0016</v>
      </c>
      <c r="G28" s="54">
        <v>-0.00182</v>
      </c>
      <c r="H28" s="54">
        <v>-0.001731</v>
      </c>
      <c r="I28" s="54">
        <v>-0.001735</v>
      </c>
      <c r="J28" s="54">
        <v>-0.001734</v>
      </c>
      <c r="K28" s="54">
        <v>-0.001588</v>
      </c>
      <c r="L28" s="54">
        <v>-0.001436</v>
      </c>
      <c r="M28" s="54">
        <v>-0.001323</v>
      </c>
      <c r="N28" s="54">
        <v>-0.001205</v>
      </c>
      <c r="O28" s="54">
        <v>-0.001267</v>
      </c>
      <c r="P28" s="54">
        <v>-0.001222</v>
      </c>
      <c r="Q28" s="54">
        <v>-0.00122</v>
      </c>
      <c r="R28" s="54">
        <v>-0.001126</v>
      </c>
      <c r="S28" s="54">
        <v>-9.36E-4</v>
      </c>
      <c r="T28" s="54">
        <v>-7.74E-4</v>
      </c>
      <c r="U28" s="54">
        <v>-6.6E-4</v>
      </c>
      <c r="V28" s="54">
        <v>-5.47E-4</v>
      </c>
      <c r="W28" s="54">
        <v>-4.31E-4</v>
      </c>
      <c r="X28" s="54">
        <v>-1.54E-4</v>
      </c>
      <c r="Y28" s="54">
        <v>0.0</v>
      </c>
      <c r="Z28" s="54">
        <v>1.19E-4</v>
      </c>
      <c r="AA28" s="54">
        <v>3.14E-4</v>
      </c>
      <c r="AB28" s="54">
        <v>5.43E-4</v>
      </c>
      <c r="AC28" s="54">
        <v>6.76E-4</v>
      </c>
      <c r="AD28" s="54">
        <v>0.001089</v>
      </c>
      <c r="AE28" s="54">
        <v>0.001238</v>
      </c>
      <c r="AF28" s="54">
        <v>0.001239</v>
      </c>
      <c r="AG28" s="54">
        <v>0.001403</v>
      </c>
      <c r="AH28" s="54">
        <v>0.001573</v>
      </c>
    </row>
    <row r="29">
      <c r="A29" s="54">
        <v>0.001028</v>
      </c>
      <c r="B29" s="54">
        <v>1.5E-4</v>
      </c>
      <c r="C29" s="54">
        <v>-1.48E-4</v>
      </c>
      <c r="D29" s="54">
        <v>-5.11E-4</v>
      </c>
      <c r="E29" s="54">
        <v>-8.34E-4</v>
      </c>
      <c r="F29" s="54">
        <v>-9.1E-4</v>
      </c>
      <c r="G29" s="54">
        <v>-8.87E-4</v>
      </c>
      <c r="H29" s="54">
        <v>-9.88E-4</v>
      </c>
      <c r="I29" s="54">
        <v>-0.001078</v>
      </c>
      <c r="J29" s="54">
        <v>-0.001332</v>
      </c>
      <c r="K29" s="54">
        <v>-0.001181</v>
      </c>
      <c r="L29" s="54">
        <v>-0.001022</v>
      </c>
      <c r="M29" s="54">
        <v>-8.91E-4</v>
      </c>
      <c r="N29" s="54">
        <v>-9.73E-4</v>
      </c>
      <c r="O29" s="54">
        <v>-0.001021</v>
      </c>
      <c r="P29" s="54">
        <v>-0.00111</v>
      </c>
      <c r="Q29" s="54">
        <v>-0.001213</v>
      </c>
      <c r="R29" s="54">
        <v>-0.001087</v>
      </c>
      <c r="S29" s="54">
        <v>-0.001009</v>
      </c>
      <c r="T29" s="54">
        <v>-9.37E-4</v>
      </c>
      <c r="U29" s="54">
        <v>-7.73E-4</v>
      </c>
      <c r="V29" s="54">
        <v>-5.68E-4</v>
      </c>
      <c r="W29" s="54">
        <v>-4.54E-4</v>
      </c>
      <c r="X29" s="54">
        <v>-3.0E-4</v>
      </c>
      <c r="Y29" s="54">
        <v>0.0</v>
      </c>
      <c r="Z29" s="55">
        <v>-1.0E-5</v>
      </c>
      <c r="AA29" s="54">
        <v>1.98E-4</v>
      </c>
      <c r="AB29" s="54">
        <v>3.81E-4</v>
      </c>
      <c r="AC29" s="54">
        <v>7.26E-4</v>
      </c>
      <c r="AD29" s="54">
        <v>0.001143</v>
      </c>
      <c r="AE29" s="54">
        <v>0.001316</v>
      </c>
      <c r="AF29" s="54">
        <v>0.001474</v>
      </c>
      <c r="AG29" s="54">
        <v>0.001471</v>
      </c>
      <c r="AH29" s="54">
        <v>0.001641</v>
      </c>
    </row>
    <row r="30">
      <c r="A30" s="54">
        <v>0.002231</v>
      </c>
      <c r="B30" s="54">
        <v>0.001414</v>
      </c>
      <c r="C30" s="54">
        <v>5.42E-4</v>
      </c>
      <c r="D30" s="54">
        <v>3.4E-4</v>
      </c>
      <c r="E30" s="54">
        <v>2.44E-4</v>
      </c>
      <c r="F30" s="55">
        <v>9.7E-5</v>
      </c>
      <c r="G30" s="54">
        <v>-1.98E-4</v>
      </c>
      <c r="H30" s="54">
        <v>-4.38E-4</v>
      </c>
      <c r="I30" s="54">
        <v>-5.24E-4</v>
      </c>
      <c r="J30" s="54">
        <v>-5.53E-4</v>
      </c>
      <c r="K30" s="54">
        <v>-4.98E-4</v>
      </c>
      <c r="L30" s="54">
        <v>-4.63E-4</v>
      </c>
      <c r="M30" s="54">
        <v>-3.11E-4</v>
      </c>
      <c r="N30" s="54">
        <v>-4.13E-4</v>
      </c>
      <c r="O30" s="54">
        <v>-6.49E-4</v>
      </c>
      <c r="P30" s="54">
        <v>-7.86E-4</v>
      </c>
      <c r="Q30" s="54">
        <v>-8.39E-4</v>
      </c>
      <c r="R30" s="54">
        <v>-8.32E-4</v>
      </c>
      <c r="S30" s="54">
        <v>-7.22E-4</v>
      </c>
      <c r="T30" s="54">
        <v>-6.62E-4</v>
      </c>
      <c r="U30" s="54">
        <v>-5.33E-4</v>
      </c>
      <c r="V30" s="54">
        <v>-5.06E-4</v>
      </c>
      <c r="W30" s="54">
        <v>-3.14E-4</v>
      </c>
      <c r="X30" s="54">
        <v>-2.12E-4</v>
      </c>
      <c r="Y30" s="54">
        <v>0.0</v>
      </c>
      <c r="Z30" s="55">
        <v>5.6E-5</v>
      </c>
      <c r="AA30" s="54">
        <v>2.05E-4</v>
      </c>
      <c r="AB30" s="54">
        <v>3.82E-4</v>
      </c>
      <c r="AC30" s="54">
        <v>7.24E-4</v>
      </c>
      <c r="AD30" s="54">
        <v>9.21E-4</v>
      </c>
      <c r="AE30" s="54">
        <v>0.001217</v>
      </c>
      <c r="AF30" s="54">
        <v>0.001395</v>
      </c>
      <c r="AG30" s="54">
        <v>0.001557</v>
      </c>
      <c r="AH30" s="54">
        <v>0.001598</v>
      </c>
    </row>
    <row r="31">
      <c r="A31" s="54">
        <v>0.003081</v>
      </c>
      <c r="B31" s="54">
        <v>0.002008</v>
      </c>
      <c r="C31" s="54">
        <v>0.001377</v>
      </c>
      <c r="D31" s="54">
        <v>0.001112</v>
      </c>
      <c r="E31" s="54">
        <v>7.91E-4</v>
      </c>
      <c r="F31" s="54">
        <v>4.67E-4</v>
      </c>
      <c r="G31" s="54">
        <v>2.83E-4</v>
      </c>
      <c r="H31" s="54">
        <v>1.57E-4</v>
      </c>
      <c r="I31" s="54">
        <v>-1.49E-4</v>
      </c>
      <c r="J31" s="54">
        <v>-3.18E-4</v>
      </c>
      <c r="K31" s="54">
        <v>-3.39E-4</v>
      </c>
      <c r="L31" s="54">
        <v>-3.68E-4</v>
      </c>
      <c r="M31" s="54">
        <v>-3.2E-4</v>
      </c>
      <c r="N31" s="54">
        <v>-4.62E-4</v>
      </c>
      <c r="O31" s="54">
        <v>-5.27E-4</v>
      </c>
      <c r="P31" s="54">
        <v>-6.37E-4</v>
      </c>
      <c r="Q31" s="54">
        <v>-8.23E-4</v>
      </c>
      <c r="R31" s="54">
        <v>-9.06E-4</v>
      </c>
      <c r="S31" s="54">
        <v>-7.46E-4</v>
      </c>
      <c r="T31" s="54">
        <v>-6.62E-4</v>
      </c>
      <c r="U31" s="54">
        <v>-6.26E-4</v>
      </c>
      <c r="V31" s="54">
        <v>-4.92E-4</v>
      </c>
      <c r="W31" s="54">
        <v>-4.15E-4</v>
      </c>
      <c r="X31" s="54">
        <v>-1.76E-4</v>
      </c>
      <c r="Y31" s="54">
        <v>0.0</v>
      </c>
      <c r="Z31" s="55">
        <v>8.5E-5</v>
      </c>
      <c r="AA31" s="54">
        <v>3.3E-4</v>
      </c>
      <c r="AB31" s="54">
        <v>4.75E-4</v>
      </c>
      <c r="AC31" s="54">
        <v>6.79E-4</v>
      </c>
      <c r="AD31" s="54">
        <v>0.001051</v>
      </c>
      <c r="AE31" s="54">
        <v>0.001214</v>
      </c>
      <c r="AF31" s="54">
        <v>0.001283</v>
      </c>
      <c r="AG31" s="54">
        <v>0.001432</v>
      </c>
      <c r="AH31" s="54">
        <v>0.001638</v>
      </c>
    </row>
    <row r="32">
      <c r="A32" s="54">
        <v>0.004098</v>
      </c>
      <c r="B32" s="54">
        <v>0.003005</v>
      </c>
      <c r="C32" s="54">
        <v>0.002414</v>
      </c>
      <c r="D32" s="54">
        <v>0.00192</v>
      </c>
      <c r="E32" s="54">
        <v>0.001517</v>
      </c>
      <c r="F32" s="54">
        <v>0.001334</v>
      </c>
      <c r="G32" s="54">
        <v>0.001129</v>
      </c>
      <c r="H32" s="54">
        <v>8.46E-4</v>
      </c>
      <c r="I32" s="54">
        <v>6.11E-4</v>
      </c>
      <c r="J32" s="54">
        <v>3.15E-4</v>
      </c>
      <c r="K32" s="54">
        <v>2.32E-4</v>
      </c>
      <c r="L32" s="54">
        <v>3.21E-4</v>
      </c>
      <c r="M32" s="54">
        <v>3.6E-4</v>
      </c>
      <c r="N32" s="54">
        <v>1.2E-4</v>
      </c>
      <c r="O32" s="54">
        <v>-1.09E-4</v>
      </c>
      <c r="P32" s="54">
        <v>-3.51E-4</v>
      </c>
      <c r="Q32" s="54">
        <v>-5.94E-4</v>
      </c>
      <c r="R32" s="54">
        <v>-6.18E-4</v>
      </c>
      <c r="S32" s="54">
        <v>-5.89E-4</v>
      </c>
      <c r="T32" s="54">
        <v>-7.16E-4</v>
      </c>
      <c r="U32" s="54">
        <v>-5.49E-4</v>
      </c>
      <c r="V32" s="54">
        <v>-4.37E-4</v>
      </c>
      <c r="W32" s="54">
        <v>-3.31E-4</v>
      </c>
      <c r="X32" s="54">
        <v>-2.23E-4</v>
      </c>
      <c r="Y32" s="54">
        <v>0.0</v>
      </c>
      <c r="Z32" s="55">
        <v>5.6E-5</v>
      </c>
      <c r="AA32" s="54">
        <v>2.33E-4</v>
      </c>
      <c r="AB32" s="54">
        <v>4.18E-4</v>
      </c>
      <c r="AC32" s="54">
        <v>6.65E-4</v>
      </c>
      <c r="AD32" s="54">
        <v>0.001031</v>
      </c>
      <c r="AE32" s="54">
        <v>0.001273</v>
      </c>
      <c r="AF32" s="54">
        <v>0.00151</v>
      </c>
      <c r="AG32" s="54">
        <v>0.001605</v>
      </c>
      <c r="AH32" s="54">
        <v>0.001679</v>
      </c>
    </row>
    <row r="33">
      <c r="A33" s="54">
        <v>0.004694</v>
      </c>
      <c r="B33" s="54">
        <v>0.003677</v>
      </c>
      <c r="C33" s="54">
        <v>0.002738</v>
      </c>
      <c r="D33" s="54">
        <v>0.002435</v>
      </c>
      <c r="E33" s="54">
        <v>0.002191</v>
      </c>
      <c r="F33" s="54">
        <v>0.001821</v>
      </c>
      <c r="G33" s="54">
        <v>0.001427</v>
      </c>
      <c r="H33" s="54">
        <v>0.001164</v>
      </c>
      <c r="I33" s="54">
        <v>9.04E-4</v>
      </c>
      <c r="J33" s="54">
        <v>7.4E-4</v>
      </c>
      <c r="K33" s="54">
        <v>7.1E-4</v>
      </c>
      <c r="L33" s="54">
        <v>4.86E-4</v>
      </c>
      <c r="M33" s="54">
        <v>4.92E-4</v>
      </c>
      <c r="N33" s="54">
        <v>2.92E-4</v>
      </c>
      <c r="O33" s="55">
        <v>1.5E-5</v>
      </c>
      <c r="P33" s="54">
        <v>-2.14E-4</v>
      </c>
      <c r="Q33" s="54">
        <v>-3.85E-4</v>
      </c>
      <c r="R33" s="54">
        <v>-5.27E-4</v>
      </c>
      <c r="S33" s="54">
        <v>-4.83E-4</v>
      </c>
      <c r="T33" s="54">
        <v>-4.26E-4</v>
      </c>
      <c r="U33" s="54">
        <v>-5.19E-4</v>
      </c>
      <c r="V33" s="54">
        <v>-4.78E-4</v>
      </c>
      <c r="W33" s="54">
        <v>-2.54E-4</v>
      </c>
      <c r="X33" s="54">
        <v>-1.52E-4</v>
      </c>
      <c r="Y33" s="54">
        <v>0.0</v>
      </c>
      <c r="Z33" s="55">
        <v>5.4E-5</v>
      </c>
      <c r="AA33" s="54">
        <v>2.26E-4</v>
      </c>
      <c r="AB33" s="54">
        <v>3.53E-4</v>
      </c>
      <c r="AC33" s="54">
        <v>5.64E-4</v>
      </c>
      <c r="AD33" s="54">
        <v>8.17E-4</v>
      </c>
      <c r="AE33" s="54">
        <v>0.001073</v>
      </c>
      <c r="AF33" s="54">
        <v>0.001158</v>
      </c>
      <c r="AG33" s="54">
        <v>0.001344</v>
      </c>
      <c r="AH33" s="54">
        <v>0.001463</v>
      </c>
    </row>
    <row r="34">
      <c r="A34" s="54">
        <v>0.004988</v>
      </c>
      <c r="B34" s="54">
        <v>0.003764</v>
      </c>
      <c r="C34" s="54">
        <v>0.003135</v>
      </c>
      <c r="D34" s="54">
        <v>0.002707</v>
      </c>
      <c r="E34" s="54">
        <v>0.00223</v>
      </c>
      <c r="F34" s="54">
        <v>0.001893</v>
      </c>
      <c r="G34" s="54">
        <v>0.001673</v>
      </c>
      <c r="H34" s="54">
        <v>0.001447</v>
      </c>
      <c r="I34" s="54">
        <v>0.001043</v>
      </c>
      <c r="J34" s="54">
        <v>6.21E-4</v>
      </c>
      <c r="K34" s="54">
        <v>5.1E-4</v>
      </c>
      <c r="L34" s="54">
        <v>4.93E-4</v>
      </c>
      <c r="M34" s="54">
        <v>3.93E-4</v>
      </c>
      <c r="N34" s="54">
        <v>2.28E-4</v>
      </c>
      <c r="O34" s="55">
        <v>3.7E-5</v>
      </c>
      <c r="P34" s="54">
        <v>-2.32E-4</v>
      </c>
      <c r="Q34" s="54">
        <v>-4.8E-4</v>
      </c>
      <c r="R34" s="54">
        <v>-6.32E-4</v>
      </c>
      <c r="S34" s="54">
        <v>-6.36E-4</v>
      </c>
      <c r="T34" s="54">
        <v>-7.03E-4</v>
      </c>
      <c r="U34" s="54">
        <v>-6.37E-4</v>
      </c>
      <c r="V34" s="54">
        <v>-4.92E-4</v>
      </c>
      <c r="W34" s="54">
        <v>-4.4E-4</v>
      </c>
      <c r="X34" s="54">
        <v>-2.38E-4</v>
      </c>
      <c r="Y34" s="54">
        <v>0.0</v>
      </c>
      <c r="Z34" s="54">
        <v>1.22E-4</v>
      </c>
      <c r="AA34" s="54">
        <v>2.3E-4</v>
      </c>
      <c r="AB34" s="54">
        <v>4.02E-4</v>
      </c>
      <c r="AC34" s="54">
        <v>5.86E-4</v>
      </c>
      <c r="AD34" s="54">
        <v>9.27E-4</v>
      </c>
      <c r="AE34" s="54">
        <v>0.001075</v>
      </c>
      <c r="AF34" s="54">
        <v>0.001149</v>
      </c>
      <c r="AG34" s="54">
        <v>0.001301</v>
      </c>
      <c r="AH34" s="54">
        <v>0.001522</v>
      </c>
    </row>
    <row r="35">
      <c r="A35" s="54">
        <v>0.005649</v>
      </c>
      <c r="B35" s="54">
        <v>0.004426</v>
      </c>
      <c r="C35" s="54">
        <v>0.003599</v>
      </c>
      <c r="D35" s="54">
        <v>0.003105</v>
      </c>
      <c r="E35" s="54">
        <v>0.002692</v>
      </c>
      <c r="F35" s="54">
        <v>0.002423</v>
      </c>
      <c r="G35" s="54">
        <v>0.002081</v>
      </c>
      <c r="H35" s="54">
        <v>0.00169</v>
      </c>
      <c r="I35" s="54">
        <v>0.00144</v>
      </c>
      <c r="J35" s="54">
        <v>0.001117</v>
      </c>
      <c r="K35" s="54">
        <v>9.73E-4</v>
      </c>
      <c r="L35" s="54">
        <v>9.28E-4</v>
      </c>
      <c r="M35" s="54">
        <v>8.93E-4</v>
      </c>
      <c r="N35" s="54">
        <v>5.77E-4</v>
      </c>
      <c r="O35" s="54">
        <v>2.43E-4</v>
      </c>
      <c r="P35" s="55">
        <v>-3.9E-5</v>
      </c>
      <c r="Q35" s="54">
        <v>-3.61E-4</v>
      </c>
      <c r="R35" s="54">
        <v>-4.43E-4</v>
      </c>
      <c r="S35" s="54">
        <v>-3.96E-4</v>
      </c>
      <c r="T35" s="54">
        <v>-5.31E-4</v>
      </c>
      <c r="U35" s="54">
        <v>-4.62E-4</v>
      </c>
      <c r="V35" s="54">
        <v>-3.93E-4</v>
      </c>
      <c r="W35" s="54">
        <v>-3.54E-4</v>
      </c>
      <c r="X35" s="54">
        <v>-2.0E-4</v>
      </c>
      <c r="Y35" s="54">
        <v>0.0</v>
      </c>
      <c r="Z35" s="55">
        <v>2.7E-5</v>
      </c>
      <c r="AA35" s="54">
        <v>2.06E-4</v>
      </c>
      <c r="AB35" s="54">
        <v>3.01E-4</v>
      </c>
      <c r="AC35" s="54">
        <v>5.5E-4</v>
      </c>
      <c r="AD35" s="54">
        <v>8.03E-4</v>
      </c>
      <c r="AE35" s="54">
        <v>0.001035</v>
      </c>
      <c r="AF35" s="54">
        <v>0.001287</v>
      </c>
      <c r="AG35" s="54">
        <v>0.001384</v>
      </c>
      <c r="AH35" s="54">
        <v>0.001399</v>
      </c>
    </row>
    <row r="36">
      <c r="A36" s="54">
        <v>0.005901</v>
      </c>
      <c r="B36" s="54">
        <v>0.004623</v>
      </c>
      <c r="C36" s="54">
        <v>0.00366</v>
      </c>
      <c r="D36" s="54">
        <v>0.003265</v>
      </c>
      <c r="E36" s="54">
        <v>0.002937</v>
      </c>
      <c r="F36" s="54">
        <v>0.002444</v>
      </c>
      <c r="G36" s="54">
        <v>0.002031</v>
      </c>
      <c r="H36" s="54">
        <v>0.001792</v>
      </c>
      <c r="I36" s="54">
        <v>0.001408</v>
      </c>
      <c r="J36" s="54">
        <v>0.001146</v>
      </c>
      <c r="K36" s="54">
        <v>9.66E-4</v>
      </c>
      <c r="L36" s="54">
        <v>7.56E-4</v>
      </c>
      <c r="M36" s="54">
        <v>6.85E-4</v>
      </c>
      <c r="N36" s="54">
        <v>4.99E-4</v>
      </c>
      <c r="O36" s="54">
        <v>1.83E-4</v>
      </c>
      <c r="P36" s="55">
        <v>-8.8E-5</v>
      </c>
      <c r="Q36" s="54">
        <v>-3.42E-4</v>
      </c>
      <c r="R36" s="54">
        <v>-4.57E-4</v>
      </c>
      <c r="S36" s="54">
        <v>-4.85E-4</v>
      </c>
      <c r="T36" s="54">
        <v>-5.44E-4</v>
      </c>
      <c r="U36" s="54">
        <v>-5.38E-4</v>
      </c>
      <c r="V36" s="54">
        <v>-5.18E-4</v>
      </c>
      <c r="W36" s="54">
        <v>-3.57E-4</v>
      </c>
      <c r="X36" s="54">
        <v>-1.45E-4</v>
      </c>
      <c r="Y36" s="54">
        <v>0.0</v>
      </c>
      <c r="Z36" s="55">
        <v>4.3E-5</v>
      </c>
      <c r="AA36" s="54">
        <v>1.79E-4</v>
      </c>
      <c r="AB36" s="54">
        <v>2.46E-4</v>
      </c>
      <c r="AC36" s="54">
        <v>4.18E-4</v>
      </c>
      <c r="AD36" s="54">
        <v>6.23E-4</v>
      </c>
      <c r="AE36" s="54">
        <v>8.67E-4</v>
      </c>
      <c r="AF36" s="54">
        <v>9.69E-4</v>
      </c>
      <c r="AG36" s="54">
        <v>0.001136</v>
      </c>
      <c r="AH36" s="54">
        <v>0.001364</v>
      </c>
    </row>
    <row r="37">
      <c r="A37" s="54">
        <v>0.00598</v>
      </c>
      <c r="B37" s="54">
        <v>0.004584</v>
      </c>
      <c r="C37" s="54">
        <v>0.003925</v>
      </c>
      <c r="D37" s="54">
        <v>0.003343</v>
      </c>
      <c r="E37" s="54">
        <v>0.002823</v>
      </c>
      <c r="F37" s="54">
        <v>0.002498</v>
      </c>
      <c r="G37" s="54">
        <v>0.002216</v>
      </c>
      <c r="H37" s="54">
        <v>0.00187</v>
      </c>
      <c r="I37" s="54">
        <v>0.001504</v>
      </c>
      <c r="J37" s="54">
        <v>0.001117</v>
      </c>
      <c r="K37" s="54">
        <v>8.86E-4</v>
      </c>
      <c r="L37" s="54">
        <v>8.31E-4</v>
      </c>
      <c r="M37" s="54">
        <v>7.64E-4</v>
      </c>
      <c r="N37" s="54">
        <v>4.88E-4</v>
      </c>
      <c r="O37" s="54">
        <v>2.24E-4</v>
      </c>
      <c r="P37" s="55">
        <v>-5.0E-5</v>
      </c>
      <c r="Q37" s="54">
        <v>-3.61E-4</v>
      </c>
      <c r="R37" s="54">
        <v>-4.89E-4</v>
      </c>
      <c r="S37" s="54">
        <v>-5.58E-4</v>
      </c>
      <c r="T37" s="54">
        <v>-6.35E-4</v>
      </c>
      <c r="U37" s="54">
        <v>-5.98E-4</v>
      </c>
      <c r="V37" s="54">
        <v>-5.08E-4</v>
      </c>
      <c r="W37" s="54">
        <v>-4.68E-4</v>
      </c>
      <c r="X37" s="54">
        <v>-2.31E-4</v>
      </c>
      <c r="Y37" s="54">
        <v>0.0</v>
      </c>
      <c r="Z37" s="55">
        <v>5.5E-5</v>
      </c>
      <c r="AA37" s="54">
        <v>1.73E-4</v>
      </c>
      <c r="AB37" s="54">
        <v>3.21E-4</v>
      </c>
      <c r="AC37" s="54">
        <v>4.82E-4</v>
      </c>
      <c r="AD37" s="54">
        <v>7.39E-4</v>
      </c>
      <c r="AE37" s="54">
        <v>8.98E-4</v>
      </c>
      <c r="AF37" s="54">
        <v>0.001071</v>
      </c>
      <c r="AG37" s="54">
        <v>0.001248</v>
      </c>
      <c r="AH37" s="54">
        <v>0.001378</v>
      </c>
    </row>
    <row r="38">
      <c r="A38" s="54">
        <v>0.006089</v>
      </c>
      <c r="B38" s="54">
        <v>0.004798</v>
      </c>
      <c r="C38" s="54">
        <v>0.003843</v>
      </c>
      <c r="D38" s="54">
        <v>0.003412</v>
      </c>
      <c r="E38" s="54">
        <v>0.00302</v>
      </c>
      <c r="F38" s="54">
        <v>0.00265</v>
      </c>
      <c r="G38" s="54">
        <v>0.002279</v>
      </c>
      <c r="H38" s="54">
        <v>0.001941</v>
      </c>
      <c r="I38" s="54">
        <v>0.001633</v>
      </c>
      <c r="J38" s="54">
        <v>0.001322</v>
      </c>
      <c r="K38" s="54">
        <v>0.001175</v>
      </c>
      <c r="L38" s="54">
        <v>0.001058</v>
      </c>
      <c r="M38" s="54">
        <v>9.93E-4</v>
      </c>
      <c r="N38" s="54">
        <v>6.9E-4</v>
      </c>
      <c r="O38" s="54">
        <v>3.28E-4</v>
      </c>
      <c r="P38" s="55">
        <v>5.4E-5</v>
      </c>
      <c r="Q38" s="54">
        <v>-2.06E-4</v>
      </c>
      <c r="R38" s="54">
        <v>-3.61E-4</v>
      </c>
      <c r="S38" s="54">
        <v>-4.21E-4</v>
      </c>
      <c r="T38" s="54">
        <v>-4.62E-4</v>
      </c>
      <c r="U38" s="54">
        <v>-4.66E-4</v>
      </c>
      <c r="V38" s="54">
        <v>-4.0E-4</v>
      </c>
      <c r="W38" s="54">
        <v>-3.03E-4</v>
      </c>
      <c r="X38" s="54">
        <v>-1.77E-4</v>
      </c>
      <c r="Y38" s="54">
        <v>0.0</v>
      </c>
      <c r="Z38" s="55">
        <v>3.2E-5</v>
      </c>
      <c r="AA38" s="54">
        <v>1.5E-4</v>
      </c>
      <c r="AB38" s="54">
        <v>2.26E-4</v>
      </c>
      <c r="AC38" s="54">
        <v>4.19E-4</v>
      </c>
      <c r="AD38" s="54">
        <v>6.21E-4</v>
      </c>
      <c r="AE38" s="54">
        <v>8.54E-4</v>
      </c>
      <c r="AF38" s="54">
        <v>0.001079</v>
      </c>
      <c r="AG38" s="54">
        <v>0.001225</v>
      </c>
      <c r="AH38" s="54">
        <v>0.001324</v>
      </c>
    </row>
    <row r="39">
      <c r="A39" s="54">
        <v>0.005783</v>
      </c>
      <c r="B39" s="54">
        <v>0.004423</v>
      </c>
      <c r="C39" s="54">
        <v>0.003587</v>
      </c>
      <c r="D39" s="54">
        <v>0.003133</v>
      </c>
      <c r="E39" s="54">
        <v>0.002726</v>
      </c>
      <c r="F39" s="54">
        <v>0.00233</v>
      </c>
      <c r="G39" s="54">
        <v>0.00201</v>
      </c>
      <c r="H39" s="54">
        <v>0.001697</v>
      </c>
      <c r="I39" s="54">
        <v>0.001337</v>
      </c>
      <c r="J39" s="54">
        <v>0.001026</v>
      </c>
      <c r="K39" s="54">
        <v>8.86E-4</v>
      </c>
      <c r="L39" s="54">
        <v>6.82E-4</v>
      </c>
      <c r="M39" s="54">
        <v>5.61E-4</v>
      </c>
      <c r="N39" s="54">
        <v>4.28E-4</v>
      </c>
      <c r="O39" s="54">
        <v>1.66E-4</v>
      </c>
      <c r="P39" s="54">
        <v>-1.36E-4</v>
      </c>
      <c r="Q39" s="54">
        <v>-3.37E-4</v>
      </c>
      <c r="R39" s="54">
        <v>-5.26E-4</v>
      </c>
      <c r="S39" s="54">
        <v>-5.3E-4</v>
      </c>
      <c r="T39" s="54">
        <v>-5.73E-4</v>
      </c>
      <c r="U39" s="54">
        <v>-6.22E-4</v>
      </c>
      <c r="V39" s="54">
        <v>-5.74E-4</v>
      </c>
      <c r="W39" s="54">
        <v>-4.19E-4</v>
      </c>
      <c r="X39" s="54">
        <v>-2.07E-4</v>
      </c>
      <c r="Y39" s="54">
        <v>0.0</v>
      </c>
      <c r="Z39" s="55">
        <v>-8.0E-6</v>
      </c>
      <c r="AA39" s="54">
        <v>1.69E-4</v>
      </c>
      <c r="AB39" s="54">
        <v>2.1E-4</v>
      </c>
      <c r="AC39" s="54">
        <v>3.61E-4</v>
      </c>
      <c r="AD39" s="54">
        <v>6.21E-4</v>
      </c>
      <c r="AE39" s="54">
        <v>8.17E-4</v>
      </c>
      <c r="AF39" s="54">
        <v>8.69E-4</v>
      </c>
      <c r="AG39" s="54">
        <v>0.001048</v>
      </c>
      <c r="AH39" s="54">
        <v>0.001244</v>
      </c>
    </row>
    <row r="40">
      <c r="A40" s="54">
        <v>0.005914</v>
      </c>
      <c r="B40" s="54">
        <v>0.004549</v>
      </c>
      <c r="C40" s="54">
        <v>0.003797</v>
      </c>
      <c r="D40" s="54">
        <v>0.003284</v>
      </c>
      <c r="E40" s="54">
        <v>0.002811</v>
      </c>
      <c r="F40" s="54">
        <v>0.002503</v>
      </c>
      <c r="G40" s="54">
        <v>0.002214</v>
      </c>
      <c r="H40" s="54">
        <v>0.001891</v>
      </c>
      <c r="I40" s="54">
        <v>0.001537</v>
      </c>
      <c r="J40" s="54">
        <v>0.001155</v>
      </c>
      <c r="K40" s="54">
        <v>9.59E-4</v>
      </c>
      <c r="L40" s="54">
        <v>9.5E-4</v>
      </c>
      <c r="M40" s="54">
        <v>8.77E-4</v>
      </c>
      <c r="N40" s="54">
        <v>5.98E-4</v>
      </c>
      <c r="O40" s="54">
        <v>3.0E-4</v>
      </c>
      <c r="P40" s="55">
        <v>2.0E-6</v>
      </c>
      <c r="Q40" s="54">
        <v>-2.79E-4</v>
      </c>
      <c r="R40" s="54">
        <v>-4.24E-4</v>
      </c>
      <c r="S40" s="54">
        <v>-4.34E-4</v>
      </c>
      <c r="T40" s="54">
        <v>-5.51E-4</v>
      </c>
      <c r="U40" s="54">
        <v>-5.45E-4</v>
      </c>
      <c r="V40" s="54">
        <v>-4.24E-4</v>
      </c>
      <c r="W40" s="54">
        <v>-3.86E-4</v>
      </c>
      <c r="X40" s="54">
        <v>-2.19E-4</v>
      </c>
      <c r="Y40" s="54">
        <v>0.0</v>
      </c>
      <c r="Z40" s="55">
        <v>2.5E-5</v>
      </c>
      <c r="AA40" s="54">
        <v>1.06E-4</v>
      </c>
      <c r="AB40" s="54">
        <v>2.58E-4</v>
      </c>
      <c r="AC40" s="54">
        <v>4.37E-4</v>
      </c>
      <c r="AD40" s="54">
        <v>6.17E-4</v>
      </c>
      <c r="AE40" s="54">
        <v>7.97E-4</v>
      </c>
      <c r="AF40" s="54">
        <v>0.001028</v>
      </c>
      <c r="AG40" s="54">
        <v>0.001184</v>
      </c>
      <c r="AH40" s="54">
        <v>0.00127</v>
      </c>
    </row>
    <row r="41">
      <c r="A41" s="54">
        <v>0.005891</v>
      </c>
      <c r="B41" s="54">
        <v>0.004576</v>
      </c>
      <c r="C41" s="54">
        <v>0.003636</v>
      </c>
      <c r="D41" s="54">
        <v>0.003224</v>
      </c>
      <c r="E41" s="54">
        <v>0.002885</v>
      </c>
      <c r="F41" s="54">
        <v>0.002529</v>
      </c>
      <c r="G41" s="54">
        <v>0.002181</v>
      </c>
      <c r="H41" s="54">
        <v>0.001861</v>
      </c>
      <c r="I41" s="54">
        <v>0.001558</v>
      </c>
      <c r="J41" s="54">
        <v>0.00128</v>
      </c>
      <c r="K41" s="54">
        <v>0.001154</v>
      </c>
      <c r="L41" s="54">
        <v>9.9E-4</v>
      </c>
      <c r="M41" s="54">
        <v>9.03E-4</v>
      </c>
      <c r="N41" s="54">
        <v>6.5E-4</v>
      </c>
      <c r="O41" s="54">
        <v>3.59E-4</v>
      </c>
      <c r="P41" s="55">
        <v>9.4E-5</v>
      </c>
      <c r="Q41" s="54">
        <v>-1.63E-4</v>
      </c>
      <c r="R41" s="54">
        <v>-2.96E-4</v>
      </c>
      <c r="S41" s="54">
        <v>-3.26E-4</v>
      </c>
      <c r="T41" s="54">
        <v>-3.82E-4</v>
      </c>
      <c r="U41" s="54">
        <v>-3.52E-4</v>
      </c>
      <c r="V41" s="54">
        <v>-3.58E-4</v>
      </c>
      <c r="W41" s="54">
        <v>-2.69E-4</v>
      </c>
      <c r="X41" s="54">
        <v>-1.21E-4</v>
      </c>
      <c r="Y41" s="54">
        <v>0.0</v>
      </c>
      <c r="Z41" s="55">
        <v>4.0E-6</v>
      </c>
      <c r="AA41" s="54">
        <v>1.06E-4</v>
      </c>
      <c r="AB41" s="54">
        <v>1.4E-4</v>
      </c>
      <c r="AC41" s="54">
        <v>2.63E-4</v>
      </c>
      <c r="AD41" s="54">
        <v>4.9E-4</v>
      </c>
      <c r="AE41" s="54">
        <v>6.94E-4</v>
      </c>
      <c r="AF41" s="54">
        <v>8.12E-4</v>
      </c>
      <c r="AG41" s="54">
        <v>0.001026</v>
      </c>
      <c r="AH41" s="54">
        <v>0.001124</v>
      </c>
    </row>
    <row r="42">
      <c r="A42" s="54">
        <v>0.005806</v>
      </c>
      <c r="B42" s="54">
        <v>0.004465</v>
      </c>
      <c r="C42" s="54">
        <v>0.003735</v>
      </c>
      <c r="D42" s="54">
        <v>0.003292</v>
      </c>
      <c r="E42" s="54">
        <v>0.002875</v>
      </c>
      <c r="F42" s="54">
        <v>0.002529</v>
      </c>
      <c r="G42" s="54">
        <v>0.002275</v>
      </c>
      <c r="H42" s="54">
        <v>0.001989</v>
      </c>
      <c r="I42" s="54">
        <v>0.001626</v>
      </c>
      <c r="J42" s="54">
        <v>0.001343</v>
      </c>
      <c r="K42" s="54">
        <v>0.001169</v>
      </c>
      <c r="L42" s="54">
        <v>0.001029</v>
      </c>
      <c r="M42" s="54">
        <v>9.38E-4</v>
      </c>
      <c r="N42" s="54">
        <v>7.41E-4</v>
      </c>
      <c r="O42" s="54">
        <v>4.79E-4</v>
      </c>
      <c r="P42" s="54">
        <v>1.88E-4</v>
      </c>
      <c r="Q42" s="55">
        <v>-5.9E-5</v>
      </c>
      <c r="R42" s="54">
        <v>-2.19E-4</v>
      </c>
      <c r="S42" s="54">
        <v>-2.87E-4</v>
      </c>
      <c r="T42" s="54">
        <v>-3.67E-4</v>
      </c>
      <c r="U42" s="54">
        <v>-4.09E-4</v>
      </c>
      <c r="V42" s="54">
        <v>-3.5E-4</v>
      </c>
      <c r="W42" s="54">
        <v>-2.91E-4</v>
      </c>
      <c r="X42" s="54">
        <v>-1.41E-4</v>
      </c>
      <c r="Y42" s="54">
        <v>0.0</v>
      </c>
      <c r="Z42" s="55">
        <v>1.7E-5</v>
      </c>
      <c r="AA42" s="54">
        <v>1.25E-4</v>
      </c>
      <c r="AB42" s="54">
        <v>1.68E-4</v>
      </c>
      <c r="AC42" s="54">
        <v>2.99E-4</v>
      </c>
      <c r="AD42" s="54">
        <v>4.78E-4</v>
      </c>
      <c r="AE42" s="54">
        <v>6.28E-4</v>
      </c>
      <c r="AF42" s="54">
        <v>7.86E-4</v>
      </c>
      <c r="AG42" s="54">
        <v>9.15E-4</v>
      </c>
      <c r="AH42" s="54">
        <v>0.001087</v>
      </c>
    </row>
    <row r="43">
      <c r="A43" s="54">
        <v>0.006117</v>
      </c>
      <c r="B43" s="54">
        <v>0.004818</v>
      </c>
      <c r="C43" s="54">
        <v>0.003961</v>
      </c>
      <c r="D43" s="54">
        <v>0.003543</v>
      </c>
      <c r="E43" s="54">
        <v>0.00318</v>
      </c>
      <c r="F43" s="54">
        <v>0.002901</v>
      </c>
      <c r="G43" s="54">
        <v>0.002588</v>
      </c>
      <c r="H43" s="54">
        <v>0.002335</v>
      </c>
      <c r="I43" s="54">
        <v>0.002083</v>
      </c>
      <c r="J43" s="54">
        <v>0.001819</v>
      </c>
      <c r="K43" s="54">
        <v>0.001766</v>
      </c>
      <c r="L43" s="54">
        <v>0.001705</v>
      </c>
      <c r="M43" s="54">
        <v>0.001699</v>
      </c>
      <c r="N43" s="54">
        <v>0.00146</v>
      </c>
      <c r="O43" s="54">
        <v>0.001239</v>
      </c>
      <c r="P43" s="54">
        <v>9.92E-4</v>
      </c>
      <c r="Q43" s="54">
        <v>7.69E-4</v>
      </c>
      <c r="R43" s="54">
        <v>6.05E-4</v>
      </c>
      <c r="S43" s="54">
        <v>5.44E-4</v>
      </c>
      <c r="T43" s="54">
        <v>4.59E-4</v>
      </c>
      <c r="U43" s="54">
        <v>3.77E-4</v>
      </c>
      <c r="V43" s="54">
        <v>2.72E-4</v>
      </c>
      <c r="W43" s="54">
        <v>1.48E-4</v>
      </c>
      <c r="X43" s="55">
        <v>5.2E-5</v>
      </c>
      <c r="Y43" s="54">
        <v>0.0</v>
      </c>
      <c r="Z43" s="54">
        <v>-1.42E-4</v>
      </c>
      <c r="AA43" s="54">
        <v>-2.1E-4</v>
      </c>
      <c r="AB43" s="54">
        <v>-3.64E-4</v>
      </c>
      <c r="AC43" s="54">
        <v>-3.94E-4</v>
      </c>
      <c r="AD43" s="54">
        <v>-3.16E-4</v>
      </c>
      <c r="AE43" s="54">
        <v>-2.78E-4</v>
      </c>
      <c r="AF43" s="54">
        <v>-1.96E-4</v>
      </c>
      <c r="AG43" s="55">
        <v>-8.9E-5</v>
      </c>
      <c r="AH43" s="55">
        <v>-8.0E-5</v>
      </c>
    </row>
    <row r="44">
      <c r="A44" s="54">
        <v>0.00638</v>
      </c>
      <c r="B44" s="54">
        <v>0.005041</v>
      </c>
      <c r="C44" s="54">
        <v>0.00418</v>
      </c>
      <c r="D44" s="54">
        <v>0.003748</v>
      </c>
      <c r="E44" s="54">
        <v>0.003389</v>
      </c>
      <c r="F44" s="54">
        <v>0.003021</v>
      </c>
      <c r="G44" s="54">
        <v>0.002779</v>
      </c>
      <c r="H44" s="54">
        <v>0.002524</v>
      </c>
      <c r="I44" s="54">
        <v>0.002198</v>
      </c>
      <c r="J44" s="54">
        <v>0.001933</v>
      </c>
      <c r="K44" s="54">
        <v>0.001845</v>
      </c>
      <c r="L44" s="54">
        <v>0.001735</v>
      </c>
      <c r="M44" s="54">
        <v>0.001655</v>
      </c>
      <c r="N44" s="54">
        <v>0.001502</v>
      </c>
      <c r="O44" s="54">
        <v>0.001235</v>
      </c>
      <c r="P44" s="54">
        <v>0.001021</v>
      </c>
      <c r="Q44" s="54">
        <v>7.69E-4</v>
      </c>
      <c r="R44" s="54">
        <v>5.88E-4</v>
      </c>
      <c r="S44" s="54">
        <v>5.46E-4</v>
      </c>
      <c r="T44" s="54">
        <v>4.32E-4</v>
      </c>
      <c r="U44" s="54">
        <v>3.07E-4</v>
      </c>
      <c r="V44" s="54">
        <v>2.23E-4</v>
      </c>
      <c r="W44" s="55">
        <v>7.6E-5</v>
      </c>
      <c r="X44" s="55">
        <v>5.8E-5</v>
      </c>
      <c r="Y44" s="54">
        <v>0.0</v>
      </c>
      <c r="Z44" s="54">
        <v>-1.84E-4</v>
      </c>
      <c r="AA44" s="54">
        <v>-2.43E-4</v>
      </c>
      <c r="AB44" s="54">
        <v>-3.91E-4</v>
      </c>
      <c r="AC44" s="54">
        <v>-3.94E-4</v>
      </c>
      <c r="AD44" s="54">
        <v>-3.43E-4</v>
      </c>
      <c r="AE44" s="54">
        <v>-3.32E-4</v>
      </c>
      <c r="AF44" s="54">
        <v>-2.97E-4</v>
      </c>
      <c r="AG44" s="54">
        <v>-2.03E-4</v>
      </c>
      <c r="AH44" s="54">
        <v>-1.23E-4</v>
      </c>
    </row>
    <row r="45">
      <c r="A45" s="54">
        <v>0.006842</v>
      </c>
      <c r="B45" s="54">
        <v>0.00544</v>
      </c>
      <c r="C45" s="54">
        <v>0.004647</v>
      </c>
      <c r="D45" s="54">
        <v>0.00413</v>
      </c>
      <c r="E45" s="54">
        <v>0.003676</v>
      </c>
      <c r="F45" s="54">
        <v>0.003358</v>
      </c>
      <c r="G45" s="54">
        <v>0.003091</v>
      </c>
      <c r="H45" s="54">
        <v>0.00277</v>
      </c>
      <c r="I45" s="54">
        <v>0.002423</v>
      </c>
      <c r="J45" s="54">
        <v>0.002142</v>
      </c>
      <c r="K45" s="54">
        <v>0.002056</v>
      </c>
      <c r="L45" s="54">
        <v>0.001939</v>
      </c>
      <c r="M45" s="54">
        <v>0.001882</v>
      </c>
      <c r="N45" s="54">
        <v>0.001662</v>
      </c>
      <c r="O45" s="54">
        <v>0.001423</v>
      </c>
      <c r="P45" s="54">
        <v>0.001109</v>
      </c>
      <c r="Q45" s="54">
        <v>8.43E-4</v>
      </c>
      <c r="R45" s="54">
        <v>6.78E-4</v>
      </c>
      <c r="S45" s="54">
        <v>6.18E-4</v>
      </c>
      <c r="T45" s="54">
        <v>4.3E-4</v>
      </c>
      <c r="U45" s="54">
        <v>3.45E-4</v>
      </c>
      <c r="V45" s="54">
        <v>2.28E-4</v>
      </c>
      <c r="W45" s="55">
        <v>9.4E-5</v>
      </c>
      <c r="X45" s="55">
        <v>3.2E-5</v>
      </c>
      <c r="Y45" s="54">
        <v>0.0</v>
      </c>
      <c r="Z45" s="54">
        <v>-1.78E-4</v>
      </c>
      <c r="AA45" s="54">
        <v>-2.52E-4</v>
      </c>
      <c r="AB45" s="54">
        <v>-3.83E-4</v>
      </c>
      <c r="AC45" s="54">
        <v>-3.78E-4</v>
      </c>
      <c r="AD45" s="54">
        <v>-3.58E-4</v>
      </c>
      <c r="AE45" s="54">
        <v>-2.96E-4</v>
      </c>
      <c r="AF45" s="54">
        <v>-2.27E-4</v>
      </c>
      <c r="AG45" s="54">
        <v>-1.71E-4</v>
      </c>
      <c r="AH45" s="54">
        <v>-1.29E-4</v>
      </c>
    </row>
    <row r="46">
      <c r="A46" s="54">
        <v>0.007236</v>
      </c>
      <c r="B46" s="54">
        <v>0.005813</v>
      </c>
      <c r="C46" s="54">
        <v>0.004888</v>
      </c>
      <c r="D46" s="54">
        <v>0.004462</v>
      </c>
      <c r="E46" s="54">
        <v>0.004083</v>
      </c>
      <c r="F46" s="54">
        <v>0.003721</v>
      </c>
      <c r="G46" s="54">
        <v>0.003381</v>
      </c>
      <c r="H46" s="54">
        <v>0.003097</v>
      </c>
      <c r="I46" s="54">
        <v>0.002776</v>
      </c>
      <c r="J46" s="54">
        <v>0.002523</v>
      </c>
      <c r="K46" s="54">
        <v>0.002376</v>
      </c>
      <c r="L46" s="54">
        <v>0.00222</v>
      </c>
      <c r="M46" s="54">
        <v>0.002153</v>
      </c>
      <c r="N46" s="54">
        <v>0.0019</v>
      </c>
      <c r="O46" s="54">
        <v>0.001612</v>
      </c>
      <c r="P46" s="54">
        <v>0.001332</v>
      </c>
      <c r="Q46" s="54">
        <v>0.00104</v>
      </c>
      <c r="R46" s="54">
        <v>8.09E-4</v>
      </c>
      <c r="S46" s="54">
        <v>6.85E-4</v>
      </c>
      <c r="T46" s="54">
        <v>5.46E-4</v>
      </c>
      <c r="U46" s="54">
        <v>4.36E-4</v>
      </c>
      <c r="V46" s="54">
        <v>2.75E-4</v>
      </c>
      <c r="W46" s="54">
        <v>1.76E-4</v>
      </c>
      <c r="X46" s="55">
        <v>6.0E-5</v>
      </c>
      <c r="Y46" s="54">
        <v>0.0</v>
      </c>
      <c r="Z46" s="54">
        <v>-1.7E-4</v>
      </c>
      <c r="AA46" s="54">
        <v>-2.72E-4</v>
      </c>
      <c r="AB46" s="54">
        <v>-4.26E-4</v>
      </c>
      <c r="AC46" s="54">
        <v>-4.61E-4</v>
      </c>
      <c r="AD46" s="54">
        <v>-4.48E-4</v>
      </c>
      <c r="AE46" s="54">
        <v>-4.27E-4</v>
      </c>
      <c r="AF46" s="54">
        <v>-3.69E-4</v>
      </c>
      <c r="AG46" s="54">
        <v>-2.66E-4</v>
      </c>
      <c r="AH46" s="54">
        <v>-2.3E-4</v>
      </c>
    </row>
    <row r="47">
      <c r="A47" s="54">
        <v>0.007504</v>
      </c>
      <c r="B47" s="54">
        <v>0.005978</v>
      </c>
      <c r="C47" s="54">
        <v>0.005082</v>
      </c>
      <c r="D47" s="54">
        <v>0.004561</v>
      </c>
      <c r="E47" s="54">
        <v>0.004112</v>
      </c>
      <c r="F47" s="54">
        <v>0.003717</v>
      </c>
      <c r="G47" s="54">
        <v>0.003396</v>
      </c>
      <c r="H47" s="54">
        <v>0.00311</v>
      </c>
      <c r="I47" s="54">
        <v>0.002725</v>
      </c>
      <c r="J47" s="54">
        <v>0.002401</v>
      </c>
      <c r="K47" s="54">
        <v>0.002279</v>
      </c>
      <c r="L47" s="54">
        <v>0.002155</v>
      </c>
      <c r="M47" s="54">
        <v>0.002066</v>
      </c>
      <c r="N47" s="54">
        <v>0.001843</v>
      </c>
      <c r="O47" s="54">
        <v>0.001533</v>
      </c>
      <c r="P47" s="54">
        <v>0.001236</v>
      </c>
      <c r="Q47" s="54">
        <v>9.04E-4</v>
      </c>
      <c r="R47" s="54">
        <v>7.19E-4</v>
      </c>
      <c r="S47" s="54">
        <v>6.0E-4</v>
      </c>
      <c r="T47" s="54">
        <v>4.48E-4</v>
      </c>
      <c r="U47" s="54">
        <v>3.36E-4</v>
      </c>
      <c r="V47" s="54">
        <v>2.31E-4</v>
      </c>
      <c r="W47" s="55">
        <v>6.5E-5</v>
      </c>
      <c r="X47" s="55">
        <v>2.0E-5</v>
      </c>
      <c r="Y47" s="54">
        <v>0.0</v>
      </c>
      <c r="Z47" s="54">
        <v>-1.97E-4</v>
      </c>
      <c r="AA47" s="54">
        <v>-2.58E-4</v>
      </c>
      <c r="AB47" s="54">
        <v>-4.3E-4</v>
      </c>
      <c r="AC47" s="54">
        <v>-4.35E-4</v>
      </c>
      <c r="AD47" s="54">
        <v>-3.99E-4</v>
      </c>
      <c r="AE47" s="54">
        <v>-4.02E-4</v>
      </c>
      <c r="AF47" s="54">
        <v>-3.58E-4</v>
      </c>
      <c r="AG47" s="54">
        <v>-2.86E-4</v>
      </c>
      <c r="AH47" s="54">
        <v>-1.99E-4</v>
      </c>
    </row>
    <row r="48">
      <c r="A48" s="54">
        <v>0.008062</v>
      </c>
      <c r="B48" s="54">
        <v>0.006545</v>
      </c>
      <c r="C48" s="54">
        <v>0.005613</v>
      </c>
      <c r="D48" s="54">
        <v>0.005058</v>
      </c>
      <c r="E48" s="54">
        <v>0.004568</v>
      </c>
      <c r="F48" s="54">
        <v>0.004206</v>
      </c>
      <c r="G48" s="54">
        <v>0.003876</v>
      </c>
      <c r="H48" s="54">
        <v>0.003526</v>
      </c>
      <c r="I48" s="54">
        <v>0.003172</v>
      </c>
      <c r="J48" s="54">
        <v>0.002827</v>
      </c>
      <c r="K48" s="54">
        <v>0.002664</v>
      </c>
      <c r="L48" s="54">
        <v>0.002502</v>
      </c>
      <c r="M48" s="54">
        <v>0.002403</v>
      </c>
      <c r="N48" s="54">
        <v>0.002128</v>
      </c>
      <c r="O48" s="54">
        <v>0.001803</v>
      </c>
      <c r="P48" s="54">
        <v>0.001435</v>
      </c>
      <c r="Q48" s="54">
        <v>0.001113</v>
      </c>
      <c r="R48" s="54">
        <v>8.77E-4</v>
      </c>
      <c r="S48" s="54">
        <v>7.18E-4</v>
      </c>
      <c r="T48" s="54">
        <v>5.18E-4</v>
      </c>
      <c r="U48" s="54">
        <v>3.83E-4</v>
      </c>
      <c r="V48" s="54">
        <v>2.47E-4</v>
      </c>
      <c r="W48" s="54">
        <v>1.06E-4</v>
      </c>
      <c r="X48" s="55">
        <v>5.8E-5</v>
      </c>
      <c r="Y48" s="54">
        <v>0.0</v>
      </c>
      <c r="Z48" s="54">
        <v>-1.63E-4</v>
      </c>
      <c r="AA48" s="54">
        <v>-2.44E-4</v>
      </c>
      <c r="AB48" s="54">
        <v>-3.76E-4</v>
      </c>
      <c r="AC48" s="54">
        <v>-4.55E-4</v>
      </c>
      <c r="AD48" s="54">
        <v>-4.29E-4</v>
      </c>
      <c r="AE48" s="54">
        <v>-3.82E-4</v>
      </c>
      <c r="AF48" s="54">
        <v>-3.32E-4</v>
      </c>
      <c r="AG48" s="54">
        <v>-2.34E-4</v>
      </c>
      <c r="AH48" s="54">
        <v>-2.2E-4</v>
      </c>
    </row>
    <row r="49">
      <c r="A49" s="54">
        <v>0.008443</v>
      </c>
      <c r="B49" s="54">
        <v>0.006814</v>
      </c>
      <c r="C49" s="54">
        <v>0.005834</v>
      </c>
      <c r="D49" s="54">
        <v>0.005317</v>
      </c>
      <c r="E49" s="54">
        <v>0.004869</v>
      </c>
      <c r="F49" s="54">
        <v>0.004456</v>
      </c>
      <c r="G49" s="54">
        <v>0.004054</v>
      </c>
      <c r="H49" s="54">
        <v>0.003729</v>
      </c>
      <c r="I49" s="54">
        <v>0.003347</v>
      </c>
      <c r="J49" s="54">
        <v>0.003018</v>
      </c>
      <c r="K49" s="54">
        <v>0.002838</v>
      </c>
      <c r="L49" s="54">
        <v>0.002667</v>
      </c>
      <c r="M49" s="54">
        <v>0.002514</v>
      </c>
      <c r="N49" s="54">
        <v>0.002261</v>
      </c>
      <c r="O49" s="54">
        <v>0.001902</v>
      </c>
      <c r="P49" s="54">
        <v>0.001552</v>
      </c>
      <c r="Q49" s="54">
        <v>0.001206</v>
      </c>
      <c r="R49" s="54">
        <v>9.68E-4</v>
      </c>
      <c r="S49" s="54">
        <v>7.95E-4</v>
      </c>
      <c r="T49" s="54">
        <v>5.96E-4</v>
      </c>
      <c r="U49" s="54">
        <v>4.71E-4</v>
      </c>
      <c r="V49" s="54">
        <v>3.07E-4</v>
      </c>
      <c r="W49" s="54">
        <v>1.6E-4</v>
      </c>
      <c r="X49" s="55">
        <v>6.1E-5</v>
      </c>
      <c r="Y49" s="54">
        <v>0.0</v>
      </c>
      <c r="Z49" s="54">
        <v>-2.14E-4</v>
      </c>
      <c r="AA49" s="54">
        <v>-2.98E-4</v>
      </c>
      <c r="AB49" s="54">
        <v>-4.4E-4</v>
      </c>
      <c r="AC49" s="54">
        <v>-5.14E-4</v>
      </c>
      <c r="AD49" s="54">
        <v>-5.11E-4</v>
      </c>
      <c r="AE49" s="54">
        <v>-5.01E-4</v>
      </c>
      <c r="AF49" s="54">
        <v>-4.52E-4</v>
      </c>
      <c r="AG49" s="54">
        <v>-3.7E-4</v>
      </c>
      <c r="AH49" s="54">
        <v>-2.97E-4</v>
      </c>
    </row>
    <row r="50">
      <c r="A50" s="54">
        <v>0.008866</v>
      </c>
      <c r="B50" s="54">
        <v>0.007168</v>
      </c>
      <c r="C50" s="54">
        <v>0.006182</v>
      </c>
      <c r="D50" s="54">
        <v>0.005588</v>
      </c>
      <c r="E50" s="54">
        <v>0.00508</v>
      </c>
      <c r="F50" s="54">
        <v>0.004714</v>
      </c>
      <c r="G50" s="54">
        <v>0.004333</v>
      </c>
      <c r="H50" s="54">
        <v>0.003979</v>
      </c>
      <c r="I50" s="54">
        <v>0.003586</v>
      </c>
      <c r="J50" s="54">
        <v>0.0032</v>
      </c>
      <c r="K50" s="54">
        <v>0.003029</v>
      </c>
      <c r="L50" s="54">
        <v>0.002834</v>
      </c>
      <c r="M50" s="54">
        <v>0.002712</v>
      </c>
      <c r="N50" s="54">
        <v>0.002443</v>
      </c>
      <c r="O50" s="54">
        <v>0.002076</v>
      </c>
      <c r="P50" s="54">
        <v>0.001739</v>
      </c>
      <c r="Q50" s="54">
        <v>0.001347</v>
      </c>
      <c r="R50" s="54">
        <v>0.001066</v>
      </c>
      <c r="S50" s="54">
        <v>8.63E-4</v>
      </c>
      <c r="T50" s="54">
        <v>6.72E-4</v>
      </c>
      <c r="U50" s="54">
        <v>5.09E-4</v>
      </c>
      <c r="V50" s="54">
        <v>3.57E-4</v>
      </c>
      <c r="W50" s="54">
        <v>1.51E-4</v>
      </c>
      <c r="X50" s="54">
        <v>1.07E-4</v>
      </c>
      <c r="Y50" s="54">
        <v>0.0</v>
      </c>
      <c r="Z50" s="54">
        <v>-1.9E-4</v>
      </c>
      <c r="AA50" s="54">
        <v>-2.96E-4</v>
      </c>
      <c r="AB50" s="54">
        <v>-4.28E-4</v>
      </c>
      <c r="AC50" s="54">
        <v>-4.74E-4</v>
      </c>
      <c r="AD50" s="54">
        <v>-5.18E-4</v>
      </c>
      <c r="AE50" s="54">
        <v>-4.98E-4</v>
      </c>
      <c r="AF50" s="54">
        <v>-4.46E-4</v>
      </c>
      <c r="AG50" s="54">
        <v>-3.89E-4</v>
      </c>
      <c r="AH50" s="54">
        <v>-3.22E-4</v>
      </c>
    </row>
    <row r="51">
      <c r="A51" s="54">
        <v>0.0092</v>
      </c>
      <c r="B51" s="54">
        <v>0.007427</v>
      </c>
      <c r="C51" s="54">
        <v>0.006373</v>
      </c>
      <c r="D51" s="54">
        <v>0.005772</v>
      </c>
      <c r="E51" s="54">
        <v>0.005254</v>
      </c>
      <c r="F51" s="54">
        <v>0.004882</v>
      </c>
      <c r="G51" s="54">
        <v>0.004485</v>
      </c>
      <c r="H51" s="54">
        <v>0.004128</v>
      </c>
      <c r="I51" s="54">
        <v>0.003706</v>
      </c>
      <c r="J51" s="54">
        <v>0.003319</v>
      </c>
      <c r="K51" s="54">
        <v>0.003152</v>
      </c>
      <c r="L51" s="54">
        <v>0.002931</v>
      </c>
      <c r="M51" s="54">
        <v>0.002774</v>
      </c>
      <c r="N51" s="54">
        <v>0.00252</v>
      </c>
      <c r="O51" s="54">
        <v>0.00213</v>
      </c>
      <c r="P51" s="54">
        <v>0.001729</v>
      </c>
      <c r="Q51" s="54">
        <v>0.00137</v>
      </c>
      <c r="R51" s="54">
        <v>0.00108</v>
      </c>
      <c r="S51" s="54">
        <v>8.98E-4</v>
      </c>
      <c r="T51" s="54">
        <v>7.13E-4</v>
      </c>
      <c r="U51" s="54">
        <v>5.23E-4</v>
      </c>
      <c r="V51" s="54">
        <v>3.37E-4</v>
      </c>
      <c r="W51" s="54">
        <v>1.49E-4</v>
      </c>
      <c r="X51" s="55">
        <v>4.1E-5</v>
      </c>
      <c r="Y51" s="54">
        <v>0.0</v>
      </c>
      <c r="Z51" s="54">
        <v>-2.26E-4</v>
      </c>
      <c r="AA51" s="54">
        <v>-3.3E-4</v>
      </c>
      <c r="AB51" s="54">
        <v>-4.99E-4</v>
      </c>
      <c r="AC51" s="54">
        <v>-5.55E-4</v>
      </c>
      <c r="AD51" s="54">
        <v>-5.94E-4</v>
      </c>
      <c r="AE51" s="54">
        <v>-5.88E-4</v>
      </c>
      <c r="AF51" s="54">
        <v>-5.51E-4</v>
      </c>
      <c r="AG51" s="54">
        <v>-4.78E-4</v>
      </c>
      <c r="AH51" s="54">
        <v>-4.1E-4</v>
      </c>
    </row>
    <row r="52">
      <c r="A52" s="54">
        <v>0.009612</v>
      </c>
      <c r="B52" s="54">
        <v>0.007787</v>
      </c>
      <c r="C52" s="54">
        <v>0.006708</v>
      </c>
      <c r="D52" s="54">
        <v>0.006071</v>
      </c>
      <c r="E52" s="54">
        <v>0.005571</v>
      </c>
      <c r="F52" s="54">
        <v>0.005163</v>
      </c>
      <c r="G52" s="54">
        <v>0.004734</v>
      </c>
      <c r="H52" s="54">
        <v>0.004356</v>
      </c>
      <c r="I52" s="54">
        <v>0.003936</v>
      </c>
      <c r="J52" s="54">
        <v>0.003535</v>
      </c>
      <c r="K52" s="54">
        <v>0.003301</v>
      </c>
      <c r="L52" s="54">
        <v>0.003098</v>
      </c>
      <c r="M52" s="54">
        <v>0.002954</v>
      </c>
      <c r="N52" s="54">
        <v>0.002655</v>
      </c>
      <c r="O52" s="54">
        <v>0.002266</v>
      </c>
      <c r="P52" s="54">
        <v>0.00188</v>
      </c>
      <c r="Q52" s="54">
        <v>0.001472</v>
      </c>
      <c r="R52" s="54">
        <v>0.001161</v>
      </c>
      <c r="S52" s="54">
        <v>9.56E-4</v>
      </c>
      <c r="T52" s="54">
        <v>7.41E-4</v>
      </c>
      <c r="U52" s="54">
        <v>5.19E-4</v>
      </c>
      <c r="V52" s="54">
        <v>3.6E-4</v>
      </c>
      <c r="W52" s="54">
        <v>1.78E-4</v>
      </c>
      <c r="X52" s="55">
        <v>8.5E-5</v>
      </c>
      <c r="Y52" s="54">
        <v>0.0</v>
      </c>
      <c r="Z52" s="54">
        <v>-2.04E-4</v>
      </c>
      <c r="AA52" s="54">
        <v>-3.38E-4</v>
      </c>
      <c r="AB52" s="54">
        <v>-4.83E-4</v>
      </c>
      <c r="AC52" s="54">
        <v>-5.72E-4</v>
      </c>
      <c r="AD52" s="54">
        <v>-6.2E-4</v>
      </c>
      <c r="AE52" s="54">
        <v>-6.17E-4</v>
      </c>
      <c r="AF52" s="54">
        <v>-5.58E-4</v>
      </c>
      <c r="AG52" s="54">
        <v>-5.11E-4</v>
      </c>
      <c r="AH52" s="54">
        <v>-4.56E-4</v>
      </c>
    </row>
    <row r="53">
      <c r="A53" s="54">
        <v>0.009915</v>
      </c>
      <c r="B53" s="54">
        <v>0.008056</v>
      </c>
      <c r="C53" s="54">
        <v>0.006965</v>
      </c>
      <c r="D53" s="54">
        <v>0.006338</v>
      </c>
      <c r="E53" s="54">
        <v>0.005755</v>
      </c>
      <c r="F53" s="54">
        <v>0.005304</v>
      </c>
      <c r="G53" s="54">
        <v>0.004881</v>
      </c>
      <c r="H53" s="54">
        <v>0.00449</v>
      </c>
      <c r="I53" s="54">
        <v>0.004067</v>
      </c>
      <c r="J53" s="54">
        <v>0.00366</v>
      </c>
      <c r="K53" s="54">
        <v>0.003422</v>
      </c>
      <c r="L53" s="54">
        <v>0.003181</v>
      </c>
      <c r="M53" s="54">
        <v>0.003043</v>
      </c>
      <c r="N53" s="54">
        <v>0.002732</v>
      </c>
      <c r="O53" s="54">
        <v>0.002325</v>
      </c>
      <c r="P53" s="54">
        <v>0.001936</v>
      </c>
      <c r="Q53" s="54">
        <v>0.001507</v>
      </c>
      <c r="R53" s="54">
        <v>0.001187</v>
      </c>
      <c r="S53" s="54">
        <v>9.78E-4</v>
      </c>
      <c r="T53" s="54">
        <v>7.43E-4</v>
      </c>
      <c r="U53" s="54">
        <v>5.34E-4</v>
      </c>
      <c r="V53" s="54">
        <v>3.64E-4</v>
      </c>
      <c r="W53" s="54">
        <v>2.07E-4</v>
      </c>
      <c r="X53" s="55">
        <v>8.1E-5</v>
      </c>
      <c r="Y53" s="54">
        <v>0.0</v>
      </c>
      <c r="Z53" s="54">
        <v>-2.33E-4</v>
      </c>
      <c r="AA53" s="54">
        <v>-3.35E-4</v>
      </c>
      <c r="AB53" s="54">
        <v>-5.19E-4</v>
      </c>
      <c r="AC53" s="54">
        <v>-6.05E-4</v>
      </c>
      <c r="AD53" s="54">
        <v>-6.52E-4</v>
      </c>
      <c r="AE53" s="54">
        <v>-6.64E-4</v>
      </c>
      <c r="AF53" s="54">
        <v>-6.25E-4</v>
      </c>
      <c r="AG53" s="54">
        <v>-5.54E-4</v>
      </c>
      <c r="AH53" s="54">
        <v>-5.03E-4</v>
      </c>
    </row>
    <row r="54">
      <c r="A54" s="54">
        <v>0.010269</v>
      </c>
      <c r="B54" s="54">
        <v>0.008365</v>
      </c>
      <c r="C54" s="54">
        <v>0.007267</v>
      </c>
      <c r="D54" s="54">
        <v>0.006587</v>
      </c>
      <c r="E54" s="54">
        <v>0.005999</v>
      </c>
      <c r="F54" s="54">
        <v>0.005515</v>
      </c>
      <c r="G54" s="54">
        <v>0.005099</v>
      </c>
      <c r="H54" s="54">
        <v>0.004681</v>
      </c>
      <c r="I54" s="54">
        <v>0.00422</v>
      </c>
      <c r="J54" s="54">
        <v>0.003784</v>
      </c>
      <c r="K54" s="54">
        <v>0.003526</v>
      </c>
      <c r="L54" s="54">
        <v>0.00327</v>
      </c>
      <c r="M54" s="54">
        <v>0.003086</v>
      </c>
      <c r="N54" s="54">
        <v>0.00281</v>
      </c>
      <c r="O54" s="54">
        <v>0.002403</v>
      </c>
      <c r="P54" s="54">
        <v>0.001986</v>
      </c>
      <c r="Q54" s="54">
        <v>0.001563</v>
      </c>
      <c r="R54" s="54">
        <v>0.001254</v>
      </c>
      <c r="S54" s="54">
        <v>0.00103</v>
      </c>
      <c r="T54" s="54">
        <v>7.76E-4</v>
      </c>
      <c r="U54" s="54">
        <v>5.61E-4</v>
      </c>
      <c r="V54" s="54">
        <v>3.74E-4</v>
      </c>
      <c r="W54" s="54">
        <v>1.83E-4</v>
      </c>
      <c r="X54" s="55">
        <v>6.1E-5</v>
      </c>
      <c r="Y54" s="54">
        <v>0.0</v>
      </c>
      <c r="Z54" s="54">
        <v>-2.6E-4</v>
      </c>
      <c r="AA54" s="54">
        <v>-3.38E-4</v>
      </c>
      <c r="AB54" s="54">
        <v>-5.11E-4</v>
      </c>
      <c r="AC54" s="54">
        <v>-6.13E-4</v>
      </c>
      <c r="AD54" s="54">
        <v>-6.56E-4</v>
      </c>
      <c r="AE54" s="54">
        <v>-6.73E-4</v>
      </c>
      <c r="AF54" s="54">
        <v>-6.2E-4</v>
      </c>
      <c r="AG54" s="54">
        <v>-5.68E-4</v>
      </c>
      <c r="AH54" s="54">
        <v>-4.97E-4</v>
      </c>
    </row>
    <row r="55">
      <c r="A55" s="54">
        <v>0.010591</v>
      </c>
      <c r="B55" s="54">
        <v>0.00865</v>
      </c>
      <c r="C55" s="54">
        <v>0.007462</v>
      </c>
      <c r="D55" s="54">
        <v>0.006749</v>
      </c>
      <c r="E55" s="54">
        <v>0.006162</v>
      </c>
      <c r="F55" s="54">
        <v>0.005677</v>
      </c>
      <c r="G55" s="54">
        <v>0.00521</v>
      </c>
      <c r="H55" s="54">
        <v>0.004749</v>
      </c>
      <c r="I55" s="54">
        <v>0.0043</v>
      </c>
      <c r="J55" s="54">
        <v>0.003905</v>
      </c>
      <c r="K55" s="54">
        <v>0.003651</v>
      </c>
      <c r="L55" s="54">
        <v>0.003416</v>
      </c>
      <c r="M55" s="54">
        <v>0.003234</v>
      </c>
      <c r="N55" s="54">
        <v>0.002923</v>
      </c>
      <c r="O55" s="54">
        <v>0.002486</v>
      </c>
      <c r="P55" s="54">
        <v>0.002075</v>
      </c>
      <c r="Q55" s="54">
        <v>0.001636</v>
      </c>
      <c r="R55" s="54">
        <v>0.001312</v>
      </c>
      <c r="S55" s="54">
        <v>0.001078</v>
      </c>
      <c r="T55" s="54">
        <v>8.15E-4</v>
      </c>
      <c r="U55" s="54">
        <v>5.88E-4</v>
      </c>
      <c r="V55" s="54">
        <v>4.14E-4</v>
      </c>
      <c r="W55" s="54">
        <v>2.38E-4</v>
      </c>
      <c r="X55" s="54">
        <v>1.08E-4</v>
      </c>
      <c r="Y55" s="54">
        <v>0.0</v>
      </c>
      <c r="Z55" s="54">
        <v>-2.25E-4</v>
      </c>
      <c r="AA55" s="54">
        <v>-3.62E-4</v>
      </c>
      <c r="AB55" s="54">
        <v>-5.26E-4</v>
      </c>
      <c r="AC55" s="54">
        <v>-6.13E-4</v>
      </c>
      <c r="AD55" s="54">
        <v>-6.51E-4</v>
      </c>
      <c r="AE55" s="54">
        <v>-6.67E-4</v>
      </c>
      <c r="AF55" s="54">
        <v>-5.98E-4</v>
      </c>
      <c r="AG55" s="54">
        <v>-5.29E-4</v>
      </c>
      <c r="AH55" s="54">
        <v>-5.03E-4</v>
      </c>
    </row>
    <row r="56">
      <c r="A56" s="54">
        <v>0.010907</v>
      </c>
      <c r="B56" s="54">
        <v>0.008886</v>
      </c>
      <c r="C56" s="54">
        <v>0.007683</v>
      </c>
      <c r="D56" s="54">
        <v>0.007001</v>
      </c>
      <c r="E56" s="54">
        <v>0.006398</v>
      </c>
      <c r="F56" s="54">
        <v>0.005848</v>
      </c>
      <c r="G56" s="54">
        <v>0.005388</v>
      </c>
      <c r="H56" s="54">
        <v>0.004965</v>
      </c>
      <c r="I56" s="54">
        <v>0.004477</v>
      </c>
      <c r="J56" s="54">
        <v>0.004046</v>
      </c>
      <c r="K56" s="54">
        <v>0.003782</v>
      </c>
      <c r="L56" s="54">
        <v>0.003468</v>
      </c>
      <c r="M56" s="54">
        <v>0.003258</v>
      </c>
      <c r="N56" s="54">
        <v>0.002983</v>
      </c>
      <c r="O56" s="54">
        <v>0.002567</v>
      </c>
      <c r="P56" s="54">
        <v>0.002142</v>
      </c>
      <c r="Q56" s="54">
        <v>0.001688</v>
      </c>
      <c r="R56" s="54">
        <v>0.001334</v>
      </c>
      <c r="S56" s="54">
        <v>0.001089</v>
      </c>
      <c r="T56" s="54">
        <v>8.62E-4</v>
      </c>
      <c r="U56" s="54">
        <v>6.15E-4</v>
      </c>
      <c r="V56" s="54">
        <v>4.11E-4</v>
      </c>
      <c r="W56" s="54">
        <v>2.13E-4</v>
      </c>
      <c r="X56" s="55">
        <v>8.6E-5</v>
      </c>
      <c r="Y56" s="54">
        <v>0.0</v>
      </c>
      <c r="Z56" s="54">
        <v>-2.39E-4</v>
      </c>
      <c r="AA56" s="54">
        <v>-3.55E-4</v>
      </c>
      <c r="AB56" s="54">
        <v>-5.43E-4</v>
      </c>
      <c r="AC56" s="54">
        <v>-6.18E-4</v>
      </c>
      <c r="AD56" s="54">
        <v>-6.69E-4</v>
      </c>
      <c r="AE56" s="54">
        <v>-6.81E-4</v>
      </c>
      <c r="AF56" s="54">
        <v>-6.79E-4</v>
      </c>
      <c r="AG56" s="54">
        <v>-5.91E-4</v>
      </c>
      <c r="AH56" s="54">
        <v>-5.29E-4</v>
      </c>
    </row>
    <row r="57">
      <c r="A57" s="54">
        <v>0.011309</v>
      </c>
      <c r="B57" s="54">
        <v>0.009262</v>
      </c>
      <c r="C57" s="54">
        <v>0.008101</v>
      </c>
      <c r="D57" s="54">
        <v>0.007319</v>
      </c>
      <c r="E57" s="54">
        <v>0.006631</v>
      </c>
      <c r="F57" s="54">
        <v>0.00612</v>
      </c>
      <c r="G57" s="54">
        <v>0.005663</v>
      </c>
      <c r="H57" s="54">
        <v>0.005193</v>
      </c>
      <c r="I57" s="54">
        <v>0.004665</v>
      </c>
      <c r="J57" s="54">
        <v>0.004213</v>
      </c>
      <c r="K57" s="54">
        <v>0.003932</v>
      </c>
      <c r="L57" s="54">
        <v>0.003652</v>
      </c>
      <c r="M57" s="54">
        <v>0.003441</v>
      </c>
      <c r="N57" s="54">
        <v>0.003105</v>
      </c>
      <c r="O57" s="54">
        <v>0.002682</v>
      </c>
      <c r="P57" s="54">
        <v>0.002224</v>
      </c>
      <c r="Q57" s="54">
        <v>0.001757</v>
      </c>
      <c r="R57" s="54">
        <v>0.001388</v>
      </c>
      <c r="S57" s="54">
        <v>0.001146</v>
      </c>
      <c r="T57" s="54">
        <v>8.31E-4</v>
      </c>
      <c r="U57" s="54">
        <v>6.36E-4</v>
      </c>
      <c r="V57" s="54">
        <v>4.24E-4</v>
      </c>
      <c r="W57" s="54">
        <v>2.16E-4</v>
      </c>
      <c r="X57" s="55">
        <v>9.9E-5</v>
      </c>
      <c r="Y57" s="54">
        <v>0.0</v>
      </c>
      <c r="Z57" s="54">
        <v>-2.27E-4</v>
      </c>
      <c r="AA57" s="54">
        <v>-3.44E-4</v>
      </c>
      <c r="AB57" s="54">
        <v>-5.09E-4</v>
      </c>
      <c r="AC57" s="54">
        <v>-5.89E-4</v>
      </c>
      <c r="AD57" s="54">
        <v>-6.31E-4</v>
      </c>
      <c r="AE57" s="54">
        <v>-6.5E-4</v>
      </c>
      <c r="AF57" s="54">
        <v>-5.9E-4</v>
      </c>
      <c r="AG57" s="54">
        <v>-5.54E-4</v>
      </c>
      <c r="AH57" s="54">
        <v>-4.75E-4</v>
      </c>
    </row>
    <row r="58">
      <c r="A58" s="54">
        <v>0.011619</v>
      </c>
      <c r="B58" s="54">
        <v>0.009517</v>
      </c>
      <c r="C58" s="54">
        <v>0.008174</v>
      </c>
      <c r="D58" s="54">
        <v>0.007445</v>
      </c>
      <c r="E58" s="54">
        <v>0.006804</v>
      </c>
      <c r="F58" s="54">
        <v>0.006239</v>
      </c>
      <c r="G58" s="54">
        <v>0.005703</v>
      </c>
      <c r="H58" s="54">
        <v>0.005194</v>
      </c>
      <c r="I58" s="54">
        <v>0.004717</v>
      </c>
      <c r="J58" s="54">
        <v>0.004267</v>
      </c>
      <c r="K58" s="54">
        <v>0.003986</v>
      </c>
      <c r="L58" s="54">
        <v>0.003671</v>
      </c>
      <c r="M58" s="54">
        <v>0.003456</v>
      </c>
      <c r="N58" s="54">
        <v>0.003094</v>
      </c>
      <c r="O58" s="54">
        <v>0.002656</v>
      </c>
      <c r="P58" s="54">
        <v>0.002209</v>
      </c>
      <c r="Q58" s="54">
        <v>0.001761</v>
      </c>
      <c r="R58" s="54">
        <v>0.001399</v>
      </c>
      <c r="S58" s="54">
        <v>0.001148</v>
      </c>
      <c r="T58" s="54">
        <v>8.74E-4</v>
      </c>
      <c r="U58" s="54">
        <v>6.19E-4</v>
      </c>
      <c r="V58" s="54">
        <v>4.18E-4</v>
      </c>
      <c r="W58" s="54">
        <v>2.12E-4</v>
      </c>
      <c r="X58" s="55">
        <v>9.9E-5</v>
      </c>
      <c r="Y58" s="54">
        <v>0.0</v>
      </c>
      <c r="Z58" s="54">
        <v>-2.2E-4</v>
      </c>
      <c r="AA58" s="54">
        <v>-3.56E-4</v>
      </c>
      <c r="AB58" s="54">
        <v>-5.26E-4</v>
      </c>
      <c r="AC58" s="54">
        <v>-6.22E-4</v>
      </c>
      <c r="AD58" s="54">
        <v>-6.67E-4</v>
      </c>
      <c r="AE58" s="54">
        <v>-6.64E-4</v>
      </c>
      <c r="AF58" s="54">
        <v>-6.16E-4</v>
      </c>
      <c r="AG58" s="54">
        <v>-5.18E-4</v>
      </c>
      <c r="AH58" s="54">
        <v>-4.93E-4</v>
      </c>
    </row>
    <row r="59">
      <c r="A59" s="54">
        <v>0.011915</v>
      </c>
      <c r="B59" s="54">
        <v>0.009706</v>
      </c>
      <c r="C59" s="54">
        <v>0.00846</v>
      </c>
      <c r="D59" s="54">
        <v>0.007656</v>
      </c>
      <c r="E59" s="54">
        <v>0.007</v>
      </c>
      <c r="F59" s="54">
        <v>0.00639</v>
      </c>
      <c r="G59" s="54">
        <v>0.005893</v>
      </c>
      <c r="H59" s="54">
        <v>0.005442</v>
      </c>
      <c r="I59" s="54">
        <v>0.004857</v>
      </c>
      <c r="J59" s="54">
        <v>0.004356</v>
      </c>
      <c r="K59" s="54">
        <v>0.004046</v>
      </c>
      <c r="L59" s="54">
        <v>0.003674</v>
      </c>
      <c r="M59" s="54">
        <v>0.00347</v>
      </c>
      <c r="N59" s="54">
        <v>0.003181</v>
      </c>
      <c r="O59" s="54">
        <v>0.002737</v>
      </c>
      <c r="P59" s="54">
        <v>0.002286</v>
      </c>
      <c r="Q59" s="54">
        <v>0.001823</v>
      </c>
      <c r="R59" s="54">
        <v>0.001424</v>
      </c>
      <c r="S59" s="54">
        <v>0.001124</v>
      </c>
      <c r="T59" s="54">
        <v>8.92E-4</v>
      </c>
      <c r="U59" s="54">
        <v>6.07E-4</v>
      </c>
      <c r="V59" s="54">
        <v>3.97E-4</v>
      </c>
      <c r="W59" s="54">
        <v>1.92E-4</v>
      </c>
      <c r="X59" s="55">
        <v>9.4E-5</v>
      </c>
      <c r="Y59" s="54">
        <v>0.0</v>
      </c>
      <c r="Z59" s="54">
        <v>-2.22E-4</v>
      </c>
      <c r="AA59" s="54">
        <v>-3.28E-4</v>
      </c>
      <c r="AB59" s="54">
        <v>-4.99E-4</v>
      </c>
      <c r="AC59" s="54">
        <v>-5.79E-4</v>
      </c>
      <c r="AD59" s="54">
        <v>-6.34E-4</v>
      </c>
      <c r="AE59" s="54">
        <v>-6.58E-4</v>
      </c>
      <c r="AF59" s="54">
        <v>-6.69E-4</v>
      </c>
      <c r="AG59" s="54">
        <v>-5.93E-4</v>
      </c>
      <c r="AH59" s="54">
        <v>-4.87E-4</v>
      </c>
    </row>
    <row r="60">
      <c r="A60" s="54">
        <v>0.012168</v>
      </c>
      <c r="B60" s="54">
        <v>0.009999</v>
      </c>
      <c r="C60" s="54">
        <v>0.008767</v>
      </c>
      <c r="D60" s="54">
        <v>0.007919</v>
      </c>
      <c r="E60" s="54">
        <v>0.007157</v>
      </c>
      <c r="F60" s="54">
        <v>0.006638</v>
      </c>
      <c r="G60" s="54">
        <v>0.006135</v>
      </c>
      <c r="H60" s="54">
        <v>0.005584</v>
      </c>
      <c r="I60" s="54">
        <v>0.005079</v>
      </c>
      <c r="J60" s="54">
        <v>0.004569</v>
      </c>
      <c r="K60" s="54">
        <v>0.004227</v>
      </c>
      <c r="L60" s="54">
        <v>0.003917</v>
      </c>
      <c r="M60" s="54">
        <v>0.003692</v>
      </c>
      <c r="N60" s="54">
        <v>0.003305</v>
      </c>
      <c r="O60" s="54">
        <v>0.002876</v>
      </c>
      <c r="P60" s="54">
        <v>0.002361</v>
      </c>
      <c r="Q60" s="54">
        <v>0.001868</v>
      </c>
      <c r="R60" s="54">
        <v>0.001502</v>
      </c>
      <c r="S60" s="54">
        <v>0.001203</v>
      </c>
      <c r="T60" s="54">
        <v>9.22E-4</v>
      </c>
      <c r="U60" s="54">
        <v>6.4E-4</v>
      </c>
      <c r="V60" s="54">
        <v>4.46E-4</v>
      </c>
      <c r="W60" s="54">
        <v>2.06E-4</v>
      </c>
      <c r="X60" s="55">
        <v>8.8E-5</v>
      </c>
      <c r="Y60" s="54">
        <v>0.0</v>
      </c>
      <c r="Z60" s="54">
        <v>-2.49E-4</v>
      </c>
      <c r="AA60" s="54">
        <v>-3.75E-4</v>
      </c>
      <c r="AB60" s="54">
        <v>-4.78E-4</v>
      </c>
      <c r="AC60" s="54">
        <v>-5.83E-4</v>
      </c>
      <c r="AD60" s="54">
        <v>-6.37E-4</v>
      </c>
      <c r="AE60" s="54">
        <v>-6.17E-4</v>
      </c>
      <c r="AF60" s="54">
        <v>-5.14E-4</v>
      </c>
      <c r="AG60" s="54">
        <v>-5.09E-4</v>
      </c>
      <c r="AH60" s="54">
        <v>-4.6E-4</v>
      </c>
    </row>
    <row r="61">
      <c r="A61" s="54">
        <v>0.012598</v>
      </c>
      <c r="B61" s="54">
        <v>0.010361</v>
      </c>
      <c r="C61" s="54">
        <v>0.008898</v>
      </c>
      <c r="D61" s="54">
        <v>0.008144</v>
      </c>
      <c r="E61" s="54">
        <v>0.007468</v>
      </c>
      <c r="F61" s="54">
        <v>0.006831</v>
      </c>
      <c r="G61" s="54">
        <v>0.006211</v>
      </c>
      <c r="H61" s="54">
        <v>0.005691</v>
      </c>
      <c r="I61" s="54">
        <v>0.005154</v>
      </c>
      <c r="J61" s="54">
        <v>0.004672</v>
      </c>
      <c r="K61" s="54">
        <v>0.004348</v>
      </c>
      <c r="L61" s="54">
        <v>0.003943</v>
      </c>
      <c r="M61" s="54">
        <v>0.003731</v>
      </c>
      <c r="N61" s="54">
        <v>0.003353</v>
      </c>
      <c r="O61" s="54">
        <v>0.002904</v>
      </c>
      <c r="P61" s="54">
        <v>0.002434</v>
      </c>
      <c r="Q61" s="54">
        <v>0.001933</v>
      </c>
      <c r="R61" s="54">
        <v>0.001536</v>
      </c>
      <c r="S61" s="54">
        <v>0.001251</v>
      </c>
      <c r="T61" s="54">
        <v>0.001002</v>
      </c>
      <c r="U61" s="54">
        <v>7.02E-4</v>
      </c>
      <c r="V61" s="54">
        <v>4.66E-4</v>
      </c>
      <c r="W61" s="54">
        <v>2.88E-4</v>
      </c>
      <c r="X61" s="54">
        <v>1.35E-4</v>
      </c>
      <c r="Y61" s="54">
        <v>0.0</v>
      </c>
      <c r="Z61" s="54">
        <v>-1.92E-4</v>
      </c>
      <c r="AA61" s="54">
        <v>-3.21E-4</v>
      </c>
      <c r="AB61" s="54">
        <v>-5.26E-4</v>
      </c>
      <c r="AC61" s="54">
        <v>-6.33E-4</v>
      </c>
      <c r="AD61" s="54">
        <v>-6.42E-4</v>
      </c>
      <c r="AE61" s="54">
        <v>-6.9E-4</v>
      </c>
      <c r="AF61" s="54">
        <v>-6.69E-4</v>
      </c>
      <c r="AG61" s="54">
        <v>-5.48E-4</v>
      </c>
      <c r="AH61" s="54">
        <v>-5.14E-4</v>
      </c>
    </row>
    <row r="62">
      <c r="A62" s="54">
        <v>0.012742</v>
      </c>
      <c r="B62" s="54">
        <v>0.010407</v>
      </c>
      <c r="C62" s="54">
        <v>0.009167</v>
      </c>
      <c r="D62" s="54">
        <v>0.008254</v>
      </c>
      <c r="E62" s="54">
        <v>0.007494</v>
      </c>
      <c r="F62" s="54">
        <v>0.00684</v>
      </c>
      <c r="G62" s="54">
        <v>0.006351</v>
      </c>
      <c r="H62" s="54">
        <v>0.005809</v>
      </c>
      <c r="I62" s="54">
        <v>0.005183</v>
      </c>
      <c r="J62" s="54">
        <v>0.004606</v>
      </c>
      <c r="K62" s="54">
        <v>0.004231</v>
      </c>
      <c r="L62" s="54">
        <v>0.003873</v>
      </c>
      <c r="M62" s="54">
        <v>0.00362</v>
      </c>
      <c r="N62" s="54">
        <v>0.003319</v>
      </c>
      <c r="O62" s="54">
        <v>0.002864</v>
      </c>
      <c r="P62" s="54">
        <v>0.002372</v>
      </c>
      <c r="Q62" s="54">
        <v>0.001891</v>
      </c>
      <c r="R62" s="54">
        <v>0.001451</v>
      </c>
      <c r="S62" s="54">
        <v>0.001162</v>
      </c>
      <c r="T62" s="54">
        <v>8.59E-4</v>
      </c>
      <c r="U62" s="54">
        <v>5.7E-4</v>
      </c>
      <c r="V62" s="54">
        <v>3.79E-4</v>
      </c>
      <c r="W62" s="54">
        <v>1.67E-4</v>
      </c>
      <c r="X62" s="55">
        <v>8.6E-5</v>
      </c>
      <c r="Y62" s="54">
        <v>0.0</v>
      </c>
      <c r="Z62" s="54">
        <v>-2.56E-4</v>
      </c>
      <c r="AA62" s="54">
        <v>-3.7E-4</v>
      </c>
      <c r="AB62" s="54">
        <v>-5.17E-4</v>
      </c>
      <c r="AC62" s="54">
        <v>-5.85E-4</v>
      </c>
      <c r="AD62" s="54">
        <v>-6.23E-4</v>
      </c>
      <c r="AE62" s="54">
        <v>-6.33E-4</v>
      </c>
      <c r="AF62" s="54">
        <v>-6.43E-4</v>
      </c>
      <c r="AG62" s="54">
        <v>-5.98E-4</v>
      </c>
      <c r="AH62" s="54">
        <v>-5.09E-4</v>
      </c>
    </row>
    <row r="63">
      <c r="A63" s="54">
        <v>0.012974</v>
      </c>
      <c r="B63" s="54">
        <v>0.010712</v>
      </c>
      <c r="C63" s="54">
        <v>0.009317</v>
      </c>
      <c r="D63" s="54">
        <v>0.008456</v>
      </c>
      <c r="E63" s="54">
        <v>0.007678</v>
      </c>
      <c r="F63" s="54">
        <v>0.007117</v>
      </c>
      <c r="G63" s="54">
        <v>0.006497</v>
      </c>
      <c r="H63" s="54">
        <v>0.005887</v>
      </c>
      <c r="I63" s="54">
        <v>0.005381</v>
      </c>
      <c r="J63" s="54">
        <v>0.004888</v>
      </c>
      <c r="K63" s="54">
        <v>0.004534</v>
      </c>
      <c r="L63" s="54">
        <v>0.004158</v>
      </c>
      <c r="M63" s="54">
        <v>0.003897</v>
      </c>
      <c r="N63" s="54">
        <v>0.003447</v>
      </c>
      <c r="O63" s="54">
        <v>0.002987</v>
      </c>
      <c r="P63" s="54">
        <v>0.002476</v>
      </c>
      <c r="Q63" s="54">
        <v>0.001975</v>
      </c>
      <c r="R63" s="54">
        <v>0.00158</v>
      </c>
      <c r="S63" s="54">
        <v>0.001328</v>
      </c>
      <c r="T63" s="54">
        <v>9.77E-4</v>
      </c>
      <c r="U63" s="54">
        <v>7.17E-4</v>
      </c>
      <c r="V63" s="54">
        <v>4.75E-4</v>
      </c>
      <c r="W63" s="54">
        <v>2.61E-4</v>
      </c>
      <c r="X63" s="54">
        <v>1.01E-4</v>
      </c>
      <c r="Y63" s="54">
        <v>0.0</v>
      </c>
      <c r="Z63" s="54">
        <v>-2.15E-4</v>
      </c>
      <c r="AA63" s="54">
        <v>-3.43E-4</v>
      </c>
      <c r="AB63" s="54">
        <v>-4.32E-4</v>
      </c>
      <c r="AC63" s="54">
        <v>-5.6E-4</v>
      </c>
      <c r="AD63" s="54">
        <v>-6.0E-4</v>
      </c>
      <c r="AE63" s="54">
        <v>-6.13E-4</v>
      </c>
      <c r="AF63" s="54">
        <v>-4.75E-4</v>
      </c>
      <c r="AG63" s="54">
        <v>-4.7E-4</v>
      </c>
      <c r="AH63" s="54">
        <v>-4.53E-4</v>
      </c>
    </row>
    <row r="64">
      <c r="A64" s="54">
        <v>0.013207</v>
      </c>
      <c r="B64" s="54">
        <v>0.010865</v>
      </c>
      <c r="C64" s="54">
        <v>0.009361</v>
      </c>
      <c r="D64" s="54">
        <v>0.008571</v>
      </c>
      <c r="E64" s="54">
        <v>0.007861</v>
      </c>
      <c r="F64" s="54">
        <v>0.007125</v>
      </c>
      <c r="G64" s="54">
        <v>0.006492</v>
      </c>
      <c r="H64" s="54">
        <v>0.005979</v>
      </c>
      <c r="I64" s="54">
        <v>0.005367</v>
      </c>
      <c r="J64" s="54">
        <v>0.004821</v>
      </c>
      <c r="K64" s="54">
        <v>0.004455</v>
      </c>
      <c r="L64" s="54">
        <v>0.004003</v>
      </c>
      <c r="M64" s="54">
        <v>0.003772</v>
      </c>
      <c r="N64" s="54">
        <v>0.00346</v>
      </c>
      <c r="O64" s="54">
        <v>0.002949</v>
      </c>
      <c r="P64" s="54">
        <v>0.002449</v>
      </c>
      <c r="Q64" s="54">
        <v>0.001963</v>
      </c>
      <c r="R64" s="54">
        <v>0.001526</v>
      </c>
      <c r="S64" s="54">
        <v>0.001218</v>
      </c>
      <c r="T64" s="54">
        <v>9.3E-4</v>
      </c>
      <c r="U64" s="54">
        <v>6.67E-4</v>
      </c>
      <c r="V64" s="54">
        <v>3.89E-4</v>
      </c>
      <c r="W64" s="54">
        <v>2.41E-4</v>
      </c>
      <c r="X64" s="54">
        <v>1.36E-4</v>
      </c>
      <c r="Y64" s="54">
        <v>0.0</v>
      </c>
      <c r="Z64" s="54">
        <v>-2.02E-4</v>
      </c>
      <c r="AA64" s="54">
        <v>-3.27E-4</v>
      </c>
      <c r="AB64" s="54">
        <v>-5.62E-4</v>
      </c>
      <c r="AC64" s="54">
        <v>-6.53E-4</v>
      </c>
      <c r="AD64" s="54">
        <v>-6.97E-4</v>
      </c>
      <c r="AE64" s="54">
        <v>-7.46E-4</v>
      </c>
      <c r="AF64" s="54">
        <v>-8.01E-4</v>
      </c>
      <c r="AG64" s="54">
        <v>-6.76E-4</v>
      </c>
      <c r="AH64" s="54">
        <v>-5.97E-4</v>
      </c>
    </row>
    <row r="65">
      <c r="A65" s="54">
        <v>0.013155</v>
      </c>
      <c r="B65" s="54">
        <v>0.010778</v>
      </c>
      <c r="C65" s="54">
        <v>0.009589</v>
      </c>
      <c r="D65" s="54">
        <v>0.008548</v>
      </c>
      <c r="E65" s="54">
        <v>0.007712</v>
      </c>
      <c r="F65" s="54">
        <v>0.007098</v>
      </c>
      <c r="G65" s="54">
        <v>0.006611</v>
      </c>
      <c r="H65" s="54">
        <v>0.00601</v>
      </c>
      <c r="I65" s="54">
        <v>0.005359</v>
      </c>
      <c r="J65" s="54">
        <v>0.004729</v>
      </c>
      <c r="K65" s="54">
        <v>0.004346</v>
      </c>
      <c r="L65" s="54">
        <v>0.00394</v>
      </c>
      <c r="M65" s="54">
        <v>0.003724</v>
      </c>
      <c r="N65" s="54">
        <v>0.003357</v>
      </c>
      <c r="O65" s="54">
        <v>0.002892</v>
      </c>
      <c r="P65" s="54">
        <v>0.002406</v>
      </c>
      <c r="Q65" s="54">
        <v>0.0019</v>
      </c>
      <c r="R65" s="54">
        <v>0.001506</v>
      </c>
      <c r="S65" s="54">
        <v>0.001155</v>
      </c>
      <c r="T65" s="54">
        <v>8.33E-4</v>
      </c>
      <c r="U65" s="54">
        <v>5.53E-4</v>
      </c>
      <c r="V65" s="54">
        <v>3.45E-4</v>
      </c>
      <c r="W65" s="54">
        <v>1.29E-4</v>
      </c>
      <c r="X65" s="55">
        <v>-1.4E-5</v>
      </c>
      <c r="Y65" s="54">
        <v>0.0</v>
      </c>
      <c r="Z65" s="54">
        <v>-2.91E-4</v>
      </c>
      <c r="AA65" s="54">
        <v>-3.89E-4</v>
      </c>
      <c r="AB65" s="54">
        <v>-4.88E-4</v>
      </c>
      <c r="AC65" s="54">
        <v>-5.24E-4</v>
      </c>
      <c r="AD65" s="54">
        <v>-5.95E-4</v>
      </c>
      <c r="AE65" s="54">
        <v>-6.4E-4</v>
      </c>
      <c r="AF65" s="54">
        <v>-6.3E-4</v>
      </c>
      <c r="AG65" s="54">
        <v>-6.04E-4</v>
      </c>
      <c r="AH65" s="54">
        <v>-5.25E-4</v>
      </c>
    </row>
    <row r="66">
      <c r="A66" s="54">
        <v>0.013414</v>
      </c>
      <c r="B66" s="54">
        <v>0.011158</v>
      </c>
      <c r="C66" s="54">
        <v>0.009565</v>
      </c>
      <c r="D66" s="54">
        <v>0.008771</v>
      </c>
      <c r="E66" s="54">
        <v>0.008001</v>
      </c>
      <c r="F66" s="54">
        <v>0.007368</v>
      </c>
      <c r="G66" s="54">
        <v>0.006665</v>
      </c>
      <c r="H66" s="54">
        <v>0.006016</v>
      </c>
      <c r="I66" s="54">
        <v>0.005517</v>
      </c>
      <c r="J66" s="54">
        <v>0.005036</v>
      </c>
      <c r="K66" s="54">
        <v>0.004652</v>
      </c>
      <c r="L66" s="54">
        <v>0.004264</v>
      </c>
      <c r="M66" s="54">
        <v>0.003936</v>
      </c>
      <c r="N66" s="54">
        <v>0.003555</v>
      </c>
      <c r="O66" s="54">
        <v>0.003013</v>
      </c>
      <c r="P66" s="54">
        <v>0.002563</v>
      </c>
      <c r="Q66" s="54">
        <v>0.002022</v>
      </c>
      <c r="R66" s="54">
        <v>0.001654</v>
      </c>
      <c r="S66" s="54">
        <v>0.001403</v>
      </c>
      <c r="T66" s="54">
        <v>0.001035</v>
      </c>
      <c r="U66" s="54">
        <v>7.82E-4</v>
      </c>
      <c r="V66" s="54">
        <v>5.22E-4</v>
      </c>
      <c r="W66" s="54">
        <v>3.56E-4</v>
      </c>
      <c r="X66" s="54">
        <v>1.36E-4</v>
      </c>
      <c r="Y66" s="54">
        <v>0.0</v>
      </c>
      <c r="Z66" s="54">
        <v>-1.85E-4</v>
      </c>
      <c r="AA66" s="54">
        <v>-4.03E-4</v>
      </c>
      <c r="AB66" s="54">
        <v>-5.1E-4</v>
      </c>
      <c r="AC66" s="54">
        <v>-6.21E-4</v>
      </c>
      <c r="AD66" s="54">
        <v>-7.34E-4</v>
      </c>
      <c r="AE66" s="54">
        <v>-7.39E-4</v>
      </c>
      <c r="AF66" s="54">
        <v>-6.14E-4</v>
      </c>
      <c r="AG66" s="54">
        <v>-6.04E-4</v>
      </c>
      <c r="AH66" s="54">
        <v>-5.81E-4</v>
      </c>
    </row>
    <row r="67">
      <c r="A67" s="54">
        <v>0.013312</v>
      </c>
      <c r="B67" s="54">
        <v>0.010904</v>
      </c>
      <c r="C67" s="54">
        <v>0.009498</v>
      </c>
      <c r="D67" s="54">
        <v>0.008625</v>
      </c>
      <c r="E67" s="54">
        <v>0.007887</v>
      </c>
      <c r="F67" s="54">
        <v>0.007102</v>
      </c>
      <c r="G67" s="54">
        <v>0.006505</v>
      </c>
      <c r="H67" s="54">
        <v>0.006012</v>
      </c>
      <c r="I67" s="54">
        <v>0.005326</v>
      </c>
      <c r="J67" s="54">
        <v>0.004682</v>
      </c>
      <c r="K67" s="54">
        <v>0.004279</v>
      </c>
      <c r="L67" s="54">
        <v>0.003869</v>
      </c>
      <c r="M67" s="54">
        <v>0.003616</v>
      </c>
      <c r="N67" s="54">
        <v>0.00335</v>
      </c>
      <c r="O67" s="54">
        <v>0.002862</v>
      </c>
      <c r="P67" s="54">
        <v>0.00235</v>
      </c>
      <c r="Q67" s="54">
        <v>0.001901</v>
      </c>
      <c r="R67" s="54">
        <v>0.001451</v>
      </c>
      <c r="S67" s="54">
        <v>0.00111</v>
      </c>
      <c r="T67" s="54">
        <v>8.64E-4</v>
      </c>
      <c r="U67" s="54">
        <v>5.89E-4</v>
      </c>
      <c r="V67" s="54">
        <v>2.88E-4</v>
      </c>
      <c r="W67" s="54">
        <v>1.85E-4</v>
      </c>
      <c r="X67" s="54">
        <v>1.15E-4</v>
      </c>
      <c r="Y67" s="54">
        <v>0.0</v>
      </c>
      <c r="Z67" s="54">
        <v>-2.6E-4</v>
      </c>
      <c r="AA67" s="54">
        <v>-3.92E-4</v>
      </c>
      <c r="AB67" s="54">
        <v>-5.78E-4</v>
      </c>
      <c r="AC67" s="54">
        <v>-7.11E-4</v>
      </c>
      <c r="AD67" s="54">
        <v>-7.44E-4</v>
      </c>
      <c r="AE67" s="54">
        <v>-8.62E-4</v>
      </c>
      <c r="AF67" s="54">
        <v>-9.41E-4</v>
      </c>
      <c r="AG67" s="54">
        <v>-8.53E-4</v>
      </c>
      <c r="AH67" s="54">
        <v>-7.38E-4</v>
      </c>
    </row>
    <row r="68">
      <c r="A68" s="54">
        <v>0.013399</v>
      </c>
      <c r="B68" s="54">
        <v>0.011116</v>
      </c>
      <c r="C68" s="54">
        <v>0.009914</v>
      </c>
      <c r="D68" s="54">
        <v>0.008859</v>
      </c>
      <c r="E68" s="54">
        <v>0.007938</v>
      </c>
      <c r="F68" s="54">
        <v>0.007387</v>
      </c>
      <c r="G68" s="54">
        <v>0.006846</v>
      </c>
      <c r="H68" s="54">
        <v>0.006167</v>
      </c>
      <c r="I68" s="54">
        <v>0.005584</v>
      </c>
      <c r="J68" s="54">
        <v>0.004967</v>
      </c>
      <c r="K68" s="54">
        <v>0.004537</v>
      </c>
      <c r="L68" s="54">
        <v>0.004162</v>
      </c>
      <c r="M68" s="54">
        <v>0.003903</v>
      </c>
      <c r="N68" s="54">
        <v>0.003494</v>
      </c>
      <c r="O68" s="54">
        <v>0.003014</v>
      </c>
      <c r="P68" s="54">
        <v>0.002533</v>
      </c>
      <c r="Q68" s="54">
        <v>0.001989</v>
      </c>
      <c r="R68" s="54">
        <v>0.001603</v>
      </c>
      <c r="S68" s="54">
        <v>0.001298</v>
      </c>
      <c r="T68" s="54">
        <v>9.17E-4</v>
      </c>
      <c r="U68" s="54">
        <v>6.46E-4</v>
      </c>
      <c r="V68" s="54">
        <v>4.36E-4</v>
      </c>
      <c r="W68" s="54">
        <v>2.35E-4</v>
      </c>
      <c r="X68" s="55">
        <v>5.2E-5</v>
      </c>
      <c r="Y68" s="54">
        <v>0.0</v>
      </c>
      <c r="Z68" s="54">
        <v>-2.56E-4</v>
      </c>
      <c r="AA68" s="54">
        <v>-4.11E-4</v>
      </c>
      <c r="AB68" s="54">
        <v>-4.49E-4</v>
      </c>
      <c r="AC68" s="54">
        <v>-6.34E-4</v>
      </c>
      <c r="AD68" s="54">
        <v>-6.99E-4</v>
      </c>
      <c r="AE68" s="54">
        <v>-7.24E-4</v>
      </c>
      <c r="AF68" s="54">
        <v>-6.3E-4</v>
      </c>
      <c r="AG68" s="54">
        <v>-6.99E-4</v>
      </c>
      <c r="AH68" s="54">
        <v>-6.86E-4</v>
      </c>
    </row>
    <row r="69">
      <c r="A69" s="54">
        <v>0.013923</v>
      </c>
      <c r="B69" s="54">
        <v>0.011672</v>
      </c>
      <c r="C69" s="54">
        <v>0.009957</v>
      </c>
      <c r="D69" s="54">
        <v>0.009189</v>
      </c>
      <c r="E69" s="54">
        <v>0.008477</v>
      </c>
      <c r="F69" s="54">
        <v>0.007723</v>
      </c>
      <c r="G69" s="54">
        <v>0.006902</v>
      </c>
      <c r="H69" s="54">
        <v>0.00628</v>
      </c>
      <c r="I69" s="54">
        <v>0.005709</v>
      </c>
      <c r="J69" s="54">
        <v>0.005224</v>
      </c>
      <c r="K69" s="54">
        <v>0.004783</v>
      </c>
      <c r="L69" s="54">
        <v>0.004351</v>
      </c>
      <c r="M69" s="54">
        <v>0.004077</v>
      </c>
      <c r="N69" s="54">
        <v>0.003672</v>
      </c>
      <c r="O69" s="54">
        <v>0.003165</v>
      </c>
      <c r="P69" s="54">
        <v>0.002651</v>
      </c>
      <c r="Q69" s="54">
        <v>0.00212</v>
      </c>
      <c r="R69" s="54">
        <v>0.001751</v>
      </c>
      <c r="S69" s="54">
        <v>0.001436</v>
      </c>
      <c r="T69" s="54">
        <v>0.00113</v>
      </c>
      <c r="U69" s="54">
        <v>8.58E-4</v>
      </c>
      <c r="V69" s="54">
        <v>6.01E-4</v>
      </c>
      <c r="W69" s="54">
        <v>3.74E-4</v>
      </c>
      <c r="X69" s="54">
        <v>1.98E-4</v>
      </c>
      <c r="Y69" s="54">
        <v>0.0</v>
      </c>
      <c r="Z69" s="54">
        <v>-2.05E-4</v>
      </c>
      <c r="AA69" s="54">
        <v>-4.52E-4</v>
      </c>
      <c r="AB69" s="54">
        <v>-6.87E-4</v>
      </c>
      <c r="AC69" s="54">
        <v>-8.59E-4</v>
      </c>
      <c r="AD69" s="54">
        <v>-9.27E-4</v>
      </c>
      <c r="AE69" s="54">
        <v>-0.001033</v>
      </c>
      <c r="AF69" s="54">
        <v>-9.65E-4</v>
      </c>
      <c r="AG69" s="54">
        <v>-8.95E-4</v>
      </c>
      <c r="AH69" s="54">
        <v>-8.6E-4</v>
      </c>
    </row>
    <row r="70">
      <c r="A70" s="54">
        <v>0.013976</v>
      </c>
      <c r="B70" s="54">
        <v>0.011497</v>
      </c>
      <c r="C70" s="54">
        <v>0.010239</v>
      </c>
      <c r="D70" s="54">
        <v>0.009191</v>
      </c>
      <c r="E70" s="54">
        <v>0.008331</v>
      </c>
      <c r="F70" s="54">
        <v>0.007544</v>
      </c>
      <c r="G70" s="54">
        <v>0.006999</v>
      </c>
      <c r="H70" s="54">
        <v>0.00644</v>
      </c>
      <c r="I70" s="54">
        <v>0.005664</v>
      </c>
      <c r="J70" s="54">
        <v>0.004964</v>
      </c>
      <c r="K70" s="54">
        <v>0.004558</v>
      </c>
      <c r="L70" s="54">
        <v>0.004042</v>
      </c>
      <c r="M70" s="54">
        <v>0.003764</v>
      </c>
      <c r="N70" s="54">
        <v>0.003526</v>
      </c>
      <c r="O70" s="54">
        <v>0.003022</v>
      </c>
      <c r="P70" s="54">
        <v>0.002503</v>
      </c>
      <c r="Q70" s="54">
        <v>0.001986</v>
      </c>
      <c r="R70" s="54">
        <v>0.001544</v>
      </c>
      <c r="S70" s="54">
        <v>0.001175</v>
      </c>
      <c r="T70" s="54">
        <v>8.93E-4</v>
      </c>
      <c r="U70" s="54">
        <v>6.01E-4</v>
      </c>
      <c r="V70" s="54">
        <v>2.83E-4</v>
      </c>
      <c r="W70" s="54">
        <v>1.73E-4</v>
      </c>
      <c r="X70" s="55">
        <v>4.8E-5</v>
      </c>
      <c r="Y70" s="54">
        <v>0.0</v>
      </c>
      <c r="Z70" s="54">
        <v>-3.44E-4</v>
      </c>
      <c r="AA70" s="54">
        <v>-4.27E-4</v>
      </c>
      <c r="AB70" s="54">
        <v>-6.48E-4</v>
      </c>
      <c r="AC70" s="54">
        <v>-8.05E-4</v>
      </c>
      <c r="AD70" s="54">
        <v>-9.1E-4</v>
      </c>
      <c r="AE70" s="54">
        <v>-9.88E-4</v>
      </c>
      <c r="AF70" s="54">
        <v>-0.001144</v>
      </c>
      <c r="AG70" s="54">
        <v>-0.001131</v>
      </c>
      <c r="AH70" s="54">
        <v>-9.62E-4</v>
      </c>
    </row>
    <row r="71">
      <c r="A71" s="54">
        <v>0.014371</v>
      </c>
      <c r="B71" s="54">
        <v>0.012063</v>
      </c>
      <c r="C71" s="54">
        <v>0.010655</v>
      </c>
      <c r="D71" s="54">
        <v>0.00958</v>
      </c>
      <c r="E71" s="54">
        <v>0.008668</v>
      </c>
      <c r="F71" s="54">
        <v>0.008061</v>
      </c>
      <c r="G71" s="54">
        <v>0.007387</v>
      </c>
      <c r="H71" s="54">
        <v>0.006619</v>
      </c>
      <c r="I71" s="54">
        <v>0.006055</v>
      </c>
      <c r="J71" s="54">
        <v>0.005454</v>
      </c>
      <c r="K71" s="54">
        <v>0.005013</v>
      </c>
      <c r="L71" s="54">
        <v>0.004672</v>
      </c>
      <c r="M71" s="54">
        <v>0.004331</v>
      </c>
      <c r="N71" s="54">
        <v>0.003845</v>
      </c>
      <c r="O71" s="54">
        <v>0.003338</v>
      </c>
      <c r="P71" s="54">
        <v>0.002804</v>
      </c>
      <c r="Q71" s="54">
        <v>0.002283</v>
      </c>
      <c r="R71" s="54">
        <v>0.001871</v>
      </c>
      <c r="S71" s="54">
        <v>0.001587</v>
      </c>
      <c r="T71" s="54">
        <v>0.001168</v>
      </c>
      <c r="U71" s="54">
        <v>8.49E-4</v>
      </c>
      <c r="V71" s="54">
        <v>6.71E-4</v>
      </c>
      <c r="W71" s="54">
        <v>3.68E-4</v>
      </c>
      <c r="X71" s="54">
        <v>1.59E-4</v>
      </c>
      <c r="Y71" s="54">
        <v>0.0</v>
      </c>
      <c r="Z71" s="54">
        <v>-1.92E-4</v>
      </c>
      <c r="AA71" s="54">
        <v>-5.04E-4</v>
      </c>
      <c r="AB71" s="54">
        <v>-5.94E-4</v>
      </c>
      <c r="AC71" s="54">
        <v>-7.64E-4</v>
      </c>
      <c r="AD71" s="54">
        <v>-8.5E-4</v>
      </c>
      <c r="AE71" s="54">
        <v>-9.19E-4</v>
      </c>
      <c r="AF71" s="54">
        <v>-7.94E-4</v>
      </c>
      <c r="AG71" s="54">
        <v>-8.68E-4</v>
      </c>
      <c r="AH71" s="54">
        <v>-8.92E-4</v>
      </c>
    </row>
    <row r="72">
      <c r="A72" s="54">
        <v>0.014349</v>
      </c>
      <c r="B72" s="54">
        <v>0.011973</v>
      </c>
      <c r="C72" s="54">
        <v>0.010232</v>
      </c>
      <c r="D72" s="54">
        <v>0.009439</v>
      </c>
      <c r="E72" s="54">
        <v>0.008704</v>
      </c>
      <c r="F72" s="54">
        <v>0.007781</v>
      </c>
      <c r="G72" s="54">
        <v>0.007045</v>
      </c>
      <c r="H72" s="54">
        <v>0.006472</v>
      </c>
      <c r="I72" s="54">
        <v>0.005819</v>
      </c>
      <c r="J72" s="54">
        <v>0.005244</v>
      </c>
      <c r="K72" s="54">
        <v>0.004804</v>
      </c>
      <c r="L72" s="54">
        <v>0.004345</v>
      </c>
      <c r="M72" s="54">
        <v>0.004062</v>
      </c>
      <c r="N72" s="54">
        <v>0.003707</v>
      </c>
      <c r="O72" s="54">
        <v>0.003198</v>
      </c>
      <c r="P72" s="54">
        <v>0.002689</v>
      </c>
      <c r="Q72" s="54">
        <v>0.002176</v>
      </c>
      <c r="R72" s="54">
        <v>0.001759</v>
      </c>
      <c r="S72" s="54">
        <v>0.001392</v>
      </c>
      <c r="T72" s="54">
        <v>0.001108</v>
      </c>
      <c r="U72" s="54">
        <v>8.66E-4</v>
      </c>
      <c r="V72" s="54">
        <v>4.94E-4</v>
      </c>
      <c r="W72" s="54">
        <v>3.93E-4</v>
      </c>
      <c r="X72" s="54">
        <v>1.91E-4</v>
      </c>
      <c r="Y72" s="54">
        <v>0.0</v>
      </c>
      <c r="Z72" s="54">
        <v>-3.1E-4</v>
      </c>
      <c r="AA72" s="54">
        <v>-4.61E-4</v>
      </c>
      <c r="AB72" s="54">
        <v>-8.05E-4</v>
      </c>
      <c r="AC72" s="54">
        <v>-9.71E-4</v>
      </c>
      <c r="AD72" s="54">
        <v>-0.001077</v>
      </c>
      <c r="AE72" s="54">
        <v>-0.001182</v>
      </c>
      <c r="AF72" s="54">
        <v>-0.001291</v>
      </c>
      <c r="AG72" s="54">
        <v>-0.001174</v>
      </c>
      <c r="AH72" s="54">
        <v>-0.00108</v>
      </c>
    </row>
    <row r="73">
      <c r="A73" s="54">
        <v>0.014239</v>
      </c>
      <c r="B73" s="54">
        <v>0.011775</v>
      </c>
      <c r="C73" s="54">
        <v>0.010623</v>
      </c>
      <c r="D73" s="54">
        <v>0.009467</v>
      </c>
      <c r="E73" s="54">
        <v>0.008545</v>
      </c>
      <c r="F73" s="54">
        <v>0.007867</v>
      </c>
      <c r="G73" s="54">
        <v>0.00732</v>
      </c>
      <c r="H73" s="54">
        <v>0.006698</v>
      </c>
      <c r="I73" s="54">
        <v>0.005884</v>
      </c>
      <c r="J73" s="54">
        <v>0.005171</v>
      </c>
      <c r="K73" s="54">
        <v>0.004735</v>
      </c>
      <c r="L73" s="54">
        <v>0.004255</v>
      </c>
      <c r="M73" s="54">
        <v>0.004044</v>
      </c>
      <c r="N73" s="54">
        <v>0.003734</v>
      </c>
      <c r="O73" s="54">
        <v>0.003221</v>
      </c>
      <c r="P73" s="54">
        <v>0.002711</v>
      </c>
      <c r="Q73" s="54">
        <v>0.002222</v>
      </c>
      <c r="R73" s="54">
        <v>0.001692</v>
      </c>
      <c r="S73" s="54">
        <v>0.001353</v>
      </c>
      <c r="T73" s="54">
        <v>9.65E-4</v>
      </c>
      <c r="U73" s="54">
        <v>7.26E-4</v>
      </c>
      <c r="V73" s="54">
        <v>4.53E-4</v>
      </c>
      <c r="W73" s="54">
        <v>2.76E-4</v>
      </c>
      <c r="X73" s="55">
        <v>7.7E-5</v>
      </c>
      <c r="Y73" s="54">
        <v>0.0</v>
      </c>
      <c r="Z73" s="54">
        <v>-3.12E-4</v>
      </c>
      <c r="AA73" s="54">
        <v>-4.56E-4</v>
      </c>
      <c r="AB73" s="54">
        <v>-6.02E-4</v>
      </c>
      <c r="AC73" s="54">
        <v>-7.99E-4</v>
      </c>
      <c r="AD73" s="54">
        <v>-8.49E-4</v>
      </c>
      <c r="AE73" s="54">
        <v>-9.03E-4</v>
      </c>
      <c r="AF73" s="54">
        <v>-0.001104</v>
      </c>
      <c r="AG73" s="54">
        <v>-0.001126</v>
      </c>
      <c r="AH73" s="54">
        <v>-0.001018</v>
      </c>
    </row>
    <row r="74">
      <c r="A74" s="54">
        <v>0.014342</v>
      </c>
      <c r="B74" s="54">
        <v>0.012121</v>
      </c>
      <c r="C74" s="54">
        <v>0.010479</v>
      </c>
      <c r="D74" s="54">
        <v>0.009543</v>
      </c>
      <c r="E74" s="54">
        <v>0.008707</v>
      </c>
      <c r="F74" s="54">
        <v>0.007983</v>
      </c>
      <c r="G74" s="54">
        <v>0.00726</v>
      </c>
      <c r="H74" s="54">
        <v>0.006546</v>
      </c>
      <c r="I74" s="54">
        <v>0.006077</v>
      </c>
      <c r="J74" s="54">
        <v>0.005536</v>
      </c>
      <c r="K74" s="54">
        <v>0.0051</v>
      </c>
      <c r="L74" s="54">
        <v>0.004675</v>
      </c>
      <c r="M74" s="54">
        <v>0.004335</v>
      </c>
      <c r="N74" s="54">
        <v>0.003862</v>
      </c>
      <c r="O74" s="54">
        <v>0.00335</v>
      </c>
      <c r="P74" s="54">
        <v>0.002917</v>
      </c>
      <c r="Q74" s="54">
        <v>0.002296</v>
      </c>
      <c r="R74" s="54">
        <v>0.001966</v>
      </c>
      <c r="S74" s="54">
        <v>0.001652</v>
      </c>
      <c r="T74" s="54">
        <v>0.001261</v>
      </c>
      <c r="U74" s="54">
        <v>0.001022</v>
      </c>
      <c r="V74" s="54">
        <v>7.53E-4</v>
      </c>
      <c r="W74" s="54">
        <v>4.57E-4</v>
      </c>
      <c r="X74" s="54">
        <v>1.72E-4</v>
      </c>
      <c r="Y74" s="54">
        <v>0.0</v>
      </c>
      <c r="Z74" s="54">
        <v>-2.94E-4</v>
      </c>
      <c r="AA74" s="54">
        <v>-6.41E-4</v>
      </c>
      <c r="AB74" s="54">
        <v>-7.55E-4</v>
      </c>
      <c r="AC74" s="54">
        <v>-9.41E-4</v>
      </c>
      <c r="AD74" s="54">
        <v>-0.001074</v>
      </c>
      <c r="AE74" s="54">
        <v>-0.001168</v>
      </c>
      <c r="AF74" s="54">
        <v>-9.73E-4</v>
      </c>
      <c r="AG74" s="54">
        <v>-0.001038</v>
      </c>
      <c r="AH74" s="54">
        <v>-0.001097</v>
      </c>
    </row>
    <row r="75">
      <c r="A75" s="54">
        <v>0.01437</v>
      </c>
      <c r="B75" s="54">
        <v>0.011961</v>
      </c>
      <c r="C75" s="54">
        <v>0.010407</v>
      </c>
      <c r="D75" s="54">
        <v>0.009562</v>
      </c>
      <c r="E75" s="54">
        <v>0.008729</v>
      </c>
      <c r="F75" s="54">
        <v>0.007873</v>
      </c>
      <c r="G75" s="54">
        <v>0.007167</v>
      </c>
      <c r="H75" s="54">
        <v>0.006619</v>
      </c>
      <c r="I75" s="54">
        <v>0.005858</v>
      </c>
      <c r="J75" s="54">
        <v>0.005165</v>
      </c>
      <c r="K75" s="54">
        <v>0.004728</v>
      </c>
      <c r="L75" s="54">
        <v>0.00432</v>
      </c>
      <c r="M75" s="54">
        <v>0.004051</v>
      </c>
      <c r="N75" s="54">
        <v>0.003758</v>
      </c>
      <c r="O75" s="54">
        <v>0.003329</v>
      </c>
      <c r="P75" s="54">
        <v>0.002742</v>
      </c>
      <c r="Q75" s="54">
        <v>0.002289</v>
      </c>
      <c r="R75" s="54">
        <v>0.0018</v>
      </c>
      <c r="S75" s="54">
        <v>0.001507</v>
      </c>
      <c r="T75" s="54">
        <v>0.001188</v>
      </c>
      <c r="U75" s="54">
        <v>9.48E-4</v>
      </c>
      <c r="V75" s="54">
        <v>5.32E-4</v>
      </c>
      <c r="W75" s="54">
        <v>3.41E-4</v>
      </c>
      <c r="X75" s="54">
        <v>2.87E-4</v>
      </c>
      <c r="Y75" s="54">
        <v>0.0</v>
      </c>
      <c r="Z75" s="54">
        <v>-3.21E-4</v>
      </c>
      <c r="AA75" s="54">
        <v>-5.18E-4</v>
      </c>
      <c r="AB75" s="54">
        <v>-7.57E-4</v>
      </c>
      <c r="AC75" s="54">
        <v>-9.41E-4</v>
      </c>
      <c r="AD75" s="54">
        <v>-0.001105</v>
      </c>
      <c r="AE75" s="54">
        <v>-0.001161</v>
      </c>
      <c r="AF75" s="54">
        <v>-0.001371</v>
      </c>
      <c r="AG75" s="54">
        <v>-0.001288</v>
      </c>
      <c r="AH75" s="54">
        <v>-0.001173</v>
      </c>
    </row>
    <row r="76">
      <c r="A76" s="54">
        <v>0.014262</v>
      </c>
      <c r="B76" s="54">
        <v>0.011942</v>
      </c>
      <c r="C76" s="54">
        <v>0.010825</v>
      </c>
      <c r="D76" s="54">
        <v>0.009598</v>
      </c>
      <c r="E76" s="54">
        <v>0.008634</v>
      </c>
      <c r="F76" s="54">
        <v>0.008076</v>
      </c>
      <c r="G76" s="54">
        <v>0.00751</v>
      </c>
      <c r="H76" s="54">
        <v>0.006807</v>
      </c>
      <c r="I76" s="54">
        <v>0.006158</v>
      </c>
      <c r="J76" s="54">
        <v>0.005495</v>
      </c>
      <c r="K76" s="54">
        <v>0.005025</v>
      </c>
      <c r="L76" s="54">
        <v>0.004625</v>
      </c>
      <c r="M76" s="54">
        <v>0.004349</v>
      </c>
      <c r="N76" s="54">
        <v>0.004011</v>
      </c>
      <c r="O76" s="54">
        <v>0.003489</v>
      </c>
      <c r="P76" s="54">
        <v>0.003041</v>
      </c>
      <c r="Q76" s="54">
        <v>0.002478</v>
      </c>
      <c r="R76" s="54">
        <v>0.001946</v>
      </c>
      <c r="S76" s="54">
        <v>0.001599</v>
      </c>
      <c r="T76" s="54">
        <v>0.001229</v>
      </c>
      <c r="U76" s="54">
        <v>9.22E-4</v>
      </c>
      <c r="V76" s="54">
        <v>6.84E-4</v>
      </c>
      <c r="W76" s="54">
        <v>4.71E-4</v>
      </c>
      <c r="X76" s="54">
        <v>1.5E-4</v>
      </c>
      <c r="Y76" s="54">
        <v>0.0</v>
      </c>
      <c r="Z76" s="54">
        <v>-3.43E-4</v>
      </c>
      <c r="AA76" s="54">
        <v>-4.94E-4</v>
      </c>
      <c r="AB76" s="54">
        <v>-5.7E-4</v>
      </c>
      <c r="AC76" s="54">
        <v>-8.07E-4</v>
      </c>
      <c r="AD76" s="54">
        <v>-8.98E-4</v>
      </c>
      <c r="AE76" s="54">
        <v>-9.79E-4</v>
      </c>
      <c r="AF76" s="54">
        <v>-0.001017</v>
      </c>
      <c r="AG76" s="54">
        <v>-0.001138</v>
      </c>
      <c r="AH76" s="54">
        <v>-0.00111</v>
      </c>
    </row>
    <row r="77">
      <c r="A77" s="54">
        <v>0.01443</v>
      </c>
      <c r="B77" s="54">
        <v>0.012224</v>
      </c>
      <c r="C77" s="54">
        <v>0.010434</v>
      </c>
      <c r="D77" s="54">
        <v>0.009636</v>
      </c>
      <c r="E77" s="54">
        <v>0.008933</v>
      </c>
      <c r="F77" s="54">
        <v>0.008143</v>
      </c>
      <c r="G77" s="54">
        <v>0.007337</v>
      </c>
      <c r="H77" s="54">
        <v>0.006589</v>
      </c>
      <c r="I77" s="54">
        <v>0.006094</v>
      </c>
      <c r="J77" s="54">
        <v>0.005599</v>
      </c>
      <c r="K77" s="54">
        <v>0.005206</v>
      </c>
      <c r="L77" s="54">
        <v>0.004756</v>
      </c>
      <c r="M77" s="54">
        <v>0.004369</v>
      </c>
      <c r="N77" s="54">
        <v>0.004026</v>
      </c>
      <c r="O77" s="54">
        <v>0.003536</v>
      </c>
      <c r="P77" s="54">
        <v>0.003038</v>
      </c>
      <c r="Q77" s="54">
        <v>0.002481</v>
      </c>
      <c r="R77" s="54">
        <v>0.002149</v>
      </c>
      <c r="S77" s="54">
        <v>0.001874</v>
      </c>
      <c r="T77" s="54">
        <v>0.001483</v>
      </c>
      <c r="U77" s="54">
        <v>0.001185</v>
      </c>
      <c r="V77" s="54">
        <v>8.51E-4</v>
      </c>
      <c r="W77" s="54">
        <v>5.81E-4</v>
      </c>
      <c r="X77" s="54">
        <v>2.86E-4</v>
      </c>
      <c r="Y77" s="54">
        <v>0.0</v>
      </c>
      <c r="Z77" s="54">
        <v>-2.47E-4</v>
      </c>
      <c r="AA77" s="54">
        <v>-6.98E-4</v>
      </c>
      <c r="AB77" s="54">
        <v>-8.36E-4</v>
      </c>
      <c r="AC77" s="54">
        <v>-0.00107</v>
      </c>
      <c r="AD77" s="54">
        <v>-0.001204</v>
      </c>
      <c r="AE77" s="54">
        <v>-0.001322</v>
      </c>
      <c r="AF77" s="54">
        <v>-0.001298</v>
      </c>
      <c r="AG77" s="54">
        <v>-0.001344</v>
      </c>
      <c r="AH77" s="54">
        <v>-0.001312</v>
      </c>
    </row>
    <row r="78">
      <c r="A78" s="54">
        <v>0.014265</v>
      </c>
      <c r="B78" s="54">
        <v>0.011815</v>
      </c>
      <c r="C78" s="54">
        <v>0.010532</v>
      </c>
      <c r="D78" s="54">
        <v>0.009569</v>
      </c>
      <c r="E78" s="54">
        <v>0.008627</v>
      </c>
      <c r="F78" s="54">
        <v>0.007776</v>
      </c>
      <c r="G78" s="54">
        <v>0.007237</v>
      </c>
      <c r="H78" s="54">
        <v>0.00669</v>
      </c>
      <c r="I78" s="54">
        <v>0.005904</v>
      </c>
      <c r="J78" s="54">
        <v>0.005214</v>
      </c>
      <c r="K78" s="54">
        <v>0.004761</v>
      </c>
      <c r="L78" s="54">
        <v>0.004357</v>
      </c>
      <c r="M78" s="54">
        <v>0.00412</v>
      </c>
      <c r="N78" s="54">
        <v>0.003865</v>
      </c>
      <c r="O78" s="54">
        <v>0.003369</v>
      </c>
      <c r="P78" s="54">
        <v>0.002902</v>
      </c>
      <c r="Q78" s="54">
        <v>0.002387</v>
      </c>
      <c r="R78" s="54">
        <v>0.001954</v>
      </c>
      <c r="S78" s="54">
        <v>0.001547</v>
      </c>
      <c r="T78" s="54">
        <v>0.001208</v>
      </c>
      <c r="U78" s="54">
        <v>9.72E-4</v>
      </c>
      <c r="V78" s="54">
        <v>5.14E-4</v>
      </c>
      <c r="W78" s="54">
        <v>4.19E-4</v>
      </c>
      <c r="X78" s="54">
        <v>2.14E-4</v>
      </c>
      <c r="Y78" s="54">
        <v>0.0</v>
      </c>
      <c r="Z78" s="54">
        <v>-3.3E-4</v>
      </c>
      <c r="AA78" s="54">
        <v>-5.2E-4</v>
      </c>
      <c r="AB78" s="54">
        <v>-7.78E-4</v>
      </c>
      <c r="AC78" s="54">
        <v>-9.28E-4</v>
      </c>
      <c r="AD78" s="54">
        <v>-0.001115</v>
      </c>
      <c r="AE78" s="54">
        <v>-0.001239</v>
      </c>
      <c r="AF78" s="54">
        <v>-0.001506</v>
      </c>
      <c r="AG78" s="54">
        <v>-0.001432</v>
      </c>
      <c r="AH78" s="54">
        <v>-0.001325</v>
      </c>
    </row>
    <row r="79">
      <c r="A79" s="54">
        <v>0.01527</v>
      </c>
      <c r="B79" s="54">
        <v>0.013146</v>
      </c>
      <c r="C79" s="54">
        <v>0.011984</v>
      </c>
      <c r="D79" s="54">
        <v>0.010745</v>
      </c>
      <c r="E79" s="54">
        <v>0.009821</v>
      </c>
      <c r="F79" s="54">
        <v>0.0093</v>
      </c>
      <c r="G79" s="54">
        <v>0.008654</v>
      </c>
      <c r="H79" s="54">
        <v>0.007912</v>
      </c>
      <c r="I79" s="54">
        <v>0.007268</v>
      </c>
      <c r="J79" s="54">
        <v>0.00649</v>
      </c>
      <c r="K79" s="54">
        <v>0.006074</v>
      </c>
      <c r="L79" s="54">
        <v>0.005662</v>
      </c>
      <c r="M79" s="54">
        <v>0.005344</v>
      </c>
      <c r="N79" s="54">
        <v>0.004819</v>
      </c>
      <c r="O79" s="54">
        <v>0.004255</v>
      </c>
      <c r="P79" s="54">
        <v>0.003824</v>
      </c>
      <c r="Q79" s="54">
        <v>0.003184</v>
      </c>
      <c r="R79" s="54">
        <v>0.002544</v>
      </c>
      <c r="S79" s="54">
        <v>0.002184</v>
      </c>
      <c r="T79" s="54">
        <v>0.001734</v>
      </c>
      <c r="U79" s="54">
        <v>0.00136</v>
      </c>
      <c r="V79" s="54">
        <v>0.001045</v>
      </c>
      <c r="W79" s="54">
        <v>6.62E-4</v>
      </c>
      <c r="X79" s="55">
        <v>9.9E-5</v>
      </c>
      <c r="Y79" s="54">
        <v>0.0</v>
      </c>
      <c r="Z79" s="54">
        <v>-4.98E-4</v>
      </c>
      <c r="AA79" s="54">
        <v>-7.61E-4</v>
      </c>
      <c r="AB79" s="54">
        <v>-7.69E-4</v>
      </c>
      <c r="AC79" s="54">
        <v>-0.00104</v>
      </c>
      <c r="AD79" s="54">
        <v>-0.001302</v>
      </c>
      <c r="AE79" s="54">
        <v>-0.001342</v>
      </c>
      <c r="AF79" s="54">
        <v>-0.00148</v>
      </c>
      <c r="AG79" s="54">
        <v>-0.001671</v>
      </c>
      <c r="AH79" s="54">
        <v>-0.001692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9.86"/>
    <col customWidth="1" min="2" max="2" width="20.57"/>
    <col customWidth="1" min="3" max="3" width="14.43"/>
    <col customWidth="1" min="4" max="4" width="12.0"/>
    <col customWidth="1" min="5" max="5" width="18.57"/>
    <col customWidth="1" min="6" max="6" width="14.43"/>
    <col customWidth="1" min="7" max="7" width="20.29"/>
    <col customWidth="1" min="8" max="8" width="36.0"/>
    <col customWidth="1" min="9" max="9" width="48.43"/>
  </cols>
  <sheetData>
    <row r="1" ht="30.0" customHeight="1">
      <c r="A1" s="1" t="s">
        <v>2</v>
      </c>
      <c r="B1" s="1" t="s">
        <v>1</v>
      </c>
      <c r="C1" s="1" t="s">
        <v>13</v>
      </c>
      <c r="D1" s="1" t="s">
        <v>10</v>
      </c>
      <c r="E1" s="1" t="s">
        <v>15</v>
      </c>
      <c r="F1" s="1" t="s">
        <v>19</v>
      </c>
      <c r="G1" s="1" t="s">
        <v>21</v>
      </c>
      <c r="H1" s="1" t="s">
        <v>23</v>
      </c>
      <c r="I1" s="1" t="s">
        <v>22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6"/>
      <c r="B2" s="14" t="str">
        <f>IFERROR(__xludf.DUMMYFUNCTION("if(isblank(A2),"""",filter(Moorings!A:A,Moorings!B:B=left(A2,14),Moorings!D:D=D2))"),"")</f>
        <v/>
      </c>
      <c r="C2" s="12" t="str">
        <f>IFERROR(__xludf.DUMMYFUNCTION("if(isblank(A2),"""",filter(Moorings!C:C,Moorings!B:B=left(A2,14),Moorings!D:D=D2))"),"")</f>
        <v/>
      </c>
      <c r="D2" s="12"/>
      <c r="E2" s="12" t="str">
        <f>IFERROR(__xludf.DUMMYFUNCTION("if(isblank(A2),"""",filter(Moorings!A:A,Moorings!B:B=A2,Moorings!D:D=D2))"),"")</f>
        <v/>
      </c>
      <c r="F2" s="12" t="str">
        <f>IFERROR(__xludf.DUMMYFUNCTION("if(isblank(A2),"""",filter(Moorings!C:C,Moorings!B:B=A2,Moorings!D:D=D2))"),"")</f>
        <v/>
      </c>
      <c r="G2" s="6"/>
      <c r="H2" s="6"/>
      <c r="I2" s="19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31</v>
      </c>
      <c r="B3" s="14" t="str">
        <f>IFERROR(__xludf.DUMMYFUNCTION("if(isblank(A3),"""",filter(Moorings!A:A,Moorings!B:B=left(A3,14),Moorings!D:D=D3))"),"ATAPL-65244-010-0023")</f>
        <v>ATAPL-65244-010-0023</v>
      </c>
      <c r="C3" s="12" t="str">
        <f>IFERROR(__xludf.DUMMYFUNCTION("if(isblank(A3),"""",filter(Moorings!C:C,Moorings!B:B=left(A3,14),Moorings!D:D=D3))"),"SN0026")</f>
        <v>SN0026</v>
      </c>
      <c r="D3" s="11">
        <v>1.0</v>
      </c>
      <c r="E3" s="12" t="str">
        <f>IFERROR(__xludf.DUMMYFUNCTION("if(isblank(A3),"""",filter(Moorings!A:A,Moorings!B:B=A3,Moorings!D:D=D3))"),"ATAPL-67979-00004")</f>
        <v>ATAPL-67979-00004</v>
      </c>
      <c r="F3" s="12" t="str">
        <f>IFERROR(__xludf.DUMMYFUNCTION("if(isblank(A3),"""",filter(Moorings!C:C,Moorings!B:B=A3,Moorings!D:D=D3))"),"10313")</f>
        <v>10313</v>
      </c>
      <c r="G3" s="5" t="s">
        <v>45</v>
      </c>
      <c r="H3" s="18">
        <v>44.5097</v>
      </c>
      <c r="I3" s="5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 t="s">
        <v>31</v>
      </c>
      <c r="B4" s="14" t="str">
        <f>IFERROR(__xludf.DUMMYFUNCTION("if(isblank(A4),"""",filter(Moorings!A:A,Moorings!B:B=left(A4,14),Moorings!D:D=D4))"),"ATAPL-65244-010-0023")</f>
        <v>ATAPL-65244-010-0023</v>
      </c>
      <c r="C4" s="12" t="str">
        <f>IFERROR(__xludf.DUMMYFUNCTION("if(isblank(A4),"""",filter(Moorings!C:C,Moorings!B:B=left(A4,14),Moorings!D:D=D4))"),"SN0026")</f>
        <v>SN0026</v>
      </c>
      <c r="D4" s="11">
        <v>1.0</v>
      </c>
      <c r="E4" s="12" t="str">
        <f>IFERROR(__xludf.DUMMYFUNCTION("if(isblank(A4),"""",filter(Moorings!A:A,Moorings!B:B=A4,Moorings!D:D=D4))"),"ATAPL-67979-00004")</f>
        <v>ATAPL-67979-00004</v>
      </c>
      <c r="F4" s="12" t="str">
        <f>IFERROR(__xludf.DUMMYFUNCTION("if(isblank(A4),"""",filter(Moorings!C:C,Moorings!B:B=A4,Moorings!D:D=D4))"),"10313")</f>
        <v>10313</v>
      </c>
      <c r="G4" s="5" t="s">
        <v>49</v>
      </c>
      <c r="H4" s="26">
        <v>-125.40525</v>
      </c>
      <c r="I4" s="5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27" t="s">
        <v>31</v>
      </c>
      <c r="B5" s="14" t="str">
        <f>IFERROR(__xludf.DUMMYFUNCTION("if(isblank(A5),"""",filter(Moorings!A:A,Moorings!B:B=left(A5,14),Moorings!D:D=D5))"),"ATAPL-65244-010-0023")</f>
        <v>ATAPL-65244-010-0023</v>
      </c>
      <c r="C5" s="12" t="str">
        <f>IFERROR(__xludf.DUMMYFUNCTION("if(isblank(A5),"""",filter(Moorings!C:C,Moorings!B:B=left(A5,14),Moorings!D:D=D5))"),"SN0026")</f>
        <v>SN0026</v>
      </c>
      <c r="D5" s="32">
        <v>2.0</v>
      </c>
      <c r="E5" s="12" t="str">
        <f>IFERROR(__xludf.DUMMYFUNCTION("if(isblank(A5),"""",filter(Moorings!A:A,Moorings!B:B=A5,Moorings!D:D=D5))"),"ATAPL-67679-00007")</f>
        <v>ATAPL-67679-00007</v>
      </c>
      <c r="F5" s="12" t="str">
        <f>IFERROR(__xludf.DUMMYFUNCTION("if(isblank(A5),"""",filter(Moorings!C:C,Moorings!B:B=A5,Moorings!D:D=D5))"),"10350")</f>
        <v>10350</v>
      </c>
      <c r="G5" s="5" t="s">
        <v>45</v>
      </c>
      <c r="H5" s="18">
        <v>44.5097</v>
      </c>
      <c r="I5" s="5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27" t="s">
        <v>31</v>
      </c>
      <c r="B6" s="14" t="str">
        <f>IFERROR(__xludf.DUMMYFUNCTION("if(isblank(A6),"""",filter(Moorings!A:A,Moorings!B:B=left(A6,14),Moorings!D:D=D6))"),"ATAPL-65244-010-0023")</f>
        <v>ATAPL-65244-010-0023</v>
      </c>
      <c r="C6" s="12" t="str">
        <f>IFERROR(__xludf.DUMMYFUNCTION("if(isblank(A6),"""",filter(Moorings!C:C,Moorings!B:B=left(A6,14),Moorings!D:D=D6))"),"SN0026")</f>
        <v>SN0026</v>
      </c>
      <c r="D6" s="32">
        <v>2.0</v>
      </c>
      <c r="E6" s="12" t="str">
        <f>IFERROR(__xludf.DUMMYFUNCTION("if(isblank(A6),"""",filter(Moorings!A:A,Moorings!B:B=A6,Moorings!D:D=D6))"),"ATAPL-67679-00007")</f>
        <v>ATAPL-67679-00007</v>
      </c>
      <c r="F6" s="12" t="str">
        <f>IFERROR(__xludf.DUMMYFUNCTION("if(isblank(A6),"""",filter(Moorings!C:C,Moorings!B:B=A6,Moorings!D:D=D6))"),"10350")</f>
        <v>10350</v>
      </c>
      <c r="G6" s="5" t="s">
        <v>49</v>
      </c>
      <c r="H6" s="26">
        <v>-125.40525</v>
      </c>
      <c r="I6" s="5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5"/>
      <c r="B7" s="14"/>
      <c r="C7" s="12"/>
      <c r="D7" s="11"/>
      <c r="E7" s="12"/>
      <c r="F7" s="12"/>
      <c r="G7" s="5"/>
      <c r="H7" s="33"/>
      <c r="I7" s="5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5" t="s">
        <v>34</v>
      </c>
      <c r="B8" s="14" t="str">
        <f>IFERROR(__xludf.DUMMYFUNCTION("if(isblank(A8),"""",filter(Moorings!A:A,Moorings!B:B=left(A8,14),Moorings!D:D=D8))"),"ATAPL-65244-010-0023")</f>
        <v>ATAPL-65244-010-0023</v>
      </c>
      <c r="C8" s="12" t="str">
        <f>IFERROR(__xludf.DUMMYFUNCTION("if(isblank(A8),"""",filter(Moorings!C:C,Moorings!B:B=left(A8,14),Moorings!D:D=D8))"),"SN0026")</f>
        <v>SN0026</v>
      </c>
      <c r="D8" s="11">
        <v>1.0</v>
      </c>
      <c r="E8" s="12" t="str">
        <f>IFERROR(__xludf.DUMMYFUNCTION("if(isblank(A8),"""",filter(Moorings!A:A,Moorings!B:B=A8,Moorings!D:D=D8))"),"ATAPL-67639-00004")</f>
        <v>ATAPL-67639-00004</v>
      </c>
      <c r="F8" s="12" t="str">
        <f>IFERROR(__xludf.DUMMYFUNCTION("if(isblank(A8),"""",filter(Moorings!C:C,Moorings!B:B=A8,Moorings!D:D=D8))"),"5471540-0030")</f>
        <v>5471540-0030</v>
      </c>
      <c r="G8" s="5"/>
      <c r="H8" s="5"/>
      <c r="I8" s="5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27" t="s">
        <v>34</v>
      </c>
      <c r="B9" s="14" t="str">
        <f>IFERROR(__xludf.DUMMYFUNCTION("if(isblank(A9),"""",filter(Moorings!A:A,Moorings!B:B=left(A9,14),Moorings!D:D=D9))"),"ATAPL-65244-010-0023")</f>
        <v>ATAPL-65244-010-0023</v>
      </c>
      <c r="C9" s="12" t="str">
        <f>IFERROR(__xludf.DUMMYFUNCTION("if(isblank(A9),"""",filter(Moorings!C:C,Moorings!B:B=left(A9,14),Moorings!D:D=D9))"),"SN0026")</f>
        <v>SN0026</v>
      </c>
      <c r="D9" s="32">
        <v>2.0</v>
      </c>
      <c r="E9" s="12" t="str">
        <f>IFERROR(__xludf.DUMMYFUNCTION("if(isblank(A9),"""",filter(Moorings!A:A,Moorings!B:B=A9,Moorings!D:D=D9))"),"ATAPL-67639-00005")</f>
        <v>ATAPL-67639-00005</v>
      </c>
      <c r="F9" s="12" t="str">
        <f>IFERROR(__xludf.DUMMYFUNCTION("if(isblank(A9),"""",filter(Moorings!C:C,Moorings!B:B=A9,Moorings!D:D=D9))"),"5471540-0046")</f>
        <v>5471540-0046</v>
      </c>
      <c r="G9" s="5"/>
      <c r="H9" s="5"/>
      <c r="I9" s="5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5"/>
      <c r="B10" s="14" t="str">
        <f>IFERROR(__xludf.DUMMYFUNCTION("if(isblank(A10),"""",filter(Moorings!A:A,Moorings!B:B=left(A10,14),Moorings!D:D=D10))"),"")</f>
        <v/>
      </c>
      <c r="C10" s="12" t="str">
        <f>IFERROR(__xludf.DUMMYFUNCTION("if(isblank(A10),"""",filter(Moorings!C:C,Moorings!B:B=left(A10,14),Moorings!D:D=D10))"),"")</f>
        <v/>
      </c>
      <c r="D10" s="11"/>
      <c r="E10" s="12" t="str">
        <f>IFERROR(__xludf.DUMMYFUNCTION("if(isblank(A10),"""",filter(Moorings!A:A,Moorings!B:B=A10,Moorings!D:D=D10))"),"")</f>
        <v/>
      </c>
      <c r="F10" s="12" t="str">
        <f>IFERROR(__xludf.DUMMYFUNCTION("if(isblank(A10),"""",filter(Moorings!C:C,Moorings!B:B=A10,Moorings!D:D=D10))"),"")</f>
        <v/>
      </c>
      <c r="G10" s="5"/>
      <c r="H10" s="5"/>
      <c r="I10" s="5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35" t="s">
        <v>39</v>
      </c>
      <c r="B11" s="37" t="str">
        <f>IFERROR(__xludf.DUMMYFUNCTION("if(isblank(A11),"""",filter(Moorings!A:A,Moorings!B:B=left(A11,14),Moorings!D:D=D11))"),"ATAPL-65244-010-0023")</f>
        <v>ATAPL-65244-010-0023</v>
      </c>
      <c r="C11" s="39" t="str">
        <f>IFERROR(__xludf.DUMMYFUNCTION("if(isblank(A11),"""",filter(Moorings!C:C,Moorings!B:B=left(A11,14),Moorings!D:D=D11))"),"SN0026")</f>
        <v>SN0026</v>
      </c>
      <c r="D11" s="11">
        <v>1.0</v>
      </c>
      <c r="E11" s="39" t="str">
        <f>IFERROR(__xludf.DUMMYFUNCTION("if(isblank(A11),"""",filter(Moorings!A:A,Moorings!B:B=A11,Moorings!D:D=D11))"),"ATAPL-58328-00005")</f>
        <v>ATAPL-58328-00005</v>
      </c>
      <c r="F11" s="39" t="str">
        <f>IFERROR(__xludf.DUMMYFUNCTION("if(isblank(A11),"""",filter(Moorings!C:C,Moorings!B:B=A11,Moorings!D:D=D11))"),"T1074")</f>
        <v>T1074</v>
      </c>
      <c r="G11" s="5"/>
      <c r="H11" s="5"/>
      <c r="I11" s="5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5" t="s">
        <v>43</v>
      </c>
      <c r="B12" s="14" t="str">
        <f>IFERROR(__xludf.DUMMYFUNCTION("if(isblank(A12),"""",filter(Moorings!A:A,Moorings!B:B=left(A12,14),Moorings!D:D=D12))"),"ATAPL-65244-010-0023")</f>
        <v>ATAPL-65244-010-0023</v>
      </c>
      <c r="C12" s="12" t="str">
        <f>IFERROR(__xludf.DUMMYFUNCTION("if(isblank(A12),"""",filter(Moorings!C:C,Moorings!B:B=left(A12,14),Moorings!D:D=D12))"),"SN0026")</f>
        <v>SN0026</v>
      </c>
      <c r="D12" s="11">
        <v>1.0</v>
      </c>
      <c r="E12" s="12" t="str">
        <f>IFERROR(__xludf.DUMMYFUNCTION("if(isblank(A12),"""",filter(Moorings!A:A,Moorings!B:B=A12,Moorings!D:D=D12))"),"ATAPL-58693-00005")</f>
        <v>ATAPL-58693-00005</v>
      </c>
      <c r="F12" s="12" t="str">
        <f>IFERROR(__xludf.DUMMYFUNCTION("if(isblank(A12),"""",filter(Moorings!C:C,Moorings!B:B=A12,Moorings!D:D=D12))"),"299470")</f>
        <v>299470</v>
      </c>
      <c r="G12" s="5"/>
      <c r="H12" s="5"/>
      <c r="I12" s="5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5"/>
      <c r="B13" s="14" t="str">
        <f>IFERROR(__xludf.DUMMYFUNCTION("if(isblank(A13),"""",filter(Moorings!A:A,Moorings!B:B=left(A13,14),Moorings!D:D=D13))"),"")</f>
        <v/>
      </c>
      <c r="C13" s="12" t="str">
        <f>IFERROR(__xludf.DUMMYFUNCTION("if(isblank(A13),"""",filter(Moorings!C:C,Moorings!B:B=left(A13,14),Moorings!D:D=D13))"),"")</f>
        <v/>
      </c>
      <c r="D13" s="11"/>
      <c r="E13" s="12" t="str">
        <f>IFERROR(__xludf.DUMMYFUNCTION("if(isblank(A13),"""",filter(Moorings!A:A,Moorings!B:B=A13,Moorings!D:D=D13))"),"")</f>
        <v/>
      </c>
      <c r="F13" s="12" t="str">
        <f>IFERROR(__xludf.DUMMYFUNCTION("if(isblank(A13),"""",filter(Moorings!C:C,Moorings!B:B=A13,Moorings!D:D=D13))"),"")</f>
        <v/>
      </c>
      <c r="G13" s="5"/>
      <c r="H13" s="33"/>
      <c r="I13" s="5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3" t="s">
        <v>57</v>
      </c>
      <c r="B14" s="14" t="str">
        <f>IFERROR(__xludf.DUMMYFUNCTION("if(isblank(A14),"""",filter(Moorings!A:A,Moorings!B:B=left(A14,14),Moorings!D:D=D14))"),"ATAPL-65310-010-0003")</f>
        <v>ATAPL-65310-010-0003</v>
      </c>
      <c r="C14" s="12" t="str">
        <f>IFERROR(__xludf.DUMMYFUNCTION("if(isblank(A14),"""",filter(Moorings!C:C,Moorings!B:B=left(A14,14),Moorings!D:D=D14))"),"SN0003")</f>
        <v>SN0003</v>
      </c>
      <c r="D14" s="11">
        <v>1.0</v>
      </c>
      <c r="E14" s="12" t="str">
        <f>IFERROR(__xludf.DUMMYFUNCTION("if(isblank(A14),"""",filter(Moorings!A:A,Moorings!B:B=A14,Moorings!D:D=D14))"),"ATAPL-58320-00004")</f>
        <v>ATAPL-58320-00004</v>
      </c>
      <c r="F14" s="12" t="str">
        <f>IFERROR(__xludf.DUMMYFUNCTION("if(isblank(A14),"""",filter(Moorings!C:C,Moorings!B:B=A14,Moorings!D:D=D14))"),"274")</f>
        <v>274</v>
      </c>
      <c r="G14" s="13" t="s">
        <v>45</v>
      </c>
      <c r="H14" s="18">
        <v>44.51526667</v>
      </c>
      <c r="I14" s="5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3" t="s">
        <v>57</v>
      </c>
      <c r="B15" s="14" t="str">
        <f>IFERROR(__xludf.DUMMYFUNCTION("if(isblank(A15),"""",filter(Moorings!A:A,Moorings!B:B=left(A15,14),Moorings!D:D=D15))"),"ATAPL-65310-010-0003")</f>
        <v>ATAPL-65310-010-0003</v>
      </c>
      <c r="C15" s="12" t="str">
        <f>IFERROR(__xludf.DUMMYFUNCTION("if(isblank(A15),"""",filter(Moorings!C:C,Moorings!B:B=left(A15,14),Moorings!D:D=D15))"),"SN0003")</f>
        <v>SN0003</v>
      </c>
      <c r="D15" s="11">
        <v>1.0</v>
      </c>
      <c r="E15" s="12" t="str">
        <f>IFERROR(__xludf.DUMMYFUNCTION("if(isblank(A15),"""",filter(Moorings!A:A,Moorings!B:B=A15,Moorings!D:D=D15))"),"ATAPL-58320-00004")</f>
        <v>ATAPL-58320-00004</v>
      </c>
      <c r="F15" s="12" t="str">
        <f>IFERROR(__xludf.DUMMYFUNCTION("if(isblank(A15),"""",filter(Moorings!C:C,Moorings!B:B=A15,Moorings!D:D=D15))"),"274")</f>
        <v>274</v>
      </c>
      <c r="G15" s="13" t="s">
        <v>49</v>
      </c>
      <c r="H15" s="26">
        <v>-125.38987</v>
      </c>
      <c r="I15" s="5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13" t="s">
        <v>57</v>
      </c>
      <c r="B16" s="14" t="str">
        <f>IFERROR(__xludf.DUMMYFUNCTION("if(isblank(A16),"""",filter(Moorings!A:A,Moorings!B:B=left(A16,14),Moorings!D:D=D16))"),"ATAPL-65310-830-0010")</f>
        <v>ATAPL-65310-830-0010</v>
      </c>
      <c r="C16" s="12" t="str">
        <f>IFERROR(__xludf.DUMMYFUNCTION("if(isblank(A16),"""",filter(Moorings!C:C,Moorings!B:B=left(A16,14),Moorings!D:D=D16))"),"SN0010")</f>
        <v>SN0010</v>
      </c>
      <c r="D16" s="11">
        <v>2.0</v>
      </c>
      <c r="E16" s="12" t="str">
        <f>IFERROR(__xludf.DUMMYFUNCTION("if(isblank(A16),"""",filter(Moorings!A:A,Moorings!B:B=A16,Moorings!D:D=D16))"),"ATAPL-58320-00013")</f>
        <v>ATAPL-58320-00013</v>
      </c>
      <c r="F16" s="12" t="str">
        <f>IFERROR(__xludf.DUMMYFUNCTION("if(isblank(A16),"""",filter(Moorings!C:C,Moorings!B:B=A16,Moorings!D:D=D16))"),"474")</f>
        <v>474</v>
      </c>
      <c r="G16" s="13" t="s">
        <v>45</v>
      </c>
      <c r="H16" s="18">
        <v>44.5152666666667</v>
      </c>
      <c r="I16" s="5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3" t="s">
        <v>57</v>
      </c>
      <c r="B17" s="14" t="str">
        <f>IFERROR(__xludf.DUMMYFUNCTION("if(isblank(A17),"""",filter(Moorings!A:A,Moorings!B:B=left(A17,14),Moorings!D:D=D17))"),"ATAPL-65310-830-0010")</f>
        <v>ATAPL-65310-830-0010</v>
      </c>
      <c r="C17" s="12" t="str">
        <f>IFERROR(__xludf.DUMMYFUNCTION("if(isblank(A17),"""",filter(Moorings!C:C,Moorings!B:B=left(A17,14),Moorings!D:D=D17))"),"SN0010")</f>
        <v>SN0010</v>
      </c>
      <c r="D17" s="11">
        <v>2.0</v>
      </c>
      <c r="E17" s="12" t="str">
        <f>IFERROR(__xludf.DUMMYFUNCTION("if(isblank(A17),"""",filter(Moorings!A:A,Moorings!B:B=A17,Moorings!D:D=D17))"),"ATAPL-58320-00013")</f>
        <v>ATAPL-58320-00013</v>
      </c>
      <c r="F17" s="12" t="str">
        <f>IFERROR(__xludf.DUMMYFUNCTION("if(isblank(A17),"""",filter(Moorings!C:C,Moorings!B:B=A17,Moorings!D:D=D17))"),"474")</f>
        <v>474</v>
      </c>
      <c r="G17" s="13" t="s">
        <v>49</v>
      </c>
      <c r="H17" s="26">
        <v>-125.389866666667</v>
      </c>
      <c r="I17" s="5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27" t="s">
        <v>57</v>
      </c>
      <c r="B18" s="14" t="str">
        <f>IFERROR(__xludf.DUMMYFUNCTION("if(isblank(A18),"""",filter(Moorings!A:A,Moorings!B:B=left(A18,14),Moorings!D:D=D18))"),"ATAPL-65310-830-0010")</f>
        <v>ATAPL-65310-830-0010</v>
      </c>
      <c r="C18" s="12" t="str">
        <f>IFERROR(__xludf.DUMMYFUNCTION("if(isblank(A18),"""",filter(Moorings!C:C,Moorings!B:B=left(A18,14),Moorings!D:D=D18))"),"SN0010")</f>
        <v>SN0010</v>
      </c>
      <c r="D18" s="32">
        <v>3.0</v>
      </c>
      <c r="E18" s="12" t="str">
        <f>IFERROR(__xludf.DUMMYFUNCTION("if(isblank(A18),"""",filter(Moorings!A:A,Moorings!B:B=A18,Moorings!D:D=D18))"),"ATAPL-58320-00004")</f>
        <v>ATAPL-58320-00004</v>
      </c>
      <c r="F18" s="12" t="str">
        <f>IFERROR(__xludf.DUMMYFUNCTION("if(isblank(A18),"""",filter(Moorings!C:C,Moorings!B:B=A18,Moorings!D:D=D18))"),"274")</f>
        <v>274</v>
      </c>
      <c r="G18" s="27" t="s">
        <v>45</v>
      </c>
      <c r="H18" s="21">
        <v>44.5152666666667</v>
      </c>
      <c r="I18" s="5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27" t="s">
        <v>57</v>
      </c>
      <c r="B19" s="14" t="str">
        <f>IFERROR(__xludf.DUMMYFUNCTION("if(isblank(A19),"""",filter(Moorings!A:A,Moorings!B:B=left(A19,14),Moorings!D:D=D19))"),"ATAPL-65310-830-0010")</f>
        <v>ATAPL-65310-830-0010</v>
      </c>
      <c r="C19" s="12" t="str">
        <f>IFERROR(__xludf.DUMMYFUNCTION("if(isblank(A19),"""",filter(Moorings!C:C,Moorings!B:B=left(A19,14),Moorings!D:D=D19))"),"SN0010")</f>
        <v>SN0010</v>
      </c>
      <c r="D19" s="32">
        <v>3.0</v>
      </c>
      <c r="E19" s="12" t="str">
        <f>IFERROR(__xludf.DUMMYFUNCTION("if(isblank(A19),"""",filter(Moorings!A:A,Moorings!B:B=A19,Moorings!D:D=D19))"),"ATAPL-58320-00004")</f>
        <v>ATAPL-58320-00004</v>
      </c>
      <c r="F19" s="12" t="str">
        <f>IFERROR(__xludf.DUMMYFUNCTION("if(isblank(A19),"""",filter(Moorings!C:C,Moorings!B:B=A19,Moorings!D:D=D19))"),"274")</f>
        <v>274</v>
      </c>
      <c r="G19" s="27" t="s">
        <v>49</v>
      </c>
      <c r="H19" s="21">
        <v>-125.389866666667</v>
      </c>
      <c r="I19" s="5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5"/>
      <c r="B20" s="14" t="str">
        <f>IFERROR(__xludf.DUMMYFUNCTION("if(isblank(A20),"""",filter(Moorings!A:A,Moorings!B:B=left(A20,14),Moorings!D:D=D20))"),"")</f>
        <v/>
      </c>
      <c r="C20" s="12" t="str">
        <f>IFERROR(__xludf.DUMMYFUNCTION("if(isblank(A20),"""",filter(Moorings!C:C,Moorings!B:B=left(A20,14),Moorings!D:D=D20))"),"")</f>
        <v/>
      </c>
      <c r="D20" s="5"/>
      <c r="E20" s="12" t="str">
        <f>IFERROR(__xludf.DUMMYFUNCTION("if(isblank(A20),"""",filter(Moorings!A:A,Moorings!B:B=A20,Moorings!D:D=D20))"),"")</f>
        <v/>
      </c>
      <c r="F20" s="12" t="str">
        <f>IFERROR(__xludf.DUMMYFUNCTION("if(isblank(A20),"""",filter(Moorings!C:C,Moorings!B:B=A20,Moorings!D:D=D20))"),"")</f>
        <v/>
      </c>
      <c r="G20" s="5"/>
      <c r="H20" s="5"/>
      <c r="I20" s="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8" t="s">
        <v>61</v>
      </c>
      <c r="B21" s="14" t="str">
        <f>IFERROR(__xludf.DUMMYFUNCTION("if(isblank(A21),"""",filter(Moorings!A:A,Moorings!B:B=left(A21,14),Moorings!D:D=D21))"),"ATAPL-65310-010-0003")</f>
        <v>ATAPL-65310-010-0003</v>
      </c>
      <c r="C21" s="12" t="str">
        <f>IFERROR(__xludf.DUMMYFUNCTION("if(isblank(A21),"""",filter(Moorings!C:C,Moorings!B:B=left(A21,14),Moorings!D:D=D21))"),"SN0003")</f>
        <v>SN0003</v>
      </c>
      <c r="D21" s="11">
        <v>1.0</v>
      </c>
      <c r="E21" s="12" t="str">
        <f>IFERROR(__xludf.DUMMYFUNCTION("if(isblank(A21),"""",filter(Moorings!A:A,Moorings!B:B=A21,Moorings!D:D=D21))"),"ATAPL-67627-00002")</f>
        <v>ATAPL-67627-00002</v>
      </c>
      <c r="F21" s="12" t="str">
        <f>IFERROR(__xludf.DUMMYFUNCTION("if(isblank(A21),"""",filter(Moorings!C:C,Moorings!B:B=A21,Moorings!D:D=D21))"),"16P71179-7234")</f>
        <v>16P71179-7234</v>
      </c>
      <c r="G21" s="5" t="s">
        <v>45</v>
      </c>
      <c r="H21" s="18">
        <v>44.51526667</v>
      </c>
      <c r="I21" s="5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8" t="s">
        <v>61</v>
      </c>
      <c r="B22" s="14" t="str">
        <f>IFERROR(__xludf.DUMMYFUNCTION("if(isblank(A22),"""",filter(Moorings!A:A,Moorings!B:B=left(A22,14),Moorings!D:D=D22))"),"ATAPL-65310-010-0003")</f>
        <v>ATAPL-65310-010-0003</v>
      </c>
      <c r="C22" s="12" t="str">
        <f>IFERROR(__xludf.DUMMYFUNCTION("if(isblank(A22),"""",filter(Moorings!C:C,Moorings!B:B=left(A22,14),Moorings!D:D=D22))"),"SN0003")</f>
        <v>SN0003</v>
      </c>
      <c r="D22" s="11">
        <v>1.0</v>
      </c>
      <c r="E22" s="12" t="str">
        <f>IFERROR(__xludf.DUMMYFUNCTION("if(isblank(A22),"""",filter(Moorings!A:A,Moorings!B:B=A22,Moorings!D:D=D22))"),"ATAPL-67627-00002")</f>
        <v>ATAPL-67627-00002</v>
      </c>
      <c r="F22" s="12" t="str">
        <f>IFERROR(__xludf.DUMMYFUNCTION("if(isblank(A22),"""",filter(Moorings!C:C,Moorings!B:B=A22,Moorings!D:D=D22))"),"16P71179-7234")</f>
        <v>16P71179-7234</v>
      </c>
      <c r="G22" s="5" t="s">
        <v>49</v>
      </c>
      <c r="H22" s="18">
        <v>-125.3898667</v>
      </c>
      <c r="I22" s="5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8" t="s">
        <v>61</v>
      </c>
      <c r="B23" s="14" t="str">
        <f>IFERROR(__xludf.DUMMYFUNCTION("if(isblank(A23),"""",filter(Moorings!A:A,Moorings!B:B=left(A23,14),Moorings!D:D=D23))"),"ATAPL-65310-010-0003")</f>
        <v>ATAPL-65310-010-0003</v>
      </c>
      <c r="C23" s="12" t="str">
        <f>IFERROR(__xludf.DUMMYFUNCTION("if(isblank(A23),"""",filter(Moorings!C:C,Moorings!B:B=left(A23,14),Moorings!D:D=D23))"),"SN0003")</f>
        <v>SN0003</v>
      </c>
      <c r="D23" s="11">
        <v>1.0</v>
      </c>
      <c r="E23" s="12" t="str">
        <f>IFERROR(__xludf.DUMMYFUNCTION("if(isblank(A23),"""",filter(Moorings!A:A,Moorings!B:B=A23,Moorings!D:D=D23))"),"ATAPL-67627-00002")</f>
        <v>ATAPL-67627-00002</v>
      </c>
      <c r="F23" s="12" t="str">
        <f>IFERROR(__xludf.DUMMYFUNCTION("if(isblank(A23),"""",filter(Moorings!C:C,Moorings!B:B=A23,Moorings!D:D=D23))"),"16P71179-7234")</f>
        <v>16P71179-7234</v>
      </c>
      <c r="G23" s="5" t="s">
        <v>111</v>
      </c>
      <c r="H23" s="18">
        <v>0.00125396</v>
      </c>
      <c r="I23" s="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8" t="s">
        <v>61</v>
      </c>
      <c r="B24" s="14" t="str">
        <f>IFERROR(__xludf.DUMMYFUNCTION("if(isblank(A24),"""",filter(Moorings!A:A,Moorings!B:B=left(A24,14),Moorings!D:D=D24))"),"ATAPL-65310-010-0003")</f>
        <v>ATAPL-65310-010-0003</v>
      </c>
      <c r="C24" s="12" t="str">
        <f>IFERROR(__xludf.DUMMYFUNCTION("if(isblank(A24),"""",filter(Moorings!C:C,Moorings!B:B=left(A24,14),Moorings!D:D=D24))"),"SN0003")</f>
        <v>SN0003</v>
      </c>
      <c r="D24" s="11">
        <v>1.0</v>
      </c>
      <c r="E24" s="12" t="str">
        <f>IFERROR(__xludf.DUMMYFUNCTION("if(isblank(A24),"""",filter(Moorings!A:A,Moorings!B:B=A24,Moorings!D:D=D24))"),"ATAPL-67627-00002")</f>
        <v>ATAPL-67627-00002</v>
      </c>
      <c r="F24" s="12" t="str">
        <f>IFERROR(__xludf.DUMMYFUNCTION("if(isblank(A24),"""",filter(Moorings!C:C,Moorings!B:B=A24,Moorings!D:D=D24))"),"16P71179-7234")</f>
        <v>16P71179-7234</v>
      </c>
      <c r="G24" s="5" t="s">
        <v>112</v>
      </c>
      <c r="H24" s="18">
        <v>2.757395E-4</v>
      </c>
      <c r="I24" s="5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8" t="s">
        <v>61</v>
      </c>
      <c r="B25" s="14" t="str">
        <f>IFERROR(__xludf.DUMMYFUNCTION("if(isblank(A25),"""",filter(Moorings!A:A,Moorings!B:B=left(A25,14),Moorings!D:D=D25))"),"ATAPL-65310-010-0003")</f>
        <v>ATAPL-65310-010-0003</v>
      </c>
      <c r="C25" s="12" t="str">
        <f>IFERROR(__xludf.DUMMYFUNCTION("if(isblank(A25),"""",filter(Moorings!C:C,Moorings!B:B=left(A25,14),Moorings!D:D=D25))"),"SN0003")</f>
        <v>SN0003</v>
      </c>
      <c r="D25" s="11">
        <v>1.0</v>
      </c>
      <c r="E25" s="12" t="str">
        <f>IFERROR(__xludf.DUMMYFUNCTION("if(isblank(A25),"""",filter(Moorings!A:A,Moorings!B:B=A25,Moorings!D:D=D25))"),"ATAPL-67627-00002")</f>
        <v>ATAPL-67627-00002</v>
      </c>
      <c r="F25" s="12" t="str">
        <f>IFERROR(__xludf.DUMMYFUNCTION("if(isblank(A25),"""",filter(Moorings!C:C,Moorings!B:B=A25,Moorings!D:D=D25))"),"16P71179-7234")</f>
        <v>16P71179-7234</v>
      </c>
      <c r="G25" s="5" t="s">
        <v>113</v>
      </c>
      <c r="H25" s="18">
        <v>-1.253638E-6</v>
      </c>
      <c r="I25" s="5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8" t="s">
        <v>61</v>
      </c>
      <c r="B26" s="14" t="str">
        <f>IFERROR(__xludf.DUMMYFUNCTION("if(isblank(A26),"""",filter(Moorings!A:A,Moorings!B:B=left(A26,14),Moorings!D:D=D26))"),"ATAPL-65310-010-0003")</f>
        <v>ATAPL-65310-010-0003</v>
      </c>
      <c r="C26" s="12" t="str">
        <f>IFERROR(__xludf.DUMMYFUNCTION("if(isblank(A26),"""",filter(Moorings!C:C,Moorings!B:B=left(A26,14),Moorings!D:D=D26))"),"SN0003")</f>
        <v>SN0003</v>
      </c>
      <c r="D26" s="11">
        <v>1.0</v>
      </c>
      <c r="E26" s="12" t="str">
        <f>IFERROR(__xludf.DUMMYFUNCTION("if(isblank(A26),"""",filter(Moorings!A:A,Moorings!B:B=A26,Moorings!D:D=D26))"),"ATAPL-67627-00002")</f>
        <v>ATAPL-67627-00002</v>
      </c>
      <c r="F26" s="12" t="str">
        <f>IFERROR(__xludf.DUMMYFUNCTION("if(isblank(A26),"""",filter(Moorings!C:C,Moorings!B:B=A26,Moorings!D:D=D26))"),"16P71179-7234")</f>
        <v>16P71179-7234</v>
      </c>
      <c r="G26" s="5" t="s">
        <v>114</v>
      </c>
      <c r="H26" s="18">
        <v>1.85356E-7</v>
      </c>
      <c r="I26" s="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8" t="s">
        <v>61</v>
      </c>
      <c r="B27" s="14" t="str">
        <f>IFERROR(__xludf.DUMMYFUNCTION("if(isblank(A27),"""",filter(Moorings!A:A,Moorings!B:B=left(A27,14),Moorings!D:D=D27))"),"ATAPL-65310-010-0003")</f>
        <v>ATAPL-65310-010-0003</v>
      </c>
      <c r="C27" s="12" t="str">
        <f>IFERROR(__xludf.DUMMYFUNCTION("if(isblank(A27),"""",filter(Moorings!C:C,Moorings!B:B=left(A27,14),Moorings!D:D=D27))"),"SN0003")</f>
        <v>SN0003</v>
      </c>
      <c r="D27" s="11">
        <v>1.0</v>
      </c>
      <c r="E27" s="12" t="str">
        <f>IFERROR(__xludf.DUMMYFUNCTION("if(isblank(A27),"""",filter(Moorings!A:A,Moorings!B:B=A27,Moorings!D:D=D27))"),"ATAPL-67627-00002")</f>
        <v>ATAPL-67627-00002</v>
      </c>
      <c r="F27" s="12" t="str">
        <f>IFERROR(__xludf.DUMMYFUNCTION("if(isblank(A27),"""",filter(Moorings!C:C,Moorings!B:B=A27,Moorings!D:D=D27))"),"16P71179-7234")</f>
        <v>16P71179-7234</v>
      </c>
      <c r="G27" s="5" t="s">
        <v>115</v>
      </c>
      <c r="H27" s="18">
        <v>-9.57E-8</v>
      </c>
      <c r="I27" s="5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8" t="s">
        <v>61</v>
      </c>
      <c r="B28" s="14" t="str">
        <f>IFERROR(__xludf.DUMMYFUNCTION("if(isblank(A28),"""",filter(Moorings!A:A,Moorings!B:B=left(A28,14),Moorings!D:D=D28))"),"ATAPL-65310-010-0003")</f>
        <v>ATAPL-65310-010-0003</v>
      </c>
      <c r="C28" s="12" t="str">
        <f>IFERROR(__xludf.DUMMYFUNCTION("if(isblank(A28),"""",filter(Moorings!C:C,Moorings!B:B=left(A28,14),Moorings!D:D=D28))"),"SN0003")</f>
        <v>SN0003</v>
      </c>
      <c r="D28" s="11">
        <v>1.0</v>
      </c>
      <c r="E28" s="12" t="str">
        <f>IFERROR(__xludf.DUMMYFUNCTION("if(isblank(A28),"""",filter(Moorings!A:A,Moorings!B:B=A28,Moorings!D:D=D28))"),"ATAPL-67627-00002")</f>
        <v>ATAPL-67627-00002</v>
      </c>
      <c r="F28" s="12" t="str">
        <f>IFERROR(__xludf.DUMMYFUNCTION("if(isblank(A28),"""",filter(Moorings!C:C,Moorings!B:B=A28,Moorings!D:D=D28))"),"16P71179-7234")</f>
        <v>16P71179-7234</v>
      </c>
      <c r="G28" s="5" t="s">
        <v>116</v>
      </c>
      <c r="H28" s="18">
        <v>3.25E-6</v>
      </c>
      <c r="I28" s="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8" t="s">
        <v>61</v>
      </c>
      <c r="B29" s="14" t="str">
        <f>IFERROR(__xludf.DUMMYFUNCTION("if(isblank(A29),"""",filter(Moorings!A:A,Moorings!B:B=left(A29,14),Moorings!D:D=D29))"),"ATAPL-65310-010-0003")</f>
        <v>ATAPL-65310-010-0003</v>
      </c>
      <c r="C29" s="12" t="str">
        <f>IFERROR(__xludf.DUMMYFUNCTION("if(isblank(A29),"""",filter(Moorings!C:C,Moorings!B:B=left(A29,14),Moorings!D:D=D29))"),"SN0003")</f>
        <v>SN0003</v>
      </c>
      <c r="D29" s="11">
        <v>1.0</v>
      </c>
      <c r="E29" s="12" t="str">
        <f>IFERROR(__xludf.DUMMYFUNCTION("if(isblank(A29),"""",filter(Moorings!A:A,Moorings!B:B=A29,Moorings!D:D=D29))"),"ATAPL-67627-00002")</f>
        <v>ATAPL-67627-00002</v>
      </c>
      <c r="F29" s="12" t="str">
        <f>IFERROR(__xludf.DUMMYFUNCTION("if(isblank(A29),"""",filter(Moorings!C:C,Moorings!B:B=A29,Moorings!D:D=D29))"),"16P71179-7234")</f>
        <v>16P71179-7234</v>
      </c>
      <c r="G29" s="5" t="s">
        <v>117</v>
      </c>
      <c r="H29" s="18">
        <v>-0.9675243</v>
      </c>
      <c r="I29" s="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8" t="s">
        <v>61</v>
      </c>
      <c r="B30" s="14" t="str">
        <f>IFERROR(__xludf.DUMMYFUNCTION("if(isblank(A30),"""",filter(Moorings!A:A,Moorings!B:B=left(A30,14),Moorings!D:D=D30))"),"ATAPL-65310-010-0003")</f>
        <v>ATAPL-65310-010-0003</v>
      </c>
      <c r="C30" s="12" t="str">
        <f>IFERROR(__xludf.DUMMYFUNCTION("if(isblank(A30),"""",filter(Moorings!C:C,Moorings!B:B=left(A30,14),Moorings!D:D=D30))"),"SN0003")</f>
        <v>SN0003</v>
      </c>
      <c r="D30" s="11">
        <v>1.0</v>
      </c>
      <c r="E30" s="12" t="str">
        <f>IFERROR(__xludf.DUMMYFUNCTION("if(isblank(A30),"""",filter(Moorings!A:A,Moorings!B:B=A30,Moorings!D:D=D30))"),"ATAPL-67627-00002")</f>
        <v>ATAPL-67627-00002</v>
      </c>
      <c r="F30" s="12" t="str">
        <f>IFERROR(__xludf.DUMMYFUNCTION("if(isblank(A30),"""",filter(Moorings!C:C,Moorings!B:B=A30,Moorings!D:D=D30))"),"16P71179-7234")</f>
        <v>16P71179-7234</v>
      </c>
      <c r="G30" s="5" t="s">
        <v>118</v>
      </c>
      <c r="H30" s="18">
        <v>0.1451083</v>
      </c>
      <c r="I30" s="5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8" t="s">
        <v>61</v>
      </c>
      <c r="B31" s="14" t="str">
        <f>IFERROR(__xludf.DUMMYFUNCTION("if(isblank(A31),"""",filter(Moorings!A:A,Moorings!B:B=left(A31,14),Moorings!D:D=D31))"),"ATAPL-65310-010-0003")</f>
        <v>ATAPL-65310-010-0003</v>
      </c>
      <c r="C31" s="12" t="str">
        <f>IFERROR(__xludf.DUMMYFUNCTION("if(isblank(A31),"""",filter(Moorings!C:C,Moorings!B:B=left(A31,14),Moorings!D:D=D31))"),"SN0003")</f>
        <v>SN0003</v>
      </c>
      <c r="D31" s="11">
        <v>1.0</v>
      </c>
      <c r="E31" s="12" t="str">
        <f>IFERROR(__xludf.DUMMYFUNCTION("if(isblank(A31),"""",filter(Moorings!A:A,Moorings!B:B=A31,Moorings!D:D=D31))"),"ATAPL-67627-00002")</f>
        <v>ATAPL-67627-00002</v>
      </c>
      <c r="F31" s="12" t="str">
        <f>IFERROR(__xludf.DUMMYFUNCTION("if(isblank(A31),"""",filter(Moorings!C:C,Moorings!B:B=A31,Moorings!D:D=D31))"),"16P71179-7234")</f>
        <v>16P71179-7234</v>
      </c>
      <c r="G31" s="5" t="s">
        <v>119</v>
      </c>
      <c r="H31" s="18">
        <v>-1.988281E-4</v>
      </c>
      <c r="I31" s="5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8" t="s">
        <v>61</v>
      </c>
      <c r="B32" s="14" t="str">
        <f>IFERROR(__xludf.DUMMYFUNCTION("if(isblank(A32),"""",filter(Moorings!A:A,Moorings!B:B=left(A32,14),Moorings!D:D=D32))"),"ATAPL-65310-010-0003")</f>
        <v>ATAPL-65310-010-0003</v>
      </c>
      <c r="C32" s="12" t="str">
        <f>IFERROR(__xludf.DUMMYFUNCTION("if(isblank(A32),"""",filter(Moorings!C:C,Moorings!B:B=left(A32,14),Moorings!D:D=D32))"),"SN0003")</f>
        <v>SN0003</v>
      </c>
      <c r="D32" s="11">
        <v>1.0</v>
      </c>
      <c r="E32" s="12" t="str">
        <f>IFERROR(__xludf.DUMMYFUNCTION("if(isblank(A32),"""",filter(Moorings!A:A,Moorings!B:B=A32,Moorings!D:D=D32))"),"ATAPL-67627-00002")</f>
        <v>ATAPL-67627-00002</v>
      </c>
      <c r="F32" s="12" t="str">
        <f>IFERROR(__xludf.DUMMYFUNCTION("if(isblank(A32),"""",filter(Moorings!C:C,Moorings!B:B=A32,Moorings!D:D=D32))"),"16P71179-7234")</f>
        <v>16P71179-7234</v>
      </c>
      <c r="G32" s="5" t="s">
        <v>120</v>
      </c>
      <c r="H32" s="18">
        <v>3.486066E-5</v>
      </c>
      <c r="I32" s="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8" t="s">
        <v>61</v>
      </c>
      <c r="B33" s="14" t="str">
        <f>IFERROR(__xludf.DUMMYFUNCTION("if(isblank(A33),"""",filter(Moorings!A:A,Moorings!B:B=left(A33,14),Moorings!D:D=D33))"),"ATAPL-65310-010-0003")</f>
        <v>ATAPL-65310-010-0003</v>
      </c>
      <c r="C33" s="12" t="str">
        <f>IFERROR(__xludf.DUMMYFUNCTION("if(isblank(A33),"""",filter(Moorings!C:C,Moorings!B:B=left(A33,14),Moorings!D:D=D33))"),"SN0003")</f>
        <v>SN0003</v>
      </c>
      <c r="D33" s="11">
        <v>1.0</v>
      </c>
      <c r="E33" s="12" t="str">
        <f>IFERROR(__xludf.DUMMYFUNCTION("if(isblank(A33),"""",filter(Moorings!A:A,Moorings!B:B=A33,Moorings!D:D=D33))"),"ATAPL-67627-00002")</f>
        <v>ATAPL-67627-00002</v>
      </c>
      <c r="F33" s="12" t="str">
        <f>IFERROR(__xludf.DUMMYFUNCTION("if(isblank(A33),"""",filter(Moorings!C:C,Moorings!B:B=A33,Moorings!D:D=D33))"),"16P71179-7234")</f>
        <v>16P71179-7234</v>
      </c>
      <c r="G33" s="5" t="s">
        <v>121</v>
      </c>
      <c r="H33" s="18">
        <v>0.7607267</v>
      </c>
      <c r="I33" s="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8" t="s">
        <v>61</v>
      </c>
      <c r="B34" s="14" t="str">
        <f>IFERROR(__xludf.DUMMYFUNCTION("if(isblank(A34),"""",filter(Moorings!A:A,Moorings!B:B=left(A34,14),Moorings!D:D=D34))"),"ATAPL-65310-010-0003")</f>
        <v>ATAPL-65310-010-0003</v>
      </c>
      <c r="C34" s="12" t="str">
        <f>IFERROR(__xludf.DUMMYFUNCTION("if(isblank(A34),"""",filter(Moorings!C:C,Moorings!B:B=left(A34,14),Moorings!D:D=D34))"),"SN0003")</f>
        <v>SN0003</v>
      </c>
      <c r="D34" s="11">
        <v>1.0</v>
      </c>
      <c r="E34" s="12" t="str">
        <f>IFERROR(__xludf.DUMMYFUNCTION("if(isblank(A34),"""",filter(Moorings!A:A,Moorings!B:B=A34,Moorings!D:D=D34))"),"ATAPL-67627-00002")</f>
        <v>ATAPL-67627-00002</v>
      </c>
      <c r="F34" s="12" t="str">
        <f>IFERROR(__xludf.DUMMYFUNCTION("if(isblank(A34),"""",filter(Moorings!C:C,Moorings!B:B=A34,Moorings!D:D=D34))"),"16P71179-7234")</f>
        <v>16P71179-7234</v>
      </c>
      <c r="G34" s="5" t="s">
        <v>122</v>
      </c>
      <c r="H34" s="18">
        <v>0.01558715</v>
      </c>
      <c r="I34" s="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8" t="s">
        <v>61</v>
      </c>
      <c r="B35" s="14" t="str">
        <f>IFERROR(__xludf.DUMMYFUNCTION("if(isblank(A35),"""",filter(Moorings!A:A,Moorings!B:B=left(A35,14),Moorings!D:D=D35))"),"ATAPL-65310-010-0003")</f>
        <v>ATAPL-65310-010-0003</v>
      </c>
      <c r="C35" s="12" t="str">
        <f>IFERROR(__xludf.DUMMYFUNCTION("if(isblank(A35),"""",filter(Moorings!C:C,Moorings!B:B=left(A35,14),Moorings!D:D=D35))"),"SN0003")</f>
        <v>SN0003</v>
      </c>
      <c r="D35" s="11">
        <v>1.0</v>
      </c>
      <c r="E35" s="12" t="str">
        <f>IFERROR(__xludf.DUMMYFUNCTION("if(isblank(A35),"""",filter(Moorings!A:A,Moorings!B:B=A35,Moorings!D:D=D35))"),"ATAPL-67627-00002")</f>
        <v>ATAPL-67627-00002</v>
      </c>
      <c r="F35" s="12" t="str">
        <f>IFERROR(__xludf.DUMMYFUNCTION("if(isblank(A35),"""",filter(Moorings!C:C,Moorings!B:B=A35,Moorings!D:D=D35))"),"16P71179-7234")</f>
        <v>16P71179-7234</v>
      </c>
      <c r="G35" s="5" t="s">
        <v>123</v>
      </c>
      <c r="H35" s="18">
        <v>-6.345285E-10</v>
      </c>
      <c r="I35" s="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8" t="s">
        <v>61</v>
      </c>
      <c r="B36" s="14" t="str">
        <f>IFERROR(__xludf.DUMMYFUNCTION("if(isblank(A36),"""",filter(Moorings!A:A,Moorings!B:B=left(A36,14),Moorings!D:D=D36))"),"ATAPL-65310-010-0003")</f>
        <v>ATAPL-65310-010-0003</v>
      </c>
      <c r="C36" s="12" t="str">
        <f>IFERROR(__xludf.DUMMYFUNCTION("if(isblank(A36),"""",filter(Moorings!C:C,Moorings!B:B=left(A36,14),Moorings!D:D=D36))"),"SN0003")</f>
        <v>SN0003</v>
      </c>
      <c r="D36" s="11">
        <v>1.0</v>
      </c>
      <c r="E36" s="12" t="str">
        <f>IFERROR(__xludf.DUMMYFUNCTION("if(isblank(A36),"""",filter(Moorings!A:A,Moorings!B:B=A36,Moorings!D:D=D36))"),"ATAPL-67627-00002")</f>
        <v>ATAPL-67627-00002</v>
      </c>
      <c r="F36" s="12" t="str">
        <f>IFERROR(__xludf.DUMMYFUNCTION("if(isblank(A36),"""",filter(Moorings!C:C,Moorings!B:B=A36,Moorings!D:D=D36))"),"16P71179-7234")</f>
        <v>16P71179-7234</v>
      </c>
      <c r="G36" s="5" t="s">
        <v>124</v>
      </c>
      <c r="H36" s="18">
        <v>-61.23544</v>
      </c>
      <c r="I36" s="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8" t="s">
        <v>61</v>
      </c>
      <c r="B37" s="14" t="str">
        <f>IFERROR(__xludf.DUMMYFUNCTION("if(isblank(A37),"""",filter(Moorings!A:A,Moorings!B:B=left(A37,14),Moorings!D:D=D37))"),"ATAPL-65310-010-0003")</f>
        <v>ATAPL-65310-010-0003</v>
      </c>
      <c r="C37" s="12" t="str">
        <f>IFERROR(__xludf.DUMMYFUNCTION("if(isblank(A37),"""",filter(Moorings!C:C,Moorings!B:B=left(A37,14),Moorings!D:D=D37))"),"SN0003")</f>
        <v>SN0003</v>
      </c>
      <c r="D37" s="11">
        <v>1.0</v>
      </c>
      <c r="E37" s="12" t="str">
        <f>IFERROR(__xludf.DUMMYFUNCTION("if(isblank(A37),"""",filter(Moorings!A:A,Moorings!B:B=A37,Moorings!D:D=D37))"),"ATAPL-67627-00002")</f>
        <v>ATAPL-67627-00002</v>
      </c>
      <c r="F37" s="12" t="str">
        <f>IFERROR(__xludf.DUMMYFUNCTION("if(isblank(A37),"""",filter(Moorings!C:C,Moorings!B:B=A37,Moorings!D:D=D37))"),"16P71179-7234")</f>
        <v>16P71179-7234</v>
      </c>
      <c r="G37" s="5" t="s">
        <v>125</v>
      </c>
      <c r="H37" s="18">
        <v>52.77796</v>
      </c>
      <c r="I37" s="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8" t="s">
        <v>61</v>
      </c>
      <c r="B38" s="14" t="str">
        <f>IFERROR(__xludf.DUMMYFUNCTION("if(isblank(A38),"""",filter(Moorings!A:A,Moorings!B:B=left(A38,14),Moorings!D:D=D38))"),"ATAPL-65310-010-0003")</f>
        <v>ATAPL-65310-010-0003</v>
      </c>
      <c r="C38" s="12" t="str">
        <f>IFERROR(__xludf.DUMMYFUNCTION("if(isblank(A38),"""",filter(Moorings!C:C,Moorings!B:B=left(A38,14),Moorings!D:D=D38))"),"SN0003")</f>
        <v>SN0003</v>
      </c>
      <c r="D38" s="11">
        <v>1.0</v>
      </c>
      <c r="E38" s="12" t="str">
        <f>IFERROR(__xludf.DUMMYFUNCTION("if(isblank(A38),"""",filter(Moorings!A:A,Moorings!B:B=A38,Moorings!D:D=D38))"),"ATAPL-67627-00002")</f>
        <v>ATAPL-67627-00002</v>
      </c>
      <c r="F38" s="12" t="str">
        <f>IFERROR(__xludf.DUMMYFUNCTION("if(isblank(A38),"""",filter(Moorings!C:C,Moorings!B:B=A38,Moorings!D:D=D38))"),"16P71179-7234")</f>
        <v>16P71179-7234</v>
      </c>
      <c r="G38" s="5" t="s">
        <v>126</v>
      </c>
      <c r="H38" s="18">
        <v>-0.112531</v>
      </c>
      <c r="I38" s="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8" t="s">
        <v>61</v>
      </c>
      <c r="B39" s="14" t="str">
        <f>IFERROR(__xludf.DUMMYFUNCTION("if(isblank(A39),"""",filter(Moorings!A:A,Moorings!B:B=left(A39,14),Moorings!D:D=D39))"),"ATAPL-65310-010-0003")</f>
        <v>ATAPL-65310-010-0003</v>
      </c>
      <c r="C39" s="12" t="str">
        <f>IFERROR(__xludf.DUMMYFUNCTION("if(isblank(A39),"""",filter(Moorings!C:C,Moorings!B:B=left(A39,14),Moorings!D:D=D39))"),"SN0003")</f>
        <v>SN0003</v>
      </c>
      <c r="D39" s="11">
        <v>1.0</v>
      </c>
      <c r="E39" s="12" t="str">
        <f>IFERROR(__xludf.DUMMYFUNCTION("if(isblank(A39),"""",filter(Moorings!A:A,Moorings!B:B=A39,Moorings!D:D=D39))"),"ATAPL-67627-00002")</f>
        <v>ATAPL-67627-00002</v>
      </c>
      <c r="F39" s="12" t="str">
        <f>IFERROR(__xludf.DUMMYFUNCTION("if(isblank(A39),"""",filter(Moorings!C:C,Moorings!B:B=A39,Moorings!D:D=D39))"),"16P71179-7234")</f>
        <v>16P71179-7234</v>
      </c>
      <c r="G39" s="5" t="s">
        <v>127</v>
      </c>
      <c r="H39" s="18">
        <v>526786.7</v>
      </c>
      <c r="I39" s="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18" t="s">
        <v>61</v>
      </c>
      <c r="B40" s="14" t="str">
        <f>IFERROR(__xludf.DUMMYFUNCTION("if(isblank(A40),"""",filter(Moorings!A:A,Moorings!B:B=left(A40,14),Moorings!D:D=D40))"),"ATAPL-65310-010-0003")</f>
        <v>ATAPL-65310-010-0003</v>
      </c>
      <c r="C40" s="12" t="str">
        <f>IFERROR(__xludf.DUMMYFUNCTION("if(isblank(A40),"""",filter(Moorings!C:C,Moorings!B:B=left(A40,14),Moorings!D:D=D40))"),"SN0003")</f>
        <v>SN0003</v>
      </c>
      <c r="D40" s="11">
        <v>1.0</v>
      </c>
      <c r="E40" s="12" t="str">
        <f>IFERROR(__xludf.DUMMYFUNCTION("if(isblank(A40),"""",filter(Moorings!A:A,Moorings!B:B=A40,Moorings!D:D=D40))"),"ATAPL-67627-00002")</f>
        <v>ATAPL-67627-00002</v>
      </c>
      <c r="F40" s="12" t="str">
        <f>IFERROR(__xludf.DUMMYFUNCTION("if(isblank(A40),"""",filter(Moorings!C:C,Moorings!B:B=A40,Moorings!D:D=D40))"),"16P71179-7234")</f>
        <v>16P71179-7234</v>
      </c>
      <c r="G40" s="5" t="s">
        <v>128</v>
      </c>
      <c r="H40" s="18">
        <v>5.260703</v>
      </c>
      <c r="I40" s="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18" t="s">
        <v>61</v>
      </c>
      <c r="B41" s="14" t="str">
        <f>IFERROR(__xludf.DUMMYFUNCTION("if(isblank(A41),"""",filter(Moorings!A:A,Moorings!B:B=left(A41,14),Moorings!D:D=D41))"),"ATAPL-65310-010-0003")</f>
        <v>ATAPL-65310-010-0003</v>
      </c>
      <c r="C41" s="12" t="str">
        <f>IFERROR(__xludf.DUMMYFUNCTION("if(isblank(A41),"""",filter(Moorings!C:C,Moorings!B:B=left(A41,14),Moorings!D:D=D41))"),"SN0003")</f>
        <v>SN0003</v>
      </c>
      <c r="D41" s="11">
        <v>1.0</v>
      </c>
      <c r="E41" s="12" t="str">
        <f>IFERROR(__xludf.DUMMYFUNCTION("if(isblank(A41),"""",filter(Moorings!A:A,Moorings!B:B=A41,Moorings!D:D=D41))"),"ATAPL-67627-00002")</f>
        <v>ATAPL-67627-00002</v>
      </c>
      <c r="F41" s="12" t="str">
        <f>IFERROR(__xludf.DUMMYFUNCTION("if(isblank(A41),"""",filter(Moorings!C:C,Moorings!B:B=A41,Moorings!D:D=D41))"),"16P71179-7234")</f>
        <v>16P71179-7234</v>
      </c>
      <c r="G41" s="5" t="s">
        <v>129</v>
      </c>
      <c r="H41" s="18">
        <v>-0.1373043</v>
      </c>
      <c r="I41" s="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8" t="s">
        <v>61</v>
      </c>
      <c r="B42" s="14" t="str">
        <f>IFERROR(__xludf.DUMMYFUNCTION("if(isblank(A42),"""",filter(Moorings!A:A,Moorings!B:B=left(A42,14),Moorings!D:D=D42))"),"ATAPL-65310-010-0003")</f>
        <v>ATAPL-65310-010-0003</v>
      </c>
      <c r="C42" s="12" t="str">
        <f>IFERROR(__xludf.DUMMYFUNCTION("if(isblank(A42),"""",filter(Moorings!C:C,Moorings!B:B=left(A42,14),Moorings!D:D=D42))"),"SN0003")</f>
        <v>SN0003</v>
      </c>
      <c r="D42" s="11">
        <v>1.0</v>
      </c>
      <c r="E42" s="12" t="str">
        <f>IFERROR(__xludf.DUMMYFUNCTION("if(isblank(A42),"""",filter(Moorings!A:A,Moorings!B:B=A42,Moorings!D:D=D42))"),"ATAPL-67627-00002")</f>
        <v>ATAPL-67627-00002</v>
      </c>
      <c r="F42" s="12" t="str">
        <f>IFERROR(__xludf.DUMMYFUNCTION("if(isblank(A42),"""",filter(Moorings!C:C,Moorings!B:B=A42,Moorings!D:D=D42))"),"16P71179-7234")</f>
        <v>16P71179-7234</v>
      </c>
      <c r="G42" s="5" t="s">
        <v>130</v>
      </c>
      <c r="H42" s="18">
        <v>25.50663</v>
      </c>
      <c r="I42" s="5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18" t="s">
        <v>61</v>
      </c>
      <c r="B43" s="14" t="str">
        <f>IFERROR(__xludf.DUMMYFUNCTION("if(isblank(A43),"""",filter(Moorings!A:A,Moorings!B:B=left(A43,14),Moorings!D:D=D43))"),"ATAPL-65310-010-0003")</f>
        <v>ATAPL-65310-010-0003</v>
      </c>
      <c r="C43" s="12" t="str">
        <f>IFERROR(__xludf.DUMMYFUNCTION("if(isblank(A43),"""",filter(Moorings!C:C,Moorings!B:B=left(A43,14),Moorings!D:D=D43))"),"SN0003")</f>
        <v>SN0003</v>
      </c>
      <c r="D43" s="11">
        <v>1.0</v>
      </c>
      <c r="E43" s="12" t="str">
        <f>IFERROR(__xludf.DUMMYFUNCTION("if(isblank(A43),"""",filter(Moorings!A:A,Moorings!B:B=A43,Moorings!D:D=D43))"),"ATAPL-67627-00002")</f>
        <v>ATAPL-67627-00002</v>
      </c>
      <c r="F43" s="12" t="str">
        <f>IFERROR(__xludf.DUMMYFUNCTION("if(isblank(A43),"""",filter(Moorings!C:C,Moorings!B:B=A43,Moorings!D:D=D43))"),"16P71179-7234")</f>
        <v>16P71179-7234</v>
      </c>
      <c r="G43" s="5" t="s">
        <v>131</v>
      </c>
      <c r="H43" s="18">
        <v>1.25E-4</v>
      </c>
      <c r="I43" s="5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18" t="s">
        <v>61</v>
      </c>
      <c r="B44" s="14" t="str">
        <f>IFERROR(__xludf.DUMMYFUNCTION("if(isblank(A44),"""",filter(Moorings!A:A,Moorings!B:B=left(A44,14),Moorings!D:D=D44))"),"ATAPL-65310-010-0003")</f>
        <v>ATAPL-65310-010-0003</v>
      </c>
      <c r="C44" s="12" t="str">
        <f>IFERROR(__xludf.DUMMYFUNCTION("if(isblank(A44),"""",filter(Moorings!C:C,Moorings!B:B=left(A44,14),Moorings!D:D=D44))"),"SN0003")</f>
        <v>SN0003</v>
      </c>
      <c r="D44" s="11">
        <v>1.0</v>
      </c>
      <c r="E44" s="12" t="str">
        <f>IFERROR(__xludf.DUMMYFUNCTION("if(isblank(A44),"""",filter(Moorings!A:A,Moorings!B:B=A44,Moorings!D:D=D44))"),"ATAPL-67627-00002")</f>
        <v>ATAPL-67627-00002</v>
      </c>
      <c r="F44" s="12" t="str">
        <f>IFERROR(__xludf.DUMMYFUNCTION("if(isblank(A44),"""",filter(Moorings!C:C,Moorings!B:B=A44,Moorings!D:D=D44))"),"16P71179-7234")</f>
        <v>16P71179-7234</v>
      </c>
      <c r="G44" s="5" t="s">
        <v>132</v>
      </c>
      <c r="H44" s="18">
        <v>0.0</v>
      </c>
      <c r="I44" s="5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18"/>
      <c r="B45" s="14" t="str">
        <f>IFERROR(__xludf.DUMMYFUNCTION("if(isblank(A45),"""",filter(Moorings!A:A,Moorings!B:B=left(A45,14),Moorings!D:D=D45))"),"")</f>
        <v/>
      </c>
      <c r="C45" s="12" t="str">
        <f>IFERROR(__xludf.DUMMYFUNCTION("if(isblank(A45),"""",filter(Moorings!C:C,Moorings!B:B=left(A45,14),Moorings!D:D=D45))"),"")</f>
        <v/>
      </c>
      <c r="D45" s="11"/>
      <c r="E45" s="12" t="str">
        <f>IFERROR(__xludf.DUMMYFUNCTION("if(isblank(A45),"""",filter(Moorings!A:A,Moorings!B:B=A45,Moorings!D:D=D45))"),"")</f>
        <v/>
      </c>
      <c r="F45" s="12" t="str">
        <f>IFERROR(__xludf.DUMMYFUNCTION("if(isblank(A45),"""",filter(Moorings!C:C,Moorings!B:B=A45,Moorings!D:D=D45))"),"")</f>
        <v/>
      </c>
      <c r="G45" s="5"/>
      <c r="H45" s="18"/>
      <c r="I45" s="5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18" t="s">
        <v>61</v>
      </c>
      <c r="B46" s="14" t="str">
        <f>IFERROR(__xludf.DUMMYFUNCTION("if(isblank(A46),"""",filter(Moorings!A:A,Moorings!B:B=left(A46,14),Moorings!D:D=D46))"),"ATAPL-65310-830-0010")</f>
        <v>ATAPL-65310-830-0010</v>
      </c>
      <c r="C46" s="12" t="str">
        <f>IFERROR(__xludf.DUMMYFUNCTION("if(isblank(A46),"""",filter(Moorings!C:C,Moorings!B:B=left(A46,14),Moorings!D:D=D46))"),"SN0010")</f>
        <v>SN0010</v>
      </c>
      <c r="D46" s="11">
        <v>2.0</v>
      </c>
      <c r="E46" s="12" t="str">
        <f>IFERROR(__xludf.DUMMYFUNCTION("if(isblank(A46),"""",filter(Moorings!A:A,Moorings!B:B=A46,Moorings!D:D=D46))"),"ATAPL-67627-00004")</f>
        <v>ATAPL-67627-00004</v>
      </c>
      <c r="F46" s="12" t="str">
        <f>IFERROR(__xludf.DUMMYFUNCTION("if(isblank(A46),"""",filter(Moorings!C:C,Moorings!B:B=A46,Moorings!D:D=D46))"),"16-50119")</f>
        <v>16-50119</v>
      </c>
      <c r="G46" s="5" t="s">
        <v>45</v>
      </c>
      <c r="H46" s="18">
        <v>44.5152666666667</v>
      </c>
      <c r="I46" s="5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18" t="s">
        <v>61</v>
      </c>
      <c r="B47" s="14" t="str">
        <f>IFERROR(__xludf.DUMMYFUNCTION("if(isblank(A47),"""",filter(Moorings!A:A,Moorings!B:B=left(A47,14),Moorings!D:D=D47))"),"ATAPL-65310-830-0010")</f>
        <v>ATAPL-65310-830-0010</v>
      </c>
      <c r="C47" s="12" t="str">
        <f>IFERROR(__xludf.DUMMYFUNCTION("if(isblank(A47),"""",filter(Moorings!C:C,Moorings!B:B=left(A47,14),Moorings!D:D=D47))"),"SN0010")</f>
        <v>SN0010</v>
      </c>
      <c r="D47" s="11">
        <v>2.0</v>
      </c>
      <c r="E47" s="12" t="str">
        <f>IFERROR(__xludf.DUMMYFUNCTION("if(isblank(A47),"""",filter(Moorings!A:A,Moorings!B:B=A47,Moorings!D:D=D47))"),"ATAPL-67627-00004")</f>
        <v>ATAPL-67627-00004</v>
      </c>
      <c r="F47" s="12" t="str">
        <f>IFERROR(__xludf.DUMMYFUNCTION("if(isblank(A47),"""",filter(Moorings!C:C,Moorings!B:B=A47,Moorings!D:D=D47))"),"16-50119")</f>
        <v>16-50119</v>
      </c>
      <c r="G47" s="5" t="s">
        <v>49</v>
      </c>
      <c r="H47" s="26">
        <v>-125.389866666667</v>
      </c>
      <c r="I47" s="5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18" t="s">
        <v>61</v>
      </c>
      <c r="B48" s="14" t="str">
        <f>IFERROR(__xludf.DUMMYFUNCTION("if(isblank(A48),"""",filter(Moorings!A:A,Moorings!B:B=left(A48,14),Moorings!D:D=D48))"),"ATAPL-65310-830-0010")</f>
        <v>ATAPL-65310-830-0010</v>
      </c>
      <c r="C48" s="12" t="str">
        <f>IFERROR(__xludf.DUMMYFUNCTION("if(isblank(A48),"""",filter(Moorings!C:C,Moorings!B:B=left(A48,14),Moorings!D:D=D48))"),"SN0010")</f>
        <v>SN0010</v>
      </c>
      <c r="D48" s="11">
        <v>2.0</v>
      </c>
      <c r="E48" s="12" t="str">
        <f>IFERROR(__xludf.DUMMYFUNCTION("if(isblank(A48),"""",filter(Moorings!A:A,Moorings!B:B=A48,Moorings!D:D=D48))"),"ATAPL-67627-00004")</f>
        <v>ATAPL-67627-00004</v>
      </c>
      <c r="F48" s="12" t="str">
        <f>IFERROR(__xludf.DUMMYFUNCTION("if(isblank(A48),"""",filter(Moorings!C:C,Moorings!B:B=A48,Moorings!D:D=D48))"),"16-50119")</f>
        <v>16-50119</v>
      </c>
      <c r="G48" s="5" t="s">
        <v>111</v>
      </c>
      <c r="H48" s="18">
        <v>0.001255298</v>
      </c>
      <c r="I48" s="5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18" t="s">
        <v>61</v>
      </c>
      <c r="B49" s="14" t="str">
        <f>IFERROR(__xludf.DUMMYFUNCTION("if(isblank(A49),"""",filter(Moorings!A:A,Moorings!B:B=left(A49,14),Moorings!D:D=D49))"),"ATAPL-65310-830-0010")</f>
        <v>ATAPL-65310-830-0010</v>
      </c>
      <c r="C49" s="12" t="str">
        <f>IFERROR(__xludf.DUMMYFUNCTION("if(isblank(A49),"""",filter(Moorings!C:C,Moorings!B:B=left(A49,14),Moorings!D:D=D49))"),"SN0010")</f>
        <v>SN0010</v>
      </c>
      <c r="D49" s="11">
        <v>2.0</v>
      </c>
      <c r="E49" s="12" t="str">
        <f>IFERROR(__xludf.DUMMYFUNCTION("if(isblank(A49),"""",filter(Moorings!A:A,Moorings!B:B=A49,Moorings!D:D=D49))"),"ATAPL-67627-00004")</f>
        <v>ATAPL-67627-00004</v>
      </c>
      <c r="F49" s="12" t="str">
        <f>IFERROR(__xludf.DUMMYFUNCTION("if(isblank(A49),"""",filter(Moorings!C:C,Moorings!B:B=A49,Moorings!D:D=D49))"),"16-50119")</f>
        <v>16-50119</v>
      </c>
      <c r="G49" s="5" t="s">
        <v>112</v>
      </c>
      <c r="H49" s="18">
        <v>2.796988E-4</v>
      </c>
      <c r="I49" s="5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18" t="s">
        <v>61</v>
      </c>
      <c r="B50" s="14" t="str">
        <f>IFERROR(__xludf.DUMMYFUNCTION("if(isblank(A50),"""",filter(Moorings!A:A,Moorings!B:B=left(A50,14),Moorings!D:D=D50))"),"ATAPL-65310-830-0010")</f>
        <v>ATAPL-65310-830-0010</v>
      </c>
      <c r="C50" s="12" t="str">
        <f>IFERROR(__xludf.DUMMYFUNCTION("if(isblank(A50),"""",filter(Moorings!C:C,Moorings!B:B=left(A50,14),Moorings!D:D=D50))"),"SN0010")</f>
        <v>SN0010</v>
      </c>
      <c r="D50" s="11">
        <v>2.0</v>
      </c>
      <c r="E50" s="12" t="str">
        <f>IFERROR(__xludf.DUMMYFUNCTION("if(isblank(A50),"""",filter(Moorings!A:A,Moorings!B:B=A50,Moorings!D:D=D50))"),"ATAPL-67627-00004")</f>
        <v>ATAPL-67627-00004</v>
      </c>
      <c r="F50" s="12" t="str">
        <f>IFERROR(__xludf.DUMMYFUNCTION("if(isblank(A50),"""",filter(Moorings!C:C,Moorings!B:B=A50,Moorings!D:D=D50))"),"16-50119")</f>
        <v>16-50119</v>
      </c>
      <c r="G50" s="5" t="s">
        <v>113</v>
      </c>
      <c r="H50" s="18">
        <v>-2.114926E-6</v>
      </c>
      <c r="I50" s="5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18" t="s">
        <v>61</v>
      </c>
      <c r="B51" s="14" t="str">
        <f>IFERROR(__xludf.DUMMYFUNCTION("if(isblank(A51),"""",filter(Moorings!A:A,Moorings!B:B=left(A51,14),Moorings!D:D=D51))"),"ATAPL-65310-830-0010")</f>
        <v>ATAPL-65310-830-0010</v>
      </c>
      <c r="C51" s="12" t="str">
        <f>IFERROR(__xludf.DUMMYFUNCTION("if(isblank(A51),"""",filter(Moorings!C:C,Moorings!B:B=left(A51,14),Moorings!D:D=D51))"),"SN0010")</f>
        <v>SN0010</v>
      </c>
      <c r="D51" s="11">
        <v>2.0</v>
      </c>
      <c r="E51" s="12" t="str">
        <f>IFERROR(__xludf.DUMMYFUNCTION("if(isblank(A51),"""",filter(Moorings!A:A,Moorings!B:B=A51,Moorings!D:D=D51))"),"ATAPL-67627-00004")</f>
        <v>ATAPL-67627-00004</v>
      </c>
      <c r="F51" s="12" t="str">
        <f>IFERROR(__xludf.DUMMYFUNCTION("if(isblank(A51),"""",filter(Moorings!C:C,Moorings!B:B=A51,Moorings!D:D=D51))"),"16-50119")</f>
        <v>16-50119</v>
      </c>
      <c r="G51" s="5" t="s">
        <v>114</v>
      </c>
      <c r="H51" s="18">
        <v>2.210124E-7</v>
      </c>
      <c r="I51" s="5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8" t="s">
        <v>61</v>
      </c>
      <c r="B52" s="14" t="str">
        <f>IFERROR(__xludf.DUMMYFUNCTION("if(isblank(A52),"""",filter(Moorings!A:A,Moorings!B:B=left(A52,14),Moorings!D:D=D52))"),"ATAPL-65310-830-0010")</f>
        <v>ATAPL-65310-830-0010</v>
      </c>
      <c r="C52" s="12" t="str">
        <f>IFERROR(__xludf.DUMMYFUNCTION("if(isblank(A52),"""",filter(Moorings!C:C,Moorings!B:B=left(A52,14),Moorings!D:D=D52))"),"SN0010")</f>
        <v>SN0010</v>
      </c>
      <c r="D52" s="11">
        <v>2.0</v>
      </c>
      <c r="E52" s="12" t="str">
        <f>IFERROR(__xludf.DUMMYFUNCTION("if(isblank(A52),"""",filter(Moorings!A:A,Moorings!B:B=A52,Moorings!D:D=D52))"),"ATAPL-67627-00004")</f>
        <v>ATAPL-67627-00004</v>
      </c>
      <c r="F52" s="12" t="str">
        <f>IFERROR(__xludf.DUMMYFUNCTION("if(isblank(A52),"""",filter(Moorings!C:C,Moorings!B:B=A52,Moorings!D:D=D52))"),"16-50119")</f>
        <v>16-50119</v>
      </c>
      <c r="G52" s="5" t="s">
        <v>115</v>
      </c>
      <c r="H52" s="18">
        <v>-9.57E-8</v>
      </c>
      <c r="I52" s="5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18" t="s">
        <v>61</v>
      </c>
      <c r="B53" s="14" t="str">
        <f>IFERROR(__xludf.DUMMYFUNCTION("if(isblank(A53),"""",filter(Moorings!A:A,Moorings!B:B=left(A53,14),Moorings!D:D=D53))"),"ATAPL-65310-830-0010")</f>
        <v>ATAPL-65310-830-0010</v>
      </c>
      <c r="C53" s="12" t="str">
        <f>IFERROR(__xludf.DUMMYFUNCTION("if(isblank(A53),"""",filter(Moorings!C:C,Moorings!B:B=left(A53,14),Moorings!D:D=D53))"),"SN0010")</f>
        <v>SN0010</v>
      </c>
      <c r="D53" s="11">
        <v>2.0</v>
      </c>
      <c r="E53" s="12" t="str">
        <f>IFERROR(__xludf.DUMMYFUNCTION("if(isblank(A53),"""",filter(Moorings!A:A,Moorings!B:B=A53,Moorings!D:D=D53))"),"ATAPL-67627-00004")</f>
        <v>ATAPL-67627-00004</v>
      </c>
      <c r="F53" s="12" t="str">
        <f>IFERROR(__xludf.DUMMYFUNCTION("if(isblank(A53),"""",filter(Moorings!C:C,Moorings!B:B=A53,Moorings!D:D=D53))"),"16-50119")</f>
        <v>16-50119</v>
      </c>
      <c r="G53" s="5" t="s">
        <v>116</v>
      </c>
      <c r="H53" s="18">
        <v>3.25E-6</v>
      </c>
      <c r="I53" s="5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8" t="s">
        <v>61</v>
      </c>
      <c r="B54" s="14" t="str">
        <f>IFERROR(__xludf.DUMMYFUNCTION("if(isblank(A54),"""",filter(Moorings!A:A,Moorings!B:B=left(A54,14),Moorings!D:D=D54))"),"ATAPL-65310-830-0010")</f>
        <v>ATAPL-65310-830-0010</v>
      </c>
      <c r="C54" s="12" t="str">
        <f>IFERROR(__xludf.DUMMYFUNCTION("if(isblank(A54),"""",filter(Moorings!C:C,Moorings!B:B=left(A54,14),Moorings!D:D=D54))"),"SN0010")</f>
        <v>SN0010</v>
      </c>
      <c r="D54" s="11">
        <v>2.0</v>
      </c>
      <c r="E54" s="12" t="str">
        <f>IFERROR(__xludf.DUMMYFUNCTION("if(isblank(A54),"""",filter(Moorings!A:A,Moorings!B:B=A54,Moorings!D:D=D54))"),"ATAPL-67627-00004")</f>
        <v>ATAPL-67627-00004</v>
      </c>
      <c r="F54" s="12" t="str">
        <f>IFERROR(__xludf.DUMMYFUNCTION("if(isblank(A54),"""",filter(Moorings!C:C,Moorings!B:B=A54,Moorings!D:D=D54))"),"16-50119")</f>
        <v>16-50119</v>
      </c>
      <c r="G54" s="5" t="s">
        <v>117</v>
      </c>
      <c r="H54" s="18">
        <v>-0.9786461</v>
      </c>
      <c r="I54" s="5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18" t="s">
        <v>61</v>
      </c>
      <c r="B55" s="14" t="str">
        <f>IFERROR(__xludf.DUMMYFUNCTION("if(isblank(A55),"""",filter(Moorings!A:A,Moorings!B:B=left(A55,14),Moorings!D:D=D55))"),"ATAPL-65310-830-0010")</f>
        <v>ATAPL-65310-830-0010</v>
      </c>
      <c r="C55" s="12" t="str">
        <f>IFERROR(__xludf.DUMMYFUNCTION("if(isblank(A55),"""",filter(Moorings!C:C,Moorings!B:B=left(A55,14),Moorings!D:D=D55))"),"SN0010")</f>
        <v>SN0010</v>
      </c>
      <c r="D55" s="11">
        <v>2.0</v>
      </c>
      <c r="E55" s="12" t="str">
        <f>IFERROR(__xludf.DUMMYFUNCTION("if(isblank(A55),"""",filter(Moorings!A:A,Moorings!B:B=A55,Moorings!D:D=D55))"),"ATAPL-67627-00004")</f>
        <v>ATAPL-67627-00004</v>
      </c>
      <c r="F55" s="12" t="str">
        <f>IFERROR(__xludf.DUMMYFUNCTION("if(isblank(A55),"""",filter(Moorings!C:C,Moorings!B:B=A55,Moorings!D:D=D55))"),"16-50119")</f>
        <v>16-50119</v>
      </c>
      <c r="G55" s="5" t="s">
        <v>118</v>
      </c>
      <c r="H55" s="18">
        <v>0.140435</v>
      </c>
      <c r="I55" s="5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18" t="s">
        <v>61</v>
      </c>
      <c r="B56" s="14" t="str">
        <f>IFERROR(__xludf.DUMMYFUNCTION("if(isblank(A56),"""",filter(Moorings!A:A,Moorings!B:B=left(A56,14),Moorings!D:D=D56))"),"ATAPL-65310-830-0010")</f>
        <v>ATAPL-65310-830-0010</v>
      </c>
      <c r="C56" s="12" t="str">
        <f>IFERROR(__xludf.DUMMYFUNCTION("if(isblank(A56),"""",filter(Moorings!C:C,Moorings!B:B=left(A56,14),Moorings!D:D=D56))"),"SN0010")</f>
        <v>SN0010</v>
      </c>
      <c r="D56" s="11">
        <v>2.0</v>
      </c>
      <c r="E56" s="12" t="str">
        <f>IFERROR(__xludf.DUMMYFUNCTION("if(isblank(A56),"""",filter(Moorings!A:A,Moorings!B:B=A56,Moorings!D:D=D56))"),"ATAPL-67627-00004")</f>
        <v>ATAPL-67627-00004</v>
      </c>
      <c r="F56" s="12" t="str">
        <f>IFERROR(__xludf.DUMMYFUNCTION("if(isblank(A56),"""",filter(Moorings!C:C,Moorings!B:B=A56,Moorings!D:D=D56))"),"16-50119")</f>
        <v>16-50119</v>
      </c>
      <c r="G56" s="5" t="s">
        <v>119</v>
      </c>
      <c r="H56" s="18">
        <v>-2.560643E-4</v>
      </c>
      <c r="I56" s="5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18" t="s">
        <v>61</v>
      </c>
      <c r="B57" s="14" t="str">
        <f>IFERROR(__xludf.DUMMYFUNCTION("if(isblank(A57),"""",filter(Moorings!A:A,Moorings!B:B=left(A57,14),Moorings!D:D=D57))"),"ATAPL-65310-830-0010")</f>
        <v>ATAPL-65310-830-0010</v>
      </c>
      <c r="C57" s="12" t="str">
        <f>IFERROR(__xludf.DUMMYFUNCTION("if(isblank(A57),"""",filter(Moorings!C:C,Moorings!B:B=left(A57,14),Moorings!D:D=D57))"),"SN0010")</f>
        <v>SN0010</v>
      </c>
      <c r="D57" s="11">
        <v>2.0</v>
      </c>
      <c r="E57" s="12" t="str">
        <f>IFERROR(__xludf.DUMMYFUNCTION("if(isblank(A57),"""",filter(Moorings!A:A,Moorings!B:B=A57,Moorings!D:D=D57))"),"ATAPL-67627-00004")</f>
        <v>ATAPL-67627-00004</v>
      </c>
      <c r="F57" s="12" t="str">
        <f>IFERROR(__xludf.DUMMYFUNCTION("if(isblank(A57),"""",filter(Moorings!C:C,Moorings!B:B=A57,Moorings!D:D=D57))"),"16-50119")</f>
        <v>16-50119</v>
      </c>
      <c r="G57" s="5" t="s">
        <v>120</v>
      </c>
      <c r="H57" s="18">
        <v>3.888317E-5</v>
      </c>
      <c r="I57" s="5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18" t="s">
        <v>61</v>
      </c>
      <c r="B58" s="14" t="str">
        <f>IFERROR(__xludf.DUMMYFUNCTION("if(isblank(A58),"""",filter(Moorings!A:A,Moorings!B:B=left(A58,14),Moorings!D:D=D58))"),"ATAPL-65310-830-0010")</f>
        <v>ATAPL-65310-830-0010</v>
      </c>
      <c r="C58" s="12" t="str">
        <f>IFERROR(__xludf.DUMMYFUNCTION("if(isblank(A58),"""",filter(Moorings!C:C,Moorings!B:B=left(A58,14),Moorings!D:D=D58))"),"SN0010")</f>
        <v>SN0010</v>
      </c>
      <c r="D58" s="11">
        <v>2.0</v>
      </c>
      <c r="E58" s="12" t="str">
        <f>IFERROR(__xludf.DUMMYFUNCTION("if(isblank(A58),"""",filter(Moorings!A:A,Moorings!B:B=A58,Moorings!D:D=D58))"),"ATAPL-67627-00004")</f>
        <v>ATAPL-67627-00004</v>
      </c>
      <c r="F58" s="12" t="str">
        <f>IFERROR(__xludf.DUMMYFUNCTION("if(isblank(A58),"""",filter(Moorings!C:C,Moorings!B:B=A58,Moorings!D:D=D58))"),"16-50119")</f>
        <v>16-50119</v>
      </c>
      <c r="G58" s="5" t="s">
        <v>121</v>
      </c>
      <c r="H58" s="18">
        <v>4.15268</v>
      </c>
      <c r="I58" s="5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18" t="s">
        <v>61</v>
      </c>
      <c r="B59" s="14" t="str">
        <f>IFERROR(__xludf.DUMMYFUNCTION("if(isblank(A59),"""",filter(Moorings!A:A,Moorings!B:B=left(A59,14),Moorings!D:D=D59))"),"ATAPL-65310-830-0010")</f>
        <v>ATAPL-65310-830-0010</v>
      </c>
      <c r="C59" s="12" t="str">
        <f>IFERROR(__xludf.DUMMYFUNCTION("if(isblank(A59),"""",filter(Moorings!C:C,Moorings!B:B=left(A59,14),Moorings!D:D=D59))"),"SN0010")</f>
        <v>SN0010</v>
      </c>
      <c r="D59" s="11">
        <v>2.0</v>
      </c>
      <c r="E59" s="12" t="str">
        <f>IFERROR(__xludf.DUMMYFUNCTION("if(isblank(A59),"""",filter(Moorings!A:A,Moorings!B:B=A59,Moorings!D:D=D59))"),"ATAPL-67627-00004")</f>
        <v>ATAPL-67627-00004</v>
      </c>
      <c r="F59" s="12" t="str">
        <f>IFERROR(__xludf.DUMMYFUNCTION("if(isblank(A59),"""",filter(Moorings!C:C,Moorings!B:B=A59,Moorings!D:D=D59))"),"16-50119")</f>
        <v>16-50119</v>
      </c>
      <c r="G59" s="5" t="s">
        <v>122</v>
      </c>
      <c r="H59" s="18">
        <v>0.01765229</v>
      </c>
      <c r="I59" s="5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18" t="s">
        <v>61</v>
      </c>
      <c r="B60" s="14" t="str">
        <f>IFERROR(__xludf.DUMMYFUNCTION("if(isblank(A60),"""",filter(Moorings!A:A,Moorings!B:B=left(A60,14),Moorings!D:D=D60))"),"ATAPL-65310-830-0010")</f>
        <v>ATAPL-65310-830-0010</v>
      </c>
      <c r="C60" s="12" t="str">
        <f>IFERROR(__xludf.DUMMYFUNCTION("if(isblank(A60),"""",filter(Moorings!C:C,Moorings!B:B=left(A60,14),Moorings!D:D=D60))"),"SN0010")</f>
        <v>SN0010</v>
      </c>
      <c r="D60" s="11">
        <v>2.0</v>
      </c>
      <c r="E60" s="12" t="str">
        <f>IFERROR(__xludf.DUMMYFUNCTION("if(isblank(A60),"""",filter(Moorings!A:A,Moorings!B:B=A60,Moorings!D:D=D60))"),"ATAPL-67627-00004")</f>
        <v>ATAPL-67627-00004</v>
      </c>
      <c r="F60" s="12" t="str">
        <f>IFERROR(__xludf.DUMMYFUNCTION("if(isblank(A60),"""",filter(Moorings!C:C,Moorings!B:B=A60,Moorings!D:D=D60))"),"16-50119")</f>
        <v>16-50119</v>
      </c>
      <c r="G60" s="5" t="s">
        <v>123</v>
      </c>
      <c r="H60" s="18">
        <v>-9.04258E-10</v>
      </c>
      <c r="I60" s="5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18" t="s">
        <v>61</v>
      </c>
      <c r="B61" s="14" t="str">
        <f>IFERROR(__xludf.DUMMYFUNCTION("if(isblank(A61),"""",filter(Moorings!A:A,Moorings!B:B=left(A61,14),Moorings!D:D=D61))"),"ATAPL-65310-830-0010")</f>
        <v>ATAPL-65310-830-0010</v>
      </c>
      <c r="C61" s="12" t="str">
        <f>IFERROR(__xludf.DUMMYFUNCTION("if(isblank(A61),"""",filter(Moorings!C:C,Moorings!B:B=left(A61,14),Moorings!D:D=D61))"),"SN0010")</f>
        <v>SN0010</v>
      </c>
      <c r="D61" s="11">
        <v>2.0</v>
      </c>
      <c r="E61" s="12" t="str">
        <f>IFERROR(__xludf.DUMMYFUNCTION("if(isblank(A61),"""",filter(Moorings!A:A,Moorings!B:B=A61,Moorings!D:D=D61))"),"ATAPL-67627-00004")</f>
        <v>ATAPL-67627-00004</v>
      </c>
      <c r="F61" s="12" t="str">
        <f>IFERROR(__xludf.DUMMYFUNCTION("if(isblank(A61),"""",filter(Moorings!C:C,Moorings!B:B=A61,Moorings!D:D=D61))"),"16-50119")</f>
        <v>16-50119</v>
      </c>
      <c r="G61" s="5" t="s">
        <v>124</v>
      </c>
      <c r="H61" s="18">
        <v>177.4437</v>
      </c>
      <c r="I61" s="5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18" t="s">
        <v>61</v>
      </c>
      <c r="B62" s="14" t="str">
        <f>IFERROR(__xludf.DUMMYFUNCTION("if(isblank(A62),"""",filter(Moorings!A:A,Moorings!B:B=left(A62,14),Moorings!D:D=D62))"),"ATAPL-65310-830-0010")</f>
        <v>ATAPL-65310-830-0010</v>
      </c>
      <c r="C62" s="12" t="str">
        <f>IFERROR(__xludf.DUMMYFUNCTION("if(isblank(A62),"""",filter(Moorings!C:C,Moorings!B:B=left(A62,14),Moorings!D:D=D62))"),"SN0010")</f>
        <v>SN0010</v>
      </c>
      <c r="D62" s="11">
        <v>2.0</v>
      </c>
      <c r="E62" s="12" t="str">
        <f>IFERROR(__xludf.DUMMYFUNCTION("if(isblank(A62),"""",filter(Moorings!A:A,Moorings!B:B=A62,Moorings!D:D=D62))"),"ATAPL-67627-00004")</f>
        <v>ATAPL-67627-00004</v>
      </c>
      <c r="F62" s="12" t="str">
        <f>IFERROR(__xludf.DUMMYFUNCTION("if(isblank(A62),"""",filter(Moorings!C:C,Moorings!B:B=A62,Moorings!D:D=D62))"),"16-50119")</f>
        <v>16-50119</v>
      </c>
      <c r="G62" s="5" t="s">
        <v>125</v>
      </c>
      <c r="H62" s="18">
        <v>-58.1147</v>
      </c>
      <c r="I62" s="5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18" t="s">
        <v>61</v>
      </c>
      <c r="B63" s="14" t="str">
        <f>IFERROR(__xludf.DUMMYFUNCTION("if(isblank(A63),"""",filter(Moorings!A:A,Moorings!B:B=left(A63,14),Moorings!D:D=D63))"),"ATAPL-65310-830-0010")</f>
        <v>ATAPL-65310-830-0010</v>
      </c>
      <c r="C63" s="12" t="str">
        <f>IFERROR(__xludf.DUMMYFUNCTION("if(isblank(A63),"""",filter(Moorings!C:C,Moorings!B:B=left(A63,14),Moorings!D:D=D63))"),"SN0010")</f>
        <v>SN0010</v>
      </c>
      <c r="D63" s="11">
        <v>2.0</v>
      </c>
      <c r="E63" s="12" t="str">
        <f>IFERROR(__xludf.DUMMYFUNCTION("if(isblank(A63),"""",filter(Moorings!A:A,Moorings!B:B=A63,Moorings!D:D=D63))"),"ATAPL-67627-00004")</f>
        <v>ATAPL-67627-00004</v>
      </c>
      <c r="F63" s="12" t="str">
        <f>IFERROR(__xludf.DUMMYFUNCTION("if(isblank(A63),"""",filter(Moorings!C:C,Moorings!B:B=A63,Moorings!D:D=D63))"),"16-50119")</f>
        <v>16-50119</v>
      </c>
      <c r="G63" s="5" t="s">
        <v>126</v>
      </c>
      <c r="H63" s="18">
        <v>-1.002172</v>
      </c>
      <c r="I63" s="5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18" t="s">
        <v>61</v>
      </c>
      <c r="B64" s="14" t="str">
        <f>IFERROR(__xludf.DUMMYFUNCTION("if(isblank(A64),"""",filter(Moorings!A:A,Moorings!B:B=left(A64,14),Moorings!D:D=D64))"),"ATAPL-65310-830-0010")</f>
        <v>ATAPL-65310-830-0010</v>
      </c>
      <c r="C64" s="12" t="str">
        <f>IFERROR(__xludf.DUMMYFUNCTION("if(isblank(A64),"""",filter(Moorings!C:C,Moorings!B:B=left(A64,14),Moorings!D:D=D64))"),"SN0010")</f>
        <v>SN0010</v>
      </c>
      <c r="D64" s="11">
        <v>2.0</v>
      </c>
      <c r="E64" s="12" t="str">
        <f>IFERROR(__xludf.DUMMYFUNCTION("if(isblank(A64),"""",filter(Moorings!A:A,Moorings!B:B=A64,Moorings!D:D=D64))"),"ATAPL-67627-00004")</f>
        <v>ATAPL-67627-00004</v>
      </c>
      <c r="F64" s="12" t="str">
        <f>IFERROR(__xludf.DUMMYFUNCTION("if(isblank(A64),"""",filter(Moorings!C:C,Moorings!B:B=A64,Moorings!D:D=D64))"),"16-50119")</f>
        <v>16-50119</v>
      </c>
      <c r="G64" s="5" t="s">
        <v>127</v>
      </c>
      <c r="H64" s="18">
        <v>525422.7</v>
      </c>
      <c r="I64" s="5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18" t="s">
        <v>61</v>
      </c>
      <c r="B65" s="14" t="str">
        <f>IFERROR(__xludf.DUMMYFUNCTION("if(isblank(A65),"""",filter(Moorings!A:A,Moorings!B:B=left(A65,14),Moorings!D:D=D65))"),"ATAPL-65310-830-0010")</f>
        <v>ATAPL-65310-830-0010</v>
      </c>
      <c r="C65" s="12" t="str">
        <f>IFERROR(__xludf.DUMMYFUNCTION("if(isblank(A65),"""",filter(Moorings!C:C,Moorings!B:B=left(A65,14),Moorings!D:D=D65))"),"SN0010")</f>
        <v>SN0010</v>
      </c>
      <c r="D65" s="11">
        <v>2.0</v>
      </c>
      <c r="E65" s="12" t="str">
        <f>IFERROR(__xludf.DUMMYFUNCTION("if(isblank(A65),"""",filter(Moorings!A:A,Moorings!B:B=A65,Moorings!D:D=D65))"),"ATAPL-67627-00004")</f>
        <v>ATAPL-67627-00004</v>
      </c>
      <c r="F65" s="12" t="str">
        <f>IFERROR(__xludf.DUMMYFUNCTION("if(isblank(A65),"""",filter(Moorings!C:C,Moorings!B:B=A65,Moorings!D:D=D65))"),"16-50119")</f>
        <v>16-50119</v>
      </c>
      <c r="G65" s="5" t="s">
        <v>128</v>
      </c>
      <c r="H65" s="18">
        <v>13.91866</v>
      </c>
      <c r="I65" s="5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8" t="s">
        <v>61</v>
      </c>
      <c r="B66" s="14" t="str">
        <f>IFERROR(__xludf.DUMMYFUNCTION("if(isblank(A66),"""",filter(Moorings!A:A,Moorings!B:B=left(A66,14),Moorings!D:D=D66))"),"ATAPL-65310-830-0010")</f>
        <v>ATAPL-65310-830-0010</v>
      </c>
      <c r="C66" s="12" t="str">
        <f>IFERROR(__xludf.DUMMYFUNCTION("if(isblank(A66),"""",filter(Moorings!C:C,Moorings!B:B=left(A66,14),Moorings!D:D=D66))"),"SN0010")</f>
        <v>SN0010</v>
      </c>
      <c r="D66" s="11">
        <v>2.0</v>
      </c>
      <c r="E66" s="12" t="str">
        <f>IFERROR(__xludf.DUMMYFUNCTION("if(isblank(A66),"""",filter(Moorings!A:A,Moorings!B:B=A66,Moorings!D:D=D66))"),"ATAPL-67627-00004")</f>
        <v>ATAPL-67627-00004</v>
      </c>
      <c r="F66" s="12" t="str">
        <f>IFERROR(__xludf.DUMMYFUNCTION("if(isblank(A66),"""",filter(Moorings!C:C,Moorings!B:B=A66,Moorings!D:D=D66))"),"16-50119")</f>
        <v>16-50119</v>
      </c>
      <c r="G66" s="5" t="s">
        <v>129</v>
      </c>
      <c r="H66" s="18">
        <v>-0.1351898</v>
      </c>
      <c r="I66" s="5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18" t="s">
        <v>61</v>
      </c>
      <c r="B67" s="14" t="str">
        <f>IFERROR(__xludf.DUMMYFUNCTION("if(isblank(A67),"""",filter(Moorings!A:A,Moorings!B:B=left(A67,14),Moorings!D:D=D67))"),"ATAPL-65310-830-0010")</f>
        <v>ATAPL-65310-830-0010</v>
      </c>
      <c r="C67" s="12" t="str">
        <f>IFERROR(__xludf.DUMMYFUNCTION("if(isblank(A67),"""",filter(Moorings!C:C,Moorings!B:B=left(A67,14),Moorings!D:D=D67))"),"SN0010")</f>
        <v>SN0010</v>
      </c>
      <c r="D67" s="11">
        <v>2.0</v>
      </c>
      <c r="E67" s="12" t="str">
        <f>IFERROR(__xludf.DUMMYFUNCTION("if(isblank(A67),"""",filter(Moorings!A:A,Moorings!B:B=A67,Moorings!D:D=D67))"),"ATAPL-67627-00004")</f>
        <v>ATAPL-67627-00004</v>
      </c>
      <c r="F67" s="12" t="str">
        <f>IFERROR(__xludf.DUMMYFUNCTION("if(isblank(A67),"""",filter(Moorings!C:C,Moorings!B:B=A67,Moorings!D:D=D67))"),"16-50119")</f>
        <v>16-50119</v>
      </c>
      <c r="G67" s="5" t="s">
        <v>130</v>
      </c>
      <c r="H67" s="18">
        <v>25.0495</v>
      </c>
      <c r="I67" s="5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8" t="s">
        <v>61</v>
      </c>
      <c r="B68" s="14" t="str">
        <f>IFERROR(__xludf.DUMMYFUNCTION("if(isblank(A68),"""",filter(Moorings!A:A,Moorings!B:B=left(A68,14),Moorings!D:D=D68))"),"ATAPL-65310-830-0010")</f>
        <v>ATAPL-65310-830-0010</v>
      </c>
      <c r="C68" s="12" t="str">
        <f>IFERROR(__xludf.DUMMYFUNCTION("if(isblank(A68),"""",filter(Moorings!C:C,Moorings!B:B=left(A68,14),Moorings!D:D=D68))"),"SN0010")</f>
        <v>SN0010</v>
      </c>
      <c r="D68" s="11">
        <v>2.0</v>
      </c>
      <c r="E68" s="12" t="str">
        <f>IFERROR(__xludf.DUMMYFUNCTION("if(isblank(A68),"""",filter(Moorings!A:A,Moorings!B:B=A68,Moorings!D:D=D68))"),"ATAPL-67627-00004")</f>
        <v>ATAPL-67627-00004</v>
      </c>
      <c r="F68" s="12" t="str">
        <f>IFERROR(__xludf.DUMMYFUNCTION("if(isblank(A68),"""",filter(Moorings!C:C,Moorings!B:B=A68,Moorings!D:D=D68))"),"16-50119")</f>
        <v>16-50119</v>
      </c>
      <c r="G68" s="5" t="s">
        <v>131</v>
      </c>
      <c r="H68" s="18">
        <v>-1.0E-4</v>
      </c>
      <c r="I68" s="5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18" t="s">
        <v>61</v>
      </c>
      <c r="B69" s="14" t="str">
        <f>IFERROR(__xludf.DUMMYFUNCTION("if(isblank(A69),"""",filter(Moorings!A:A,Moorings!B:B=left(A69,14),Moorings!D:D=D69))"),"ATAPL-65310-830-0010")</f>
        <v>ATAPL-65310-830-0010</v>
      </c>
      <c r="C69" s="12" t="str">
        <f>IFERROR(__xludf.DUMMYFUNCTION("if(isblank(A69),"""",filter(Moorings!C:C,Moorings!B:B=left(A69,14),Moorings!D:D=D69))"),"SN0010")</f>
        <v>SN0010</v>
      </c>
      <c r="D69" s="11">
        <v>2.0</v>
      </c>
      <c r="E69" s="12" t="str">
        <f>IFERROR(__xludf.DUMMYFUNCTION("if(isblank(A69),"""",filter(Moorings!A:A,Moorings!B:B=A69,Moorings!D:D=D69))"),"ATAPL-67627-00004")</f>
        <v>ATAPL-67627-00004</v>
      </c>
      <c r="F69" s="12" t="str">
        <f>IFERROR(__xludf.DUMMYFUNCTION("if(isblank(A69),"""",filter(Moorings!C:C,Moorings!B:B=A69,Moorings!D:D=D69))"),"16-50119")</f>
        <v>16-50119</v>
      </c>
      <c r="G69" s="5" t="s">
        <v>132</v>
      </c>
      <c r="H69" s="18">
        <v>0.0</v>
      </c>
      <c r="I69" s="5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18"/>
      <c r="B70" s="14" t="str">
        <f>IFERROR(__xludf.DUMMYFUNCTION("if(isblank(A70),"""",filter(Moorings!A:A,Moorings!B:B=left(A70,14),Moorings!D:D=D70))"),"")</f>
        <v/>
      </c>
      <c r="C70" s="12" t="str">
        <f>IFERROR(__xludf.DUMMYFUNCTION("if(isblank(A70),"""",filter(Moorings!C:C,Moorings!B:B=left(A70,14),Moorings!D:D=D70))"),"")</f>
        <v/>
      </c>
      <c r="D70" s="11"/>
      <c r="E70" s="12" t="str">
        <f>IFERROR(__xludf.DUMMYFUNCTION("if(isblank(A70),"""",filter(Moorings!A:A,Moorings!B:B=A70,Moorings!D:D=D70))"),"")</f>
        <v/>
      </c>
      <c r="F70" s="12" t="str">
        <f>IFERROR(__xludf.DUMMYFUNCTION("if(isblank(A70),"""",filter(Moorings!C:C,Moorings!B:B=A70,Moorings!D:D=D70))"),"")</f>
        <v/>
      </c>
      <c r="G70" s="5"/>
      <c r="H70" s="47"/>
      <c r="I70" s="5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27" t="s">
        <v>61</v>
      </c>
      <c r="B71" s="14" t="str">
        <f>IFERROR(__xludf.DUMMYFUNCTION("if(isblank(A71),"""",filter(Moorings!A:A,Moorings!B:B=left(A71,14),Moorings!D:D=D71))"),"ATAPL-65310-830-0010")</f>
        <v>ATAPL-65310-830-0010</v>
      </c>
      <c r="C71" s="12" t="str">
        <f>IFERROR(__xludf.DUMMYFUNCTION("if(isblank(A71),"""",filter(Moorings!C:C,Moorings!B:B=left(A71,14),Moorings!D:D=D71))"),"SN0010")</f>
        <v>SN0010</v>
      </c>
      <c r="D71" s="32">
        <v>3.0</v>
      </c>
      <c r="E71" s="12" t="str">
        <f>IFERROR(__xludf.DUMMYFUNCTION("if(isblank(A71),"""",filter(Moorings!A:A,Moorings!B:B=A71,Moorings!D:D=D71))"),"ATAPL-67627-00002")</f>
        <v>ATAPL-67627-00002</v>
      </c>
      <c r="F71" s="12" t="str">
        <f>IFERROR(__xludf.DUMMYFUNCTION("if(isblank(A71),"""",filter(Moorings!C:C,Moorings!B:B=A71,Moorings!D:D=D71))"),"16P71179-7234")</f>
        <v>16P71179-7234</v>
      </c>
      <c r="G71" s="5" t="s">
        <v>45</v>
      </c>
      <c r="H71" s="18">
        <v>44.5152666666667</v>
      </c>
      <c r="I71" s="5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27" t="s">
        <v>61</v>
      </c>
      <c r="B72" s="14" t="str">
        <f>IFERROR(__xludf.DUMMYFUNCTION("if(isblank(A72),"""",filter(Moorings!A:A,Moorings!B:B=left(A72,14),Moorings!D:D=D72))"),"ATAPL-65310-830-0010")</f>
        <v>ATAPL-65310-830-0010</v>
      </c>
      <c r="C72" s="12" t="str">
        <f>IFERROR(__xludf.DUMMYFUNCTION("if(isblank(A72),"""",filter(Moorings!C:C,Moorings!B:B=left(A72,14),Moorings!D:D=D72))"),"SN0010")</f>
        <v>SN0010</v>
      </c>
      <c r="D72" s="32">
        <v>3.0</v>
      </c>
      <c r="E72" s="12" t="str">
        <f>IFERROR(__xludf.DUMMYFUNCTION("if(isblank(A72),"""",filter(Moorings!A:A,Moorings!B:B=A72,Moorings!D:D=D72))"),"ATAPL-67627-00002")</f>
        <v>ATAPL-67627-00002</v>
      </c>
      <c r="F72" s="12" t="str">
        <f>IFERROR(__xludf.DUMMYFUNCTION("if(isblank(A72),"""",filter(Moorings!C:C,Moorings!B:B=A72,Moorings!D:D=D72))"),"16P71179-7234")</f>
        <v>16P71179-7234</v>
      </c>
      <c r="G72" s="5" t="s">
        <v>49</v>
      </c>
      <c r="H72" s="26">
        <v>-125.389866666667</v>
      </c>
      <c r="I72" s="5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27" t="s">
        <v>61</v>
      </c>
      <c r="B73" s="14" t="str">
        <f>IFERROR(__xludf.DUMMYFUNCTION("if(isblank(A73),"""",filter(Moorings!A:A,Moorings!B:B=left(A73,14),Moorings!D:D=D73))"),"ATAPL-65310-830-0010")</f>
        <v>ATAPL-65310-830-0010</v>
      </c>
      <c r="C73" s="12" t="str">
        <f>IFERROR(__xludf.DUMMYFUNCTION("if(isblank(A73),"""",filter(Moorings!C:C,Moorings!B:B=left(A73,14),Moorings!D:D=D73))"),"SN0010")</f>
        <v>SN0010</v>
      </c>
      <c r="D73" s="32">
        <v>3.0</v>
      </c>
      <c r="E73" s="12" t="str">
        <f>IFERROR(__xludf.DUMMYFUNCTION("if(isblank(A73),"""",filter(Moorings!A:A,Moorings!B:B=A73,Moorings!D:D=D73))"),"ATAPL-67627-00002")</f>
        <v>ATAPL-67627-00002</v>
      </c>
      <c r="F73" s="12" t="str">
        <f>IFERROR(__xludf.DUMMYFUNCTION("if(isblank(A73),"""",filter(Moorings!C:C,Moorings!B:B=A73,Moorings!D:D=D73))"),"16P71179-7234")</f>
        <v>16P71179-7234</v>
      </c>
      <c r="G73" s="23" t="s">
        <v>111</v>
      </c>
      <c r="H73" s="48">
        <v>0.0012532</v>
      </c>
      <c r="I73" s="5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27" t="s">
        <v>61</v>
      </c>
      <c r="B74" s="14" t="str">
        <f>IFERROR(__xludf.DUMMYFUNCTION("if(isblank(A74),"""",filter(Moorings!A:A,Moorings!B:B=left(A74,14),Moorings!D:D=D74))"),"ATAPL-65310-830-0010")</f>
        <v>ATAPL-65310-830-0010</v>
      </c>
      <c r="C74" s="12" t="str">
        <f>IFERROR(__xludf.DUMMYFUNCTION("if(isblank(A74),"""",filter(Moorings!C:C,Moorings!B:B=left(A74,14),Moorings!D:D=D74))"),"SN0010")</f>
        <v>SN0010</v>
      </c>
      <c r="D74" s="32">
        <v>3.0</v>
      </c>
      <c r="E74" s="12" t="str">
        <f>IFERROR(__xludf.DUMMYFUNCTION("if(isblank(A74),"""",filter(Moorings!A:A,Moorings!B:B=A74,Moorings!D:D=D74))"),"ATAPL-67627-00002")</f>
        <v>ATAPL-67627-00002</v>
      </c>
      <c r="F74" s="12" t="str">
        <f>IFERROR(__xludf.DUMMYFUNCTION("if(isblank(A74),"""",filter(Moorings!C:C,Moorings!B:B=A74,Moorings!D:D=D74))"),"16P71179-7234")</f>
        <v>16P71179-7234</v>
      </c>
      <c r="G74" s="23" t="s">
        <v>112</v>
      </c>
      <c r="H74" s="48">
        <v>2.760416E-4</v>
      </c>
      <c r="I74" s="5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27" t="s">
        <v>61</v>
      </c>
      <c r="B75" s="14" t="str">
        <f>IFERROR(__xludf.DUMMYFUNCTION("if(isblank(A75),"""",filter(Moorings!A:A,Moorings!B:B=left(A75,14),Moorings!D:D=D75))"),"ATAPL-65310-830-0010")</f>
        <v>ATAPL-65310-830-0010</v>
      </c>
      <c r="C75" s="12" t="str">
        <f>IFERROR(__xludf.DUMMYFUNCTION("if(isblank(A75),"""",filter(Moorings!C:C,Moorings!B:B=left(A75,14),Moorings!D:D=D75))"),"SN0010")</f>
        <v>SN0010</v>
      </c>
      <c r="D75" s="32">
        <v>3.0</v>
      </c>
      <c r="E75" s="12" t="str">
        <f>IFERROR(__xludf.DUMMYFUNCTION("if(isblank(A75),"""",filter(Moorings!A:A,Moorings!B:B=A75,Moorings!D:D=D75))"),"ATAPL-67627-00002")</f>
        <v>ATAPL-67627-00002</v>
      </c>
      <c r="F75" s="12" t="str">
        <f>IFERROR(__xludf.DUMMYFUNCTION("if(isblank(A75),"""",filter(Moorings!C:C,Moorings!B:B=A75,Moorings!D:D=D75))"),"16P71179-7234")</f>
        <v>16P71179-7234</v>
      </c>
      <c r="G75" s="23" t="s">
        <v>113</v>
      </c>
      <c r="H75" s="48">
        <v>-1.293514E-6</v>
      </c>
      <c r="I75" s="5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27" t="s">
        <v>61</v>
      </c>
      <c r="B76" s="14" t="str">
        <f>IFERROR(__xludf.DUMMYFUNCTION("if(isblank(A76),"""",filter(Moorings!A:A,Moorings!B:B=left(A76,14),Moorings!D:D=D76))"),"ATAPL-65310-830-0010")</f>
        <v>ATAPL-65310-830-0010</v>
      </c>
      <c r="C76" s="12" t="str">
        <f>IFERROR(__xludf.DUMMYFUNCTION("if(isblank(A76),"""",filter(Moorings!C:C,Moorings!B:B=left(A76,14),Moorings!D:D=D76))"),"SN0010")</f>
        <v>SN0010</v>
      </c>
      <c r="D76" s="32">
        <v>3.0</v>
      </c>
      <c r="E76" s="12" t="str">
        <f>IFERROR(__xludf.DUMMYFUNCTION("if(isblank(A76),"""",filter(Moorings!A:A,Moorings!B:B=A76,Moorings!D:D=D76))"),"ATAPL-67627-00002")</f>
        <v>ATAPL-67627-00002</v>
      </c>
      <c r="F76" s="12" t="str">
        <f>IFERROR(__xludf.DUMMYFUNCTION("if(isblank(A76),"""",filter(Moorings!C:C,Moorings!B:B=A76,Moorings!D:D=D76))"),"16P71179-7234")</f>
        <v>16P71179-7234</v>
      </c>
      <c r="G76" s="23" t="s">
        <v>114</v>
      </c>
      <c r="H76" s="48">
        <v>1.870872E-7</v>
      </c>
      <c r="I76" s="5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27" t="s">
        <v>61</v>
      </c>
      <c r="B77" s="14" t="str">
        <f>IFERROR(__xludf.DUMMYFUNCTION("if(isblank(A77),"""",filter(Moorings!A:A,Moorings!B:B=left(A77,14),Moorings!D:D=D77))"),"ATAPL-65310-830-0010")</f>
        <v>ATAPL-65310-830-0010</v>
      </c>
      <c r="C77" s="12" t="str">
        <f>IFERROR(__xludf.DUMMYFUNCTION("if(isblank(A77),"""",filter(Moorings!C:C,Moorings!B:B=left(A77,14),Moorings!D:D=D77))"),"SN0010")</f>
        <v>SN0010</v>
      </c>
      <c r="D77" s="32">
        <v>3.0</v>
      </c>
      <c r="E77" s="12" t="str">
        <f>IFERROR(__xludf.DUMMYFUNCTION("if(isblank(A77),"""",filter(Moorings!A:A,Moorings!B:B=A77,Moorings!D:D=D77))"),"ATAPL-67627-00002")</f>
        <v>ATAPL-67627-00002</v>
      </c>
      <c r="F77" s="12" t="str">
        <f>IFERROR(__xludf.DUMMYFUNCTION("if(isblank(A77),"""",filter(Moorings!C:C,Moorings!B:B=A77,Moorings!D:D=D77))"),"16P71179-7234")</f>
        <v>16P71179-7234</v>
      </c>
      <c r="G77" s="23" t="s">
        <v>115</v>
      </c>
      <c r="H77" s="48">
        <v>-9.57E-8</v>
      </c>
      <c r="I77" s="5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27" t="s">
        <v>61</v>
      </c>
      <c r="B78" s="14" t="str">
        <f>IFERROR(__xludf.DUMMYFUNCTION("if(isblank(A78),"""",filter(Moorings!A:A,Moorings!B:B=left(A78,14),Moorings!D:D=D78))"),"ATAPL-65310-830-0010")</f>
        <v>ATAPL-65310-830-0010</v>
      </c>
      <c r="C78" s="12" t="str">
        <f>IFERROR(__xludf.DUMMYFUNCTION("if(isblank(A78),"""",filter(Moorings!C:C,Moorings!B:B=left(A78,14),Moorings!D:D=D78))"),"SN0010")</f>
        <v>SN0010</v>
      </c>
      <c r="D78" s="32">
        <v>3.0</v>
      </c>
      <c r="E78" s="12" t="str">
        <f>IFERROR(__xludf.DUMMYFUNCTION("if(isblank(A78),"""",filter(Moorings!A:A,Moorings!B:B=A78,Moorings!D:D=D78))"),"ATAPL-67627-00002")</f>
        <v>ATAPL-67627-00002</v>
      </c>
      <c r="F78" s="12" t="str">
        <f>IFERROR(__xludf.DUMMYFUNCTION("if(isblank(A78),"""",filter(Moorings!C:C,Moorings!B:B=A78,Moorings!D:D=D78))"),"16P71179-7234")</f>
        <v>16P71179-7234</v>
      </c>
      <c r="G78" s="23" t="s">
        <v>116</v>
      </c>
      <c r="H78" s="48">
        <v>3.25E-6</v>
      </c>
      <c r="I78" s="5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27" t="s">
        <v>61</v>
      </c>
      <c r="B79" s="14" t="str">
        <f>IFERROR(__xludf.DUMMYFUNCTION("if(isblank(A79),"""",filter(Moorings!A:A,Moorings!B:B=left(A79,14),Moorings!D:D=D79))"),"ATAPL-65310-830-0010")</f>
        <v>ATAPL-65310-830-0010</v>
      </c>
      <c r="C79" s="12" t="str">
        <f>IFERROR(__xludf.DUMMYFUNCTION("if(isblank(A79),"""",filter(Moorings!C:C,Moorings!B:B=left(A79,14),Moorings!D:D=D79))"),"SN0010")</f>
        <v>SN0010</v>
      </c>
      <c r="D79" s="32">
        <v>3.0</v>
      </c>
      <c r="E79" s="12" t="str">
        <f>IFERROR(__xludf.DUMMYFUNCTION("if(isblank(A79),"""",filter(Moorings!A:A,Moorings!B:B=A79,Moorings!D:D=D79))"),"ATAPL-67627-00002")</f>
        <v>ATAPL-67627-00002</v>
      </c>
      <c r="F79" s="12" t="str">
        <f>IFERROR(__xludf.DUMMYFUNCTION("if(isblank(A79),"""",filter(Moorings!C:C,Moorings!B:B=A79,Moorings!D:D=D79))"),"16P71179-7234")</f>
        <v>16P71179-7234</v>
      </c>
      <c r="G79" s="23" t="s">
        <v>117</v>
      </c>
      <c r="H79" s="48">
        <v>-0.9668591</v>
      </c>
      <c r="I79" s="5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27" t="s">
        <v>61</v>
      </c>
      <c r="B80" s="14" t="str">
        <f>IFERROR(__xludf.DUMMYFUNCTION("if(isblank(A80),"""",filter(Moorings!A:A,Moorings!B:B=left(A80,14),Moorings!D:D=D80))"),"ATAPL-65310-830-0010")</f>
        <v>ATAPL-65310-830-0010</v>
      </c>
      <c r="C80" s="12" t="str">
        <f>IFERROR(__xludf.DUMMYFUNCTION("if(isblank(A80),"""",filter(Moorings!C:C,Moorings!B:B=left(A80,14),Moorings!D:D=D80))"),"SN0010")</f>
        <v>SN0010</v>
      </c>
      <c r="D80" s="32">
        <v>3.0</v>
      </c>
      <c r="E80" s="12" t="str">
        <f>IFERROR(__xludf.DUMMYFUNCTION("if(isblank(A80),"""",filter(Moorings!A:A,Moorings!B:B=A80,Moorings!D:D=D80))"),"ATAPL-67627-00002")</f>
        <v>ATAPL-67627-00002</v>
      </c>
      <c r="F80" s="12" t="str">
        <f>IFERROR(__xludf.DUMMYFUNCTION("if(isblank(A80),"""",filter(Moorings!C:C,Moorings!B:B=A80,Moorings!D:D=D80))"),"16P71179-7234")</f>
        <v>16P71179-7234</v>
      </c>
      <c r="G80" s="23" t="s">
        <v>118</v>
      </c>
      <c r="H80" s="48">
        <v>0.1448296</v>
      </c>
      <c r="I80" s="5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27" t="s">
        <v>61</v>
      </c>
      <c r="B81" s="14" t="str">
        <f>IFERROR(__xludf.DUMMYFUNCTION("if(isblank(A81),"""",filter(Moorings!A:A,Moorings!B:B=left(A81,14),Moorings!D:D=D81))"),"ATAPL-65310-830-0010")</f>
        <v>ATAPL-65310-830-0010</v>
      </c>
      <c r="C81" s="12" t="str">
        <f>IFERROR(__xludf.DUMMYFUNCTION("if(isblank(A81),"""",filter(Moorings!C:C,Moorings!B:B=left(A81,14),Moorings!D:D=D81))"),"SN0010")</f>
        <v>SN0010</v>
      </c>
      <c r="D81" s="32">
        <v>3.0</v>
      </c>
      <c r="E81" s="12" t="str">
        <f>IFERROR(__xludf.DUMMYFUNCTION("if(isblank(A81),"""",filter(Moorings!A:A,Moorings!B:B=A81,Moorings!D:D=D81))"),"ATAPL-67627-00002")</f>
        <v>ATAPL-67627-00002</v>
      </c>
      <c r="F81" s="12" t="str">
        <f>IFERROR(__xludf.DUMMYFUNCTION("if(isblank(A81),"""",filter(Moorings!C:C,Moorings!B:B=A81,Moorings!D:D=D81))"),"16P71179-7234")</f>
        <v>16P71179-7234</v>
      </c>
      <c r="G81" s="23" t="s">
        <v>119</v>
      </c>
      <c r="H81" s="48">
        <v>-1.127255E-4</v>
      </c>
      <c r="I81" s="5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27" t="s">
        <v>61</v>
      </c>
      <c r="B82" s="14" t="str">
        <f>IFERROR(__xludf.DUMMYFUNCTION("if(isblank(A82),"""",filter(Moorings!A:A,Moorings!B:B=left(A82,14),Moorings!D:D=D82))"),"ATAPL-65310-830-0010")</f>
        <v>ATAPL-65310-830-0010</v>
      </c>
      <c r="C82" s="12" t="str">
        <f>IFERROR(__xludf.DUMMYFUNCTION("if(isblank(A82),"""",filter(Moorings!C:C,Moorings!B:B=left(A82,14),Moorings!D:D=D82))"),"SN0010")</f>
        <v>SN0010</v>
      </c>
      <c r="D82" s="32">
        <v>3.0</v>
      </c>
      <c r="E82" s="12" t="str">
        <f>IFERROR(__xludf.DUMMYFUNCTION("if(isblank(A82),"""",filter(Moorings!A:A,Moorings!B:B=A82,Moorings!D:D=D82))"),"ATAPL-67627-00002")</f>
        <v>ATAPL-67627-00002</v>
      </c>
      <c r="F82" s="12" t="str">
        <f>IFERROR(__xludf.DUMMYFUNCTION("if(isblank(A82),"""",filter(Moorings!C:C,Moorings!B:B=A82,Moorings!D:D=D82))"),"16P71179-7234")</f>
        <v>16P71179-7234</v>
      </c>
      <c r="G82" s="23" t="s">
        <v>120</v>
      </c>
      <c r="H82" s="48">
        <v>2.801209E-5</v>
      </c>
      <c r="I82" s="5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27" t="s">
        <v>61</v>
      </c>
      <c r="B83" s="14" t="str">
        <f>IFERROR(__xludf.DUMMYFUNCTION("if(isblank(A83),"""",filter(Moorings!A:A,Moorings!B:B=left(A83,14),Moorings!D:D=D83))"),"ATAPL-65310-830-0010")</f>
        <v>ATAPL-65310-830-0010</v>
      </c>
      <c r="C83" s="12" t="str">
        <f>IFERROR(__xludf.DUMMYFUNCTION("if(isblank(A83),"""",filter(Moorings!C:C,Moorings!B:B=left(A83,14),Moorings!D:D=D83))"),"SN0010")</f>
        <v>SN0010</v>
      </c>
      <c r="D83" s="32">
        <v>3.0</v>
      </c>
      <c r="E83" s="12" t="str">
        <f>IFERROR(__xludf.DUMMYFUNCTION("if(isblank(A83),"""",filter(Moorings!A:A,Moorings!B:B=A83,Moorings!D:D=D83))"),"ATAPL-67627-00002")</f>
        <v>ATAPL-67627-00002</v>
      </c>
      <c r="F83" s="12" t="str">
        <f>IFERROR(__xludf.DUMMYFUNCTION("if(isblank(A83),"""",filter(Moorings!C:C,Moorings!B:B=A83,Moorings!D:D=D83))"),"16P71179-7234")</f>
        <v>16P71179-7234</v>
      </c>
      <c r="G83" s="23" t="s">
        <v>121</v>
      </c>
      <c r="H83" s="48">
        <v>0.7794366</v>
      </c>
      <c r="I83" s="5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27" t="s">
        <v>61</v>
      </c>
      <c r="B84" s="14" t="str">
        <f>IFERROR(__xludf.DUMMYFUNCTION("if(isblank(A84),"""",filter(Moorings!A:A,Moorings!B:B=left(A84,14),Moorings!D:D=D84))"),"ATAPL-65310-830-0010")</f>
        <v>ATAPL-65310-830-0010</v>
      </c>
      <c r="C84" s="12" t="str">
        <f>IFERROR(__xludf.DUMMYFUNCTION("if(isblank(A84),"""",filter(Moorings!C:C,Moorings!B:B=left(A84,14),Moorings!D:D=D84))"),"SN0010")</f>
        <v>SN0010</v>
      </c>
      <c r="D84" s="32">
        <v>3.0</v>
      </c>
      <c r="E84" s="12" t="str">
        <f>IFERROR(__xludf.DUMMYFUNCTION("if(isblank(A84),"""",filter(Moorings!A:A,Moorings!B:B=A84,Moorings!D:D=D84))"),"ATAPL-67627-00002")</f>
        <v>ATAPL-67627-00002</v>
      </c>
      <c r="F84" s="12" t="str">
        <f>IFERROR(__xludf.DUMMYFUNCTION("if(isblank(A84),"""",filter(Moorings!C:C,Moorings!B:B=A84,Moorings!D:D=D84))"),"16P71179-7234")</f>
        <v>16P71179-7234</v>
      </c>
      <c r="G84" s="23" t="s">
        <v>122</v>
      </c>
      <c r="H84" s="48">
        <v>0.01558914</v>
      </c>
      <c r="I84" s="5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27" t="s">
        <v>61</v>
      </c>
      <c r="B85" s="14" t="str">
        <f>IFERROR(__xludf.DUMMYFUNCTION("if(isblank(A85),"""",filter(Moorings!A:A,Moorings!B:B=left(A85,14),Moorings!D:D=D85))"),"ATAPL-65310-830-0010")</f>
        <v>ATAPL-65310-830-0010</v>
      </c>
      <c r="C85" s="12" t="str">
        <f>IFERROR(__xludf.DUMMYFUNCTION("if(isblank(A85),"""",filter(Moorings!C:C,Moorings!B:B=left(A85,14),Moorings!D:D=D85))"),"SN0010")</f>
        <v>SN0010</v>
      </c>
      <c r="D85" s="32">
        <v>3.0</v>
      </c>
      <c r="E85" s="12" t="str">
        <f>IFERROR(__xludf.DUMMYFUNCTION("if(isblank(A85),"""",filter(Moorings!A:A,Moorings!B:B=A85,Moorings!D:D=D85))"),"ATAPL-67627-00002")</f>
        <v>ATAPL-67627-00002</v>
      </c>
      <c r="F85" s="12" t="str">
        <f>IFERROR(__xludf.DUMMYFUNCTION("if(isblank(A85),"""",filter(Moorings!C:C,Moorings!B:B=A85,Moorings!D:D=D85))"),"16P71179-7234")</f>
        <v>16P71179-7234</v>
      </c>
      <c r="G85" s="23" t="s">
        <v>123</v>
      </c>
      <c r="H85" s="48">
        <v>-6.452937E-10</v>
      </c>
      <c r="I85" s="5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27" t="s">
        <v>61</v>
      </c>
      <c r="B86" s="14" t="str">
        <f>IFERROR(__xludf.DUMMYFUNCTION("if(isblank(A86),"""",filter(Moorings!A:A,Moorings!B:B=left(A86,14),Moorings!D:D=D86))"),"ATAPL-65310-830-0010")</f>
        <v>ATAPL-65310-830-0010</v>
      </c>
      <c r="C86" s="12" t="str">
        <f>IFERROR(__xludf.DUMMYFUNCTION("if(isblank(A86),"""",filter(Moorings!C:C,Moorings!B:B=left(A86,14),Moorings!D:D=D86))"),"SN0010")</f>
        <v>SN0010</v>
      </c>
      <c r="D86" s="32">
        <v>3.0</v>
      </c>
      <c r="E86" s="12" t="str">
        <f>IFERROR(__xludf.DUMMYFUNCTION("if(isblank(A86),"""",filter(Moorings!A:A,Moorings!B:B=A86,Moorings!D:D=D86))"),"ATAPL-67627-00002")</f>
        <v>ATAPL-67627-00002</v>
      </c>
      <c r="F86" s="12" t="str">
        <f>IFERROR(__xludf.DUMMYFUNCTION("if(isblank(A86),"""",filter(Moorings!C:C,Moorings!B:B=A86,Moorings!D:D=D86))"),"16P71179-7234")</f>
        <v>16P71179-7234</v>
      </c>
      <c r="G86" s="23" t="s">
        <v>127</v>
      </c>
      <c r="H86" s="48">
        <v>526799.7</v>
      </c>
      <c r="I86" s="5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27" t="s">
        <v>61</v>
      </c>
      <c r="B87" s="14" t="str">
        <f>IFERROR(__xludf.DUMMYFUNCTION("if(isblank(A87),"""",filter(Moorings!A:A,Moorings!B:B=left(A87,14),Moorings!D:D=D87))"),"ATAPL-65310-830-0010")</f>
        <v>ATAPL-65310-830-0010</v>
      </c>
      <c r="C87" s="12" t="str">
        <f>IFERROR(__xludf.DUMMYFUNCTION("if(isblank(A87),"""",filter(Moorings!C:C,Moorings!B:B=left(A87,14),Moorings!D:D=D87))"),"SN0010")</f>
        <v>SN0010</v>
      </c>
      <c r="D87" s="32">
        <v>3.0</v>
      </c>
      <c r="E87" s="12" t="str">
        <f>IFERROR(__xludf.DUMMYFUNCTION("if(isblank(A87),"""",filter(Moorings!A:A,Moorings!B:B=A87,Moorings!D:D=D87))"),"ATAPL-67627-00002")</f>
        <v>ATAPL-67627-00002</v>
      </c>
      <c r="F87" s="12" t="str">
        <f>IFERROR(__xludf.DUMMYFUNCTION("if(isblank(A87),"""",filter(Moorings!C:C,Moorings!B:B=A87,Moorings!D:D=D87))"),"16P71179-7234")</f>
        <v>16P71179-7234</v>
      </c>
      <c r="G87" s="23" t="s">
        <v>128</v>
      </c>
      <c r="H87" s="48">
        <v>5.242161</v>
      </c>
      <c r="I87" s="5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27" t="s">
        <v>61</v>
      </c>
      <c r="B88" s="14" t="str">
        <f>IFERROR(__xludf.DUMMYFUNCTION("if(isblank(A88),"""",filter(Moorings!A:A,Moorings!B:B=left(A88,14),Moorings!D:D=D88))"),"ATAPL-65310-830-0010")</f>
        <v>ATAPL-65310-830-0010</v>
      </c>
      <c r="C88" s="12" t="str">
        <f>IFERROR(__xludf.DUMMYFUNCTION("if(isblank(A88),"""",filter(Moorings!C:C,Moorings!B:B=left(A88,14),Moorings!D:D=D88))"),"SN0010")</f>
        <v>SN0010</v>
      </c>
      <c r="D88" s="32">
        <v>3.0</v>
      </c>
      <c r="E88" s="12" t="str">
        <f>IFERROR(__xludf.DUMMYFUNCTION("if(isblank(A88),"""",filter(Moorings!A:A,Moorings!B:B=A88,Moorings!D:D=D88))"),"ATAPL-67627-00002")</f>
        <v>ATAPL-67627-00002</v>
      </c>
      <c r="F88" s="12" t="str">
        <f>IFERROR(__xludf.DUMMYFUNCTION("if(isblank(A88),"""",filter(Moorings!C:C,Moorings!B:B=A88,Moorings!D:D=D88))"),"16P71179-7234")</f>
        <v>16P71179-7234</v>
      </c>
      <c r="G88" s="23" t="s">
        <v>129</v>
      </c>
      <c r="H88" s="48">
        <v>-0.1343871</v>
      </c>
      <c r="I88" s="5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27" t="s">
        <v>61</v>
      </c>
      <c r="B89" s="14" t="str">
        <f>IFERROR(__xludf.DUMMYFUNCTION("if(isblank(A89),"""",filter(Moorings!A:A,Moorings!B:B=left(A89,14),Moorings!D:D=D89))"),"ATAPL-65310-830-0010")</f>
        <v>ATAPL-65310-830-0010</v>
      </c>
      <c r="C89" s="12" t="str">
        <f>IFERROR(__xludf.DUMMYFUNCTION("if(isblank(A89),"""",filter(Moorings!C:C,Moorings!B:B=left(A89,14),Moorings!D:D=D89))"),"SN0010")</f>
        <v>SN0010</v>
      </c>
      <c r="D89" s="32">
        <v>3.0</v>
      </c>
      <c r="E89" s="12" t="str">
        <f>IFERROR(__xludf.DUMMYFUNCTION("if(isblank(A89),"""",filter(Moorings!A:A,Moorings!B:B=A89,Moorings!D:D=D89))"),"ATAPL-67627-00002")</f>
        <v>ATAPL-67627-00002</v>
      </c>
      <c r="F89" s="12" t="str">
        <f>IFERROR(__xludf.DUMMYFUNCTION("if(isblank(A89),"""",filter(Moorings!C:C,Moorings!B:B=A89,Moorings!D:D=D89))"),"16P71179-7234")</f>
        <v>16P71179-7234</v>
      </c>
      <c r="G89" s="23" t="s">
        <v>130</v>
      </c>
      <c r="H89" s="48">
        <v>25.50663</v>
      </c>
      <c r="I89" s="5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27" t="s">
        <v>61</v>
      </c>
      <c r="B90" s="14" t="str">
        <f>IFERROR(__xludf.DUMMYFUNCTION("if(isblank(A90),"""",filter(Moorings!A:A,Moorings!B:B=left(A90,14),Moorings!D:D=D90))"),"ATAPL-65310-830-0010")</f>
        <v>ATAPL-65310-830-0010</v>
      </c>
      <c r="C90" s="12" t="str">
        <f>IFERROR(__xludf.DUMMYFUNCTION("if(isblank(A90),"""",filter(Moorings!C:C,Moorings!B:B=left(A90,14),Moorings!D:D=D90))"),"SN0010")</f>
        <v>SN0010</v>
      </c>
      <c r="D90" s="32">
        <v>3.0</v>
      </c>
      <c r="E90" s="12" t="str">
        <f>IFERROR(__xludf.DUMMYFUNCTION("if(isblank(A90),"""",filter(Moorings!A:A,Moorings!B:B=A90,Moorings!D:D=D90))"),"ATAPL-67627-00002")</f>
        <v>ATAPL-67627-00002</v>
      </c>
      <c r="F90" s="12" t="str">
        <f>IFERROR(__xludf.DUMMYFUNCTION("if(isblank(A90),"""",filter(Moorings!C:C,Moorings!B:B=A90,Moorings!D:D=D90))"),"16P71179-7234")</f>
        <v>16P71179-7234</v>
      </c>
      <c r="G90" s="23" t="s">
        <v>131</v>
      </c>
      <c r="H90" s="48">
        <v>1.25E-4</v>
      </c>
      <c r="I90" s="5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27" t="s">
        <v>61</v>
      </c>
      <c r="B91" s="14" t="str">
        <f>IFERROR(__xludf.DUMMYFUNCTION("if(isblank(A91),"""",filter(Moorings!A:A,Moorings!B:B=left(A91,14),Moorings!D:D=D91))"),"ATAPL-65310-830-0010")</f>
        <v>ATAPL-65310-830-0010</v>
      </c>
      <c r="C91" s="12" t="str">
        <f>IFERROR(__xludf.DUMMYFUNCTION("if(isblank(A91),"""",filter(Moorings!C:C,Moorings!B:B=left(A91,14),Moorings!D:D=D91))"),"SN0010")</f>
        <v>SN0010</v>
      </c>
      <c r="D91" s="32">
        <v>3.0</v>
      </c>
      <c r="E91" s="12" t="str">
        <f>IFERROR(__xludf.DUMMYFUNCTION("if(isblank(A91),"""",filter(Moorings!A:A,Moorings!B:B=A91,Moorings!D:D=D91))"),"ATAPL-67627-00002")</f>
        <v>ATAPL-67627-00002</v>
      </c>
      <c r="F91" s="12" t="str">
        <f>IFERROR(__xludf.DUMMYFUNCTION("if(isblank(A91),"""",filter(Moorings!C:C,Moorings!B:B=A91,Moorings!D:D=D91))"),"16P71179-7234")</f>
        <v>16P71179-7234</v>
      </c>
      <c r="G91" s="23" t="s">
        <v>132</v>
      </c>
      <c r="H91" s="48">
        <v>0.0</v>
      </c>
      <c r="I91" s="5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27" t="s">
        <v>61</v>
      </c>
      <c r="B92" s="14" t="str">
        <f>IFERROR(__xludf.DUMMYFUNCTION("if(isblank(A92),"""",filter(Moorings!A:A,Moorings!B:B=left(A92,14),Moorings!D:D=D92))"),"ATAPL-65310-830-0010")</f>
        <v>ATAPL-65310-830-0010</v>
      </c>
      <c r="C92" s="12" t="str">
        <f>IFERROR(__xludf.DUMMYFUNCTION("if(isblank(A92),"""",filter(Moorings!C:C,Moorings!B:B=left(A92,14),Moorings!D:D=D92))"),"SN0010")</f>
        <v>SN0010</v>
      </c>
      <c r="D92" s="32">
        <v>3.0</v>
      </c>
      <c r="E92" s="12" t="str">
        <f>IFERROR(__xludf.DUMMYFUNCTION("if(isblank(A92),"""",filter(Moorings!A:A,Moorings!B:B=A92,Moorings!D:D=D92))"),"ATAPL-67627-00002")</f>
        <v>ATAPL-67627-00002</v>
      </c>
      <c r="F92" s="12" t="str">
        <f>IFERROR(__xludf.DUMMYFUNCTION("if(isblank(A92),"""",filter(Moorings!C:C,Moorings!B:B=A92,Moorings!D:D=D92))"),"16P71179-7234")</f>
        <v>16P71179-7234</v>
      </c>
      <c r="G92" s="23" t="s">
        <v>124</v>
      </c>
      <c r="H92" s="48">
        <v>-61.83558</v>
      </c>
      <c r="I92" s="5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27" t="s">
        <v>61</v>
      </c>
      <c r="B93" s="14" t="str">
        <f>IFERROR(__xludf.DUMMYFUNCTION("if(isblank(A93),"""",filter(Moorings!A:A,Moorings!B:B=left(A93,14),Moorings!D:D=D93))"),"ATAPL-65310-830-0010")</f>
        <v>ATAPL-65310-830-0010</v>
      </c>
      <c r="C93" s="12" t="str">
        <f>IFERROR(__xludf.DUMMYFUNCTION("if(isblank(A93),"""",filter(Moorings!C:C,Moorings!B:B=left(A93,14),Moorings!D:D=D93))"),"SN0010")</f>
        <v>SN0010</v>
      </c>
      <c r="D93" s="32">
        <v>3.0</v>
      </c>
      <c r="E93" s="12" t="str">
        <f>IFERROR(__xludf.DUMMYFUNCTION("if(isblank(A93),"""",filter(Moorings!A:A,Moorings!B:B=A93,Moorings!D:D=D93))"),"ATAPL-67627-00002")</f>
        <v>ATAPL-67627-00002</v>
      </c>
      <c r="F93" s="12" t="str">
        <f>IFERROR(__xludf.DUMMYFUNCTION("if(isblank(A93),"""",filter(Moorings!C:C,Moorings!B:B=A93,Moorings!D:D=D93))"),"16P71179-7234")</f>
        <v>16P71179-7234</v>
      </c>
      <c r="G93" s="23" t="s">
        <v>125</v>
      </c>
      <c r="H93" s="48">
        <v>53.54227</v>
      </c>
      <c r="I93" s="5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27" t="s">
        <v>61</v>
      </c>
      <c r="B94" s="14" t="str">
        <f>IFERROR(__xludf.DUMMYFUNCTION("if(isblank(A94),"""",filter(Moorings!A:A,Moorings!B:B=left(A94,14),Moorings!D:D=D94))"),"ATAPL-65310-830-0010")</f>
        <v>ATAPL-65310-830-0010</v>
      </c>
      <c r="C94" s="12" t="str">
        <f>IFERROR(__xludf.DUMMYFUNCTION("if(isblank(A94),"""",filter(Moorings!C:C,Moorings!B:B=left(A94,14),Moorings!D:D=D94))"),"SN0010")</f>
        <v>SN0010</v>
      </c>
      <c r="D94" s="32">
        <v>3.0</v>
      </c>
      <c r="E94" s="12" t="str">
        <f>IFERROR(__xludf.DUMMYFUNCTION("if(isblank(A94),"""",filter(Moorings!A:A,Moorings!B:B=A94,Moorings!D:D=D94))"),"ATAPL-67627-00002")</f>
        <v>ATAPL-67627-00002</v>
      </c>
      <c r="F94" s="12" t="str">
        <f>IFERROR(__xludf.DUMMYFUNCTION("if(isblank(A94),"""",filter(Moorings!C:C,Moorings!B:B=A94,Moorings!D:D=D94))"),"16P71179-7234")</f>
        <v>16P71179-7234</v>
      </c>
      <c r="G94" s="23" t="s">
        <v>126</v>
      </c>
      <c r="H94" s="48">
        <v>-0.370272</v>
      </c>
      <c r="I94" s="5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18"/>
      <c r="B95" s="14"/>
      <c r="C95" s="12"/>
      <c r="D95" s="11"/>
      <c r="E95" s="12"/>
      <c r="F95" s="12"/>
      <c r="G95" s="5"/>
      <c r="H95" s="47"/>
      <c r="I95" s="5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18" t="s">
        <v>66</v>
      </c>
      <c r="B96" s="14" t="str">
        <f>IFERROR(__xludf.DUMMYFUNCTION("if(isblank(A96),"""",filter(Moorings!A:A,Moorings!B:B=left(A96,14),Moorings!D:D=D96))"),"ATAPL-65310-010-0003")</f>
        <v>ATAPL-65310-010-0003</v>
      </c>
      <c r="C96" s="12" t="str">
        <f>IFERROR(__xludf.DUMMYFUNCTION("if(isblank(A96),"""",filter(Moorings!C:C,Moorings!B:B=left(A96,14),Moorings!D:D=D96))"),"SN0003")</f>
        <v>SN0003</v>
      </c>
      <c r="D96" s="11">
        <v>1.0</v>
      </c>
      <c r="E96" s="12" t="str">
        <f>IFERROR(__xludf.DUMMYFUNCTION("if(isblank(A96),"""",filter(Moorings!A:A,Moorings!B:B=A96,Moorings!D:D=D96))"),"ATAPL-69943-00002")</f>
        <v>ATAPL-69943-00002</v>
      </c>
      <c r="F96" s="12" t="str">
        <f>IFERROR(__xludf.DUMMYFUNCTION("if(isblank(A96),"""",filter(Moorings!C:C,Moorings!B:B=A96,Moorings!D:D=D96))"),"155")</f>
        <v>155</v>
      </c>
      <c r="G96" s="5" t="s">
        <v>133</v>
      </c>
      <c r="H96" s="47" t="s">
        <v>134</v>
      </c>
      <c r="I96" s="5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18" t="s">
        <v>66</v>
      </c>
      <c r="B97" s="14" t="str">
        <f>IFERROR(__xludf.DUMMYFUNCTION("if(isblank(A97),"""",filter(Moorings!A:A,Moorings!B:B=left(A97,14),Moorings!D:D=D97))"),"ATAPL-65310-010-0003")</f>
        <v>ATAPL-65310-010-0003</v>
      </c>
      <c r="C97" s="12" t="str">
        <f>IFERROR(__xludf.DUMMYFUNCTION("if(isblank(A97),"""",filter(Moorings!C:C,Moorings!B:B=left(A97,14),Moorings!D:D=D97))"),"SN0003")</f>
        <v>SN0003</v>
      </c>
      <c r="D97" s="11">
        <v>1.0</v>
      </c>
      <c r="E97" s="12" t="str">
        <f>IFERROR(__xludf.DUMMYFUNCTION("if(isblank(A97),"""",filter(Moorings!A:A,Moorings!B:B=A97,Moorings!D:D=D97))"),"ATAPL-69943-00002")</f>
        <v>ATAPL-69943-00002</v>
      </c>
      <c r="F97" s="12" t="str">
        <f>IFERROR(__xludf.DUMMYFUNCTION("if(isblank(A97),"""",filter(Moorings!C:C,Moorings!B:B=A97,Moorings!D:D=D97))"),"155")</f>
        <v>155</v>
      </c>
      <c r="G97" s="5" t="s">
        <v>135</v>
      </c>
      <c r="H97" s="47" t="s">
        <v>136</v>
      </c>
      <c r="I97" s="5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18" t="s">
        <v>66</v>
      </c>
      <c r="B98" s="14" t="str">
        <f>IFERROR(__xludf.DUMMYFUNCTION("if(isblank(A98),"""",filter(Moorings!A:A,Moorings!B:B=left(A98,14),Moorings!D:D=D98))"),"ATAPL-65310-010-0003")</f>
        <v>ATAPL-65310-010-0003</v>
      </c>
      <c r="C98" s="12" t="str">
        <f>IFERROR(__xludf.DUMMYFUNCTION("if(isblank(A98),"""",filter(Moorings!C:C,Moorings!B:B=left(A98,14),Moorings!D:D=D98))"),"SN0003")</f>
        <v>SN0003</v>
      </c>
      <c r="D98" s="11">
        <v>1.0</v>
      </c>
      <c r="E98" s="12" t="str">
        <f>IFERROR(__xludf.DUMMYFUNCTION("if(isblank(A98),"""",filter(Moorings!A:A,Moorings!B:B=A98,Moorings!D:D=D98))"),"ATAPL-69943-00002")</f>
        <v>ATAPL-69943-00002</v>
      </c>
      <c r="F98" s="12" t="str">
        <f>IFERROR(__xludf.DUMMYFUNCTION("if(isblank(A98),"""",filter(Moorings!C:C,Moorings!B:B=A98,Moorings!D:D=D98))"),"155")</f>
        <v>155</v>
      </c>
      <c r="G98" s="5" t="s">
        <v>137</v>
      </c>
      <c r="H98" s="47">
        <v>15.6</v>
      </c>
      <c r="I98" s="5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18" t="s">
        <v>66</v>
      </c>
      <c r="B99" s="14" t="str">
        <f>IFERROR(__xludf.DUMMYFUNCTION("if(isblank(A99),"""",filter(Moorings!A:A,Moorings!B:B=left(A99,14),Moorings!D:D=D99))"),"ATAPL-65310-010-0003")</f>
        <v>ATAPL-65310-010-0003</v>
      </c>
      <c r="C99" s="12" t="str">
        <f>IFERROR(__xludf.DUMMYFUNCTION("if(isblank(A99),"""",filter(Moorings!C:C,Moorings!B:B=left(A99,14),Moorings!D:D=D99))"),"SN0003")</f>
        <v>SN0003</v>
      </c>
      <c r="D99" s="11">
        <v>1.0</v>
      </c>
      <c r="E99" s="12" t="str">
        <f>IFERROR(__xludf.DUMMYFUNCTION("if(isblank(A99),"""",filter(Moorings!A:A,Moorings!B:B=A99,Moorings!D:D=D99))"),"ATAPL-69943-00002")</f>
        <v>ATAPL-69943-00002</v>
      </c>
      <c r="F99" s="12" t="str">
        <f>IFERROR(__xludf.DUMMYFUNCTION("if(isblank(A99),"""",filter(Moorings!C:C,Moorings!B:B=A99,Moorings!D:D=D99))"),"155")</f>
        <v>155</v>
      </c>
      <c r="G99" s="5" t="s">
        <v>138</v>
      </c>
      <c r="H99" s="47" t="s">
        <v>139</v>
      </c>
      <c r="I99" s="5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18" t="s">
        <v>66</v>
      </c>
      <c r="B100" s="14" t="str">
        <f>IFERROR(__xludf.DUMMYFUNCTION("if(isblank(A100),"""",filter(Moorings!A:A,Moorings!B:B=left(A100,14),Moorings!D:D=D100))"),"ATAPL-65310-010-0003")</f>
        <v>ATAPL-65310-010-0003</v>
      </c>
      <c r="C100" s="12" t="str">
        <f>IFERROR(__xludf.DUMMYFUNCTION("if(isblank(A100),"""",filter(Moorings!C:C,Moorings!B:B=left(A100,14),Moorings!D:D=D100))"),"SN0003")</f>
        <v>SN0003</v>
      </c>
      <c r="D100" s="11">
        <v>1.0</v>
      </c>
      <c r="E100" s="12" t="str">
        <f>IFERROR(__xludf.DUMMYFUNCTION("if(isblank(A100),"""",filter(Moorings!A:A,Moorings!B:B=A100,Moorings!D:D=D100))"),"ATAPL-69943-00002")</f>
        <v>ATAPL-69943-00002</v>
      </c>
      <c r="F100" s="12" t="str">
        <f>IFERROR(__xludf.DUMMYFUNCTION("if(isblank(A100),"""",filter(Moorings!C:C,Moorings!B:B=A100,Moorings!D:D=D100))"),"155")</f>
        <v>155</v>
      </c>
      <c r="G100" s="5" t="s">
        <v>140</v>
      </c>
      <c r="H100" s="47" t="s">
        <v>141</v>
      </c>
      <c r="I100" s="5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18" t="s">
        <v>66</v>
      </c>
      <c r="B101" s="14" t="str">
        <f>IFERROR(__xludf.DUMMYFUNCTION("if(isblank(A101),"""",filter(Moorings!A:A,Moorings!B:B=left(A101,14),Moorings!D:D=D101))"),"ATAPL-65310-010-0003")</f>
        <v>ATAPL-65310-010-0003</v>
      </c>
      <c r="C101" s="12" t="str">
        <f>IFERROR(__xludf.DUMMYFUNCTION("if(isblank(A101),"""",filter(Moorings!C:C,Moorings!B:B=left(A101,14),Moorings!D:D=D101))"),"SN0003")</f>
        <v>SN0003</v>
      </c>
      <c r="D101" s="11">
        <v>1.0</v>
      </c>
      <c r="E101" s="12" t="str">
        <f>IFERROR(__xludf.DUMMYFUNCTION("if(isblank(A101),"""",filter(Moorings!A:A,Moorings!B:B=A101,Moorings!D:D=D101))"),"ATAPL-69943-00002")</f>
        <v>ATAPL-69943-00002</v>
      </c>
      <c r="F101" s="12" t="str">
        <f>IFERROR(__xludf.DUMMYFUNCTION("if(isblank(A101),"""",filter(Moorings!C:C,Moorings!B:B=A101,Moorings!D:D=D101))"),"155")</f>
        <v>155</v>
      </c>
      <c r="G101" s="5" t="s">
        <v>142</v>
      </c>
      <c r="H101" s="50" t="s">
        <v>143</v>
      </c>
      <c r="I101" s="51" t="s">
        <v>144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18" t="s">
        <v>66</v>
      </c>
      <c r="B102" s="14" t="str">
        <f>IFERROR(__xludf.DUMMYFUNCTION("if(isblank(A102),"""",filter(Moorings!A:A,Moorings!B:B=left(A102,14),Moorings!D:D=D102))"),"ATAPL-65310-010-0003")</f>
        <v>ATAPL-65310-010-0003</v>
      </c>
      <c r="C102" s="12" t="str">
        <f>IFERROR(__xludf.DUMMYFUNCTION("if(isblank(A102),"""",filter(Moorings!C:C,Moorings!B:B=left(A102,14),Moorings!D:D=D102))"),"SN0003")</f>
        <v>SN0003</v>
      </c>
      <c r="D102" s="11">
        <v>1.0</v>
      </c>
      <c r="E102" s="12" t="str">
        <f>IFERROR(__xludf.DUMMYFUNCTION("if(isblank(A102),"""",filter(Moorings!A:A,Moorings!B:B=A102,Moorings!D:D=D102))"),"ATAPL-69943-00002")</f>
        <v>ATAPL-69943-00002</v>
      </c>
      <c r="F102" s="12" t="str">
        <f>IFERROR(__xludf.DUMMYFUNCTION("if(isblank(A102),"""",filter(Moorings!C:C,Moorings!B:B=A102,Moorings!D:D=D102))"),"155")</f>
        <v>155</v>
      </c>
      <c r="G102" s="5" t="s">
        <v>145</v>
      </c>
      <c r="H102" s="47" t="s">
        <v>146</v>
      </c>
      <c r="I102" s="5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18" t="s">
        <v>66</v>
      </c>
      <c r="B103" s="14" t="str">
        <f>IFERROR(__xludf.DUMMYFUNCTION("if(isblank(A103),"""",filter(Moorings!A:A,Moorings!B:B=left(A103,14),Moorings!D:D=D103))"),"ATAPL-65310-010-0003")</f>
        <v>ATAPL-65310-010-0003</v>
      </c>
      <c r="C103" s="12" t="str">
        <f>IFERROR(__xludf.DUMMYFUNCTION("if(isblank(A103),"""",filter(Moorings!C:C,Moorings!B:B=left(A103,14),Moorings!D:D=D103))"),"SN0003")</f>
        <v>SN0003</v>
      </c>
      <c r="D103" s="11">
        <v>1.0</v>
      </c>
      <c r="E103" s="12" t="str">
        <f>IFERROR(__xludf.DUMMYFUNCTION("if(isblank(A103),"""",filter(Moorings!A:A,Moorings!B:B=A103,Moorings!D:D=D103))"),"ATAPL-69943-00002")</f>
        <v>ATAPL-69943-00002</v>
      </c>
      <c r="F103" s="12" t="str">
        <f>IFERROR(__xludf.DUMMYFUNCTION("if(isblank(A103),"""",filter(Moorings!C:C,Moorings!B:B=A103,Moorings!D:D=D103))"),"155")</f>
        <v>155</v>
      </c>
      <c r="G103" s="5" t="s">
        <v>147</v>
      </c>
      <c r="H103" s="47" t="s">
        <v>148</v>
      </c>
      <c r="I103" s="5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18"/>
      <c r="B104" s="14" t="str">
        <f>IFERROR(__xludf.DUMMYFUNCTION("if(isblank(A104),"""",filter(Moorings!A:A,Moorings!B:B=left(A104,14),Moorings!D:D=D104))"),"")</f>
        <v/>
      </c>
      <c r="C104" s="12" t="str">
        <f>IFERROR(__xludf.DUMMYFUNCTION("if(isblank(A104),"""",filter(Moorings!C:C,Moorings!B:B=left(A104,14),Moorings!D:D=D104))"),"")</f>
        <v/>
      </c>
      <c r="D104" s="11"/>
      <c r="E104" s="12" t="str">
        <f>IFERROR(__xludf.DUMMYFUNCTION("if(isblank(A104),"""",filter(Moorings!A:A,Moorings!B:B=A104,Moorings!D:D=D104))"),"")</f>
        <v/>
      </c>
      <c r="F104" s="12" t="str">
        <f>IFERROR(__xludf.DUMMYFUNCTION("if(isblank(A104),"""",filter(Moorings!C:C,Moorings!B:B=A104,Moorings!D:D=D104))"),"")</f>
        <v/>
      </c>
      <c r="G104" s="5"/>
      <c r="H104" s="47"/>
      <c r="I104" s="5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18" t="s">
        <v>66</v>
      </c>
      <c r="B105" s="14" t="str">
        <f>IFERROR(__xludf.DUMMYFUNCTION("if(isblank(A105),"""",filter(Moorings!A:A,Moorings!B:B=left(A105,14),Moorings!D:D=D105))"),"ATAPL-65310-830-0010")</f>
        <v>ATAPL-65310-830-0010</v>
      </c>
      <c r="C105" s="12" t="str">
        <f>IFERROR(__xludf.DUMMYFUNCTION("if(isblank(A105),"""",filter(Moorings!C:C,Moorings!B:B=left(A105,14),Moorings!D:D=D105))"),"SN0010")</f>
        <v>SN0010</v>
      </c>
      <c r="D105" s="11">
        <v>2.0</v>
      </c>
      <c r="E105" s="12" t="str">
        <f>IFERROR(__xludf.DUMMYFUNCTION("if(isblank(A105),"""",filter(Moorings!A:A,Moorings!B:B=A105,Moorings!D:D=D105))"),"ATAPL-69943-00006")</f>
        <v>ATAPL-69943-00006</v>
      </c>
      <c r="F105" s="12" t="str">
        <f>IFERROR(__xludf.DUMMYFUNCTION("if(isblank(A105),"""",filter(Moorings!C:C,Moorings!B:B=A105,Moorings!D:D=D105))"),"204")</f>
        <v>204</v>
      </c>
      <c r="G105" s="5" t="s">
        <v>133</v>
      </c>
      <c r="H105" s="47" t="s">
        <v>149</v>
      </c>
      <c r="I105" s="5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18" t="s">
        <v>66</v>
      </c>
      <c r="B106" s="14" t="str">
        <f>IFERROR(__xludf.DUMMYFUNCTION("if(isblank(A106),"""",filter(Moorings!A:A,Moorings!B:B=left(A106,14),Moorings!D:D=D106))"),"ATAPL-65310-830-0010")</f>
        <v>ATAPL-65310-830-0010</v>
      </c>
      <c r="C106" s="12" t="str">
        <f>IFERROR(__xludf.DUMMYFUNCTION("if(isblank(A106),"""",filter(Moorings!C:C,Moorings!B:B=left(A106,14),Moorings!D:D=D106))"),"SN0010")</f>
        <v>SN0010</v>
      </c>
      <c r="D106" s="11">
        <v>2.0</v>
      </c>
      <c r="E106" s="12" t="str">
        <f>IFERROR(__xludf.DUMMYFUNCTION("if(isblank(A106),"""",filter(Moorings!A:A,Moorings!B:B=A106,Moorings!D:D=D106))"),"ATAPL-69943-00006")</f>
        <v>ATAPL-69943-00006</v>
      </c>
      <c r="F106" s="12" t="str">
        <f>IFERROR(__xludf.DUMMYFUNCTION("if(isblank(A106),"""",filter(Moorings!C:C,Moorings!B:B=A106,Moorings!D:D=D106))"),"204")</f>
        <v>204</v>
      </c>
      <c r="G106" s="5" t="s">
        <v>135</v>
      </c>
      <c r="H106" s="47" t="s">
        <v>150</v>
      </c>
      <c r="I106" s="5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18" t="s">
        <v>66</v>
      </c>
      <c r="B107" s="14" t="str">
        <f>IFERROR(__xludf.DUMMYFUNCTION("if(isblank(A107),"""",filter(Moorings!A:A,Moorings!B:B=left(A107,14),Moorings!D:D=D107))"),"ATAPL-65310-830-0010")</f>
        <v>ATAPL-65310-830-0010</v>
      </c>
      <c r="C107" s="12" t="str">
        <f>IFERROR(__xludf.DUMMYFUNCTION("if(isblank(A107),"""",filter(Moorings!C:C,Moorings!B:B=left(A107,14),Moorings!D:D=D107))"),"SN0010")</f>
        <v>SN0010</v>
      </c>
      <c r="D107" s="11">
        <v>2.0</v>
      </c>
      <c r="E107" s="12" t="str">
        <f>IFERROR(__xludf.DUMMYFUNCTION("if(isblank(A107),"""",filter(Moorings!A:A,Moorings!B:B=A107,Moorings!D:D=D107))"),"ATAPL-69943-00006")</f>
        <v>ATAPL-69943-00006</v>
      </c>
      <c r="F107" s="12" t="str">
        <f>IFERROR(__xludf.DUMMYFUNCTION("if(isblank(A107),"""",filter(Moorings!C:C,Moorings!B:B=A107,Moorings!D:D=D107))"),"204")</f>
        <v>204</v>
      </c>
      <c r="G107" s="5" t="s">
        <v>137</v>
      </c>
      <c r="H107" s="47">
        <v>15.4</v>
      </c>
      <c r="I107" s="5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18" t="s">
        <v>66</v>
      </c>
      <c r="B108" s="14" t="str">
        <f>IFERROR(__xludf.DUMMYFUNCTION("if(isblank(A108),"""",filter(Moorings!A:A,Moorings!B:B=left(A108,14),Moorings!D:D=D108))"),"ATAPL-65310-830-0010")</f>
        <v>ATAPL-65310-830-0010</v>
      </c>
      <c r="C108" s="12" t="str">
        <f>IFERROR(__xludf.DUMMYFUNCTION("if(isblank(A108),"""",filter(Moorings!C:C,Moorings!B:B=left(A108,14),Moorings!D:D=D108))"),"SN0010")</f>
        <v>SN0010</v>
      </c>
      <c r="D108" s="11">
        <v>2.0</v>
      </c>
      <c r="E108" s="12" t="str">
        <f>IFERROR(__xludf.DUMMYFUNCTION("if(isblank(A108),"""",filter(Moorings!A:A,Moorings!B:B=A108,Moorings!D:D=D108))"),"ATAPL-69943-00006")</f>
        <v>ATAPL-69943-00006</v>
      </c>
      <c r="F108" s="12" t="str">
        <f>IFERROR(__xludf.DUMMYFUNCTION("if(isblank(A108),"""",filter(Moorings!C:C,Moorings!B:B=A108,Moorings!D:D=D108))"),"204")</f>
        <v>204</v>
      </c>
      <c r="G108" s="5" t="s">
        <v>138</v>
      </c>
      <c r="H108" s="47" t="s">
        <v>151</v>
      </c>
      <c r="I108" s="5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18" t="s">
        <v>66</v>
      </c>
      <c r="B109" s="14" t="str">
        <f>IFERROR(__xludf.DUMMYFUNCTION("if(isblank(A109),"""",filter(Moorings!A:A,Moorings!B:B=left(A109,14),Moorings!D:D=D109))"),"ATAPL-65310-830-0010")</f>
        <v>ATAPL-65310-830-0010</v>
      </c>
      <c r="C109" s="12" t="str">
        <f>IFERROR(__xludf.DUMMYFUNCTION("if(isblank(A109),"""",filter(Moorings!C:C,Moorings!B:B=left(A109,14),Moorings!D:D=D109))"),"SN0010")</f>
        <v>SN0010</v>
      </c>
      <c r="D109" s="11">
        <v>2.0</v>
      </c>
      <c r="E109" s="12" t="str">
        <f>IFERROR(__xludf.DUMMYFUNCTION("if(isblank(A109),"""",filter(Moorings!A:A,Moorings!B:B=A109,Moorings!D:D=D109))"),"ATAPL-69943-00006")</f>
        <v>ATAPL-69943-00006</v>
      </c>
      <c r="F109" s="12" t="str">
        <f>IFERROR(__xludf.DUMMYFUNCTION("if(isblank(A109),"""",filter(Moorings!C:C,Moorings!B:B=A109,Moorings!D:D=D109))"),"204")</f>
        <v>204</v>
      </c>
      <c r="G109" s="18" t="s">
        <v>140</v>
      </c>
      <c r="H109" s="47" t="s">
        <v>152</v>
      </c>
      <c r="I109" s="5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18" t="s">
        <v>66</v>
      </c>
      <c r="B110" s="14" t="str">
        <f>IFERROR(__xludf.DUMMYFUNCTION("if(isblank(A110),"""",filter(Moorings!A:A,Moorings!B:B=left(A110,14),Moorings!D:D=D110))"),"ATAPL-65310-830-0010")</f>
        <v>ATAPL-65310-830-0010</v>
      </c>
      <c r="C110" s="12" t="str">
        <f>IFERROR(__xludf.DUMMYFUNCTION("if(isblank(A110),"""",filter(Moorings!C:C,Moorings!B:B=left(A110,14),Moorings!D:D=D110))"),"SN0010")</f>
        <v>SN0010</v>
      </c>
      <c r="D110" s="11">
        <v>2.0</v>
      </c>
      <c r="E110" s="12" t="str">
        <f>IFERROR(__xludf.DUMMYFUNCTION("if(isblank(A110),"""",filter(Moorings!A:A,Moorings!B:B=A110,Moorings!D:D=D110))"),"ATAPL-69943-00006")</f>
        <v>ATAPL-69943-00006</v>
      </c>
      <c r="F110" s="12" t="str">
        <f>IFERROR(__xludf.DUMMYFUNCTION("if(isblank(A110),"""",filter(Moorings!C:C,Moorings!B:B=A110,Moorings!D:D=D110))"),"204")</f>
        <v>204</v>
      </c>
      <c r="G110" s="5" t="s">
        <v>142</v>
      </c>
      <c r="H110" s="50" t="s">
        <v>143</v>
      </c>
      <c r="I110" s="51" t="s">
        <v>144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18" t="s">
        <v>66</v>
      </c>
      <c r="B111" s="14" t="str">
        <f>IFERROR(__xludf.DUMMYFUNCTION("if(isblank(A111),"""",filter(Moorings!A:A,Moorings!B:B=left(A111,14),Moorings!D:D=D111))"),"ATAPL-65310-830-0010")</f>
        <v>ATAPL-65310-830-0010</v>
      </c>
      <c r="C111" s="12" t="str">
        <f>IFERROR(__xludf.DUMMYFUNCTION("if(isblank(A111),"""",filter(Moorings!C:C,Moorings!B:B=left(A111,14),Moorings!D:D=D111))"),"SN0010")</f>
        <v>SN0010</v>
      </c>
      <c r="D111" s="11">
        <v>2.0</v>
      </c>
      <c r="E111" s="12" t="str">
        <f>IFERROR(__xludf.DUMMYFUNCTION("if(isblank(A111),"""",filter(Moorings!A:A,Moorings!B:B=A111,Moorings!D:D=D111))"),"ATAPL-69943-00006")</f>
        <v>ATAPL-69943-00006</v>
      </c>
      <c r="F111" s="12" t="str">
        <f>IFERROR(__xludf.DUMMYFUNCTION("if(isblank(A111),"""",filter(Moorings!C:C,Moorings!B:B=A111,Moorings!D:D=D111))"),"204")</f>
        <v>204</v>
      </c>
      <c r="G111" s="5" t="s">
        <v>145</v>
      </c>
      <c r="H111" s="47" t="s">
        <v>153</v>
      </c>
      <c r="I111" s="5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18" t="s">
        <v>66</v>
      </c>
      <c r="B112" s="14" t="str">
        <f>IFERROR(__xludf.DUMMYFUNCTION("if(isblank(A112),"""",filter(Moorings!A:A,Moorings!B:B=left(A112,14),Moorings!D:D=D112))"),"ATAPL-65310-830-0010")</f>
        <v>ATAPL-65310-830-0010</v>
      </c>
      <c r="C112" s="12" t="str">
        <f>IFERROR(__xludf.DUMMYFUNCTION("if(isblank(A112),"""",filter(Moorings!C:C,Moorings!B:B=left(A112,14),Moorings!D:D=D112))"),"SN0010")</f>
        <v>SN0010</v>
      </c>
      <c r="D112" s="11">
        <v>2.0</v>
      </c>
      <c r="E112" s="12" t="str">
        <f>IFERROR(__xludf.DUMMYFUNCTION("if(isblank(A112),"""",filter(Moorings!A:A,Moorings!B:B=A112,Moorings!D:D=D112))"),"ATAPL-69943-00006")</f>
        <v>ATAPL-69943-00006</v>
      </c>
      <c r="F112" s="12" t="str">
        <f>IFERROR(__xludf.DUMMYFUNCTION("if(isblank(A112),"""",filter(Moorings!C:C,Moorings!B:B=A112,Moorings!D:D=D112))"),"204")</f>
        <v>204</v>
      </c>
      <c r="G112" s="5" t="s">
        <v>147</v>
      </c>
      <c r="H112" s="47" t="s">
        <v>154</v>
      </c>
      <c r="I112" s="5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18"/>
      <c r="B113" s="14" t="str">
        <f>IFERROR(__xludf.DUMMYFUNCTION("if(isblank(A113),"""",filter(Moorings!A:A,Moorings!B:B=left(A113,14),Moorings!D:D=D113))"),"")</f>
        <v/>
      </c>
      <c r="C113" s="12" t="str">
        <f>IFERROR(__xludf.DUMMYFUNCTION("if(isblank(A113),"""",filter(Moorings!C:C,Moorings!B:B=left(A113,14),Moorings!D:D=D113))"),"")</f>
        <v/>
      </c>
      <c r="D113" s="11"/>
      <c r="E113" s="12" t="str">
        <f>IFERROR(__xludf.DUMMYFUNCTION("if(isblank(A113),"""",filter(Moorings!A:A,Moorings!B:B=A113,Moorings!D:D=D113))"),"")</f>
        <v/>
      </c>
      <c r="F113" s="12" t="str">
        <f>IFERROR(__xludf.DUMMYFUNCTION("if(isblank(A113),"""",filter(Moorings!C:C,Moorings!B:B=A113,Moorings!D:D=D113))"),"")</f>
        <v/>
      </c>
      <c r="G113" s="5"/>
      <c r="H113" s="47"/>
      <c r="I113" s="5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27" t="s">
        <v>66</v>
      </c>
      <c r="B114" s="14" t="str">
        <f>IFERROR(__xludf.DUMMYFUNCTION("if(isblank(A114),"""",filter(Moorings!A:A,Moorings!B:B=left(A114,14),Moorings!D:D=D114))"),"ATAPL-65310-830-0010")</f>
        <v>ATAPL-65310-830-0010</v>
      </c>
      <c r="C114" s="12" t="str">
        <f>IFERROR(__xludf.DUMMYFUNCTION("if(isblank(A114),"""",filter(Moorings!C:C,Moorings!B:B=left(A114,14),Moorings!D:D=D114))"),"SN0010")</f>
        <v>SN0010</v>
      </c>
      <c r="D114" s="32">
        <v>3.0</v>
      </c>
      <c r="E114" s="12" t="str">
        <f>IFERROR(__xludf.DUMMYFUNCTION("if(isblank(A114),"""",filter(Moorings!A:A,Moorings!B:B=A114,Moorings!D:D=D114))"),"ATAPL-69943-00002")</f>
        <v>ATAPL-69943-00002</v>
      </c>
      <c r="F114" s="12" t="str">
        <f>IFERROR(__xludf.DUMMYFUNCTION("if(isblank(A114),"""",filter(Moorings!C:C,Moorings!B:B=A114,Moorings!D:D=D114))"),"155")</f>
        <v>155</v>
      </c>
      <c r="G114" s="23" t="s">
        <v>133</v>
      </c>
      <c r="H114" s="52" t="s">
        <v>155</v>
      </c>
      <c r="I114" s="5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27" t="s">
        <v>66</v>
      </c>
      <c r="B115" s="14" t="str">
        <f>IFERROR(__xludf.DUMMYFUNCTION("if(isblank(A115),"""",filter(Moorings!A:A,Moorings!B:B=left(A115,14),Moorings!D:D=D115))"),"ATAPL-65310-830-0010")</f>
        <v>ATAPL-65310-830-0010</v>
      </c>
      <c r="C115" s="12" t="str">
        <f>IFERROR(__xludf.DUMMYFUNCTION("if(isblank(A115),"""",filter(Moorings!C:C,Moorings!B:B=left(A115,14),Moorings!D:D=D115))"),"SN0010")</f>
        <v>SN0010</v>
      </c>
      <c r="D115" s="32">
        <v>3.0</v>
      </c>
      <c r="E115" s="12" t="str">
        <f>IFERROR(__xludf.DUMMYFUNCTION("if(isblank(A115),"""",filter(Moorings!A:A,Moorings!B:B=A115,Moorings!D:D=D115))"),"ATAPL-69943-00002")</f>
        <v>ATAPL-69943-00002</v>
      </c>
      <c r="F115" s="12" t="str">
        <f>IFERROR(__xludf.DUMMYFUNCTION("if(isblank(A115),"""",filter(Moorings!C:C,Moorings!B:B=A115,Moorings!D:D=D115))"),"155")</f>
        <v>155</v>
      </c>
      <c r="G115" s="23" t="s">
        <v>135</v>
      </c>
      <c r="H115" s="52" t="s">
        <v>156</v>
      </c>
      <c r="I115" s="5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27" t="s">
        <v>66</v>
      </c>
      <c r="B116" s="14" t="str">
        <f>IFERROR(__xludf.DUMMYFUNCTION("if(isblank(A116),"""",filter(Moorings!A:A,Moorings!B:B=left(A116,14),Moorings!D:D=D116))"),"ATAPL-65310-830-0010")</f>
        <v>ATAPL-65310-830-0010</v>
      </c>
      <c r="C116" s="12" t="str">
        <f>IFERROR(__xludf.DUMMYFUNCTION("if(isblank(A116),"""",filter(Moorings!C:C,Moorings!B:B=left(A116,14),Moorings!D:D=D116))"),"SN0010")</f>
        <v>SN0010</v>
      </c>
      <c r="D116" s="32">
        <v>3.0</v>
      </c>
      <c r="E116" s="12" t="str">
        <f>IFERROR(__xludf.DUMMYFUNCTION("if(isblank(A116),"""",filter(Moorings!A:A,Moorings!B:B=A116,Moorings!D:D=D116))"),"ATAPL-69943-00002")</f>
        <v>ATAPL-69943-00002</v>
      </c>
      <c r="F116" s="12" t="str">
        <f>IFERROR(__xludf.DUMMYFUNCTION("if(isblank(A116),"""",filter(Moorings!C:C,Moorings!B:B=A116,Moorings!D:D=D116))"),"155")</f>
        <v>155</v>
      </c>
      <c r="G116" s="23" t="s">
        <v>137</v>
      </c>
      <c r="H116" s="52">
        <v>17.0</v>
      </c>
      <c r="I116" s="5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27" t="s">
        <v>66</v>
      </c>
      <c r="B117" s="14" t="str">
        <f>IFERROR(__xludf.DUMMYFUNCTION("if(isblank(A117),"""",filter(Moorings!A:A,Moorings!B:B=left(A117,14),Moorings!D:D=D117))"),"ATAPL-65310-830-0010")</f>
        <v>ATAPL-65310-830-0010</v>
      </c>
      <c r="C117" s="12" t="str">
        <f>IFERROR(__xludf.DUMMYFUNCTION("if(isblank(A117),"""",filter(Moorings!C:C,Moorings!B:B=left(A117,14),Moorings!D:D=D117))"),"SN0010")</f>
        <v>SN0010</v>
      </c>
      <c r="D117" s="32">
        <v>3.0</v>
      </c>
      <c r="E117" s="12" t="str">
        <f>IFERROR(__xludf.DUMMYFUNCTION("if(isblank(A117),"""",filter(Moorings!A:A,Moorings!B:B=A117,Moorings!D:D=D117))"),"ATAPL-69943-00002")</f>
        <v>ATAPL-69943-00002</v>
      </c>
      <c r="F117" s="12" t="str">
        <f>IFERROR(__xludf.DUMMYFUNCTION("if(isblank(A117),"""",filter(Moorings!C:C,Moorings!B:B=A117,Moorings!D:D=D117))"),"155")</f>
        <v>155</v>
      </c>
      <c r="G117" s="23" t="s">
        <v>138</v>
      </c>
      <c r="H117" s="52" t="s">
        <v>157</v>
      </c>
      <c r="I117" s="5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27" t="s">
        <v>66</v>
      </c>
      <c r="B118" s="14" t="str">
        <f>IFERROR(__xludf.DUMMYFUNCTION("if(isblank(A118),"""",filter(Moorings!A:A,Moorings!B:B=left(A118,14),Moorings!D:D=D118))"),"ATAPL-65310-830-0010")</f>
        <v>ATAPL-65310-830-0010</v>
      </c>
      <c r="C118" s="12" t="str">
        <f>IFERROR(__xludf.DUMMYFUNCTION("if(isblank(A118),"""",filter(Moorings!C:C,Moorings!B:B=left(A118,14),Moorings!D:D=D118))"),"SN0010")</f>
        <v>SN0010</v>
      </c>
      <c r="D118" s="32">
        <v>3.0</v>
      </c>
      <c r="E118" s="12" t="str">
        <f>IFERROR(__xludf.DUMMYFUNCTION("if(isblank(A118),"""",filter(Moorings!A:A,Moorings!B:B=A118,Moorings!D:D=D118))"),"ATAPL-69943-00002")</f>
        <v>ATAPL-69943-00002</v>
      </c>
      <c r="F118" s="12" t="str">
        <f>IFERROR(__xludf.DUMMYFUNCTION("if(isblank(A118),"""",filter(Moorings!C:C,Moorings!B:B=A118,Moorings!D:D=D118))"),"155")</f>
        <v>155</v>
      </c>
      <c r="G118" s="23" t="s">
        <v>140</v>
      </c>
      <c r="H118" s="52" t="s">
        <v>158</v>
      </c>
      <c r="I118" s="5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27" t="s">
        <v>66</v>
      </c>
      <c r="B119" s="14" t="str">
        <f>IFERROR(__xludf.DUMMYFUNCTION("if(isblank(A119),"""",filter(Moorings!A:A,Moorings!B:B=left(A119,14),Moorings!D:D=D119))"),"ATAPL-65310-830-0010")</f>
        <v>ATAPL-65310-830-0010</v>
      </c>
      <c r="C119" s="12" t="str">
        <f>IFERROR(__xludf.DUMMYFUNCTION("if(isblank(A119),"""",filter(Moorings!C:C,Moorings!B:B=left(A119,14),Moorings!D:D=D119))"),"SN0010")</f>
        <v>SN0010</v>
      </c>
      <c r="D119" s="32">
        <v>3.0</v>
      </c>
      <c r="E119" s="12" t="str">
        <f>IFERROR(__xludf.DUMMYFUNCTION("if(isblank(A119),"""",filter(Moorings!A:A,Moorings!B:B=A119,Moorings!D:D=D119))"),"ATAPL-69943-00002")</f>
        <v>ATAPL-69943-00002</v>
      </c>
      <c r="F119" s="12" t="str">
        <f>IFERROR(__xludf.DUMMYFUNCTION("if(isblank(A119),"""",filter(Moorings!C:C,Moorings!B:B=A119,Moorings!D:D=D119))"),"155")</f>
        <v>155</v>
      </c>
      <c r="G119" s="23" t="s">
        <v>142</v>
      </c>
      <c r="H119" s="52" t="s">
        <v>159</v>
      </c>
      <c r="I119" s="5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27" t="s">
        <v>66</v>
      </c>
      <c r="B120" s="14" t="str">
        <f>IFERROR(__xludf.DUMMYFUNCTION("if(isblank(A120),"""",filter(Moorings!A:A,Moorings!B:B=left(A120,14),Moorings!D:D=D120))"),"ATAPL-65310-830-0010")</f>
        <v>ATAPL-65310-830-0010</v>
      </c>
      <c r="C120" s="12" t="str">
        <f>IFERROR(__xludf.DUMMYFUNCTION("if(isblank(A120),"""",filter(Moorings!C:C,Moorings!B:B=left(A120,14),Moorings!D:D=D120))"),"SN0010")</f>
        <v>SN0010</v>
      </c>
      <c r="D120" s="32">
        <v>3.0</v>
      </c>
      <c r="E120" s="12" t="str">
        <f>IFERROR(__xludf.DUMMYFUNCTION("if(isblank(A120),"""",filter(Moorings!A:A,Moorings!B:B=A120,Moorings!D:D=D120))"),"ATAPL-69943-00002")</f>
        <v>ATAPL-69943-00002</v>
      </c>
      <c r="F120" s="12" t="str">
        <f>IFERROR(__xludf.DUMMYFUNCTION("if(isblank(A120),"""",filter(Moorings!C:C,Moorings!B:B=A120,Moorings!D:D=D120))"),"155")</f>
        <v>155</v>
      </c>
      <c r="G120" s="23" t="s">
        <v>145</v>
      </c>
      <c r="H120" s="52" t="s">
        <v>160</v>
      </c>
      <c r="I120" s="5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27" t="s">
        <v>66</v>
      </c>
      <c r="B121" s="14" t="str">
        <f>IFERROR(__xludf.DUMMYFUNCTION("if(isblank(A121),"""",filter(Moorings!A:A,Moorings!B:B=left(A121,14),Moorings!D:D=D121))"),"ATAPL-65310-830-0010")</f>
        <v>ATAPL-65310-830-0010</v>
      </c>
      <c r="C121" s="12" t="str">
        <f>IFERROR(__xludf.DUMMYFUNCTION("if(isblank(A121),"""",filter(Moorings!C:C,Moorings!B:B=left(A121,14),Moorings!D:D=D121))"),"SN0010")</f>
        <v>SN0010</v>
      </c>
      <c r="D121" s="32">
        <v>3.0</v>
      </c>
      <c r="E121" s="12" t="str">
        <f>IFERROR(__xludf.DUMMYFUNCTION("if(isblank(A121),"""",filter(Moorings!A:A,Moorings!B:B=A121,Moorings!D:D=D121))"),"ATAPL-69943-00002")</f>
        <v>ATAPL-69943-00002</v>
      </c>
      <c r="F121" s="12" t="str">
        <f>IFERROR(__xludf.DUMMYFUNCTION("if(isblank(A121),"""",filter(Moorings!C:C,Moorings!B:B=A121,Moorings!D:D=D121))"),"155")</f>
        <v>155</v>
      </c>
      <c r="G121" s="23" t="s">
        <v>147</v>
      </c>
      <c r="H121" s="52" t="s">
        <v>161</v>
      </c>
      <c r="I121" s="5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18"/>
      <c r="B122" s="14"/>
      <c r="C122" s="12"/>
      <c r="D122" s="11"/>
      <c r="E122" s="12"/>
      <c r="F122" s="12"/>
      <c r="G122" s="5"/>
      <c r="H122" s="47"/>
      <c r="I122" s="5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18" t="s">
        <v>68</v>
      </c>
      <c r="B123" s="14" t="str">
        <f>IFERROR(__xludf.DUMMYFUNCTION("if(isblank(A123),"""",filter(Moorings!A:A,Moorings!B:B=left(A123,14),Moorings!D:D=D123))"),"ATAPL-65310-010-0003")</f>
        <v>ATAPL-65310-010-0003</v>
      </c>
      <c r="C123" s="12" t="str">
        <f>IFERROR(__xludf.DUMMYFUNCTION("if(isblank(A123),"""",filter(Moorings!C:C,Moorings!B:B=left(A123,14),Moorings!D:D=D123))"),"SN0003")</f>
        <v>SN0003</v>
      </c>
      <c r="D123" s="11">
        <v>1.0</v>
      </c>
      <c r="E123" s="12" t="str">
        <f>IFERROR(__xludf.DUMMYFUNCTION("if(isblank(A123),"""",filter(Moorings!A:A,Moorings!B:B=A123,Moorings!D:D=D123))"),"ATAPL-68073-00002")</f>
        <v>ATAPL-68073-00002</v>
      </c>
      <c r="F123" s="12" t="str">
        <f>IFERROR(__xludf.DUMMYFUNCTION("if(isblank(A123),"""",filter(Moorings!C:C,Moorings!B:B=A123,Moorings!D:D=D123))"),"18813")</f>
        <v>18813</v>
      </c>
      <c r="G123" s="5" t="s">
        <v>45</v>
      </c>
      <c r="H123" s="18">
        <v>44.51526667</v>
      </c>
      <c r="I123" s="5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18" t="s">
        <v>68</v>
      </c>
      <c r="B124" s="14" t="str">
        <f>IFERROR(__xludf.DUMMYFUNCTION("if(isblank(A124),"""",filter(Moorings!A:A,Moorings!B:B=left(A124,14),Moorings!D:D=D124))"),"ATAPL-65310-010-0003")</f>
        <v>ATAPL-65310-010-0003</v>
      </c>
      <c r="C124" s="12" t="str">
        <f>IFERROR(__xludf.DUMMYFUNCTION("if(isblank(A124),"""",filter(Moorings!C:C,Moorings!B:B=left(A124,14),Moorings!D:D=D124))"),"SN0003")</f>
        <v>SN0003</v>
      </c>
      <c r="D124" s="11">
        <v>1.0</v>
      </c>
      <c r="E124" s="12" t="str">
        <f>IFERROR(__xludf.DUMMYFUNCTION("if(isblank(A124),"""",filter(Moorings!A:A,Moorings!B:B=A124,Moorings!D:D=D124))"),"ATAPL-68073-00002")</f>
        <v>ATAPL-68073-00002</v>
      </c>
      <c r="F124" s="12" t="str">
        <f>IFERROR(__xludf.DUMMYFUNCTION("if(isblank(A124),"""",filter(Moorings!C:C,Moorings!B:B=A124,Moorings!D:D=D124))"),"18813")</f>
        <v>18813</v>
      </c>
      <c r="G124" s="5" t="s">
        <v>49</v>
      </c>
      <c r="H124" s="18">
        <v>-125.38987</v>
      </c>
      <c r="I124" s="5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18" t="s">
        <v>68</v>
      </c>
      <c r="B125" s="14" t="str">
        <f>IFERROR(__xludf.DUMMYFUNCTION("if(isblank(A125),"""",filter(Moorings!A:A,Moorings!B:B=left(A125,14),Moorings!D:D=D125))"),"ATAPL-65310-010-0003")</f>
        <v>ATAPL-65310-010-0003</v>
      </c>
      <c r="C125" s="12" t="str">
        <f>IFERROR(__xludf.DUMMYFUNCTION("if(isblank(A125),"""",filter(Moorings!C:C,Moorings!B:B=left(A125,14),Moorings!D:D=D125))"),"SN0003")</f>
        <v>SN0003</v>
      </c>
      <c r="D125" s="11">
        <v>1.0</v>
      </c>
      <c r="E125" s="12" t="str">
        <f>IFERROR(__xludf.DUMMYFUNCTION("if(isblank(A125),"""",filter(Moorings!A:A,Moorings!B:B=A125,Moorings!D:D=D125))"),"ATAPL-68073-00002")</f>
        <v>ATAPL-68073-00002</v>
      </c>
      <c r="F125" s="12" t="str">
        <f>IFERROR(__xludf.DUMMYFUNCTION("if(isblank(A125),"""",filter(Moorings!C:C,Moorings!B:B=A125,Moorings!D:D=D125))"),"18813")</f>
        <v>18813</v>
      </c>
      <c r="G125" s="5" t="s">
        <v>162</v>
      </c>
      <c r="H125" s="18">
        <v>0.45</v>
      </c>
      <c r="I125" s="5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18" t="s">
        <v>68</v>
      </c>
      <c r="B126" s="14" t="str">
        <f>IFERROR(__xludf.DUMMYFUNCTION("if(isblank(A126),"""",filter(Moorings!A:A,Moorings!B:B=left(A126,14),Moorings!D:D=D126))"),"ATAPL-65310-010-0003")</f>
        <v>ATAPL-65310-010-0003</v>
      </c>
      <c r="C126" s="12" t="str">
        <f>IFERROR(__xludf.DUMMYFUNCTION("if(isblank(A126),"""",filter(Moorings!C:C,Moorings!B:B=left(A126,14),Moorings!D:D=D126))"),"SN0003")</f>
        <v>SN0003</v>
      </c>
      <c r="D126" s="11">
        <v>1.0</v>
      </c>
      <c r="E126" s="12" t="str">
        <f>IFERROR(__xludf.DUMMYFUNCTION("if(isblank(A126),"""",filter(Moorings!A:A,Moorings!B:B=A126,Moorings!D:D=D126))"),"ATAPL-68073-00002")</f>
        <v>ATAPL-68073-00002</v>
      </c>
      <c r="F126" s="12" t="str">
        <f>IFERROR(__xludf.DUMMYFUNCTION("if(isblank(A126),"""",filter(Moorings!C:C,Moorings!B:B=A126,Moorings!D:D=D126))"),"18813")</f>
        <v>18813</v>
      </c>
      <c r="G126" s="5" t="s">
        <v>163</v>
      </c>
      <c r="H126" s="18">
        <v>0.45</v>
      </c>
      <c r="I126" s="5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18" t="s">
        <v>68</v>
      </c>
      <c r="B127" s="14" t="str">
        <f>IFERROR(__xludf.DUMMYFUNCTION("if(isblank(A127),"""",filter(Moorings!A:A,Moorings!B:B=left(A127,14),Moorings!D:D=D127))"),"ATAPL-65310-010-0003")</f>
        <v>ATAPL-65310-010-0003</v>
      </c>
      <c r="C127" s="12" t="str">
        <f>IFERROR(__xludf.DUMMYFUNCTION("if(isblank(A127),"""",filter(Moorings!C:C,Moorings!B:B=left(A127,14),Moorings!D:D=D127))"),"SN0003")</f>
        <v>SN0003</v>
      </c>
      <c r="D127" s="11">
        <v>1.0</v>
      </c>
      <c r="E127" s="12" t="str">
        <f>IFERROR(__xludf.DUMMYFUNCTION("if(isblank(A127),"""",filter(Moorings!A:A,Moorings!B:B=A127,Moorings!D:D=D127))"),"ATAPL-68073-00002")</f>
        <v>ATAPL-68073-00002</v>
      </c>
      <c r="F127" s="12" t="str">
        <f>IFERROR(__xludf.DUMMYFUNCTION("if(isblank(A127),"""",filter(Moorings!C:C,Moorings!B:B=A127,Moorings!D:D=D127))"),"18813")</f>
        <v>18813</v>
      </c>
      <c r="G127" s="5" t="s">
        <v>164</v>
      </c>
      <c r="H127" s="18">
        <v>0.45</v>
      </c>
      <c r="I127" s="5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18" t="s">
        <v>68</v>
      </c>
      <c r="B128" s="14" t="str">
        <f>IFERROR(__xludf.DUMMYFUNCTION("if(isblank(A128),"""",filter(Moorings!A:A,Moorings!B:B=left(A128,14),Moorings!D:D=D128))"),"ATAPL-65310-010-0003")</f>
        <v>ATAPL-65310-010-0003</v>
      </c>
      <c r="C128" s="12" t="str">
        <f>IFERROR(__xludf.DUMMYFUNCTION("if(isblank(A128),"""",filter(Moorings!C:C,Moorings!B:B=left(A128,14),Moorings!D:D=D128))"),"SN0003")</f>
        <v>SN0003</v>
      </c>
      <c r="D128" s="11">
        <v>1.0</v>
      </c>
      <c r="E128" s="12" t="str">
        <f>IFERROR(__xludf.DUMMYFUNCTION("if(isblank(A128),"""",filter(Moorings!A:A,Moorings!B:B=A128,Moorings!D:D=D128))"),"ATAPL-68073-00002")</f>
        <v>ATAPL-68073-00002</v>
      </c>
      <c r="F128" s="12" t="str">
        <f>IFERROR(__xludf.DUMMYFUNCTION("if(isblank(A128),"""",filter(Moorings!C:C,Moorings!B:B=A128,Moorings!D:D=D128))"),"18813")</f>
        <v>18813</v>
      </c>
      <c r="G128" s="5" t="s">
        <v>165</v>
      </c>
      <c r="H128" s="18">
        <v>0.45</v>
      </c>
      <c r="I128" s="5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18"/>
      <c r="B129" s="14" t="str">
        <f>IFERROR(__xludf.DUMMYFUNCTION("if(isblank(A129),"""",filter(Moorings!A:A,Moorings!B:B=left(A129,14),Moorings!D:D=D129))"),"")</f>
        <v/>
      </c>
      <c r="C129" s="12" t="str">
        <f>IFERROR(__xludf.DUMMYFUNCTION("if(isblank(A129),"""",filter(Moorings!C:C,Moorings!B:B=left(A129,14),Moorings!D:D=D129))"),"")</f>
        <v/>
      </c>
      <c r="D129" s="11"/>
      <c r="E129" s="12" t="str">
        <f>IFERROR(__xludf.DUMMYFUNCTION("if(isblank(A129),"""",filter(Moorings!A:A,Moorings!B:B=A129,Moorings!D:D=D129))"),"")</f>
        <v/>
      </c>
      <c r="F129" s="12" t="str">
        <f>IFERROR(__xludf.DUMMYFUNCTION("if(isblank(A129),"""",filter(Moorings!C:C,Moorings!B:B=A129,Moorings!D:D=D129))"),"")</f>
        <v/>
      </c>
      <c r="G129" s="5"/>
      <c r="H129" s="18"/>
      <c r="I129" s="5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18" t="s">
        <v>68</v>
      </c>
      <c r="B130" s="14" t="str">
        <f>IFERROR(__xludf.DUMMYFUNCTION("if(isblank(A130),"""",filter(Moorings!A:A,Moorings!B:B=left(A130,14),Moorings!D:D=D130))"),"ATAPL-65310-830-0010")</f>
        <v>ATAPL-65310-830-0010</v>
      </c>
      <c r="C130" s="12" t="str">
        <f>IFERROR(__xludf.DUMMYFUNCTION("if(isblank(A130),"""",filter(Moorings!C:C,Moorings!B:B=left(A130,14),Moorings!D:D=D130))"),"SN0010")</f>
        <v>SN0010</v>
      </c>
      <c r="D130" s="11">
        <v>2.0</v>
      </c>
      <c r="E130" s="12" t="str">
        <f>IFERROR(__xludf.DUMMYFUNCTION("if(isblank(A130),"""",filter(Moorings!A:A,Moorings!B:B=A130,Moorings!D:D=D130))"),"ATAPL-68073-00004")</f>
        <v>ATAPL-68073-00004</v>
      </c>
      <c r="F130" s="12" t="str">
        <f>IFERROR(__xludf.DUMMYFUNCTION("if(isblank(A130),"""",filter(Moorings!C:C,Moorings!B:B=A130,Moorings!D:D=D130))"),"23442")</f>
        <v>23442</v>
      </c>
      <c r="G130" s="5" t="s">
        <v>45</v>
      </c>
      <c r="H130" s="18">
        <v>44.5152666666667</v>
      </c>
      <c r="I130" s="5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18" t="s">
        <v>68</v>
      </c>
      <c r="B131" s="14" t="str">
        <f>IFERROR(__xludf.DUMMYFUNCTION("if(isblank(A131),"""",filter(Moorings!A:A,Moorings!B:B=left(A131,14),Moorings!D:D=D131))"),"ATAPL-65310-830-0010")</f>
        <v>ATAPL-65310-830-0010</v>
      </c>
      <c r="C131" s="12" t="str">
        <f>IFERROR(__xludf.DUMMYFUNCTION("if(isblank(A131),"""",filter(Moorings!C:C,Moorings!B:B=left(A131,14),Moorings!D:D=D131))"),"SN0010")</f>
        <v>SN0010</v>
      </c>
      <c r="D131" s="11">
        <v>2.0</v>
      </c>
      <c r="E131" s="12" t="str">
        <f>IFERROR(__xludf.DUMMYFUNCTION("if(isblank(A131),"""",filter(Moorings!A:A,Moorings!B:B=A131,Moorings!D:D=D131))"),"ATAPL-68073-00004")</f>
        <v>ATAPL-68073-00004</v>
      </c>
      <c r="F131" s="12" t="str">
        <f>IFERROR(__xludf.DUMMYFUNCTION("if(isblank(A131),"""",filter(Moorings!C:C,Moorings!B:B=A131,Moorings!D:D=D131))"),"23442")</f>
        <v>23442</v>
      </c>
      <c r="G131" s="5" t="s">
        <v>49</v>
      </c>
      <c r="H131" s="26">
        <v>-125.389866666667</v>
      </c>
      <c r="I131" s="5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18" t="s">
        <v>68</v>
      </c>
      <c r="B132" s="14" t="str">
        <f>IFERROR(__xludf.DUMMYFUNCTION("if(isblank(A132),"""",filter(Moorings!A:A,Moorings!B:B=left(A132,14),Moorings!D:D=D132))"),"ATAPL-65310-830-0010")</f>
        <v>ATAPL-65310-830-0010</v>
      </c>
      <c r="C132" s="12" t="str">
        <f>IFERROR(__xludf.DUMMYFUNCTION("if(isblank(A132),"""",filter(Moorings!C:C,Moorings!B:B=left(A132,14),Moorings!D:D=D132))"),"SN0010")</f>
        <v>SN0010</v>
      </c>
      <c r="D132" s="11">
        <v>2.0</v>
      </c>
      <c r="E132" s="12" t="str">
        <f>IFERROR(__xludf.DUMMYFUNCTION("if(isblank(A132),"""",filter(Moorings!A:A,Moorings!B:B=A132,Moorings!D:D=D132))"),"ATAPL-68073-00004")</f>
        <v>ATAPL-68073-00004</v>
      </c>
      <c r="F132" s="12" t="str">
        <f>IFERROR(__xludf.DUMMYFUNCTION("if(isblank(A132),"""",filter(Moorings!C:C,Moorings!B:B=A132,Moorings!D:D=D132))"),"23442")</f>
        <v>23442</v>
      </c>
      <c r="G132" s="5" t="s">
        <v>162</v>
      </c>
      <c r="H132" s="47">
        <v>0.45</v>
      </c>
      <c r="I132" s="5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18" t="s">
        <v>68</v>
      </c>
      <c r="B133" s="14" t="str">
        <f>IFERROR(__xludf.DUMMYFUNCTION("if(isblank(A133),"""",filter(Moorings!A:A,Moorings!B:B=left(A133,14),Moorings!D:D=D133))"),"ATAPL-65310-830-0010")</f>
        <v>ATAPL-65310-830-0010</v>
      </c>
      <c r="C133" s="12" t="str">
        <f>IFERROR(__xludf.DUMMYFUNCTION("if(isblank(A133),"""",filter(Moorings!C:C,Moorings!B:B=left(A133,14),Moorings!D:D=D133))"),"SN0010")</f>
        <v>SN0010</v>
      </c>
      <c r="D133" s="11">
        <v>2.0</v>
      </c>
      <c r="E133" s="12" t="str">
        <f>IFERROR(__xludf.DUMMYFUNCTION("if(isblank(A133),"""",filter(Moorings!A:A,Moorings!B:B=A133,Moorings!D:D=D133))"),"ATAPL-68073-00004")</f>
        <v>ATAPL-68073-00004</v>
      </c>
      <c r="F133" s="12" t="str">
        <f>IFERROR(__xludf.DUMMYFUNCTION("if(isblank(A133),"""",filter(Moorings!C:C,Moorings!B:B=A133,Moorings!D:D=D133))"),"23442")</f>
        <v>23442</v>
      </c>
      <c r="G133" s="5" t="s">
        <v>163</v>
      </c>
      <c r="H133" s="47">
        <v>0.45</v>
      </c>
      <c r="I133" s="5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18" t="s">
        <v>68</v>
      </c>
      <c r="B134" s="14" t="str">
        <f>IFERROR(__xludf.DUMMYFUNCTION("if(isblank(A134),"""",filter(Moorings!A:A,Moorings!B:B=left(A134,14),Moorings!D:D=D134))"),"ATAPL-65310-830-0010")</f>
        <v>ATAPL-65310-830-0010</v>
      </c>
      <c r="C134" s="12" t="str">
        <f>IFERROR(__xludf.DUMMYFUNCTION("if(isblank(A134),"""",filter(Moorings!C:C,Moorings!B:B=left(A134,14),Moorings!D:D=D134))"),"SN0010")</f>
        <v>SN0010</v>
      </c>
      <c r="D134" s="11">
        <v>2.0</v>
      </c>
      <c r="E134" s="12" t="str">
        <f>IFERROR(__xludf.DUMMYFUNCTION("if(isblank(A134),"""",filter(Moorings!A:A,Moorings!B:B=A134,Moorings!D:D=D134))"),"ATAPL-68073-00004")</f>
        <v>ATAPL-68073-00004</v>
      </c>
      <c r="F134" s="12" t="str">
        <f>IFERROR(__xludf.DUMMYFUNCTION("if(isblank(A134),"""",filter(Moorings!C:C,Moorings!B:B=A134,Moorings!D:D=D134))"),"23442")</f>
        <v>23442</v>
      </c>
      <c r="G134" s="5" t="s">
        <v>164</v>
      </c>
      <c r="H134" s="47">
        <v>0.45</v>
      </c>
      <c r="I134" s="5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18" t="s">
        <v>68</v>
      </c>
      <c r="B135" s="14" t="str">
        <f>IFERROR(__xludf.DUMMYFUNCTION("if(isblank(A135),"""",filter(Moorings!A:A,Moorings!B:B=left(A135,14),Moorings!D:D=D135))"),"ATAPL-65310-830-0010")</f>
        <v>ATAPL-65310-830-0010</v>
      </c>
      <c r="C135" s="12" t="str">
        <f>IFERROR(__xludf.DUMMYFUNCTION("if(isblank(A135),"""",filter(Moorings!C:C,Moorings!B:B=left(A135,14),Moorings!D:D=D135))"),"SN0010")</f>
        <v>SN0010</v>
      </c>
      <c r="D135" s="11">
        <v>2.0</v>
      </c>
      <c r="E135" s="12" t="str">
        <f>IFERROR(__xludf.DUMMYFUNCTION("if(isblank(A135),"""",filter(Moorings!A:A,Moorings!B:B=A135,Moorings!D:D=D135))"),"ATAPL-68073-00004")</f>
        <v>ATAPL-68073-00004</v>
      </c>
      <c r="F135" s="12" t="str">
        <f>IFERROR(__xludf.DUMMYFUNCTION("if(isblank(A135),"""",filter(Moorings!C:C,Moorings!B:B=A135,Moorings!D:D=D135))"),"23442")</f>
        <v>23442</v>
      </c>
      <c r="G135" s="5" t="s">
        <v>165</v>
      </c>
      <c r="H135" s="47">
        <v>0.45</v>
      </c>
      <c r="I135" s="5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18"/>
      <c r="B136" s="14" t="str">
        <f>IFERROR(__xludf.DUMMYFUNCTION("if(isblank(A136),"""",filter(Moorings!A:A,Moorings!B:B=left(A136,14),Moorings!D:D=D136))"),"")</f>
        <v/>
      </c>
      <c r="C136" s="12" t="str">
        <f>IFERROR(__xludf.DUMMYFUNCTION("if(isblank(A136),"""",filter(Moorings!C:C,Moorings!B:B=left(A136,14),Moorings!D:D=D136))"),"")</f>
        <v/>
      </c>
      <c r="D136" s="11"/>
      <c r="E136" s="12" t="str">
        <f>IFERROR(__xludf.DUMMYFUNCTION("if(isblank(A136),"""",filter(Moorings!A:A,Moorings!B:B=A136,Moorings!D:D=D136))"),"")</f>
        <v/>
      </c>
      <c r="F136" s="12" t="str">
        <f>IFERROR(__xludf.DUMMYFUNCTION("if(isblank(A136),"""",filter(Moorings!C:C,Moorings!B:B=A136,Moorings!D:D=D136))"),"")</f>
        <v/>
      </c>
      <c r="G136" s="5"/>
      <c r="H136" s="47"/>
      <c r="I136" s="5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27" t="s">
        <v>68</v>
      </c>
      <c r="B137" s="14" t="str">
        <f>IFERROR(__xludf.DUMMYFUNCTION("if(isblank(A137),"""",filter(Moorings!A:A,Moorings!B:B=left(A137,14),Moorings!D:D=D137))"),"ATAPL-65310-830-0010")</f>
        <v>ATAPL-65310-830-0010</v>
      </c>
      <c r="C137" s="12" t="str">
        <f>IFERROR(__xludf.DUMMYFUNCTION("if(isblank(A137),"""",filter(Moorings!C:C,Moorings!B:B=left(A137,14),Moorings!D:D=D137))"),"SN0010")</f>
        <v>SN0010</v>
      </c>
      <c r="D137" s="32">
        <v>3.0</v>
      </c>
      <c r="E137" s="12" t="str">
        <f>IFERROR(__xludf.DUMMYFUNCTION("if(isblank(A137),"""",filter(Moorings!A:A,Moorings!B:B=A137,Moorings!D:D=D137))"),"ATAPL-68073-00002")</f>
        <v>ATAPL-68073-00002</v>
      </c>
      <c r="F137" s="12" t="str">
        <f>IFERROR(__xludf.DUMMYFUNCTION("if(isblank(A137),"""",filter(Moorings!C:C,Moorings!B:B=A137,Moorings!D:D=D137))"),"18813")</f>
        <v>18813</v>
      </c>
      <c r="G137" s="23" t="s">
        <v>45</v>
      </c>
      <c r="H137" s="52">
        <v>44.5152666666667</v>
      </c>
      <c r="I137" s="23" t="s">
        <v>166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27" t="s">
        <v>68</v>
      </c>
      <c r="B138" s="14" t="str">
        <f>IFERROR(__xludf.DUMMYFUNCTION("if(isblank(A138),"""",filter(Moorings!A:A,Moorings!B:B=left(A138,14),Moorings!D:D=D138))"),"ATAPL-65310-830-0010")</f>
        <v>ATAPL-65310-830-0010</v>
      </c>
      <c r="C138" s="12" t="str">
        <f>IFERROR(__xludf.DUMMYFUNCTION("if(isblank(A138),"""",filter(Moorings!C:C,Moorings!B:B=left(A138,14),Moorings!D:D=D138))"),"SN0010")</f>
        <v>SN0010</v>
      </c>
      <c r="D138" s="32">
        <v>3.0</v>
      </c>
      <c r="E138" s="12" t="str">
        <f>IFERROR(__xludf.DUMMYFUNCTION("if(isblank(A138),"""",filter(Moorings!A:A,Moorings!B:B=A138,Moorings!D:D=D138))"),"ATAPL-68073-00002")</f>
        <v>ATAPL-68073-00002</v>
      </c>
      <c r="F138" s="12" t="str">
        <f>IFERROR(__xludf.DUMMYFUNCTION("if(isblank(A138),"""",filter(Moorings!C:C,Moorings!B:B=A138,Moorings!D:D=D138))"),"18813")</f>
        <v>18813</v>
      </c>
      <c r="G138" s="23" t="s">
        <v>49</v>
      </c>
      <c r="H138" s="52">
        <v>-125.389866666667</v>
      </c>
      <c r="I138" s="5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27" t="s">
        <v>68</v>
      </c>
      <c r="B139" s="14" t="str">
        <f>IFERROR(__xludf.DUMMYFUNCTION("if(isblank(A139),"""",filter(Moorings!A:A,Moorings!B:B=left(A139,14),Moorings!D:D=D139))"),"ATAPL-65310-830-0010")</f>
        <v>ATAPL-65310-830-0010</v>
      </c>
      <c r="C139" s="12" t="str">
        <f>IFERROR(__xludf.DUMMYFUNCTION("if(isblank(A139),"""",filter(Moorings!C:C,Moorings!B:B=left(A139,14),Moorings!D:D=D139))"),"SN0010")</f>
        <v>SN0010</v>
      </c>
      <c r="D139" s="32">
        <v>3.0</v>
      </c>
      <c r="E139" s="12" t="str">
        <f>IFERROR(__xludf.DUMMYFUNCTION("if(isblank(A139),"""",filter(Moorings!A:A,Moorings!B:B=A139,Moorings!D:D=D139))"),"ATAPL-68073-00002")</f>
        <v>ATAPL-68073-00002</v>
      </c>
      <c r="F139" s="12" t="str">
        <f>IFERROR(__xludf.DUMMYFUNCTION("if(isblank(A139),"""",filter(Moorings!C:C,Moorings!B:B=A139,Moorings!D:D=D139))"),"18813")</f>
        <v>18813</v>
      </c>
      <c r="G139" s="23" t="s">
        <v>162</v>
      </c>
      <c r="H139" s="52">
        <v>0.45</v>
      </c>
      <c r="I139" s="5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27" t="s">
        <v>68</v>
      </c>
      <c r="B140" s="14" t="str">
        <f>IFERROR(__xludf.DUMMYFUNCTION("if(isblank(A140),"""",filter(Moorings!A:A,Moorings!B:B=left(A140,14),Moorings!D:D=D140))"),"ATAPL-65310-830-0010")</f>
        <v>ATAPL-65310-830-0010</v>
      </c>
      <c r="C140" s="12" t="str">
        <f>IFERROR(__xludf.DUMMYFUNCTION("if(isblank(A140),"""",filter(Moorings!C:C,Moorings!B:B=left(A140,14),Moorings!D:D=D140))"),"SN0010")</f>
        <v>SN0010</v>
      </c>
      <c r="D140" s="32">
        <v>3.0</v>
      </c>
      <c r="E140" s="12" t="str">
        <f>IFERROR(__xludf.DUMMYFUNCTION("if(isblank(A140),"""",filter(Moorings!A:A,Moorings!B:B=A140,Moorings!D:D=D140))"),"ATAPL-68073-00002")</f>
        <v>ATAPL-68073-00002</v>
      </c>
      <c r="F140" s="12" t="str">
        <f>IFERROR(__xludf.DUMMYFUNCTION("if(isblank(A140),"""",filter(Moorings!C:C,Moorings!B:B=A140,Moorings!D:D=D140))"),"18813")</f>
        <v>18813</v>
      </c>
      <c r="G140" s="23" t="s">
        <v>163</v>
      </c>
      <c r="H140" s="52">
        <v>0.45</v>
      </c>
      <c r="I140" s="5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27" t="s">
        <v>68</v>
      </c>
      <c r="B141" s="14" t="str">
        <f>IFERROR(__xludf.DUMMYFUNCTION("if(isblank(A141),"""",filter(Moorings!A:A,Moorings!B:B=left(A141,14),Moorings!D:D=D141))"),"ATAPL-65310-830-0010")</f>
        <v>ATAPL-65310-830-0010</v>
      </c>
      <c r="C141" s="12" t="str">
        <f>IFERROR(__xludf.DUMMYFUNCTION("if(isblank(A141),"""",filter(Moorings!C:C,Moorings!B:B=left(A141,14),Moorings!D:D=D141))"),"SN0010")</f>
        <v>SN0010</v>
      </c>
      <c r="D141" s="32">
        <v>3.0</v>
      </c>
      <c r="E141" s="12" t="str">
        <f>IFERROR(__xludf.DUMMYFUNCTION("if(isblank(A141),"""",filter(Moorings!A:A,Moorings!B:B=A141,Moorings!D:D=D141))"),"ATAPL-68073-00002")</f>
        <v>ATAPL-68073-00002</v>
      </c>
      <c r="F141" s="12" t="str">
        <f>IFERROR(__xludf.DUMMYFUNCTION("if(isblank(A141),"""",filter(Moorings!C:C,Moorings!B:B=A141,Moorings!D:D=D141))"),"18813")</f>
        <v>18813</v>
      </c>
      <c r="G141" s="23" t="s">
        <v>164</v>
      </c>
      <c r="H141" s="52">
        <v>0.45</v>
      </c>
      <c r="I141" s="5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27" t="s">
        <v>68</v>
      </c>
      <c r="B142" s="14" t="str">
        <f>IFERROR(__xludf.DUMMYFUNCTION("if(isblank(A142),"""",filter(Moorings!A:A,Moorings!B:B=left(A142,14),Moorings!D:D=D142))"),"ATAPL-65310-830-0010")</f>
        <v>ATAPL-65310-830-0010</v>
      </c>
      <c r="C142" s="12" t="str">
        <f>IFERROR(__xludf.DUMMYFUNCTION("if(isblank(A142),"""",filter(Moorings!C:C,Moorings!B:B=left(A142,14),Moorings!D:D=D142))"),"SN0010")</f>
        <v>SN0010</v>
      </c>
      <c r="D142" s="32">
        <v>3.0</v>
      </c>
      <c r="E142" s="12" t="str">
        <f>IFERROR(__xludf.DUMMYFUNCTION("if(isblank(A142),"""",filter(Moorings!A:A,Moorings!B:B=A142,Moorings!D:D=D142))"),"ATAPL-68073-00002")</f>
        <v>ATAPL-68073-00002</v>
      </c>
      <c r="F142" s="12" t="str">
        <f>IFERROR(__xludf.DUMMYFUNCTION("if(isblank(A142),"""",filter(Moorings!C:C,Moorings!B:B=A142,Moorings!D:D=D142))"),"18813")</f>
        <v>18813</v>
      </c>
      <c r="G142" s="23" t="s">
        <v>165</v>
      </c>
      <c r="H142" s="52">
        <v>0.45</v>
      </c>
      <c r="I142" s="5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18"/>
      <c r="B143" s="14"/>
      <c r="C143" s="12"/>
      <c r="D143" s="11"/>
      <c r="E143" s="12"/>
      <c r="F143" s="12"/>
      <c r="G143" s="5"/>
      <c r="H143" s="47"/>
      <c r="I143" s="5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13" t="s">
        <v>70</v>
      </c>
      <c r="B144" s="14" t="str">
        <f>IFERROR(__xludf.DUMMYFUNCTION("if(isblank(A144),"""",filter(Moorings!A:A,Moorings!B:B=left(A144,14),Moorings!D:D=D144))"),"ATAPL-65310-010-0003")</f>
        <v>ATAPL-65310-010-0003</v>
      </c>
      <c r="C144" s="12" t="str">
        <f>IFERROR(__xludf.DUMMYFUNCTION("if(isblank(A144),"""",filter(Moorings!C:C,Moorings!B:B=left(A144,14),Moorings!D:D=D144))"),"SN0003")</f>
        <v>SN0003</v>
      </c>
      <c r="D144" s="11">
        <v>1.0</v>
      </c>
      <c r="E144" s="12" t="str">
        <f>IFERROR(__xludf.DUMMYFUNCTION("if(isblank(A144),"""",filter(Moorings!A:A,Moorings!B:B=A144,Moorings!D:D=D144))"),"ATAPL-58324-00006")</f>
        <v>ATAPL-58324-00006</v>
      </c>
      <c r="F144" s="12" t="str">
        <f>IFERROR(__xludf.DUMMYFUNCTION("if(isblank(A144),"""",filter(Moorings!C:C,Moorings!B:B=A144,Moorings!D:D=D144))"),"1291")</f>
        <v>1291</v>
      </c>
      <c r="G144" s="5" t="s">
        <v>167</v>
      </c>
      <c r="H144" s="56">
        <v>6.0</v>
      </c>
      <c r="I144" s="5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13" t="s">
        <v>70</v>
      </c>
      <c r="B145" s="14" t="str">
        <f>IFERROR(__xludf.DUMMYFUNCTION("if(isblank(A145),"""",filter(Moorings!A:A,Moorings!B:B=left(A145,14),Moorings!D:D=D145))"),"ATAPL-65310-830-0010")</f>
        <v>ATAPL-65310-830-0010</v>
      </c>
      <c r="C145" s="12" t="str">
        <f>IFERROR(__xludf.DUMMYFUNCTION("if(isblank(A145),"""",filter(Moorings!C:C,Moorings!B:B=left(A145,14),Moorings!D:D=D145))"),"SN0010")</f>
        <v>SN0010</v>
      </c>
      <c r="D145" s="11">
        <v>2.0</v>
      </c>
      <c r="E145" s="12" t="str">
        <f>IFERROR(__xludf.DUMMYFUNCTION("if(isblank(A145),"""",filter(Moorings!A:A,Moorings!B:B=A145,Moorings!D:D=D145))"),"ATAPL-58324-00010")</f>
        <v>ATAPL-58324-00010</v>
      </c>
      <c r="F145" s="12" t="str">
        <f>IFERROR(__xludf.DUMMYFUNCTION("if(isblank(A145),"""",filter(Moorings!C:C,Moorings!B:B=A145,Moorings!D:D=D145))"),"1363")</f>
        <v>1363</v>
      </c>
      <c r="G145" s="5" t="s">
        <v>167</v>
      </c>
      <c r="H145" s="47">
        <v>6.0</v>
      </c>
      <c r="I145" s="57" t="s">
        <v>168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27" t="s">
        <v>70</v>
      </c>
      <c r="B146" s="14" t="str">
        <f>IFERROR(__xludf.DUMMYFUNCTION("if(isblank(A146),"""",filter(Moorings!A:A,Moorings!B:B=left(A146,14),Moorings!D:D=D146))"),"ATAPL-65310-830-0010")</f>
        <v>ATAPL-65310-830-0010</v>
      </c>
      <c r="C146" s="12" t="str">
        <f>IFERROR(__xludf.DUMMYFUNCTION("if(isblank(A146),"""",filter(Moorings!C:C,Moorings!B:B=left(A146,14),Moorings!D:D=D146))"),"SN0010")</f>
        <v>SN0010</v>
      </c>
      <c r="D146" s="32">
        <v>3.0</v>
      </c>
      <c r="E146" s="12" t="str">
        <f>IFERROR(__xludf.DUMMYFUNCTION("if(isblank(A146),"""",filter(Moorings!A:A,Moorings!B:B=A146,Moorings!D:D=D146))"),"ATAPL-58324-00006")</f>
        <v>ATAPL-58324-00006</v>
      </c>
      <c r="F146" s="12" t="str">
        <f>IFERROR(__xludf.DUMMYFUNCTION("if(isblank(A146),"""",filter(Moorings!C:C,Moorings!B:B=A146,Moorings!D:D=D146))"),"1291")</f>
        <v>1291</v>
      </c>
      <c r="G146" s="23" t="s">
        <v>167</v>
      </c>
      <c r="H146" s="52">
        <v>6.0</v>
      </c>
      <c r="I146" s="23" t="s">
        <v>169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18"/>
      <c r="B147" s="14" t="str">
        <f>IFERROR(__xludf.DUMMYFUNCTION("if(isblank(A147),"""",filter(Moorings!A:A,Moorings!B:B=left(A147,14),Moorings!D:D=D147))"),"")</f>
        <v/>
      </c>
      <c r="C147" s="12" t="str">
        <f>IFERROR(__xludf.DUMMYFUNCTION("if(isblank(A147),"""",filter(Moorings!C:C,Moorings!B:B=left(A147,14),Moorings!D:D=D147))"),"")</f>
        <v/>
      </c>
      <c r="D147" s="11"/>
      <c r="E147" s="12" t="str">
        <f>IFERROR(__xludf.DUMMYFUNCTION("if(isblank(A147),"""",filter(Moorings!A:A,Moorings!B:B=A147,Moorings!D:D=D147))"),"")</f>
        <v/>
      </c>
      <c r="F147" s="12" t="str">
        <f>IFERROR(__xludf.DUMMYFUNCTION("if(isblank(A147),"""",filter(Moorings!C:C,Moorings!B:B=A147,Moorings!D:D=D147))"),"")</f>
        <v/>
      </c>
      <c r="G147" s="5"/>
      <c r="H147" s="47"/>
      <c r="I147" s="5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5" t="s">
        <v>72</v>
      </c>
      <c r="B148" s="14" t="str">
        <f>IFERROR(__xludf.DUMMYFUNCTION("if(isblank(A148),"""",filter(Moorings!A:A,Moorings!B:B=left(A148,14),Moorings!D:D=D148))"),"ATAPL-65310-010-0003")</f>
        <v>ATAPL-65310-010-0003</v>
      </c>
      <c r="C148" s="12" t="str">
        <f>IFERROR(__xludf.DUMMYFUNCTION("if(isblank(A148),"""",filter(Moorings!C:C,Moorings!B:B=left(A148,14),Moorings!D:D=D148))"),"SN0003")</f>
        <v>SN0003</v>
      </c>
      <c r="D148" s="11">
        <v>1.0</v>
      </c>
      <c r="E148" s="12" t="str">
        <f>IFERROR(__xludf.DUMMYFUNCTION("if(isblank(A148),"""",filter(Moorings!A:A,Moorings!B:B=A148,Moorings!D:D=D148))"),"ATAPL-58323-00002")</f>
        <v>ATAPL-58323-00002</v>
      </c>
      <c r="F148" s="12" t="str">
        <f>IFERROR(__xludf.DUMMYFUNCTION("if(isblank(A148),"""",filter(Moorings!C:C,Moorings!B:B=A148,Moorings!D:D=D148))"),"02")</f>
        <v>02</v>
      </c>
      <c r="G148" s="27"/>
      <c r="H148" s="58"/>
      <c r="I148" s="27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5" t="s">
        <v>72</v>
      </c>
      <c r="B149" s="14" t="str">
        <f>IFERROR(__xludf.DUMMYFUNCTION("if(isblank(A149),"""",filter(Moorings!A:A,Moorings!B:B=left(A149,14),Moorings!D:D=D149))"),"ATAPL-65310-830-0010")</f>
        <v>ATAPL-65310-830-0010</v>
      </c>
      <c r="C149" s="12" t="str">
        <f>IFERROR(__xludf.DUMMYFUNCTION("if(isblank(A149),"""",filter(Moorings!C:C,Moorings!B:B=left(A149,14),Moorings!D:D=D149))"),"SN0010")</f>
        <v>SN0010</v>
      </c>
      <c r="D149" s="11">
        <v>2.0</v>
      </c>
      <c r="E149" s="12" t="str">
        <f>IFERROR(__xludf.DUMMYFUNCTION("if(isblank(A149),"""",filter(Moorings!A:A,Moorings!B:B=A149,Moorings!D:D=D149))"),"ATAPL-58323-00003")</f>
        <v>ATAPL-58323-00003</v>
      </c>
      <c r="F149" s="12" t="str">
        <f>IFERROR(__xludf.DUMMYFUNCTION("if(isblank(A149),"""",filter(Moorings!C:C,Moorings!B:B=A149,Moorings!D:D=D149))"),"03")</f>
        <v>03</v>
      </c>
      <c r="G149" s="5"/>
      <c r="H149" s="47"/>
      <c r="I149" s="5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27" t="s">
        <v>72</v>
      </c>
      <c r="B150" s="14" t="str">
        <f>IFERROR(__xludf.DUMMYFUNCTION("if(isblank(A150),"""",filter(Moorings!A:A,Moorings!B:B=left(A150,14),Moorings!D:D=D150))"),"ATAPL-65310-830-0010")</f>
        <v>ATAPL-65310-830-0010</v>
      </c>
      <c r="C150" s="12" t="str">
        <f>IFERROR(__xludf.DUMMYFUNCTION("if(isblank(A150),"""",filter(Moorings!C:C,Moorings!B:B=left(A150,14),Moorings!D:D=D150))"),"SN0010")</f>
        <v>SN0010</v>
      </c>
      <c r="D150" s="32">
        <v>3.0</v>
      </c>
      <c r="E150" s="12" t="str">
        <f>IFERROR(__xludf.DUMMYFUNCTION("if(isblank(A150),"""",filter(Moorings!A:A,Moorings!B:B=A150,Moorings!D:D=D150))"),"ATAPL-58323-00002")</f>
        <v>ATAPL-58323-00002</v>
      </c>
      <c r="F150" s="12" t="str">
        <f>IFERROR(__xludf.DUMMYFUNCTION("if(isblank(A150),"""",filter(Moorings!C:C,Moorings!B:B=A150,Moorings!D:D=D150))"),"02")</f>
        <v>02</v>
      </c>
      <c r="G150" s="23"/>
      <c r="H150" s="52"/>
      <c r="I150" s="2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59"/>
      <c r="B151" s="14" t="str">
        <f>IFERROR(__xludf.DUMMYFUNCTION("if(isblank(A151),"""",filter(Moorings!A:A,Moorings!B:B=left(A151,14),Moorings!D:D=D151))"),"")</f>
        <v/>
      </c>
      <c r="C151" s="12" t="str">
        <f>IFERROR(__xludf.DUMMYFUNCTION("if(isblank(A151),"""",filter(Moorings!C:C,Moorings!B:B=left(A151,14),Moorings!D:D=D151))"),"")</f>
        <v/>
      </c>
      <c r="D151" s="59"/>
      <c r="E151" s="12" t="str">
        <f>IFERROR(__xludf.DUMMYFUNCTION("if(isblank(A151),"""",filter(Moorings!A:A,Moorings!B:B=A151,Moorings!D:D=D151))"),"")</f>
        <v/>
      </c>
      <c r="F151" s="12" t="str">
        <f>IFERROR(__xludf.DUMMYFUNCTION("if(isblank(A151),"""",filter(Moorings!C:C,Moorings!B:B=A151,Moorings!D:D=D151))"),"")</f>
        <v/>
      </c>
      <c r="G151" s="59"/>
      <c r="H151" s="59"/>
      <c r="I151" s="59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60"/>
      <c r="B152" s="60"/>
      <c r="C152" s="60"/>
      <c r="D152" s="60"/>
      <c r="E152" s="60"/>
      <c r="F152" s="60"/>
      <c r="G152" s="60"/>
      <c r="H152" s="60"/>
      <c r="I152" s="60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60"/>
      <c r="B153" s="60"/>
      <c r="C153" s="60"/>
      <c r="D153" s="60"/>
      <c r="E153" s="60"/>
      <c r="F153" s="60"/>
      <c r="G153" s="60"/>
      <c r="H153" s="60"/>
      <c r="I153" s="60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60"/>
      <c r="B154" s="60"/>
      <c r="C154" s="60"/>
      <c r="D154" s="60"/>
      <c r="E154" s="60"/>
      <c r="F154" s="60"/>
      <c r="G154" s="60"/>
      <c r="H154" s="60"/>
      <c r="I154" s="60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60"/>
      <c r="B155" s="60"/>
      <c r="C155" s="60"/>
      <c r="D155" s="60"/>
      <c r="E155" s="60"/>
      <c r="F155" s="60"/>
      <c r="G155" s="60"/>
      <c r="H155" s="60"/>
      <c r="I155" s="60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60"/>
      <c r="B156" s="60"/>
      <c r="C156" s="60"/>
      <c r="D156" s="60"/>
      <c r="E156" s="60"/>
      <c r="F156" s="60"/>
      <c r="G156" s="60"/>
      <c r="H156" s="60"/>
      <c r="I156" s="60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60"/>
      <c r="B157" s="60"/>
      <c r="C157" s="60"/>
      <c r="D157" s="60"/>
      <c r="E157" s="60"/>
      <c r="F157" s="60"/>
      <c r="G157" s="60"/>
      <c r="H157" s="60"/>
      <c r="I157" s="60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60"/>
      <c r="B158" s="60"/>
      <c r="C158" s="60"/>
      <c r="D158" s="60"/>
      <c r="E158" s="60"/>
      <c r="F158" s="60"/>
      <c r="G158" s="60"/>
      <c r="H158" s="60"/>
      <c r="I158" s="60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60"/>
      <c r="B159" s="60"/>
      <c r="C159" s="60"/>
      <c r="D159" s="60"/>
      <c r="E159" s="60"/>
      <c r="F159" s="60"/>
      <c r="G159" s="60"/>
      <c r="H159" s="60"/>
      <c r="I159" s="60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60"/>
      <c r="B160" s="60"/>
      <c r="C160" s="60"/>
      <c r="D160" s="60"/>
      <c r="E160" s="60"/>
      <c r="F160" s="60"/>
      <c r="G160" s="60"/>
      <c r="H160" s="60"/>
      <c r="I160" s="60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60"/>
      <c r="B161" s="60"/>
      <c r="C161" s="60"/>
      <c r="D161" s="60"/>
      <c r="E161" s="60"/>
      <c r="F161" s="60"/>
      <c r="G161" s="60"/>
      <c r="H161" s="60"/>
      <c r="I161" s="60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60"/>
      <c r="B162" s="60"/>
      <c r="C162" s="60"/>
      <c r="D162" s="60"/>
      <c r="E162" s="60"/>
      <c r="F162" s="60"/>
      <c r="G162" s="60"/>
      <c r="H162" s="60"/>
      <c r="I162" s="60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60"/>
      <c r="B163" s="60"/>
      <c r="C163" s="60"/>
      <c r="D163" s="60"/>
      <c r="E163" s="60"/>
      <c r="F163" s="60"/>
      <c r="G163" s="60"/>
      <c r="H163" s="60"/>
      <c r="I163" s="60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60"/>
      <c r="B164" s="60"/>
      <c r="C164" s="60"/>
      <c r="D164" s="60"/>
      <c r="E164" s="60"/>
      <c r="F164" s="60"/>
      <c r="G164" s="60"/>
      <c r="H164" s="60"/>
      <c r="I164" s="60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60"/>
      <c r="B165" s="60"/>
      <c r="C165" s="60"/>
      <c r="D165" s="60"/>
      <c r="E165" s="60"/>
      <c r="F165" s="60"/>
      <c r="G165" s="60"/>
      <c r="H165" s="60"/>
      <c r="I165" s="60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60"/>
      <c r="B166" s="60"/>
      <c r="C166" s="60"/>
      <c r="D166" s="60"/>
      <c r="E166" s="60"/>
      <c r="F166" s="60"/>
      <c r="G166" s="60"/>
      <c r="H166" s="60"/>
      <c r="I166" s="60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60"/>
      <c r="B167" s="60"/>
      <c r="C167" s="60"/>
      <c r="D167" s="60"/>
      <c r="E167" s="60"/>
      <c r="F167" s="60"/>
      <c r="G167" s="60"/>
      <c r="H167" s="60"/>
      <c r="I167" s="60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60"/>
      <c r="B168" s="60"/>
      <c r="C168" s="60"/>
      <c r="D168" s="60"/>
      <c r="E168" s="60"/>
      <c r="F168" s="60"/>
      <c r="G168" s="60"/>
      <c r="H168" s="60"/>
      <c r="I168" s="60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60"/>
      <c r="B169" s="60"/>
      <c r="C169" s="60"/>
      <c r="D169" s="60"/>
      <c r="E169" s="60"/>
      <c r="F169" s="60"/>
      <c r="G169" s="60"/>
      <c r="H169" s="60"/>
      <c r="I169" s="60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60"/>
      <c r="B170" s="60"/>
      <c r="C170" s="60"/>
      <c r="D170" s="60"/>
      <c r="E170" s="60"/>
      <c r="F170" s="60"/>
      <c r="G170" s="60"/>
      <c r="H170" s="60"/>
      <c r="I170" s="60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60"/>
      <c r="B171" s="60"/>
      <c r="C171" s="60"/>
      <c r="D171" s="60"/>
      <c r="E171" s="60"/>
      <c r="F171" s="60"/>
      <c r="G171" s="60"/>
      <c r="H171" s="60"/>
      <c r="I171" s="60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60"/>
      <c r="B172" s="60"/>
      <c r="C172" s="60"/>
      <c r="D172" s="60"/>
      <c r="E172" s="60"/>
      <c r="F172" s="60"/>
      <c r="G172" s="60"/>
      <c r="H172" s="60"/>
      <c r="I172" s="60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60"/>
      <c r="B173" s="60"/>
      <c r="C173" s="60"/>
      <c r="D173" s="60"/>
      <c r="E173" s="60"/>
      <c r="F173" s="60"/>
      <c r="G173" s="60"/>
      <c r="H173" s="60"/>
      <c r="I173" s="60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60"/>
      <c r="B174" s="60"/>
      <c r="C174" s="60"/>
      <c r="D174" s="60"/>
      <c r="E174" s="60"/>
      <c r="F174" s="60"/>
      <c r="G174" s="60"/>
      <c r="H174" s="60"/>
      <c r="I174" s="60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60"/>
      <c r="B175" s="60"/>
      <c r="C175" s="60"/>
      <c r="D175" s="60"/>
      <c r="E175" s="60"/>
      <c r="F175" s="60"/>
      <c r="G175" s="60"/>
      <c r="H175" s="60"/>
      <c r="I175" s="60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60"/>
      <c r="B176" s="60"/>
      <c r="C176" s="60"/>
      <c r="D176" s="60"/>
      <c r="E176" s="60"/>
      <c r="F176" s="60"/>
      <c r="G176" s="60"/>
      <c r="H176" s="60"/>
      <c r="I176" s="60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60"/>
      <c r="B177" s="60"/>
      <c r="C177" s="60"/>
      <c r="D177" s="60"/>
      <c r="E177" s="60"/>
      <c r="F177" s="60"/>
      <c r="G177" s="60"/>
      <c r="H177" s="60"/>
      <c r="I177" s="60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60"/>
      <c r="B178" s="60"/>
      <c r="C178" s="60"/>
      <c r="D178" s="60"/>
      <c r="E178" s="60"/>
      <c r="F178" s="60"/>
      <c r="G178" s="60"/>
      <c r="H178" s="60"/>
      <c r="I178" s="60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60"/>
      <c r="B179" s="60"/>
      <c r="C179" s="60"/>
      <c r="D179" s="60"/>
      <c r="E179" s="60"/>
      <c r="F179" s="60"/>
      <c r="G179" s="60"/>
      <c r="H179" s="60"/>
      <c r="I179" s="60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60"/>
      <c r="B180" s="60"/>
      <c r="C180" s="60"/>
      <c r="D180" s="60"/>
      <c r="E180" s="60"/>
      <c r="F180" s="60"/>
      <c r="G180" s="60"/>
      <c r="H180" s="60"/>
      <c r="I180" s="60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60"/>
      <c r="B181" s="60"/>
      <c r="C181" s="60"/>
      <c r="D181" s="60"/>
      <c r="E181" s="60"/>
      <c r="F181" s="60"/>
      <c r="G181" s="60"/>
      <c r="H181" s="60"/>
      <c r="I181" s="60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60"/>
      <c r="B182" s="60"/>
      <c r="C182" s="60"/>
      <c r="D182" s="60"/>
      <c r="E182" s="60"/>
      <c r="F182" s="60"/>
      <c r="G182" s="60"/>
      <c r="H182" s="60"/>
      <c r="I182" s="60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60"/>
      <c r="B183" s="60"/>
      <c r="C183" s="60"/>
      <c r="D183" s="60"/>
      <c r="E183" s="60"/>
      <c r="F183" s="60"/>
      <c r="G183" s="60"/>
      <c r="H183" s="60"/>
      <c r="I183" s="60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60"/>
      <c r="B184" s="60"/>
      <c r="C184" s="60"/>
      <c r="D184" s="60"/>
      <c r="E184" s="60"/>
      <c r="F184" s="60"/>
      <c r="G184" s="60"/>
      <c r="H184" s="60"/>
      <c r="I184" s="60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60"/>
      <c r="B185" s="60"/>
      <c r="C185" s="60"/>
      <c r="D185" s="60"/>
      <c r="E185" s="60"/>
      <c r="F185" s="60"/>
      <c r="G185" s="60"/>
      <c r="H185" s="60"/>
      <c r="I185" s="60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60"/>
      <c r="B186" s="60"/>
      <c r="C186" s="60"/>
      <c r="D186" s="60"/>
      <c r="E186" s="60"/>
      <c r="F186" s="60"/>
      <c r="G186" s="60"/>
      <c r="H186" s="60"/>
      <c r="I186" s="60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60"/>
      <c r="B187" s="60"/>
      <c r="C187" s="60"/>
      <c r="D187" s="60"/>
      <c r="E187" s="60"/>
      <c r="F187" s="60"/>
      <c r="G187" s="60"/>
      <c r="H187" s="60"/>
      <c r="I187" s="60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60"/>
      <c r="B188" s="60"/>
      <c r="C188" s="60"/>
      <c r="D188" s="60"/>
      <c r="E188" s="60"/>
      <c r="F188" s="60"/>
      <c r="G188" s="60"/>
      <c r="H188" s="60"/>
      <c r="I188" s="60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60"/>
      <c r="B189" s="60"/>
      <c r="C189" s="60"/>
      <c r="D189" s="60"/>
      <c r="E189" s="60"/>
      <c r="F189" s="60"/>
      <c r="G189" s="60"/>
      <c r="H189" s="60"/>
      <c r="I189" s="60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60"/>
      <c r="B190" s="60"/>
      <c r="C190" s="60"/>
      <c r="D190" s="60"/>
      <c r="E190" s="60"/>
      <c r="F190" s="60"/>
      <c r="G190" s="60"/>
      <c r="H190" s="60"/>
      <c r="I190" s="60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60"/>
      <c r="B191" s="60"/>
      <c r="C191" s="60"/>
      <c r="D191" s="60"/>
      <c r="E191" s="60"/>
      <c r="F191" s="60"/>
      <c r="G191" s="60"/>
      <c r="H191" s="60"/>
      <c r="I191" s="60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60"/>
      <c r="B192" s="60"/>
      <c r="C192" s="60"/>
      <c r="D192" s="60"/>
      <c r="E192" s="60"/>
      <c r="F192" s="60"/>
      <c r="G192" s="60"/>
      <c r="H192" s="60"/>
      <c r="I192" s="60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60"/>
      <c r="B193" s="60"/>
      <c r="C193" s="60"/>
      <c r="D193" s="60"/>
      <c r="E193" s="60"/>
      <c r="F193" s="60"/>
      <c r="G193" s="60"/>
      <c r="H193" s="60"/>
      <c r="I193" s="60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60"/>
      <c r="B194" s="60"/>
      <c r="C194" s="60"/>
      <c r="D194" s="60"/>
      <c r="E194" s="60"/>
      <c r="F194" s="60"/>
      <c r="G194" s="60"/>
      <c r="H194" s="60"/>
      <c r="I194" s="60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60"/>
      <c r="B195" s="60"/>
      <c r="C195" s="60"/>
      <c r="D195" s="60"/>
      <c r="E195" s="60"/>
      <c r="F195" s="60"/>
      <c r="G195" s="60"/>
      <c r="H195" s="60"/>
      <c r="I195" s="60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60"/>
      <c r="B196" s="60"/>
      <c r="C196" s="60"/>
      <c r="D196" s="60"/>
      <c r="E196" s="60"/>
      <c r="F196" s="60"/>
      <c r="G196" s="60"/>
      <c r="H196" s="60"/>
      <c r="I196" s="60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60"/>
      <c r="B197" s="60"/>
      <c r="C197" s="60"/>
      <c r="D197" s="60"/>
      <c r="E197" s="60"/>
      <c r="F197" s="60"/>
      <c r="G197" s="60"/>
      <c r="H197" s="60"/>
      <c r="I197" s="60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60"/>
      <c r="B198" s="60"/>
      <c r="C198" s="60"/>
      <c r="D198" s="60"/>
      <c r="E198" s="60"/>
      <c r="F198" s="60"/>
      <c r="G198" s="60"/>
      <c r="H198" s="60"/>
      <c r="I198" s="60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60"/>
      <c r="B199" s="60"/>
      <c r="C199" s="60"/>
      <c r="D199" s="60"/>
      <c r="E199" s="60"/>
      <c r="F199" s="60"/>
      <c r="G199" s="60"/>
      <c r="H199" s="60"/>
      <c r="I199" s="60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60"/>
      <c r="B200" s="60"/>
      <c r="C200" s="60"/>
      <c r="D200" s="60"/>
      <c r="E200" s="60"/>
      <c r="F200" s="60"/>
      <c r="G200" s="60"/>
      <c r="H200" s="60"/>
      <c r="I200" s="60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60"/>
      <c r="B201" s="60"/>
      <c r="C201" s="60"/>
      <c r="D201" s="60"/>
      <c r="E201" s="60"/>
      <c r="F201" s="60"/>
      <c r="G201" s="60"/>
      <c r="H201" s="60"/>
      <c r="I201" s="60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60"/>
      <c r="B202" s="60"/>
      <c r="C202" s="60"/>
      <c r="D202" s="60"/>
      <c r="E202" s="60"/>
      <c r="F202" s="60"/>
      <c r="G202" s="60"/>
      <c r="H202" s="60"/>
      <c r="I202" s="60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60"/>
      <c r="B203" s="60"/>
      <c r="C203" s="60"/>
      <c r="D203" s="60"/>
      <c r="E203" s="60"/>
      <c r="F203" s="60"/>
      <c r="G203" s="60"/>
      <c r="H203" s="60"/>
      <c r="I203" s="60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60"/>
      <c r="B204" s="60"/>
      <c r="C204" s="60"/>
      <c r="D204" s="60"/>
      <c r="E204" s="60"/>
      <c r="F204" s="60"/>
      <c r="G204" s="60"/>
      <c r="H204" s="60"/>
      <c r="I204" s="60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60"/>
      <c r="B205" s="60"/>
      <c r="C205" s="60"/>
      <c r="D205" s="60"/>
      <c r="E205" s="60"/>
      <c r="F205" s="60"/>
      <c r="G205" s="60"/>
      <c r="H205" s="60"/>
      <c r="I205" s="60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60"/>
      <c r="B206" s="60"/>
      <c r="C206" s="60"/>
      <c r="D206" s="60"/>
      <c r="E206" s="60"/>
      <c r="F206" s="60"/>
      <c r="G206" s="60"/>
      <c r="H206" s="60"/>
      <c r="I206" s="60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60"/>
      <c r="B207" s="60"/>
      <c r="C207" s="60"/>
      <c r="D207" s="60"/>
      <c r="E207" s="60"/>
      <c r="F207" s="60"/>
      <c r="G207" s="60"/>
      <c r="H207" s="60"/>
      <c r="I207" s="60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60"/>
      <c r="B208" s="60"/>
      <c r="C208" s="60"/>
      <c r="D208" s="60"/>
      <c r="E208" s="60"/>
      <c r="F208" s="60"/>
      <c r="G208" s="60"/>
      <c r="H208" s="60"/>
      <c r="I208" s="60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60"/>
      <c r="B209" s="60"/>
      <c r="C209" s="60"/>
      <c r="D209" s="60"/>
      <c r="E209" s="60"/>
      <c r="F209" s="60"/>
      <c r="G209" s="60"/>
      <c r="H209" s="60"/>
      <c r="I209" s="60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60"/>
      <c r="B210" s="60"/>
      <c r="C210" s="60"/>
      <c r="D210" s="60"/>
      <c r="E210" s="60"/>
      <c r="F210" s="60"/>
      <c r="G210" s="60"/>
      <c r="H210" s="60"/>
      <c r="I210" s="60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60"/>
      <c r="B211" s="60"/>
      <c r="C211" s="60"/>
      <c r="D211" s="60"/>
      <c r="E211" s="60"/>
      <c r="F211" s="60"/>
      <c r="G211" s="60"/>
      <c r="H211" s="60"/>
      <c r="I211" s="60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60"/>
      <c r="B212" s="60"/>
      <c r="C212" s="60"/>
      <c r="D212" s="60"/>
      <c r="E212" s="60"/>
      <c r="F212" s="60"/>
      <c r="G212" s="60"/>
      <c r="H212" s="60"/>
      <c r="I212" s="60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60"/>
      <c r="B213" s="60"/>
      <c r="C213" s="60"/>
      <c r="D213" s="60"/>
      <c r="E213" s="60"/>
      <c r="F213" s="60"/>
      <c r="G213" s="60"/>
      <c r="H213" s="60"/>
      <c r="I213" s="60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60"/>
      <c r="B214" s="60"/>
      <c r="C214" s="60"/>
      <c r="D214" s="60"/>
      <c r="E214" s="60"/>
      <c r="F214" s="60"/>
      <c r="G214" s="60"/>
      <c r="H214" s="60"/>
      <c r="I214" s="60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60"/>
      <c r="B215" s="60"/>
      <c r="C215" s="60"/>
      <c r="D215" s="60"/>
      <c r="E215" s="60"/>
      <c r="F215" s="60"/>
      <c r="G215" s="60"/>
      <c r="H215" s="60"/>
      <c r="I215" s="60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60"/>
      <c r="B216" s="60"/>
      <c r="C216" s="60"/>
      <c r="D216" s="60"/>
      <c r="E216" s="60"/>
      <c r="F216" s="60"/>
      <c r="G216" s="60"/>
      <c r="H216" s="60"/>
      <c r="I216" s="60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60"/>
      <c r="B217" s="60"/>
      <c r="C217" s="60"/>
      <c r="D217" s="60"/>
      <c r="E217" s="60"/>
      <c r="F217" s="60"/>
      <c r="G217" s="60"/>
      <c r="H217" s="60"/>
      <c r="I217" s="60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60"/>
      <c r="B218" s="60"/>
      <c r="C218" s="60"/>
      <c r="D218" s="60"/>
      <c r="E218" s="60"/>
      <c r="F218" s="60"/>
      <c r="G218" s="60"/>
      <c r="H218" s="60"/>
      <c r="I218" s="60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60"/>
      <c r="B219" s="60"/>
      <c r="C219" s="60"/>
      <c r="D219" s="60"/>
      <c r="E219" s="60"/>
      <c r="F219" s="60"/>
      <c r="G219" s="60"/>
      <c r="H219" s="60"/>
      <c r="I219" s="60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60"/>
      <c r="B220" s="60"/>
      <c r="C220" s="60"/>
      <c r="D220" s="60"/>
      <c r="E220" s="60"/>
      <c r="F220" s="60"/>
      <c r="G220" s="60"/>
      <c r="H220" s="60"/>
      <c r="I220" s="60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60"/>
      <c r="B221" s="60"/>
      <c r="C221" s="60"/>
      <c r="D221" s="60"/>
      <c r="E221" s="60"/>
      <c r="F221" s="60"/>
      <c r="G221" s="60"/>
      <c r="H221" s="60"/>
      <c r="I221" s="60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60"/>
      <c r="B222" s="60"/>
      <c r="C222" s="60"/>
      <c r="D222" s="60"/>
      <c r="E222" s="60"/>
      <c r="F222" s="60"/>
      <c r="G222" s="60"/>
      <c r="H222" s="60"/>
      <c r="I222" s="60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60"/>
      <c r="B223" s="60"/>
      <c r="C223" s="60"/>
      <c r="D223" s="60"/>
      <c r="E223" s="60"/>
      <c r="F223" s="60"/>
      <c r="G223" s="60"/>
      <c r="H223" s="60"/>
      <c r="I223" s="60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60"/>
      <c r="B224" s="60"/>
      <c r="C224" s="60"/>
      <c r="D224" s="60"/>
      <c r="E224" s="60"/>
      <c r="F224" s="60"/>
      <c r="G224" s="60"/>
      <c r="H224" s="60"/>
      <c r="I224" s="60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60"/>
      <c r="B225" s="60"/>
      <c r="C225" s="60"/>
      <c r="D225" s="60"/>
      <c r="E225" s="60"/>
      <c r="F225" s="60"/>
      <c r="G225" s="60"/>
      <c r="H225" s="60"/>
      <c r="I225" s="60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60"/>
      <c r="B226" s="60"/>
      <c r="C226" s="60"/>
      <c r="D226" s="60"/>
      <c r="E226" s="60"/>
      <c r="F226" s="60"/>
      <c r="G226" s="60"/>
      <c r="H226" s="60"/>
      <c r="I226" s="60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60"/>
      <c r="B227" s="60"/>
      <c r="C227" s="60"/>
      <c r="D227" s="60"/>
      <c r="E227" s="60"/>
      <c r="F227" s="60"/>
      <c r="G227" s="60"/>
      <c r="H227" s="60"/>
      <c r="I227" s="60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60"/>
      <c r="B228" s="60"/>
      <c r="C228" s="60"/>
      <c r="D228" s="60"/>
      <c r="E228" s="60"/>
      <c r="F228" s="60"/>
      <c r="G228" s="60"/>
      <c r="H228" s="60"/>
      <c r="I228" s="60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60"/>
      <c r="B229" s="60"/>
      <c r="C229" s="60"/>
      <c r="D229" s="60"/>
      <c r="E229" s="60"/>
      <c r="F229" s="60"/>
      <c r="G229" s="60"/>
      <c r="H229" s="60"/>
      <c r="I229" s="60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60"/>
      <c r="B230" s="60"/>
      <c r="C230" s="60"/>
      <c r="D230" s="60"/>
      <c r="E230" s="60"/>
      <c r="F230" s="60"/>
      <c r="G230" s="60"/>
      <c r="H230" s="60"/>
      <c r="I230" s="60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60"/>
      <c r="B231" s="60"/>
      <c r="C231" s="60"/>
      <c r="D231" s="60"/>
      <c r="E231" s="60"/>
      <c r="F231" s="60"/>
      <c r="G231" s="60"/>
      <c r="H231" s="60"/>
      <c r="I231" s="60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60"/>
      <c r="B232" s="60"/>
      <c r="C232" s="60"/>
      <c r="D232" s="60"/>
      <c r="E232" s="60"/>
      <c r="F232" s="60"/>
      <c r="G232" s="60"/>
      <c r="H232" s="60"/>
      <c r="I232" s="60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60"/>
      <c r="B233" s="60"/>
      <c r="C233" s="60"/>
      <c r="D233" s="60"/>
      <c r="E233" s="60"/>
      <c r="F233" s="60"/>
      <c r="G233" s="60"/>
      <c r="H233" s="60"/>
      <c r="I233" s="60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60"/>
      <c r="B234" s="60"/>
      <c r="C234" s="60"/>
      <c r="D234" s="60"/>
      <c r="E234" s="60"/>
      <c r="F234" s="60"/>
      <c r="G234" s="60"/>
      <c r="H234" s="60"/>
      <c r="I234" s="60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60"/>
      <c r="B235" s="60"/>
      <c r="C235" s="60"/>
      <c r="D235" s="60"/>
      <c r="E235" s="60"/>
      <c r="F235" s="60"/>
      <c r="G235" s="60"/>
      <c r="H235" s="60"/>
      <c r="I235" s="60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60"/>
      <c r="B236" s="60"/>
      <c r="C236" s="60"/>
      <c r="D236" s="60"/>
      <c r="E236" s="60"/>
      <c r="F236" s="60"/>
      <c r="G236" s="60"/>
      <c r="H236" s="60"/>
      <c r="I236" s="60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60"/>
      <c r="B237" s="60"/>
      <c r="C237" s="60"/>
      <c r="D237" s="60"/>
      <c r="E237" s="60"/>
      <c r="F237" s="60"/>
      <c r="G237" s="60"/>
      <c r="H237" s="60"/>
      <c r="I237" s="60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60"/>
      <c r="B238" s="60"/>
      <c r="C238" s="60"/>
      <c r="D238" s="60"/>
      <c r="E238" s="60"/>
      <c r="F238" s="60"/>
      <c r="G238" s="60"/>
      <c r="H238" s="60"/>
      <c r="I238" s="60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60"/>
      <c r="B239" s="60"/>
      <c r="C239" s="60"/>
      <c r="D239" s="60"/>
      <c r="E239" s="60"/>
      <c r="F239" s="60"/>
      <c r="G239" s="60"/>
      <c r="H239" s="60"/>
      <c r="I239" s="60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60"/>
      <c r="B240" s="60"/>
      <c r="C240" s="60"/>
      <c r="D240" s="60"/>
      <c r="E240" s="60"/>
      <c r="F240" s="60"/>
      <c r="G240" s="60"/>
      <c r="H240" s="60"/>
      <c r="I240" s="60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60"/>
      <c r="B241" s="60"/>
      <c r="C241" s="60"/>
      <c r="D241" s="60"/>
      <c r="E241" s="60"/>
      <c r="F241" s="60"/>
      <c r="G241" s="60"/>
      <c r="H241" s="60"/>
      <c r="I241" s="60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60"/>
      <c r="B242" s="60"/>
      <c r="C242" s="60"/>
      <c r="D242" s="60"/>
      <c r="E242" s="60"/>
      <c r="F242" s="60"/>
      <c r="G242" s="60"/>
      <c r="H242" s="60"/>
      <c r="I242" s="60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60"/>
      <c r="B243" s="60"/>
      <c r="C243" s="60"/>
      <c r="D243" s="60"/>
      <c r="E243" s="60"/>
      <c r="F243" s="60"/>
      <c r="G243" s="60"/>
      <c r="H243" s="60"/>
      <c r="I243" s="60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60"/>
      <c r="B244" s="60"/>
      <c r="C244" s="60"/>
      <c r="D244" s="60"/>
      <c r="E244" s="60"/>
      <c r="F244" s="60"/>
      <c r="G244" s="60"/>
      <c r="H244" s="60"/>
      <c r="I244" s="60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60"/>
      <c r="B245" s="60"/>
      <c r="C245" s="60"/>
      <c r="D245" s="60"/>
      <c r="E245" s="60"/>
      <c r="F245" s="60"/>
      <c r="G245" s="60"/>
      <c r="H245" s="60"/>
      <c r="I245" s="60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60"/>
      <c r="B246" s="60"/>
      <c r="C246" s="60"/>
      <c r="D246" s="60"/>
      <c r="E246" s="60"/>
      <c r="F246" s="60"/>
      <c r="G246" s="60"/>
      <c r="H246" s="60"/>
      <c r="I246" s="60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60"/>
      <c r="B247" s="60"/>
      <c r="C247" s="60"/>
      <c r="D247" s="60"/>
      <c r="E247" s="60"/>
      <c r="F247" s="60"/>
      <c r="G247" s="60"/>
      <c r="H247" s="60"/>
      <c r="I247" s="60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60"/>
      <c r="B248" s="60"/>
      <c r="C248" s="60"/>
      <c r="D248" s="60"/>
      <c r="E248" s="60"/>
      <c r="F248" s="60"/>
      <c r="G248" s="60"/>
      <c r="H248" s="60"/>
      <c r="I248" s="60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60"/>
      <c r="B249" s="60"/>
      <c r="C249" s="60"/>
      <c r="D249" s="60"/>
      <c r="E249" s="60"/>
      <c r="F249" s="60"/>
      <c r="G249" s="60"/>
      <c r="H249" s="60"/>
      <c r="I249" s="60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60"/>
      <c r="B250" s="60"/>
      <c r="C250" s="60"/>
      <c r="D250" s="60"/>
      <c r="E250" s="60"/>
      <c r="F250" s="60"/>
      <c r="G250" s="60"/>
      <c r="H250" s="60"/>
      <c r="I250" s="60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60"/>
      <c r="B251" s="60"/>
      <c r="C251" s="60"/>
      <c r="D251" s="60"/>
      <c r="E251" s="60"/>
      <c r="F251" s="60"/>
      <c r="G251" s="60"/>
      <c r="H251" s="60"/>
      <c r="I251" s="60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60"/>
      <c r="B252" s="60"/>
      <c r="C252" s="60"/>
      <c r="D252" s="60"/>
      <c r="E252" s="60"/>
      <c r="F252" s="60"/>
      <c r="G252" s="60"/>
      <c r="H252" s="60"/>
      <c r="I252" s="60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60"/>
      <c r="B253" s="60"/>
      <c r="C253" s="60"/>
      <c r="D253" s="60"/>
      <c r="E253" s="60"/>
      <c r="F253" s="60"/>
      <c r="G253" s="60"/>
      <c r="H253" s="60"/>
      <c r="I253" s="60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60"/>
      <c r="B254" s="60"/>
      <c r="C254" s="60"/>
      <c r="D254" s="60"/>
      <c r="E254" s="60"/>
      <c r="F254" s="60"/>
      <c r="G254" s="60"/>
      <c r="H254" s="60"/>
      <c r="I254" s="60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60"/>
      <c r="B255" s="60"/>
      <c r="C255" s="60"/>
      <c r="D255" s="60"/>
      <c r="E255" s="60"/>
      <c r="F255" s="60"/>
      <c r="G255" s="60"/>
      <c r="H255" s="60"/>
      <c r="I255" s="60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60"/>
      <c r="B256" s="60"/>
      <c r="C256" s="60"/>
      <c r="D256" s="60"/>
      <c r="E256" s="60"/>
      <c r="F256" s="60"/>
      <c r="G256" s="60"/>
      <c r="H256" s="60"/>
      <c r="I256" s="60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60"/>
      <c r="B257" s="60"/>
      <c r="C257" s="60"/>
      <c r="D257" s="60"/>
      <c r="E257" s="60"/>
      <c r="F257" s="60"/>
      <c r="G257" s="60"/>
      <c r="H257" s="60"/>
      <c r="I257" s="60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60"/>
      <c r="B258" s="60"/>
      <c r="C258" s="60"/>
      <c r="D258" s="60"/>
      <c r="E258" s="60"/>
      <c r="F258" s="60"/>
      <c r="G258" s="60"/>
      <c r="H258" s="60"/>
      <c r="I258" s="60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60"/>
      <c r="B259" s="60"/>
      <c r="C259" s="60"/>
      <c r="D259" s="60"/>
      <c r="E259" s="60"/>
      <c r="F259" s="60"/>
      <c r="G259" s="60"/>
      <c r="H259" s="60"/>
      <c r="I259" s="60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60"/>
      <c r="B260" s="60"/>
      <c r="C260" s="60"/>
      <c r="D260" s="60"/>
      <c r="E260" s="60"/>
      <c r="F260" s="60"/>
      <c r="G260" s="60"/>
      <c r="H260" s="60"/>
      <c r="I260" s="60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60"/>
      <c r="B261" s="60"/>
      <c r="C261" s="60"/>
      <c r="D261" s="60"/>
      <c r="E261" s="60"/>
      <c r="F261" s="60"/>
      <c r="G261" s="60"/>
      <c r="H261" s="60"/>
      <c r="I261" s="60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60"/>
      <c r="B262" s="60"/>
      <c r="C262" s="60"/>
      <c r="D262" s="60"/>
      <c r="E262" s="60"/>
      <c r="F262" s="60"/>
      <c r="G262" s="60"/>
      <c r="H262" s="60"/>
      <c r="I262" s="60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60"/>
      <c r="B263" s="60"/>
      <c r="C263" s="60"/>
      <c r="D263" s="60"/>
      <c r="E263" s="60"/>
      <c r="F263" s="60"/>
      <c r="G263" s="60"/>
      <c r="H263" s="60"/>
      <c r="I263" s="60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60"/>
      <c r="B264" s="60"/>
      <c r="C264" s="60"/>
      <c r="D264" s="60"/>
      <c r="E264" s="60"/>
      <c r="F264" s="60"/>
      <c r="G264" s="60"/>
      <c r="H264" s="60"/>
      <c r="I264" s="60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60"/>
      <c r="B265" s="60"/>
      <c r="C265" s="60"/>
      <c r="D265" s="60"/>
      <c r="E265" s="60"/>
      <c r="F265" s="60"/>
      <c r="G265" s="60"/>
      <c r="H265" s="60"/>
      <c r="I265" s="60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60"/>
      <c r="B266" s="60"/>
      <c r="C266" s="60"/>
      <c r="D266" s="60"/>
      <c r="E266" s="60"/>
      <c r="F266" s="60"/>
      <c r="G266" s="60"/>
      <c r="H266" s="60"/>
      <c r="I266" s="60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60"/>
      <c r="B267" s="60"/>
      <c r="C267" s="60"/>
      <c r="D267" s="60"/>
      <c r="E267" s="60"/>
      <c r="F267" s="60"/>
      <c r="G267" s="60"/>
      <c r="H267" s="60"/>
      <c r="I267" s="60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60"/>
      <c r="B268" s="60"/>
      <c r="C268" s="60"/>
      <c r="D268" s="60"/>
      <c r="E268" s="60"/>
      <c r="F268" s="60"/>
      <c r="G268" s="60"/>
      <c r="H268" s="60"/>
      <c r="I268" s="60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60"/>
      <c r="B269" s="60"/>
      <c r="C269" s="60"/>
      <c r="D269" s="60"/>
      <c r="E269" s="60"/>
      <c r="F269" s="60"/>
      <c r="G269" s="60"/>
      <c r="H269" s="60"/>
      <c r="I269" s="60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60"/>
      <c r="B270" s="60"/>
      <c r="C270" s="60"/>
      <c r="D270" s="60"/>
      <c r="E270" s="60"/>
      <c r="F270" s="60"/>
      <c r="G270" s="60"/>
      <c r="H270" s="60"/>
      <c r="I270" s="60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60"/>
      <c r="B271" s="60"/>
      <c r="C271" s="60"/>
      <c r="D271" s="60"/>
      <c r="E271" s="60"/>
      <c r="F271" s="60"/>
      <c r="G271" s="60"/>
      <c r="H271" s="60"/>
      <c r="I271" s="60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60"/>
      <c r="B272" s="60"/>
      <c r="C272" s="60"/>
      <c r="D272" s="60"/>
      <c r="E272" s="60"/>
      <c r="F272" s="60"/>
      <c r="G272" s="60"/>
      <c r="H272" s="60"/>
      <c r="I272" s="60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60"/>
      <c r="B273" s="60"/>
      <c r="C273" s="60"/>
      <c r="D273" s="60"/>
      <c r="E273" s="60"/>
      <c r="F273" s="60"/>
      <c r="G273" s="60"/>
      <c r="H273" s="60"/>
      <c r="I273" s="60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60"/>
      <c r="B274" s="60"/>
      <c r="C274" s="60"/>
      <c r="D274" s="60"/>
      <c r="E274" s="60"/>
      <c r="F274" s="60"/>
      <c r="G274" s="60"/>
      <c r="H274" s="60"/>
      <c r="I274" s="60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60"/>
      <c r="B275" s="60"/>
      <c r="C275" s="60"/>
      <c r="D275" s="60"/>
      <c r="E275" s="60"/>
      <c r="F275" s="60"/>
      <c r="G275" s="60"/>
      <c r="H275" s="60"/>
      <c r="I275" s="60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60"/>
      <c r="B276" s="60"/>
      <c r="C276" s="60"/>
      <c r="D276" s="60"/>
      <c r="E276" s="60"/>
      <c r="F276" s="60"/>
      <c r="G276" s="60"/>
      <c r="H276" s="60"/>
      <c r="I276" s="60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60"/>
      <c r="B277" s="60"/>
      <c r="C277" s="60"/>
      <c r="D277" s="60"/>
      <c r="E277" s="60"/>
      <c r="F277" s="60"/>
      <c r="G277" s="60"/>
      <c r="H277" s="60"/>
      <c r="I277" s="60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60"/>
      <c r="B278" s="60"/>
      <c r="C278" s="60"/>
      <c r="D278" s="60"/>
      <c r="E278" s="60"/>
      <c r="F278" s="60"/>
      <c r="G278" s="60"/>
      <c r="H278" s="60"/>
      <c r="I278" s="60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60"/>
      <c r="B279" s="60"/>
      <c r="C279" s="60"/>
      <c r="D279" s="60"/>
      <c r="E279" s="60"/>
      <c r="F279" s="60"/>
      <c r="G279" s="60"/>
      <c r="H279" s="60"/>
      <c r="I279" s="60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60"/>
      <c r="B280" s="60"/>
      <c r="C280" s="60"/>
      <c r="D280" s="60"/>
      <c r="E280" s="60"/>
      <c r="F280" s="60"/>
      <c r="G280" s="60"/>
      <c r="H280" s="60"/>
      <c r="I280" s="60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60"/>
      <c r="B281" s="60"/>
      <c r="C281" s="60"/>
      <c r="D281" s="60"/>
      <c r="E281" s="60"/>
      <c r="F281" s="60"/>
      <c r="G281" s="60"/>
      <c r="H281" s="60"/>
      <c r="I281" s="60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60"/>
      <c r="B282" s="60"/>
      <c r="C282" s="60"/>
      <c r="D282" s="60"/>
      <c r="E282" s="60"/>
      <c r="F282" s="60"/>
      <c r="G282" s="60"/>
      <c r="H282" s="60"/>
      <c r="I282" s="60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60"/>
      <c r="B283" s="60"/>
      <c r="C283" s="60"/>
      <c r="D283" s="60"/>
      <c r="E283" s="60"/>
      <c r="F283" s="60"/>
      <c r="G283" s="60"/>
      <c r="H283" s="60"/>
      <c r="I283" s="60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60"/>
      <c r="B284" s="60"/>
      <c r="C284" s="60"/>
      <c r="D284" s="60"/>
      <c r="E284" s="60"/>
      <c r="F284" s="60"/>
      <c r="G284" s="60"/>
      <c r="H284" s="60"/>
      <c r="I284" s="60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60"/>
      <c r="B285" s="60"/>
      <c r="C285" s="60"/>
      <c r="D285" s="60"/>
      <c r="E285" s="60"/>
      <c r="F285" s="60"/>
      <c r="G285" s="60"/>
      <c r="H285" s="60"/>
      <c r="I285" s="60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60"/>
      <c r="B286" s="60"/>
      <c r="C286" s="60"/>
      <c r="D286" s="60"/>
      <c r="E286" s="60"/>
      <c r="F286" s="60"/>
      <c r="G286" s="60"/>
      <c r="H286" s="60"/>
      <c r="I286" s="60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60"/>
      <c r="B287" s="60"/>
      <c r="C287" s="60"/>
      <c r="D287" s="60"/>
      <c r="E287" s="60"/>
      <c r="F287" s="60"/>
      <c r="G287" s="60"/>
      <c r="H287" s="60"/>
      <c r="I287" s="60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60"/>
      <c r="B288" s="60"/>
      <c r="C288" s="60"/>
      <c r="D288" s="60"/>
      <c r="E288" s="60"/>
      <c r="F288" s="60"/>
      <c r="G288" s="60"/>
      <c r="H288" s="60"/>
      <c r="I288" s="60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60"/>
      <c r="B289" s="60"/>
      <c r="C289" s="60"/>
      <c r="D289" s="60"/>
      <c r="E289" s="60"/>
      <c r="F289" s="60"/>
      <c r="G289" s="60"/>
      <c r="H289" s="60"/>
      <c r="I289" s="60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60"/>
      <c r="B290" s="60"/>
      <c r="C290" s="60"/>
      <c r="D290" s="60"/>
      <c r="E290" s="60"/>
      <c r="F290" s="60"/>
      <c r="G290" s="60"/>
      <c r="H290" s="60"/>
      <c r="I290" s="60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60"/>
      <c r="B291" s="60"/>
      <c r="C291" s="60"/>
      <c r="D291" s="60"/>
      <c r="E291" s="60"/>
      <c r="F291" s="60"/>
      <c r="G291" s="60"/>
      <c r="H291" s="60"/>
      <c r="I291" s="60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60"/>
      <c r="B292" s="60"/>
      <c r="C292" s="60"/>
      <c r="D292" s="60"/>
      <c r="E292" s="60"/>
      <c r="F292" s="60"/>
      <c r="G292" s="60"/>
      <c r="H292" s="60"/>
      <c r="I292" s="60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60"/>
      <c r="B293" s="60"/>
      <c r="C293" s="60"/>
      <c r="D293" s="60"/>
      <c r="E293" s="60"/>
      <c r="F293" s="60"/>
      <c r="G293" s="60"/>
      <c r="H293" s="60"/>
      <c r="I293" s="60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60"/>
      <c r="B294" s="60"/>
      <c r="C294" s="60"/>
      <c r="D294" s="60"/>
      <c r="E294" s="60"/>
      <c r="F294" s="60"/>
      <c r="G294" s="60"/>
      <c r="H294" s="60"/>
      <c r="I294" s="60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60"/>
      <c r="B295" s="60"/>
      <c r="C295" s="60"/>
      <c r="D295" s="60"/>
      <c r="E295" s="60"/>
      <c r="F295" s="60"/>
      <c r="G295" s="60"/>
      <c r="H295" s="60"/>
      <c r="I295" s="60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60"/>
      <c r="B296" s="60"/>
      <c r="C296" s="60"/>
      <c r="D296" s="60"/>
      <c r="E296" s="60"/>
      <c r="F296" s="60"/>
      <c r="G296" s="60"/>
      <c r="H296" s="60"/>
      <c r="I296" s="60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60"/>
      <c r="B297" s="60"/>
      <c r="C297" s="60"/>
      <c r="D297" s="60"/>
      <c r="E297" s="60"/>
      <c r="F297" s="60"/>
      <c r="G297" s="60"/>
      <c r="H297" s="60"/>
      <c r="I297" s="60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60"/>
      <c r="B298" s="60"/>
      <c r="C298" s="60"/>
      <c r="D298" s="60"/>
      <c r="E298" s="60"/>
      <c r="F298" s="60"/>
      <c r="G298" s="60"/>
      <c r="H298" s="60"/>
      <c r="I298" s="60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60"/>
      <c r="B299" s="60"/>
      <c r="C299" s="60"/>
      <c r="D299" s="60"/>
      <c r="E299" s="60"/>
      <c r="F299" s="60"/>
      <c r="G299" s="60"/>
      <c r="H299" s="60"/>
      <c r="I299" s="60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60"/>
      <c r="B300" s="60"/>
      <c r="C300" s="60"/>
      <c r="D300" s="60"/>
      <c r="E300" s="60"/>
      <c r="F300" s="60"/>
      <c r="G300" s="60"/>
      <c r="H300" s="60"/>
      <c r="I300" s="60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60"/>
      <c r="B301" s="60"/>
      <c r="C301" s="60"/>
      <c r="D301" s="60"/>
      <c r="E301" s="60"/>
      <c r="F301" s="60"/>
      <c r="G301" s="60"/>
      <c r="H301" s="60"/>
      <c r="I301" s="60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60"/>
      <c r="B302" s="60"/>
      <c r="C302" s="60"/>
      <c r="D302" s="60"/>
      <c r="E302" s="60"/>
      <c r="F302" s="60"/>
      <c r="G302" s="60"/>
      <c r="H302" s="60"/>
      <c r="I302" s="60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60"/>
      <c r="B303" s="60"/>
      <c r="C303" s="60"/>
      <c r="D303" s="60"/>
      <c r="E303" s="60"/>
      <c r="F303" s="60"/>
      <c r="G303" s="60"/>
      <c r="H303" s="60"/>
      <c r="I303" s="60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60"/>
      <c r="B304" s="60"/>
      <c r="C304" s="60"/>
      <c r="D304" s="60"/>
      <c r="E304" s="60"/>
      <c r="F304" s="60"/>
      <c r="G304" s="60"/>
      <c r="H304" s="60"/>
      <c r="I304" s="60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60"/>
      <c r="B305" s="60"/>
      <c r="C305" s="60"/>
      <c r="D305" s="60"/>
      <c r="E305" s="60"/>
      <c r="F305" s="60"/>
      <c r="G305" s="60"/>
      <c r="H305" s="60"/>
      <c r="I305" s="60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60"/>
      <c r="B306" s="60"/>
      <c r="C306" s="60"/>
      <c r="D306" s="60"/>
      <c r="E306" s="60"/>
      <c r="F306" s="60"/>
      <c r="G306" s="60"/>
      <c r="H306" s="60"/>
      <c r="I306" s="60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60"/>
      <c r="B307" s="60"/>
      <c r="C307" s="60"/>
      <c r="D307" s="60"/>
      <c r="E307" s="60"/>
      <c r="F307" s="60"/>
      <c r="G307" s="60"/>
      <c r="H307" s="60"/>
      <c r="I307" s="60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60"/>
      <c r="B308" s="60"/>
      <c r="C308" s="60"/>
      <c r="D308" s="60"/>
      <c r="E308" s="60"/>
      <c r="F308" s="60"/>
      <c r="G308" s="60"/>
      <c r="H308" s="60"/>
      <c r="I308" s="60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60"/>
      <c r="B309" s="60"/>
      <c r="C309" s="60"/>
      <c r="D309" s="60"/>
      <c r="E309" s="60"/>
      <c r="F309" s="60"/>
      <c r="G309" s="60"/>
      <c r="H309" s="60"/>
      <c r="I309" s="60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60"/>
      <c r="B310" s="60"/>
      <c r="C310" s="60"/>
      <c r="D310" s="60"/>
      <c r="E310" s="60"/>
      <c r="F310" s="60"/>
      <c r="G310" s="60"/>
      <c r="H310" s="60"/>
      <c r="I310" s="60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60"/>
      <c r="B311" s="60"/>
      <c r="C311" s="60"/>
      <c r="D311" s="60"/>
      <c r="E311" s="60"/>
      <c r="F311" s="60"/>
      <c r="G311" s="60"/>
      <c r="H311" s="60"/>
      <c r="I311" s="60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60"/>
      <c r="B312" s="60"/>
      <c r="C312" s="60"/>
      <c r="D312" s="60"/>
      <c r="E312" s="60"/>
      <c r="F312" s="60"/>
      <c r="G312" s="60"/>
      <c r="H312" s="60"/>
      <c r="I312" s="60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60"/>
      <c r="B313" s="60"/>
      <c r="C313" s="60"/>
      <c r="D313" s="60"/>
      <c r="E313" s="60"/>
      <c r="F313" s="60"/>
      <c r="G313" s="60"/>
      <c r="H313" s="60"/>
      <c r="I313" s="60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60"/>
      <c r="B314" s="60"/>
      <c r="C314" s="60"/>
      <c r="D314" s="60"/>
      <c r="E314" s="60"/>
      <c r="F314" s="60"/>
      <c r="G314" s="60"/>
      <c r="H314" s="60"/>
      <c r="I314" s="60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60"/>
      <c r="B315" s="60"/>
      <c r="C315" s="60"/>
      <c r="D315" s="60"/>
      <c r="E315" s="60"/>
      <c r="F315" s="60"/>
      <c r="G315" s="60"/>
      <c r="H315" s="60"/>
      <c r="I315" s="60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60"/>
      <c r="B316" s="60"/>
      <c r="C316" s="60"/>
      <c r="D316" s="60"/>
      <c r="E316" s="60"/>
      <c r="F316" s="60"/>
      <c r="G316" s="60"/>
      <c r="H316" s="60"/>
      <c r="I316" s="60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60"/>
      <c r="B317" s="60"/>
      <c r="C317" s="60"/>
      <c r="D317" s="60"/>
      <c r="E317" s="60"/>
      <c r="F317" s="60"/>
      <c r="G317" s="60"/>
      <c r="H317" s="60"/>
      <c r="I317" s="60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60"/>
      <c r="B318" s="60"/>
      <c r="C318" s="60"/>
      <c r="D318" s="60"/>
      <c r="E318" s="60"/>
      <c r="F318" s="60"/>
      <c r="G318" s="60"/>
      <c r="H318" s="60"/>
      <c r="I318" s="60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60"/>
      <c r="B319" s="60"/>
      <c r="C319" s="60"/>
      <c r="D319" s="60"/>
      <c r="E319" s="60"/>
      <c r="F319" s="60"/>
      <c r="G319" s="60"/>
      <c r="H319" s="60"/>
      <c r="I319" s="60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60"/>
      <c r="B320" s="60"/>
      <c r="C320" s="60"/>
      <c r="D320" s="60"/>
      <c r="E320" s="60"/>
      <c r="F320" s="60"/>
      <c r="G320" s="60"/>
      <c r="H320" s="60"/>
      <c r="I320" s="60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60"/>
      <c r="B321" s="60"/>
      <c r="C321" s="60"/>
      <c r="D321" s="60"/>
      <c r="E321" s="60"/>
      <c r="F321" s="60"/>
      <c r="G321" s="60"/>
      <c r="H321" s="60"/>
      <c r="I321" s="60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60"/>
      <c r="B322" s="60"/>
      <c r="C322" s="60"/>
      <c r="D322" s="60"/>
      <c r="E322" s="60"/>
      <c r="F322" s="60"/>
      <c r="G322" s="60"/>
      <c r="H322" s="60"/>
      <c r="I322" s="60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60"/>
      <c r="B323" s="60"/>
      <c r="C323" s="60"/>
      <c r="D323" s="60"/>
      <c r="E323" s="60"/>
      <c r="F323" s="60"/>
      <c r="G323" s="60"/>
      <c r="H323" s="60"/>
      <c r="I323" s="60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60"/>
      <c r="B324" s="60"/>
      <c r="C324" s="60"/>
      <c r="D324" s="60"/>
      <c r="E324" s="60"/>
      <c r="F324" s="60"/>
      <c r="G324" s="60"/>
      <c r="H324" s="60"/>
      <c r="I324" s="60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60"/>
      <c r="B325" s="60"/>
      <c r="C325" s="60"/>
      <c r="D325" s="60"/>
      <c r="E325" s="60"/>
      <c r="F325" s="60"/>
      <c r="G325" s="60"/>
      <c r="H325" s="60"/>
      <c r="I325" s="60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60"/>
      <c r="B326" s="60"/>
      <c r="C326" s="60"/>
      <c r="D326" s="60"/>
      <c r="E326" s="60"/>
      <c r="F326" s="60"/>
      <c r="G326" s="60"/>
      <c r="H326" s="60"/>
      <c r="I326" s="60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60"/>
      <c r="B327" s="60"/>
      <c r="C327" s="60"/>
      <c r="D327" s="60"/>
      <c r="E327" s="60"/>
      <c r="F327" s="60"/>
      <c r="G327" s="60"/>
      <c r="H327" s="60"/>
      <c r="I327" s="60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60"/>
      <c r="B328" s="60"/>
      <c r="C328" s="60"/>
      <c r="D328" s="60"/>
      <c r="E328" s="60"/>
      <c r="F328" s="60"/>
      <c r="G328" s="60"/>
      <c r="H328" s="60"/>
      <c r="I328" s="60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60"/>
      <c r="B329" s="60"/>
      <c r="C329" s="60"/>
      <c r="D329" s="60"/>
      <c r="E329" s="60"/>
      <c r="F329" s="60"/>
      <c r="G329" s="60"/>
      <c r="H329" s="60"/>
      <c r="I329" s="60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60"/>
      <c r="B330" s="60"/>
      <c r="C330" s="60"/>
      <c r="D330" s="60"/>
      <c r="E330" s="60"/>
      <c r="F330" s="60"/>
      <c r="G330" s="60"/>
      <c r="H330" s="60"/>
      <c r="I330" s="60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60"/>
      <c r="B331" s="60"/>
      <c r="C331" s="60"/>
      <c r="D331" s="60"/>
      <c r="E331" s="60"/>
      <c r="F331" s="60"/>
      <c r="G331" s="60"/>
      <c r="H331" s="60"/>
      <c r="I331" s="60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60"/>
      <c r="B332" s="60"/>
      <c r="C332" s="60"/>
      <c r="D332" s="60"/>
      <c r="E332" s="60"/>
      <c r="F332" s="60"/>
      <c r="G332" s="60"/>
      <c r="H332" s="60"/>
      <c r="I332" s="60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60"/>
      <c r="B333" s="60"/>
      <c r="C333" s="60"/>
      <c r="D333" s="60"/>
      <c r="E333" s="60"/>
      <c r="F333" s="60"/>
      <c r="G333" s="60"/>
      <c r="H333" s="60"/>
      <c r="I333" s="60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60"/>
      <c r="B334" s="60"/>
      <c r="C334" s="60"/>
      <c r="D334" s="60"/>
      <c r="E334" s="60"/>
      <c r="F334" s="60"/>
      <c r="G334" s="60"/>
      <c r="H334" s="60"/>
      <c r="I334" s="60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60"/>
      <c r="B335" s="60"/>
      <c r="C335" s="60"/>
      <c r="D335" s="60"/>
      <c r="E335" s="60"/>
      <c r="F335" s="60"/>
      <c r="G335" s="60"/>
      <c r="H335" s="60"/>
      <c r="I335" s="60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60"/>
      <c r="B336" s="60"/>
      <c r="C336" s="60"/>
      <c r="D336" s="60"/>
      <c r="E336" s="60"/>
      <c r="F336" s="60"/>
      <c r="G336" s="60"/>
      <c r="H336" s="60"/>
      <c r="I336" s="60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60"/>
      <c r="B337" s="60"/>
      <c r="C337" s="60"/>
      <c r="D337" s="60"/>
      <c r="E337" s="60"/>
      <c r="F337" s="60"/>
      <c r="G337" s="60"/>
      <c r="H337" s="60"/>
      <c r="I337" s="60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60"/>
      <c r="B338" s="60"/>
      <c r="C338" s="60"/>
      <c r="D338" s="60"/>
      <c r="E338" s="60"/>
      <c r="F338" s="60"/>
      <c r="G338" s="60"/>
      <c r="H338" s="60"/>
      <c r="I338" s="60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60"/>
      <c r="B339" s="60"/>
      <c r="C339" s="60"/>
      <c r="D339" s="60"/>
      <c r="E339" s="60"/>
      <c r="F339" s="60"/>
      <c r="G339" s="60"/>
      <c r="H339" s="60"/>
      <c r="I339" s="60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60"/>
      <c r="B340" s="60"/>
      <c r="C340" s="60"/>
      <c r="D340" s="60"/>
      <c r="E340" s="60"/>
      <c r="F340" s="60"/>
      <c r="G340" s="60"/>
      <c r="H340" s="60"/>
      <c r="I340" s="60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60"/>
      <c r="B341" s="60"/>
      <c r="C341" s="60"/>
      <c r="D341" s="60"/>
      <c r="E341" s="60"/>
      <c r="F341" s="60"/>
      <c r="G341" s="60"/>
      <c r="H341" s="60"/>
      <c r="I341" s="60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60"/>
      <c r="B342" s="60"/>
      <c r="C342" s="60"/>
      <c r="D342" s="60"/>
      <c r="E342" s="60"/>
      <c r="F342" s="60"/>
      <c r="G342" s="60"/>
      <c r="H342" s="60"/>
      <c r="I342" s="60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60"/>
      <c r="B343" s="60"/>
      <c r="C343" s="60"/>
      <c r="D343" s="60"/>
      <c r="E343" s="60"/>
      <c r="F343" s="60"/>
      <c r="G343" s="60"/>
      <c r="H343" s="60"/>
      <c r="I343" s="60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60"/>
      <c r="B344" s="60"/>
      <c r="C344" s="60"/>
      <c r="D344" s="60"/>
      <c r="E344" s="60"/>
      <c r="F344" s="60"/>
      <c r="G344" s="60"/>
      <c r="H344" s="60"/>
      <c r="I344" s="60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60"/>
      <c r="B345" s="60"/>
      <c r="C345" s="60"/>
      <c r="D345" s="60"/>
      <c r="E345" s="60"/>
      <c r="F345" s="60"/>
      <c r="G345" s="60"/>
      <c r="H345" s="60"/>
      <c r="I345" s="60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60"/>
      <c r="B346" s="60"/>
      <c r="C346" s="60"/>
      <c r="D346" s="60"/>
      <c r="E346" s="60"/>
      <c r="F346" s="60"/>
      <c r="G346" s="60"/>
      <c r="H346" s="60"/>
      <c r="I346" s="60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60"/>
      <c r="B347" s="60"/>
      <c r="C347" s="60"/>
      <c r="D347" s="60"/>
      <c r="E347" s="60"/>
      <c r="F347" s="60"/>
      <c r="G347" s="60"/>
      <c r="H347" s="60"/>
      <c r="I347" s="60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60"/>
      <c r="B348" s="60"/>
      <c r="C348" s="60"/>
      <c r="D348" s="60"/>
      <c r="E348" s="60"/>
      <c r="F348" s="60"/>
      <c r="G348" s="60"/>
      <c r="H348" s="60"/>
      <c r="I348" s="60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60"/>
      <c r="B349" s="60"/>
      <c r="C349" s="60"/>
      <c r="D349" s="60"/>
      <c r="E349" s="60"/>
      <c r="F349" s="60"/>
      <c r="G349" s="60"/>
      <c r="H349" s="60"/>
      <c r="I349" s="60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60"/>
      <c r="B350" s="60"/>
      <c r="C350" s="60"/>
      <c r="D350" s="60"/>
      <c r="E350" s="60"/>
      <c r="F350" s="60"/>
      <c r="G350" s="60"/>
      <c r="H350" s="60"/>
      <c r="I350" s="60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60"/>
      <c r="B351" s="60"/>
      <c r="C351" s="60"/>
      <c r="D351" s="60"/>
      <c r="E351" s="60"/>
      <c r="F351" s="60"/>
      <c r="G351" s="60"/>
      <c r="H351" s="60"/>
      <c r="I351" s="60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60"/>
      <c r="B352" s="60"/>
      <c r="C352" s="60"/>
      <c r="D352" s="60"/>
      <c r="E352" s="60"/>
      <c r="F352" s="60"/>
      <c r="G352" s="60"/>
      <c r="H352" s="60"/>
      <c r="I352" s="60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60"/>
      <c r="B353" s="60"/>
      <c r="C353" s="60"/>
      <c r="D353" s="60"/>
      <c r="E353" s="60"/>
      <c r="F353" s="60"/>
      <c r="G353" s="60"/>
      <c r="H353" s="60"/>
      <c r="I353" s="60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60"/>
      <c r="B354" s="60"/>
      <c r="C354" s="60"/>
      <c r="D354" s="60"/>
      <c r="E354" s="60"/>
      <c r="F354" s="60"/>
      <c r="G354" s="60"/>
      <c r="H354" s="60"/>
      <c r="I354" s="60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60"/>
      <c r="B355" s="60"/>
      <c r="C355" s="60"/>
      <c r="D355" s="60"/>
      <c r="E355" s="60"/>
      <c r="F355" s="60"/>
      <c r="G355" s="60"/>
      <c r="H355" s="60"/>
      <c r="I355" s="60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60"/>
      <c r="B356" s="60"/>
      <c r="C356" s="60"/>
      <c r="D356" s="60"/>
      <c r="E356" s="60"/>
      <c r="F356" s="60"/>
      <c r="G356" s="60"/>
      <c r="H356" s="60"/>
      <c r="I356" s="60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60"/>
      <c r="B357" s="60"/>
      <c r="C357" s="60"/>
      <c r="D357" s="60"/>
      <c r="E357" s="60"/>
      <c r="F357" s="60"/>
      <c r="G357" s="60"/>
      <c r="H357" s="60"/>
      <c r="I357" s="60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60"/>
      <c r="B358" s="60"/>
      <c r="C358" s="60"/>
      <c r="D358" s="60"/>
      <c r="E358" s="60"/>
      <c r="F358" s="60"/>
      <c r="G358" s="60"/>
      <c r="H358" s="60"/>
      <c r="I358" s="60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60"/>
      <c r="B359" s="60"/>
      <c r="C359" s="60"/>
      <c r="D359" s="60"/>
      <c r="E359" s="60"/>
      <c r="F359" s="60"/>
      <c r="G359" s="60"/>
      <c r="H359" s="60"/>
      <c r="I359" s="60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60"/>
      <c r="B360" s="60"/>
      <c r="C360" s="60"/>
      <c r="D360" s="60"/>
      <c r="E360" s="60"/>
      <c r="F360" s="60"/>
      <c r="G360" s="60"/>
      <c r="H360" s="60"/>
      <c r="I360" s="60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60"/>
      <c r="B361" s="60"/>
      <c r="C361" s="60"/>
      <c r="D361" s="60"/>
      <c r="E361" s="60"/>
      <c r="F361" s="60"/>
      <c r="G361" s="60"/>
      <c r="H361" s="60"/>
      <c r="I361" s="60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60"/>
      <c r="B362" s="60"/>
      <c r="C362" s="60"/>
      <c r="D362" s="60"/>
      <c r="E362" s="60"/>
      <c r="F362" s="60"/>
      <c r="G362" s="60"/>
      <c r="H362" s="60"/>
      <c r="I362" s="60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60"/>
      <c r="B363" s="60"/>
      <c r="C363" s="60"/>
      <c r="D363" s="60"/>
      <c r="E363" s="60"/>
      <c r="F363" s="60"/>
      <c r="G363" s="60"/>
      <c r="H363" s="60"/>
      <c r="I363" s="60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60"/>
      <c r="B364" s="60"/>
      <c r="C364" s="60"/>
      <c r="D364" s="60"/>
      <c r="E364" s="60"/>
      <c r="F364" s="60"/>
      <c r="G364" s="60"/>
      <c r="H364" s="60"/>
      <c r="I364" s="60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60"/>
      <c r="B365" s="60"/>
      <c r="C365" s="60"/>
      <c r="D365" s="60"/>
      <c r="E365" s="60"/>
      <c r="F365" s="60"/>
      <c r="G365" s="60"/>
      <c r="H365" s="60"/>
      <c r="I365" s="60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60"/>
      <c r="B366" s="60"/>
      <c r="C366" s="60"/>
      <c r="D366" s="60"/>
      <c r="E366" s="60"/>
      <c r="F366" s="60"/>
      <c r="G366" s="60"/>
      <c r="H366" s="60"/>
      <c r="I366" s="60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60"/>
      <c r="B367" s="60"/>
      <c r="C367" s="60"/>
      <c r="D367" s="60"/>
      <c r="E367" s="60"/>
      <c r="F367" s="60"/>
      <c r="G367" s="60"/>
      <c r="H367" s="60"/>
      <c r="I367" s="60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60"/>
      <c r="B368" s="60"/>
      <c r="C368" s="60"/>
      <c r="D368" s="60"/>
      <c r="E368" s="60"/>
      <c r="F368" s="60"/>
      <c r="G368" s="60"/>
      <c r="H368" s="60"/>
      <c r="I368" s="60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60"/>
      <c r="B369" s="60"/>
      <c r="C369" s="60"/>
      <c r="D369" s="60"/>
      <c r="E369" s="60"/>
      <c r="F369" s="60"/>
      <c r="G369" s="60"/>
      <c r="H369" s="60"/>
      <c r="I369" s="60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60"/>
      <c r="B370" s="60"/>
      <c r="C370" s="60"/>
      <c r="D370" s="60"/>
      <c r="E370" s="60"/>
      <c r="F370" s="60"/>
      <c r="G370" s="60"/>
      <c r="H370" s="60"/>
      <c r="I370" s="60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60"/>
      <c r="B371" s="60"/>
      <c r="C371" s="60"/>
      <c r="D371" s="60"/>
      <c r="E371" s="60"/>
      <c r="F371" s="60"/>
      <c r="G371" s="60"/>
      <c r="H371" s="60"/>
      <c r="I371" s="60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60"/>
      <c r="B372" s="60"/>
      <c r="C372" s="60"/>
      <c r="D372" s="60"/>
      <c r="E372" s="60"/>
      <c r="F372" s="60"/>
      <c r="G372" s="60"/>
      <c r="H372" s="60"/>
      <c r="I372" s="60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60"/>
      <c r="B373" s="60"/>
      <c r="C373" s="60"/>
      <c r="D373" s="60"/>
      <c r="E373" s="60"/>
      <c r="F373" s="60"/>
      <c r="G373" s="60"/>
      <c r="H373" s="60"/>
      <c r="I373" s="60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60"/>
      <c r="B374" s="60"/>
      <c r="C374" s="60"/>
      <c r="D374" s="60"/>
      <c r="E374" s="60"/>
      <c r="F374" s="60"/>
      <c r="G374" s="60"/>
      <c r="H374" s="60"/>
      <c r="I374" s="60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60"/>
      <c r="B375" s="60"/>
      <c r="C375" s="60"/>
      <c r="D375" s="60"/>
      <c r="E375" s="60"/>
      <c r="F375" s="60"/>
      <c r="G375" s="60"/>
      <c r="H375" s="60"/>
      <c r="I375" s="60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60"/>
      <c r="B376" s="60"/>
      <c r="C376" s="60"/>
      <c r="D376" s="60"/>
      <c r="E376" s="60"/>
      <c r="F376" s="60"/>
      <c r="G376" s="60"/>
      <c r="H376" s="60"/>
      <c r="I376" s="60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60"/>
      <c r="B377" s="60"/>
      <c r="C377" s="60"/>
      <c r="D377" s="60"/>
      <c r="E377" s="60"/>
      <c r="F377" s="60"/>
      <c r="G377" s="60"/>
      <c r="H377" s="60"/>
      <c r="I377" s="60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60"/>
      <c r="B378" s="60"/>
      <c r="C378" s="60"/>
      <c r="D378" s="60"/>
      <c r="E378" s="60"/>
      <c r="F378" s="60"/>
      <c r="G378" s="60"/>
      <c r="H378" s="60"/>
      <c r="I378" s="60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60"/>
      <c r="B379" s="60"/>
      <c r="C379" s="60"/>
      <c r="D379" s="60"/>
      <c r="E379" s="60"/>
      <c r="F379" s="60"/>
      <c r="G379" s="60"/>
      <c r="H379" s="60"/>
      <c r="I379" s="60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60"/>
      <c r="B380" s="60"/>
      <c r="C380" s="60"/>
      <c r="D380" s="60"/>
      <c r="E380" s="60"/>
      <c r="F380" s="60"/>
      <c r="G380" s="60"/>
      <c r="H380" s="60"/>
      <c r="I380" s="60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60"/>
      <c r="B381" s="60"/>
      <c r="C381" s="60"/>
      <c r="D381" s="60"/>
      <c r="E381" s="60"/>
      <c r="F381" s="60"/>
      <c r="G381" s="60"/>
      <c r="H381" s="60"/>
      <c r="I381" s="60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60"/>
      <c r="B382" s="60"/>
      <c r="C382" s="60"/>
      <c r="D382" s="60"/>
      <c r="E382" s="60"/>
      <c r="F382" s="60"/>
      <c r="G382" s="60"/>
      <c r="H382" s="60"/>
      <c r="I382" s="60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60"/>
      <c r="B383" s="60"/>
      <c r="C383" s="60"/>
      <c r="D383" s="60"/>
      <c r="E383" s="60"/>
      <c r="F383" s="60"/>
      <c r="G383" s="60"/>
      <c r="H383" s="60"/>
      <c r="I383" s="60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60"/>
      <c r="B384" s="60"/>
      <c r="C384" s="60"/>
      <c r="D384" s="60"/>
      <c r="E384" s="60"/>
      <c r="F384" s="60"/>
      <c r="G384" s="60"/>
      <c r="H384" s="60"/>
      <c r="I384" s="60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60"/>
      <c r="B385" s="60"/>
      <c r="C385" s="60"/>
      <c r="D385" s="60"/>
      <c r="E385" s="60"/>
      <c r="F385" s="60"/>
      <c r="G385" s="60"/>
      <c r="H385" s="60"/>
      <c r="I385" s="60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60"/>
      <c r="B386" s="60"/>
      <c r="C386" s="60"/>
      <c r="D386" s="60"/>
      <c r="E386" s="60"/>
      <c r="F386" s="60"/>
      <c r="G386" s="60"/>
      <c r="H386" s="60"/>
      <c r="I386" s="60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60"/>
      <c r="B387" s="60"/>
      <c r="C387" s="60"/>
      <c r="D387" s="60"/>
      <c r="E387" s="60"/>
      <c r="F387" s="60"/>
      <c r="G387" s="60"/>
      <c r="H387" s="60"/>
      <c r="I387" s="60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60"/>
      <c r="B388" s="60"/>
      <c r="C388" s="60"/>
      <c r="D388" s="60"/>
      <c r="E388" s="60"/>
      <c r="F388" s="60"/>
      <c r="G388" s="60"/>
      <c r="H388" s="60"/>
      <c r="I388" s="60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60"/>
      <c r="B389" s="60"/>
      <c r="C389" s="60"/>
      <c r="D389" s="60"/>
      <c r="E389" s="60"/>
      <c r="F389" s="60"/>
      <c r="G389" s="60"/>
      <c r="H389" s="60"/>
      <c r="I389" s="60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60"/>
      <c r="B390" s="60"/>
      <c r="C390" s="60"/>
      <c r="D390" s="60"/>
      <c r="E390" s="60"/>
      <c r="F390" s="60"/>
      <c r="G390" s="60"/>
      <c r="H390" s="60"/>
      <c r="I390" s="60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60"/>
      <c r="B391" s="60"/>
      <c r="C391" s="60"/>
      <c r="D391" s="60"/>
      <c r="E391" s="60"/>
      <c r="F391" s="60"/>
      <c r="G391" s="60"/>
      <c r="H391" s="60"/>
      <c r="I391" s="60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60"/>
      <c r="B392" s="60"/>
      <c r="C392" s="60"/>
      <c r="D392" s="60"/>
      <c r="E392" s="60"/>
      <c r="F392" s="60"/>
      <c r="G392" s="60"/>
      <c r="H392" s="60"/>
      <c r="I392" s="60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60"/>
      <c r="B393" s="60"/>
      <c r="C393" s="60"/>
      <c r="D393" s="60"/>
      <c r="E393" s="60"/>
      <c r="F393" s="60"/>
      <c r="G393" s="60"/>
      <c r="H393" s="60"/>
      <c r="I393" s="60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60"/>
      <c r="B394" s="60"/>
      <c r="C394" s="60"/>
      <c r="D394" s="60"/>
      <c r="E394" s="60"/>
      <c r="F394" s="60"/>
      <c r="G394" s="60"/>
      <c r="H394" s="60"/>
      <c r="I394" s="60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60"/>
      <c r="B395" s="60"/>
      <c r="C395" s="60"/>
      <c r="D395" s="60"/>
      <c r="E395" s="60"/>
      <c r="F395" s="60"/>
      <c r="G395" s="60"/>
      <c r="H395" s="60"/>
      <c r="I395" s="60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60"/>
      <c r="B396" s="60"/>
      <c r="C396" s="60"/>
      <c r="D396" s="60"/>
      <c r="E396" s="60"/>
      <c r="F396" s="60"/>
      <c r="G396" s="60"/>
      <c r="H396" s="60"/>
      <c r="I396" s="60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60"/>
      <c r="B397" s="60"/>
      <c r="C397" s="60"/>
      <c r="D397" s="60"/>
      <c r="E397" s="60"/>
      <c r="F397" s="60"/>
      <c r="G397" s="60"/>
      <c r="H397" s="60"/>
      <c r="I397" s="60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60"/>
      <c r="B398" s="60"/>
      <c r="C398" s="60"/>
      <c r="D398" s="60"/>
      <c r="E398" s="60"/>
      <c r="F398" s="60"/>
      <c r="G398" s="60"/>
      <c r="H398" s="60"/>
      <c r="I398" s="60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60"/>
      <c r="B399" s="60"/>
      <c r="C399" s="60"/>
      <c r="D399" s="60"/>
      <c r="E399" s="60"/>
      <c r="F399" s="60"/>
      <c r="G399" s="60"/>
      <c r="H399" s="60"/>
      <c r="I399" s="60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60"/>
      <c r="B400" s="60"/>
      <c r="C400" s="60"/>
      <c r="D400" s="60"/>
      <c r="E400" s="60"/>
      <c r="F400" s="60"/>
      <c r="G400" s="60"/>
      <c r="H400" s="60"/>
      <c r="I400" s="60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60"/>
      <c r="B401" s="60"/>
      <c r="C401" s="60"/>
      <c r="D401" s="60"/>
      <c r="E401" s="60"/>
      <c r="F401" s="60"/>
      <c r="G401" s="60"/>
      <c r="H401" s="60"/>
      <c r="I401" s="60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60"/>
      <c r="B402" s="60"/>
      <c r="C402" s="60"/>
      <c r="D402" s="60"/>
      <c r="E402" s="60"/>
      <c r="F402" s="60"/>
      <c r="G402" s="60"/>
      <c r="H402" s="60"/>
      <c r="I402" s="60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60"/>
      <c r="B403" s="60"/>
      <c r="C403" s="60"/>
      <c r="D403" s="60"/>
      <c r="E403" s="60"/>
      <c r="F403" s="60"/>
      <c r="G403" s="60"/>
      <c r="H403" s="60"/>
      <c r="I403" s="60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60"/>
      <c r="B404" s="60"/>
      <c r="C404" s="60"/>
      <c r="D404" s="60"/>
      <c r="E404" s="60"/>
      <c r="F404" s="60"/>
      <c r="G404" s="60"/>
      <c r="H404" s="60"/>
      <c r="I404" s="60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60"/>
      <c r="B405" s="60"/>
      <c r="C405" s="60"/>
      <c r="D405" s="60"/>
      <c r="E405" s="60"/>
      <c r="F405" s="60"/>
      <c r="G405" s="60"/>
      <c r="H405" s="60"/>
      <c r="I405" s="60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60"/>
      <c r="B406" s="60"/>
      <c r="C406" s="60"/>
      <c r="D406" s="60"/>
      <c r="E406" s="60"/>
      <c r="F406" s="60"/>
      <c r="G406" s="60"/>
      <c r="H406" s="60"/>
      <c r="I406" s="60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60"/>
      <c r="B407" s="60"/>
      <c r="C407" s="60"/>
      <c r="D407" s="60"/>
      <c r="E407" s="60"/>
      <c r="F407" s="60"/>
      <c r="G407" s="60"/>
      <c r="H407" s="60"/>
      <c r="I407" s="60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60"/>
      <c r="B408" s="60"/>
      <c r="C408" s="60"/>
      <c r="D408" s="60"/>
      <c r="E408" s="60"/>
      <c r="F408" s="60"/>
      <c r="G408" s="60"/>
      <c r="H408" s="60"/>
      <c r="I408" s="60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60"/>
      <c r="B409" s="60"/>
      <c r="C409" s="60"/>
      <c r="D409" s="60"/>
      <c r="E409" s="60"/>
      <c r="F409" s="60"/>
      <c r="G409" s="60"/>
      <c r="H409" s="60"/>
      <c r="I409" s="60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60"/>
      <c r="B410" s="60"/>
      <c r="C410" s="60"/>
      <c r="D410" s="60"/>
      <c r="E410" s="60"/>
      <c r="F410" s="60"/>
      <c r="G410" s="60"/>
      <c r="H410" s="60"/>
      <c r="I410" s="60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60"/>
      <c r="B411" s="60"/>
      <c r="C411" s="60"/>
      <c r="D411" s="60"/>
      <c r="E411" s="60"/>
      <c r="F411" s="60"/>
      <c r="G411" s="60"/>
      <c r="H411" s="60"/>
      <c r="I411" s="60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60"/>
      <c r="B412" s="60"/>
      <c r="C412" s="60"/>
      <c r="D412" s="60"/>
      <c r="E412" s="60"/>
      <c r="F412" s="60"/>
      <c r="G412" s="60"/>
      <c r="H412" s="60"/>
      <c r="I412" s="60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60"/>
      <c r="B413" s="60"/>
      <c r="C413" s="60"/>
      <c r="D413" s="60"/>
      <c r="E413" s="60"/>
      <c r="F413" s="60"/>
      <c r="G413" s="60"/>
      <c r="H413" s="60"/>
      <c r="I413" s="60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60"/>
      <c r="B414" s="60"/>
      <c r="C414" s="60"/>
      <c r="D414" s="60"/>
      <c r="E414" s="60"/>
      <c r="F414" s="60"/>
      <c r="G414" s="60"/>
      <c r="H414" s="60"/>
      <c r="I414" s="60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60"/>
      <c r="B415" s="60"/>
      <c r="C415" s="60"/>
      <c r="D415" s="60"/>
      <c r="E415" s="60"/>
      <c r="F415" s="60"/>
      <c r="G415" s="60"/>
      <c r="H415" s="60"/>
      <c r="I415" s="60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60"/>
      <c r="B416" s="60"/>
      <c r="C416" s="60"/>
      <c r="D416" s="60"/>
      <c r="E416" s="60"/>
      <c r="F416" s="60"/>
      <c r="G416" s="60"/>
      <c r="H416" s="60"/>
      <c r="I416" s="60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60"/>
      <c r="B417" s="60"/>
      <c r="C417" s="60"/>
      <c r="D417" s="60"/>
      <c r="E417" s="60"/>
      <c r="F417" s="60"/>
      <c r="G417" s="60"/>
      <c r="H417" s="60"/>
      <c r="I417" s="60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60"/>
      <c r="B418" s="60"/>
      <c r="C418" s="60"/>
      <c r="D418" s="60"/>
      <c r="E418" s="60"/>
      <c r="F418" s="60"/>
      <c r="G418" s="60"/>
      <c r="H418" s="60"/>
      <c r="I418" s="60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60"/>
      <c r="B419" s="60"/>
      <c r="C419" s="60"/>
      <c r="D419" s="60"/>
      <c r="E419" s="60"/>
      <c r="F419" s="60"/>
      <c r="G419" s="60"/>
      <c r="H419" s="60"/>
      <c r="I419" s="60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60"/>
      <c r="B420" s="60"/>
      <c r="C420" s="60"/>
      <c r="D420" s="60"/>
      <c r="E420" s="60"/>
      <c r="F420" s="60"/>
      <c r="G420" s="60"/>
      <c r="H420" s="60"/>
      <c r="I420" s="60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60"/>
      <c r="B421" s="60"/>
      <c r="C421" s="60"/>
      <c r="D421" s="60"/>
      <c r="E421" s="60"/>
      <c r="F421" s="60"/>
      <c r="G421" s="60"/>
      <c r="H421" s="60"/>
      <c r="I421" s="60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60"/>
      <c r="B422" s="60"/>
      <c r="C422" s="60"/>
      <c r="D422" s="60"/>
      <c r="E422" s="60"/>
      <c r="F422" s="60"/>
      <c r="G422" s="60"/>
      <c r="H422" s="60"/>
      <c r="I422" s="60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60"/>
      <c r="B423" s="60"/>
      <c r="C423" s="60"/>
      <c r="D423" s="60"/>
      <c r="E423" s="60"/>
      <c r="F423" s="60"/>
      <c r="G423" s="60"/>
      <c r="H423" s="60"/>
      <c r="I423" s="60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60"/>
      <c r="B424" s="60"/>
      <c r="C424" s="60"/>
      <c r="D424" s="60"/>
      <c r="E424" s="60"/>
      <c r="F424" s="60"/>
      <c r="G424" s="60"/>
      <c r="H424" s="60"/>
      <c r="I424" s="60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60"/>
      <c r="B425" s="60"/>
      <c r="C425" s="60"/>
      <c r="D425" s="60"/>
      <c r="E425" s="60"/>
      <c r="F425" s="60"/>
      <c r="G425" s="60"/>
      <c r="H425" s="60"/>
      <c r="I425" s="60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60"/>
      <c r="B426" s="60"/>
      <c r="C426" s="60"/>
      <c r="D426" s="60"/>
      <c r="E426" s="60"/>
      <c r="F426" s="60"/>
      <c r="G426" s="60"/>
      <c r="H426" s="60"/>
      <c r="I426" s="60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60"/>
      <c r="B427" s="60"/>
      <c r="C427" s="60"/>
      <c r="D427" s="60"/>
      <c r="E427" s="60"/>
      <c r="F427" s="60"/>
      <c r="G427" s="60"/>
      <c r="H427" s="60"/>
      <c r="I427" s="60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60"/>
      <c r="B428" s="60"/>
      <c r="C428" s="60"/>
      <c r="D428" s="60"/>
      <c r="E428" s="60"/>
      <c r="F428" s="60"/>
      <c r="G428" s="60"/>
      <c r="H428" s="60"/>
      <c r="I428" s="60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60"/>
      <c r="B429" s="60"/>
      <c r="C429" s="60"/>
      <c r="D429" s="60"/>
      <c r="E429" s="60"/>
      <c r="F429" s="60"/>
      <c r="G429" s="60"/>
      <c r="H429" s="60"/>
      <c r="I429" s="60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60"/>
      <c r="B430" s="60"/>
      <c r="C430" s="60"/>
      <c r="D430" s="60"/>
      <c r="E430" s="60"/>
      <c r="F430" s="60"/>
      <c r="G430" s="60"/>
      <c r="H430" s="60"/>
      <c r="I430" s="60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60"/>
      <c r="B431" s="60"/>
      <c r="C431" s="60"/>
      <c r="D431" s="60"/>
      <c r="E431" s="60"/>
      <c r="F431" s="60"/>
      <c r="G431" s="60"/>
      <c r="H431" s="60"/>
      <c r="I431" s="60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60"/>
      <c r="B432" s="60"/>
      <c r="C432" s="60"/>
      <c r="D432" s="60"/>
      <c r="E432" s="60"/>
      <c r="F432" s="60"/>
      <c r="G432" s="60"/>
      <c r="H432" s="60"/>
      <c r="I432" s="60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60"/>
      <c r="B433" s="60"/>
      <c r="C433" s="60"/>
      <c r="D433" s="60"/>
      <c r="E433" s="60"/>
      <c r="F433" s="60"/>
      <c r="G433" s="60"/>
      <c r="H433" s="60"/>
      <c r="I433" s="60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60"/>
      <c r="B434" s="60"/>
      <c r="C434" s="60"/>
      <c r="D434" s="60"/>
      <c r="E434" s="60"/>
      <c r="F434" s="60"/>
      <c r="G434" s="60"/>
      <c r="H434" s="60"/>
      <c r="I434" s="60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60"/>
      <c r="B435" s="60"/>
      <c r="C435" s="60"/>
      <c r="D435" s="60"/>
      <c r="E435" s="60"/>
      <c r="F435" s="60"/>
      <c r="G435" s="60"/>
      <c r="H435" s="60"/>
      <c r="I435" s="60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60"/>
      <c r="B436" s="60"/>
      <c r="C436" s="60"/>
      <c r="D436" s="60"/>
      <c r="E436" s="60"/>
      <c r="F436" s="60"/>
      <c r="G436" s="60"/>
      <c r="H436" s="60"/>
      <c r="I436" s="60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60"/>
      <c r="B437" s="60"/>
      <c r="C437" s="60"/>
      <c r="D437" s="60"/>
      <c r="E437" s="60"/>
      <c r="F437" s="60"/>
      <c r="G437" s="60"/>
      <c r="H437" s="60"/>
      <c r="I437" s="60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60"/>
      <c r="B438" s="60"/>
      <c r="C438" s="60"/>
      <c r="D438" s="60"/>
      <c r="E438" s="60"/>
      <c r="F438" s="60"/>
      <c r="G438" s="60"/>
      <c r="H438" s="60"/>
      <c r="I438" s="60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60"/>
      <c r="B439" s="60"/>
      <c r="C439" s="60"/>
      <c r="D439" s="60"/>
      <c r="E439" s="60"/>
      <c r="F439" s="60"/>
      <c r="G439" s="60"/>
      <c r="H439" s="60"/>
      <c r="I439" s="60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60"/>
      <c r="B440" s="60"/>
      <c r="C440" s="60"/>
      <c r="D440" s="60"/>
      <c r="E440" s="60"/>
      <c r="F440" s="60"/>
      <c r="G440" s="60"/>
      <c r="H440" s="60"/>
      <c r="I440" s="60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60"/>
      <c r="B441" s="60"/>
      <c r="C441" s="60"/>
      <c r="D441" s="60"/>
      <c r="E441" s="60"/>
      <c r="F441" s="60"/>
      <c r="G441" s="60"/>
      <c r="H441" s="60"/>
      <c r="I441" s="60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60"/>
      <c r="B442" s="60"/>
      <c r="C442" s="60"/>
      <c r="D442" s="60"/>
      <c r="E442" s="60"/>
      <c r="F442" s="60"/>
      <c r="G442" s="60"/>
      <c r="H442" s="60"/>
      <c r="I442" s="60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60"/>
      <c r="B443" s="60"/>
      <c r="C443" s="60"/>
      <c r="D443" s="60"/>
      <c r="E443" s="60"/>
      <c r="F443" s="60"/>
      <c r="G443" s="60"/>
      <c r="H443" s="60"/>
      <c r="I443" s="60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60"/>
      <c r="B444" s="60"/>
      <c r="C444" s="60"/>
      <c r="D444" s="60"/>
      <c r="E444" s="60"/>
      <c r="F444" s="60"/>
      <c r="G444" s="60"/>
      <c r="H444" s="60"/>
      <c r="I444" s="60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60"/>
      <c r="B445" s="60"/>
      <c r="C445" s="60"/>
      <c r="D445" s="60"/>
      <c r="E445" s="60"/>
      <c r="F445" s="60"/>
      <c r="G445" s="60"/>
      <c r="H445" s="60"/>
      <c r="I445" s="60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60"/>
      <c r="B446" s="60"/>
      <c r="C446" s="60"/>
      <c r="D446" s="60"/>
      <c r="E446" s="60"/>
      <c r="F446" s="60"/>
      <c r="G446" s="60"/>
      <c r="H446" s="60"/>
      <c r="I446" s="60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60"/>
      <c r="B447" s="60"/>
      <c r="C447" s="60"/>
      <c r="D447" s="60"/>
      <c r="E447" s="60"/>
      <c r="F447" s="60"/>
      <c r="G447" s="60"/>
      <c r="H447" s="60"/>
      <c r="I447" s="60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60"/>
      <c r="B448" s="60"/>
      <c r="C448" s="60"/>
      <c r="D448" s="60"/>
      <c r="E448" s="60"/>
      <c r="F448" s="60"/>
      <c r="G448" s="60"/>
      <c r="H448" s="60"/>
      <c r="I448" s="60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60"/>
      <c r="B449" s="60"/>
      <c r="C449" s="60"/>
      <c r="D449" s="60"/>
      <c r="E449" s="60"/>
      <c r="F449" s="60"/>
      <c r="G449" s="60"/>
      <c r="H449" s="60"/>
      <c r="I449" s="60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60"/>
      <c r="B450" s="60"/>
      <c r="C450" s="60"/>
      <c r="D450" s="60"/>
      <c r="E450" s="60"/>
      <c r="F450" s="60"/>
      <c r="G450" s="60"/>
      <c r="H450" s="60"/>
      <c r="I450" s="60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60"/>
      <c r="B451" s="60"/>
      <c r="C451" s="60"/>
      <c r="D451" s="60"/>
      <c r="E451" s="60"/>
      <c r="F451" s="60"/>
      <c r="G451" s="60"/>
      <c r="H451" s="60"/>
      <c r="I451" s="60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60"/>
      <c r="B452" s="60"/>
      <c r="C452" s="60"/>
      <c r="D452" s="60"/>
      <c r="E452" s="60"/>
      <c r="F452" s="60"/>
      <c r="G452" s="60"/>
      <c r="H452" s="60"/>
      <c r="I452" s="60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60"/>
      <c r="B453" s="60"/>
      <c r="C453" s="60"/>
      <c r="D453" s="60"/>
      <c r="E453" s="60"/>
      <c r="F453" s="60"/>
      <c r="G453" s="60"/>
      <c r="H453" s="60"/>
      <c r="I453" s="60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60"/>
      <c r="B454" s="60"/>
      <c r="C454" s="60"/>
      <c r="D454" s="60"/>
      <c r="E454" s="60"/>
      <c r="F454" s="60"/>
      <c r="G454" s="60"/>
      <c r="H454" s="60"/>
      <c r="I454" s="60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60"/>
      <c r="B455" s="60"/>
      <c r="C455" s="60"/>
      <c r="D455" s="60"/>
      <c r="E455" s="60"/>
      <c r="F455" s="60"/>
      <c r="G455" s="60"/>
      <c r="H455" s="60"/>
      <c r="I455" s="60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60"/>
      <c r="B456" s="60"/>
      <c r="C456" s="60"/>
      <c r="D456" s="60"/>
      <c r="E456" s="60"/>
      <c r="F456" s="60"/>
      <c r="G456" s="60"/>
      <c r="H456" s="60"/>
      <c r="I456" s="60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60"/>
      <c r="B457" s="60"/>
      <c r="C457" s="60"/>
      <c r="D457" s="60"/>
      <c r="E457" s="60"/>
      <c r="F457" s="60"/>
      <c r="G457" s="60"/>
      <c r="H457" s="60"/>
      <c r="I457" s="60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60"/>
      <c r="B458" s="60"/>
      <c r="C458" s="60"/>
      <c r="D458" s="60"/>
      <c r="E458" s="60"/>
      <c r="F458" s="60"/>
      <c r="G458" s="60"/>
      <c r="H458" s="60"/>
      <c r="I458" s="60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60"/>
      <c r="B459" s="60"/>
      <c r="C459" s="60"/>
      <c r="D459" s="60"/>
      <c r="E459" s="60"/>
      <c r="F459" s="60"/>
      <c r="G459" s="60"/>
      <c r="H459" s="60"/>
      <c r="I459" s="60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60"/>
      <c r="B460" s="60"/>
      <c r="C460" s="60"/>
      <c r="D460" s="60"/>
      <c r="E460" s="60"/>
      <c r="F460" s="60"/>
      <c r="G460" s="60"/>
      <c r="H460" s="60"/>
      <c r="I460" s="60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60"/>
      <c r="B461" s="60"/>
      <c r="C461" s="60"/>
      <c r="D461" s="60"/>
      <c r="E461" s="60"/>
      <c r="F461" s="60"/>
      <c r="G461" s="60"/>
      <c r="H461" s="60"/>
      <c r="I461" s="60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60"/>
      <c r="B462" s="60"/>
      <c r="C462" s="60"/>
      <c r="D462" s="60"/>
      <c r="E462" s="60"/>
      <c r="F462" s="60"/>
      <c r="G462" s="60"/>
      <c r="H462" s="60"/>
      <c r="I462" s="60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60"/>
      <c r="B463" s="60"/>
      <c r="C463" s="60"/>
      <c r="D463" s="60"/>
      <c r="E463" s="60"/>
      <c r="F463" s="60"/>
      <c r="G463" s="60"/>
      <c r="H463" s="60"/>
      <c r="I463" s="60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60"/>
      <c r="B464" s="60"/>
      <c r="C464" s="60"/>
      <c r="D464" s="60"/>
      <c r="E464" s="60"/>
      <c r="F464" s="60"/>
      <c r="G464" s="60"/>
      <c r="H464" s="60"/>
      <c r="I464" s="60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60"/>
      <c r="B465" s="60"/>
      <c r="C465" s="60"/>
      <c r="D465" s="60"/>
      <c r="E465" s="60"/>
      <c r="F465" s="60"/>
      <c r="G465" s="60"/>
      <c r="H465" s="60"/>
      <c r="I465" s="60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60"/>
      <c r="B466" s="60"/>
      <c r="C466" s="60"/>
      <c r="D466" s="60"/>
      <c r="E466" s="60"/>
      <c r="F466" s="60"/>
      <c r="G466" s="60"/>
      <c r="H466" s="60"/>
      <c r="I466" s="60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60"/>
      <c r="B467" s="60"/>
      <c r="C467" s="60"/>
      <c r="D467" s="60"/>
      <c r="E467" s="60"/>
      <c r="F467" s="60"/>
      <c r="G467" s="60"/>
      <c r="H467" s="60"/>
      <c r="I467" s="60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60"/>
      <c r="B468" s="60"/>
      <c r="C468" s="60"/>
      <c r="D468" s="60"/>
      <c r="E468" s="60"/>
      <c r="F468" s="60"/>
      <c r="G468" s="60"/>
      <c r="H468" s="60"/>
      <c r="I468" s="60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60"/>
      <c r="B469" s="60"/>
      <c r="C469" s="60"/>
      <c r="D469" s="60"/>
      <c r="E469" s="60"/>
      <c r="F469" s="60"/>
      <c r="G469" s="60"/>
      <c r="H469" s="60"/>
      <c r="I469" s="60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60"/>
      <c r="B470" s="60"/>
      <c r="C470" s="60"/>
      <c r="D470" s="60"/>
      <c r="E470" s="60"/>
      <c r="F470" s="60"/>
      <c r="G470" s="60"/>
      <c r="H470" s="60"/>
      <c r="I470" s="60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60"/>
      <c r="B471" s="60"/>
      <c r="C471" s="60"/>
      <c r="D471" s="60"/>
      <c r="E471" s="60"/>
      <c r="F471" s="60"/>
      <c r="G471" s="60"/>
      <c r="H471" s="60"/>
      <c r="I471" s="60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60"/>
      <c r="B472" s="60"/>
      <c r="C472" s="60"/>
      <c r="D472" s="60"/>
      <c r="E472" s="60"/>
      <c r="F472" s="60"/>
      <c r="G472" s="60"/>
      <c r="H472" s="60"/>
      <c r="I472" s="60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60"/>
      <c r="B473" s="60"/>
      <c r="C473" s="60"/>
      <c r="D473" s="60"/>
      <c r="E473" s="60"/>
      <c r="F473" s="60"/>
      <c r="G473" s="60"/>
      <c r="H473" s="60"/>
      <c r="I473" s="60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60"/>
      <c r="B474" s="60"/>
      <c r="C474" s="60"/>
      <c r="D474" s="60"/>
      <c r="E474" s="60"/>
      <c r="F474" s="60"/>
      <c r="G474" s="60"/>
      <c r="H474" s="60"/>
      <c r="I474" s="60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60"/>
      <c r="B475" s="60"/>
      <c r="C475" s="60"/>
      <c r="D475" s="60"/>
      <c r="E475" s="60"/>
      <c r="F475" s="60"/>
      <c r="G475" s="60"/>
      <c r="H475" s="60"/>
      <c r="I475" s="60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60"/>
      <c r="B476" s="60"/>
      <c r="C476" s="60"/>
      <c r="D476" s="60"/>
      <c r="E476" s="60"/>
      <c r="F476" s="60"/>
      <c r="G476" s="60"/>
      <c r="H476" s="60"/>
      <c r="I476" s="60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60"/>
      <c r="B477" s="60"/>
      <c r="C477" s="60"/>
      <c r="D477" s="60"/>
      <c r="E477" s="60"/>
      <c r="F477" s="60"/>
      <c r="G477" s="60"/>
      <c r="H477" s="60"/>
      <c r="I477" s="60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60"/>
      <c r="B478" s="60"/>
      <c r="C478" s="60"/>
      <c r="D478" s="60"/>
      <c r="E478" s="60"/>
      <c r="F478" s="60"/>
      <c r="G478" s="60"/>
      <c r="H478" s="60"/>
      <c r="I478" s="60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60"/>
      <c r="B479" s="60"/>
      <c r="C479" s="60"/>
      <c r="D479" s="60"/>
      <c r="E479" s="60"/>
      <c r="F479" s="60"/>
      <c r="G479" s="60"/>
      <c r="H479" s="60"/>
      <c r="I479" s="60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60"/>
      <c r="B480" s="60"/>
      <c r="C480" s="60"/>
      <c r="D480" s="60"/>
      <c r="E480" s="60"/>
      <c r="F480" s="60"/>
      <c r="G480" s="60"/>
      <c r="H480" s="60"/>
      <c r="I480" s="60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60"/>
      <c r="B481" s="60"/>
      <c r="C481" s="60"/>
      <c r="D481" s="60"/>
      <c r="E481" s="60"/>
      <c r="F481" s="60"/>
      <c r="G481" s="60"/>
      <c r="H481" s="60"/>
      <c r="I481" s="60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60"/>
      <c r="B482" s="60"/>
      <c r="C482" s="60"/>
      <c r="D482" s="60"/>
      <c r="E482" s="60"/>
      <c r="F482" s="60"/>
      <c r="G482" s="60"/>
      <c r="H482" s="60"/>
      <c r="I482" s="60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60"/>
      <c r="B483" s="60"/>
      <c r="C483" s="60"/>
      <c r="D483" s="60"/>
      <c r="E483" s="60"/>
      <c r="F483" s="60"/>
      <c r="G483" s="60"/>
      <c r="H483" s="60"/>
      <c r="I483" s="60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60"/>
      <c r="B484" s="60"/>
      <c r="C484" s="60"/>
      <c r="D484" s="60"/>
      <c r="E484" s="60"/>
      <c r="F484" s="60"/>
      <c r="G484" s="60"/>
      <c r="H484" s="60"/>
      <c r="I484" s="60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60"/>
      <c r="B485" s="60"/>
      <c r="C485" s="60"/>
      <c r="D485" s="60"/>
      <c r="E485" s="60"/>
      <c r="F485" s="60"/>
      <c r="G485" s="60"/>
      <c r="H485" s="60"/>
      <c r="I485" s="60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60"/>
      <c r="B486" s="60"/>
      <c r="C486" s="60"/>
      <c r="D486" s="60"/>
      <c r="E486" s="60"/>
      <c r="F486" s="60"/>
      <c r="G486" s="60"/>
      <c r="H486" s="60"/>
      <c r="I486" s="60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60"/>
      <c r="B487" s="60"/>
      <c r="C487" s="60"/>
      <c r="D487" s="60"/>
      <c r="E487" s="60"/>
      <c r="F487" s="60"/>
      <c r="G487" s="60"/>
      <c r="H487" s="60"/>
      <c r="I487" s="60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60"/>
      <c r="B488" s="60"/>
      <c r="C488" s="60"/>
      <c r="D488" s="60"/>
      <c r="E488" s="60"/>
      <c r="F488" s="60"/>
      <c r="G488" s="60"/>
      <c r="H488" s="60"/>
      <c r="I488" s="60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60"/>
      <c r="B489" s="60"/>
      <c r="C489" s="60"/>
      <c r="D489" s="60"/>
      <c r="E489" s="60"/>
      <c r="F489" s="60"/>
      <c r="G489" s="60"/>
      <c r="H489" s="60"/>
      <c r="I489" s="60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60"/>
      <c r="B490" s="60"/>
      <c r="C490" s="60"/>
      <c r="D490" s="60"/>
      <c r="E490" s="60"/>
      <c r="F490" s="60"/>
      <c r="G490" s="60"/>
      <c r="H490" s="60"/>
      <c r="I490" s="60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60"/>
      <c r="B491" s="60"/>
      <c r="C491" s="60"/>
      <c r="D491" s="60"/>
      <c r="E491" s="60"/>
      <c r="F491" s="60"/>
      <c r="G491" s="60"/>
      <c r="H491" s="60"/>
      <c r="I491" s="60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60"/>
      <c r="B492" s="60"/>
      <c r="C492" s="60"/>
      <c r="D492" s="60"/>
      <c r="E492" s="60"/>
      <c r="F492" s="60"/>
      <c r="G492" s="60"/>
      <c r="H492" s="60"/>
      <c r="I492" s="60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60"/>
      <c r="B493" s="60"/>
      <c r="C493" s="60"/>
      <c r="D493" s="60"/>
      <c r="E493" s="60"/>
      <c r="F493" s="60"/>
      <c r="G493" s="60"/>
      <c r="H493" s="60"/>
      <c r="I493" s="60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60"/>
      <c r="B494" s="60"/>
      <c r="C494" s="60"/>
      <c r="D494" s="60"/>
      <c r="E494" s="60"/>
      <c r="F494" s="60"/>
      <c r="G494" s="60"/>
      <c r="H494" s="60"/>
      <c r="I494" s="60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60"/>
      <c r="B495" s="60"/>
      <c r="C495" s="60"/>
      <c r="D495" s="60"/>
      <c r="E495" s="60"/>
      <c r="F495" s="60"/>
      <c r="G495" s="60"/>
      <c r="H495" s="60"/>
      <c r="I495" s="60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60"/>
      <c r="B496" s="60"/>
      <c r="C496" s="60"/>
      <c r="D496" s="60"/>
      <c r="E496" s="60"/>
      <c r="F496" s="60"/>
      <c r="G496" s="60"/>
      <c r="H496" s="60"/>
      <c r="I496" s="60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60"/>
      <c r="B497" s="60"/>
      <c r="C497" s="60"/>
      <c r="D497" s="60"/>
      <c r="E497" s="60"/>
      <c r="F497" s="60"/>
      <c r="G497" s="60"/>
      <c r="H497" s="60"/>
      <c r="I497" s="60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60"/>
      <c r="B498" s="60"/>
      <c r="C498" s="60"/>
      <c r="D498" s="60"/>
      <c r="E498" s="60"/>
      <c r="F498" s="60"/>
      <c r="G498" s="60"/>
      <c r="H498" s="60"/>
      <c r="I498" s="60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60"/>
      <c r="B499" s="60"/>
      <c r="C499" s="60"/>
      <c r="D499" s="60"/>
      <c r="E499" s="60"/>
      <c r="F499" s="60"/>
      <c r="G499" s="60"/>
      <c r="H499" s="60"/>
      <c r="I499" s="60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60"/>
      <c r="B500" s="60"/>
      <c r="C500" s="60"/>
      <c r="D500" s="60"/>
      <c r="E500" s="60"/>
      <c r="F500" s="60"/>
      <c r="G500" s="60"/>
      <c r="H500" s="60"/>
      <c r="I500" s="60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60"/>
      <c r="B501" s="60"/>
      <c r="C501" s="60"/>
      <c r="D501" s="60"/>
      <c r="E501" s="60"/>
      <c r="F501" s="60"/>
      <c r="G501" s="60"/>
      <c r="H501" s="60"/>
      <c r="I501" s="60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60"/>
      <c r="B502" s="60"/>
      <c r="C502" s="60"/>
      <c r="D502" s="60"/>
      <c r="E502" s="60"/>
      <c r="F502" s="60"/>
      <c r="G502" s="60"/>
      <c r="H502" s="60"/>
      <c r="I502" s="60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60"/>
      <c r="B503" s="60"/>
      <c r="C503" s="60"/>
      <c r="D503" s="60"/>
      <c r="E503" s="60"/>
      <c r="F503" s="60"/>
      <c r="G503" s="60"/>
      <c r="H503" s="60"/>
      <c r="I503" s="60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60"/>
      <c r="B504" s="60"/>
      <c r="C504" s="60"/>
      <c r="D504" s="60"/>
      <c r="E504" s="60"/>
      <c r="F504" s="60"/>
      <c r="G504" s="60"/>
      <c r="H504" s="60"/>
      <c r="I504" s="60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60"/>
      <c r="B505" s="60"/>
      <c r="C505" s="60"/>
      <c r="D505" s="60"/>
      <c r="E505" s="60"/>
      <c r="F505" s="60"/>
      <c r="G505" s="60"/>
      <c r="H505" s="60"/>
      <c r="I505" s="60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60"/>
      <c r="B506" s="60"/>
      <c r="C506" s="60"/>
      <c r="D506" s="60"/>
      <c r="E506" s="60"/>
      <c r="F506" s="60"/>
      <c r="G506" s="60"/>
      <c r="H506" s="60"/>
      <c r="I506" s="60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60"/>
      <c r="B507" s="60"/>
      <c r="C507" s="60"/>
      <c r="D507" s="60"/>
      <c r="E507" s="60"/>
      <c r="F507" s="60"/>
      <c r="G507" s="60"/>
      <c r="H507" s="60"/>
      <c r="I507" s="60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60"/>
      <c r="B508" s="60"/>
      <c r="C508" s="60"/>
      <c r="D508" s="60"/>
      <c r="E508" s="60"/>
      <c r="F508" s="60"/>
      <c r="G508" s="60"/>
      <c r="H508" s="60"/>
      <c r="I508" s="60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60"/>
      <c r="B509" s="60"/>
      <c r="C509" s="60"/>
      <c r="D509" s="60"/>
      <c r="E509" s="60"/>
      <c r="F509" s="60"/>
      <c r="G509" s="60"/>
      <c r="H509" s="60"/>
      <c r="I509" s="60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60"/>
      <c r="B510" s="60"/>
      <c r="C510" s="60"/>
      <c r="D510" s="60"/>
      <c r="E510" s="60"/>
      <c r="F510" s="60"/>
      <c r="G510" s="60"/>
      <c r="H510" s="60"/>
      <c r="I510" s="60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60"/>
      <c r="B511" s="60"/>
      <c r="C511" s="60"/>
      <c r="D511" s="60"/>
      <c r="E511" s="60"/>
      <c r="F511" s="60"/>
      <c r="G511" s="60"/>
      <c r="H511" s="60"/>
      <c r="I511" s="60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60"/>
      <c r="B512" s="60"/>
      <c r="C512" s="60"/>
      <c r="D512" s="60"/>
      <c r="E512" s="60"/>
      <c r="F512" s="60"/>
      <c r="G512" s="60"/>
      <c r="H512" s="60"/>
      <c r="I512" s="60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60"/>
      <c r="B513" s="60"/>
      <c r="C513" s="60"/>
      <c r="D513" s="60"/>
      <c r="E513" s="60"/>
      <c r="F513" s="60"/>
      <c r="G513" s="60"/>
      <c r="H513" s="60"/>
      <c r="I513" s="60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60"/>
      <c r="B514" s="60"/>
      <c r="C514" s="60"/>
      <c r="D514" s="60"/>
      <c r="E514" s="60"/>
      <c r="F514" s="60"/>
      <c r="G514" s="60"/>
      <c r="H514" s="60"/>
      <c r="I514" s="60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60"/>
      <c r="B515" s="60"/>
      <c r="C515" s="60"/>
      <c r="D515" s="60"/>
      <c r="E515" s="60"/>
      <c r="F515" s="60"/>
      <c r="G515" s="60"/>
      <c r="H515" s="60"/>
      <c r="I515" s="60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60"/>
      <c r="B516" s="60"/>
      <c r="C516" s="60"/>
      <c r="D516" s="60"/>
      <c r="E516" s="60"/>
      <c r="F516" s="60"/>
      <c r="G516" s="60"/>
      <c r="H516" s="60"/>
      <c r="I516" s="60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60"/>
      <c r="B517" s="60"/>
      <c r="C517" s="60"/>
      <c r="D517" s="60"/>
      <c r="E517" s="60"/>
      <c r="F517" s="60"/>
      <c r="G517" s="60"/>
      <c r="H517" s="60"/>
      <c r="I517" s="60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60"/>
      <c r="B518" s="60"/>
      <c r="C518" s="60"/>
      <c r="D518" s="60"/>
      <c r="E518" s="60"/>
      <c r="F518" s="60"/>
      <c r="G518" s="60"/>
      <c r="H518" s="60"/>
      <c r="I518" s="60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60"/>
      <c r="B519" s="60"/>
      <c r="C519" s="60"/>
      <c r="D519" s="60"/>
      <c r="E519" s="60"/>
      <c r="F519" s="60"/>
      <c r="G519" s="60"/>
      <c r="H519" s="60"/>
      <c r="I519" s="60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60"/>
      <c r="B520" s="60"/>
      <c r="C520" s="60"/>
      <c r="D520" s="60"/>
      <c r="E520" s="60"/>
      <c r="F520" s="60"/>
      <c r="G520" s="60"/>
      <c r="H520" s="60"/>
      <c r="I520" s="60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60"/>
      <c r="B521" s="60"/>
      <c r="C521" s="60"/>
      <c r="D521" s="60"/>
      <c r="E521" s="60"/>
      <c r="F521" s="60"/>
      <c r="G521" s="60"/>
      <c r="H521" s="60"/>
      <c r="I521" s="60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60"/>
      <c r="B522" s="60"/>
      <c r="C522" s="60"/>
      <c r="D522" s="60"/>
      <c r="E522" s="60"/>
      <c r="F522" s="60"/>
      <c r="G522" s="60"/>
      <c r="H522" s="60"/>
      <c r="I522" s="60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60"/>
      <c r="B523" s="60"/>
      <c r="C523" s="60"/>
      <c r="D523" s="60"/>
      <c r="E523" s="60"/>
      <c r="F523" s="60"/>
      <c r="G523" s="60"/>
      <c r="H523" s="60"/>
      <c r="I523" s="60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60"/>
      <c r="B524" s="60"/>
      <c r="C524" s="60"/>
      <c r="D524" s="60"/>
      <c r="E524" s="60"/>
      <c r="F524" s="60"/>
      <c r="G524" s="60"/>
      <c r="H524" s="60"/>
      <c r="I524" s="60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60"/>
      <c r="B525" s="60"/>
      <c r="C525" s="60"/>
      <c r="D525" s="60"/>
      <c r="E525" s="60"/>
      <c r="F525" s="60"/>
      <c r="G525" s="60"/>
      <c r="H525" s="60"/>
      <c r="I525" s="60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60"/>
      <c r="B526" s="60"/>
      <c r="C526" s="60"/>
      <c r="D526" s="60"/>
      <c r="E526" s="60"/>
      <c r="F526" s="60"/>
      <c r="G526" s="60"/>
      <c r="H526" s="60"/>
      <c r="I526" s="60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60"/>
      <c r="B527" s="60"/>
      <c r="C527" s="60"/>
      <c r="D527" s="60"/>
      <c r="E527" s="60"/>
      <c r="F527" s="60"/>
      <c r="G527" s="60"/>
      <c r="H527" s="60"/>
      <c r="I527" s="60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60"/>
      <c r="B528" s="60"/>
      <c r="C528" s="60"/>
      <c r="D528" s="60"/>
      <c r="E528" s="60"/>
      <c r="F528" s="60"/>
      <c r="G528" s="60"/>
      <c r="H528" s="60"/>
      <c r="I528" s="60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60"/>
      <c r="B529" s="60"/>
      <c r="C529" s="60"/>
      <c r="D529" s="60"/>
      <c r="E529" s="60"/>
      <c r="F529" s="60"/>
      <c r="G529" s="60"/>
      <c r="H529" s="60"/>
      <c r="I529" s="60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60"/>
      <c r="B530" s="60"/>
      <c r="C530" s="60"/>
      <c r="D530" s="60"/>
      <c r="E530" s="60"/>
      <c r="F530" s="60"/>
      <c r="G530" s="60"/>
      <c r="H530" s="60"/>
      <c r="I530" s="60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60"/>
      <c r="B531" s="60"/>
      <c r="C531" s="60"/>
      <c r="D531" s="60"/>
      <c r="E531" s="60"/>
      <c r="F531" s="60"/>
      <c r="G531" s="60"/>
      <c r="H531" s="60"/>
      <c r="I531" s="60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60"/>
      <c r="B532" s="60"/>
      <c r="C532" s="60"/>
      <c r="D532" s="60"/>
      <c r="E532" s="60"/>
      <c r="F532" s="60"/>
      <c r="G532" s="60"/>
      <c r="H532" s="60"/>
      <c r="I532" s="60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60"/>
      <c r="B533" s="60"/>
      <c r="C533" s="60"/>
      <c r="D533" s="60"/>
      <c r="E533" s="60"/>
      <c r="F533" s="60"/>
      <c r="G533" s="60"/>
      <c r="H533" s="60"/>
      <c r="I533" s="60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60"/>
      <c r="B534" s="60"/>
      <c r="C534" s="60"/>
      <c r="D534" s="60"/>
      <c r="E534" s="60"/>
      <c r="F534" s="60"/>
      <c r="G534" s="60"/>
      <c r="H534" s="60"/>
      <c r="I534" s="60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60"/>
      <c r="B535" s="60"/>
      <c r="C535" s="60"/>
      <c r="D535" s="60"/>
      <c r="E535" s="60"/>
      <c r="F535" s="60"/>
      <c r="G535" s="60"/>
      <c r="H535" s="60"/>
      <c r="I535" s="60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60"/>
      <c r="B536" s="60"/>
      <c r="C536" s="60"/>
      <c r="D536" s="60"/>
      <c r="E536" s="60"/>
      <c r="F536" s="60"/>
      <c r="G536" s="60"/>
      <c r="H536" s="60"/>
      <c r="I536" s="60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60"/>
      <c r="B537" s="60"/>
      <c r="C537" s="60"/>
      <c r="D537" s="60"/>
      <c r="E537" s="60"/>
      <c r="F537" s="60"/>
      <c r="G537" s="60"/>
      <c r="H537" s="60"/>
      <c r="I537" s="60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60"/>
      <c r="B538" s="60"/>
      <c r="C538" s="60"/>
      <c r="D538" s="60"/>
      <c r="E538" s="60"/>
      <c r="F538" s="60"/>
      <c r="G538" s="60"/>
      <c r="H538" s="60"/>
      <c r="I538" s="60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60"/>
      <c r="B539" s="60"/>
      <c r="C539" s="60"/>
      <c r="D539" s="60"/>
      <c r="E539" s="60"/>
      <c r="F539" s="60"/>
      <c r="G539" s="60"/>
      <c r="H539" s="60"/>
      <c r="I539" s="60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60"/>
      <c r="B540" s="60"/>
      <c r="C540" s="60"/>
      <c r="D540" s="60"/>
      <c r="E540" s="60"/>
      <c r="F540" s="60"/>
      <c r="G540" s="60"/>
      <c r="H540" s="60"/>
      <c r="I540" s="60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60"/>
      <c r="B541" s="60"/>
      <c r="C541" s="60"/>
      <c r="D541" s="60"/>
      <c r="E541" s="60"/>
      <c r="F541" s="60"/>
      <c r="G541" s="60"/>
      <c r="H541" s="60"/>
      <c r="I541" s="60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60"/>
      <c r="B542" s="60"/>
      <c r="C542" s="60"/>
      <c r="D542" s="60"/>
      <c r="E542" s="60"/>
      <c r="F542" s="60"/>
      <c r="G542" s="60"/>
      <c r="H542" s="60"/>
      <c r="I542" s="60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60"/>
      <c r="B543" s="60"/>
      <c r="C543" s="60"/>
      <c r="D543" s="60"/>
      <c r="E543" s="60"/>
      <c r="F543" s="60"/>
      <c r="G543" s="60"/>
      <c r="H543" s="60"/>
      <c r="I543" s="60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60"/>
      <c r="B544" s="60"/>
      <c r="C544" s="60"/>
      <c r="D544" s="60"/>
      <c r="E544" s="60"/>
      <c r="F544" s="60"/>
      <c r="G544" s="60"/>
      <c r="H544" s="60"/>
      <c r="I544" s="60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60"/>
      <c r="B545" s="60"/>
      <c r="C545" s="60"/>
      <c r="D545" s="60"/>
      <c r="E545" s="60"/>
      <c r="F545" s="60"/>
      <c r="G545" s="60"/>
      <c r="H545" s="60"/>
      <c r="I545" s="60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60"/>
      <c r="B546" s="60"/>
      <c r="C546" s="60"/>
      <c r="D546" s="60"/>
      <c r="E546" s="60"/>
      <c r="F546" s="60"/>
      <c r="G546" s="60"/>
      <c r="H546" s="60"/>
      <c r="I546" s="60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60"/>
      <c r="B547" s="60"/>
      <c r="C547" s="60"/>
      <c r="D547" s="60"/>
      <c r="E547" s="60"/>
      <c r="F547" s="60"/>
      <c r="G547" s="60"/>
      <c r="H547" s="60"/>
      <c r="I547" s="60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60"/>
      <c r="B548" s="60"/>
      <c r="C548" s="60"/>
      <c r="D548" s="60"/>
      <c r="E548" s="60"/>
      <c r="F548" s="60"/>
      <c r="G548" s="60"/>
      <c r="H548" s="60"/>
      <c r="I548" s="60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60"/>
      <c r="B549" s="60"/>
      <c r="C549" s="60"/>
      <c r="D549" s="60"/>
      <c r="E549" s="60"/>
      <c r="F549" s="60"/>
      <c r="G549" s="60"/>
      <c r="H549" s="60"/>
      <c r="I549" s="60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60"/>
      <c r="B550" s="60"/>
      <c r="C550" s="60"/>
      <c r="D550" s="60"/>
      <c r="E550" s="60"/>
      <c r="F550" s="60"/>
      <c r="G550" s="60"/>
      <c r="H550" s="60"/>
      <c r="I550" s="60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60"/>
      <c r="B551" s="60"/>
      <c r="C551" s="60"/>
      <c r="D551" s="60"/>
      <c r="E551" s="60"/>
      <c r="F551" s="60"/>
      <c r="G551" s="60"/>
      <c r="H551" s="60"/>
      <c r="I551" s="60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60"/>
      <c r="B552" s="60"/>
      <c r="C552" s="60"/>
      <c r="D552" s="60"/>
      <c r="E552" s="60"/>
      <c r="F552" s="60"/>
      <c r="G552" s="60"/>
      <c r="H552" s="60"/>
      <c r="I552" s="60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60"/>
      <c r="B553" s="60"/>
      <c r="C553" s="60"/>
      <c r="D553" s="60"/>
      <c r="E553" s="60"/>
      <c r="F553" s="60"/>
      <c r="G553" s="60"/>
      <c r="H553" s="60"/>
      <c r="I553" s="60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60"/>
      <c r="B554" s="60"/>
      <c r="C554" s="60"/>
      <c r="D554" s="60"/>
      <c r="E554" s="60"/>
      <c r="F554" s="60"/>
      <c r="G554" s="60"/>
      <c r="H554" s="60"/>
      <c r="I554" s="60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60"/>
      <c r="B555" s="60"/>
      <c r="C555" s="60"/>
      <c r="D555" s="60"/>
      <c r="E555" s="60"/>
      <c r="F555" s="60"/>
      <c r="G555" s="60"/>
      <c r="H555" s="60"/>
      <c r="I555" s="60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60"/>
      <c r="B556" s="60"/>
      <c r="C556" s="60"/>
      <c r="D556" s="60"/>
      <c r="E556" s="60"/>
      <c r="F556" s="60"/>
      <c r="G556" s="60"/>
      <c r="H556" s="60"/>
      <c r="I556" s="60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60"/>
      <c r="B557" s="60"/>
      <c r="C557" s="60"/>
      <c r="D557" s="60"/>
      <c r="E557" s="60"/>
      <c r="F557" s="60"/>
      <c r="G557" s="60"/>
      <c r="H557" s="60"/>
      <c r="I557" s="60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60"/>
      <c r="B558" s="60"/>
      <c r="C558" s="60"/>
      <c r="D558" s="60"/>
      <c r="E558" s="60"/>
      <c r="F558" s="60"/>
      <c r="G558" s="60"/>
      <c r="H558" s="60"/>
      <c r="I558" s="60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60"/>
      <c r="B559" s="60"/>
      <c r="C559" s="60"/>
      <c r="D559" s="60"/>
      <c r="E559" s="60"/>
      <c r="F559" s="60"/>
      <c r="G559" s="60"/>
      <c r="H559" s="60"/>
      <c r="I559" s="60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60"/>
      <c r="B560" s="60"/>
      <c r="C560" s="60"/>
      <c r="D560" s="60"/>
      <c r="E560" s="60"/>
      <c r="F560" s="60"/>
      <c r="G560" s="60"/>
      <c r="H560" s="60"/>
      <c r="I560" s="60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60"/>
      <c r="B561" s="60"/>
      <c r="C561" s="60"/>
      <c r="D561" s="60"/>
      <c r="E561" s="60"/>
      <c r="F561" s="60"/>
      <c r="G561" s="60"/>
      <c r="H561" s="60"/>
      <c r="I561" s="60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60"/>
      <c r="B562" s="60"/>
      <c r="C562" s="60"/>
      <c r="D562" s="60"/>
      <c r="E562" s="60"/>
      <c r="F562" s="60"/>
      <c r="G562" s="60"/>
      <c r="H562" s="60"/>
      <c r="I562" s="60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60"/>
      <c r="B563" s="60"/>
      <c r="C563" s="60"/>
      <c r="D563" s="60"/>
      <c r="E563" s="60"/>
      <c r="F563" s="60"/>
      <c r="G563" s="60"/>
      <c r="H563" s="60"/>
      <c r="I563" s="60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60"/>
      <c r="B564" s="60"/>
      <c r="C564" s="60"/>
      <c r="D564" s="60"/>
      <c r="E564" s="60"/>
      <c r="F564" s="60"/>
      <c r="G564" s="60"/>
      <c r="H564" s="60"/>
      <c r="I564" s="60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60"/>
      <c r="B565" s="60"/>
      <c r="C565" s="60"/>
      <c r="D565" s="60"/>
      <c r="E565" s="60"/>
      <c r="F565" s="60"/>
      <c r="G565" s="60"/>
      <c r="H565" s="60"/>
      <c r="I565" s="60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60"/>
      <c r="B566" s="60"/>
      <c r="C566" s="60"/>
      <c r="D566" s="60"/>
      <c r="E566" s="60"/>
      <c r="F566" s="60"/>
      <c r="G566" s="60"/>
      <c r="H566" s="60"/>
      <c r="I566" s="60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60"/>
      <c r="B567" s="60"/>
      <c r="C567" s="60"/>
      <c r="D567" s="60"/>
      <c r="E567" s="60"/>
      <c r="F567" s="60"/>
      <c r="G567" s="60"/>
      <c r="H567" s="60"/>
      <c r="I567" s="60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60"/>
      <c r="B568" s="60"/>
      <c r="C568" s="60"/>
      <c r="D568" s="60"/>
      <c r="E568" s="60"/>
      <c r="F568" s="60"/>
      <c r="G568" s="60"/>
      <c r="H568" s="60"/>
      <c r="I568" s="60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60"/>
      <c r="B569" s="60"/>
      <c r="C569" s="60"/>
      <c r="D569" s="60"/>
      <c r="E569" s="60"/>
      <c r="F569" s="60"/>
      <c r="G569" s="60"/>
      <c r="H569" s="60"/>
      <c r="I569" s="60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60"/>
      <c r="B570" s="60"/>
      <c r="C570" s="60"/>
      <c r="D570" s="60"/>
      <c r="E570" s="60"/>
      <c r="F570" s="60"/>
      <c r="G570" s="60"/>
      <c r="H570" s="60"/>
      <c r="I570" s="60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60"/>
      <c r="B571" s="60"/>
      <c r="C571" s="60"/>
      <c r="D571" s="60"/>
      <c r="E571" s="60"/>
      <c r="F571" s="60"/>
      <c r="G571" s="60"/>
      <c r="H571" s="60"/>
      <c r="I571" s="60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60"/>
      <c r="B572" s="60"/>
      <c r="C572" s="60"/>
      <c r="D572" s="60"/>
      <c r="E572" s="60"/>
      <c r="F572" s="60"/>
      <c r="G572" s="60"/>
      <c r="H572" s="60"/>
      <c r="I572" s="60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60"/>
      <c r="B573" s="60"/>
      <c r="C573" s="60"/>
      <c r="D573" s="60"/>
      <c r="E573" s="60"/>
      <c r="F573" s="60"/>
      <c r="G573" s="60"/>
      <c r="H573" s="60"/>
      <c r="I573" s="60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60"/>
      <c r="B574" s="60"/>
      <c r="C574" s="60"/>
      <c r="D574" s="60"/>
      <c r="E574" s="60"/>
      <c r="F574" s="60"/>
      <c r="G574" s="60"/>
      <c r="H574" s="60"/>
      <c r="I574" s="60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60"/>
      <c r="B575" s="60"/>
      <c r="C575" s="60"/>
      <c r="D575" s="60"/>
      <c r="E575" s="60"/>
      <c r="F575" s="60"/>
      <c r="G575" s="60"/>
      <c r="H575" s="60"/>
      <c r="I575" s="60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60"/>
      <c r="B576" s="60"/>
      <c r="C576" s="60"/>
      <c r="D576" s="60"/>
      <c r="E576" s="60"/>
      <c r="F576" s="60"/>
      <c r="G576" s="60"/>
      <c r="H576" s="60"/>
      <c r="I576" s="60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60"/>
      <c r="B577" s="60"/>
      <c r="C577" s="60"/>
      <c r="D577" s="60"/>
      <c r="E577" s="60"/>
      <c r="F577" s="60"/>
      <c r="G577" s="60"/>
      <c r="H577" s="60"/>
      <c r="I577" s="60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60"/>
      <c r="B578" s="60"/>
      <c r="C578" s="60"/>
      <c r="D578" s="60"/>
      <c r="E578" s="60"/>
      <c r="F578" s="60"/>
      <c r="G578" s="60"/>
      <c r="H578" s="60"/>
      <c r="I578" s="60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60"/>
      <c r="B579" s="60"/>
      <c r="C579" s="60"/>
      <c r="D579" s="60"/>
      <c r="E579" s="60"/>
      <c r="F579" s="60"/>
      <c r="G579" s="60"/>
      <c r="H579" s="60"/>
      <c r="I579" s="60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60"/>
      <c r="B580" s="60"/>
      <c r="C580" s="60"/>
      <c r="D580" s="60"/>
      <c r="E580" s="60"/>
      <c r="F580" s="60"/>
      <c r="G580" s="60"/>
      <c r="H580" s="60"/>
      <c r="I580" s="60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60"/>
      <c r="B581" s="60"/>
      <c r="C581" s="60"/>
      <c r="D581" s="60"/>
      <c r="E581" s="60"/>
      <c r="F581" s="60"/>
      <c r="G581" s="60"/>
      <c r="H581" s="60"/>
      <c r="I581" s="60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60"/>
      <c r="B582" s="60"/>
      <c r="C582" s="60"/>
      <c r="D582" s="60"/>
      <c r="E582" s="60"/>
      <c r="F582" s="60"/>
      <c r="G582" s="60"/>
      <c r="H582" s="60"/>
      <c r="I582" s="60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60"/>
      <c r="B583" s="60"/>
      <c r="C583" s="60"/>
      <c r="D583" s="60"/>
      <c r="E583" s="60"/>
      <c r="F583" s="60"/>
      <c r="G583" s="60"/>
      <c r="H583" s="60"/>
      <c r="I583" s="60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60"/>
      <c r="B584" s="60"/>
      <c r="C584" s="60"/>
      <c r="D584" s="60"/>
      <c r="E584" s="60"/>
      <c r="F584" s="60"/>
      <c r="G584" s="60"/>
      <c r="H584" s="60"/>
      <c r="I584" s="60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60"/>
      <c r="B585" s="60"/>
      <c r="C585" s="60"/>
      <c r="D585" s="60"/>
      <c r="E585" s="60"/>
      <c r="F585" s="60"/>
      <c r="G585" s="60"/>
      <c r="H585" s="60"/>
      <c r="I585" s="60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60"/>
      <c r="B586" s="60"/>
      <c r="C586" s="60"/>
      <c r="D586" s="60"/>
      <c r="E586" s="60"/>
      <c r="F586" s="60"/>
      <c r="G586" s="60"/>
      <c r="H586" s="60"/>
      <c r="I586" s="60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60"/>
      <c r="B587" s="60"/>
      <c r="C587" s="60"/>
      <c r="D587" s="60"/>
      <c r="E587" s="60"/>
      <c r="F587" s="60"/>
      <c r="G587" s="60"/>
      <c r="H587" s="60"/>
      <c r="I587" s="60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60"/>
      <c r="B588" s="60"/>
      <c r="C588" s="60"/>
      <c r="D588" s="60"/>
      <c r="E588" s="60"/>
      <c r="F588" s="60"/>
      <c r="G588" s="60"/>
      <c r="H588" s="60"/>
      <c r="I588" s="60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60"/>
      <c r="B589" s="60"/>
      <c r="C589" s="60"/>
      <c r="D589" s="60"/>
      <c r="E589" s="60"/>
      <c r="F589" s="60"/>
      <c r="G589" s="60"/>
      <c r="H589" s="60"/>
      <c r="I589" s="60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60"/>
      <c r="B590" s="60"/>
      <c r="C590" s="60"/>
      <c r="D590" s="60"/>
      <c r="E590" s="60"/>
      <c r="F590" s="60"/>
      <c r="G590" s="60"/>
      <c r="H590" s="60"/>
      <c r="I590" s="60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60"/>
      <c r="B591" s="60"/>
      <c r="C591" s="60"/>
      <c r="D591" s="60"/>
      <c r="E591" s="60"/>
      <c r="F591" s="60"/>
      <c r="G591" s="60"/>
      <c r="H591" s="60"/>
      <c r="I591" s="60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60"/>
      <c r="B592" s="60"/>
      <c r="C592" s="60"/>
      <c r="D592" s="60"/>
      <c r="E592" s="60"/>
      <c r="F592" s="60"/>
      <c r="G592" s="60"/>
      <c r="H592" s="60"/>
      <c r="I592" s="60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60"/>
      <c r="B593" s="60"/>
      <c r="C593" s="60"/>
      <c r="D593" s="60"/>
      <c r="E593" s="60"/>
      <c r="F593" s="60"/>
      <c r="G593" s="60"/>
      <c r="H593" s="60"/>
      <c r="I593" s="60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60"/>
      <c r="B594" s="60"/>
      <c r="C594" s="60"/>
      <c r="D594" s="60"/>
      <c r="E594" s="60"/>
      <c r="F594" s="60"/>
      <c r="G594" s="60"/>
      <c r="H594" s="60"/>
      <c r="I594" s="60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60"/>
      <c r="B595" s="60"/>
      <c r="C595" s="60"/>
      <c r="D595" s="60"/>
      <c r="E595" s="60"/>
      <c r="F595" s="60"/>
      <c r="G595" s="60"/>
      <c r="H595" s="60"/>
      <c r="I595" s="60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60"/>
      <c r="B596" s="60"/>
      <c r="C596" s="60"/>
      <c r="D596" s="60"/>
      <c r="E596" s="60"/>
      <c r="F596" s="60"/>
      <c r="G596" s="60"/>
      <c r="H596" s="60"/>
      <c r="I596" s="60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60"/>
      <c r="B597" s="60"/>
      <c r="C597" s="60"/>
      <c r="D597" s="60"/>
      <c r="E597" s="60"/>
      <c r="F597" s="60"/>
      <c r="G597" s="60"/>
      <c r="H597" s="60"/>
      <c r="I597" s="60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60"/>
      <c r="B598" s="60"/>
      <c r="C598" s="60"/>
      <c r="D598" s="60"/>
      <c r="E598" s="60"/>
      <c r="F598" s="60"/>
      <c r="G598" s="60"/>
      <c r="H598" s="60"/>
      <c r="I598" s="60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60"/>
      <c r="B599" s="60"/>
      <c r="C599" s="60"/>
      <c r="D599" s="60"/>
      <c r="E599" s="60"/>
      <c r="F599" s="60"/>
      <c r="G599" s="60"/>
      <c r="H599" s="60"/>
      <c r="I599" s="60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60"/>
      <c r="B600" s="60"/>
      <c r="C600" s="60"/>
      <c r="D600" s="60"/>
      <c r="E600" s="60"/>
      <c r="F600" s="60"/>
      <c r="G600" s="60"/>
      <c r="H600" s="60"/>
      <c r="I600" s="60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60"/>
      <c r="B601" s="60"/>
      <c r="C601" s="60"/>
      <c r="D601" s="60"/>
      <c r="E601" s="60"/>
      <c r="F601" s="60"/>
      <c r="G601" s="60"/>
      <c r="H601" s="60"/>
      <c r="I601" s="60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60"/>
      <c r="B602" s="60"/>
      <c r="C602" s="60"/>
      <c r="D602" s="60"/>
      <c r="E602" s="60"/>
      <c r="F602" s="60"/>
      <c r="G602" s="60"/>
      <c r="H602" s="60"/>
      <c r="I602" s="60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60"/>
      <c r="B603" s="60"/>
      <c r="C603" s="60"/>
      <c r="D603" s="60"/>
      <c r="E603" s="60"/>
      <c r="F603" s="60"/>
      <c r="G603" s="60"/>
      <c r="H603" s="60"/>
      <c r="I603" s="60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60"/>
      <c r="B604" s="60"/>
      <c r="C604" s="60"/>
      <c r="D604" s="60"/>
      <c r="E604" s="60"/>
      <c r="F604" s="60"/>
      <c r="G604" s="60"/>
      <c r="H604" s="60"/>
      <c r="I604" s="60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60"/>
      <c r="B605" s="60"/>
      <c r="C605" s="60"/>
      <c r="D605" s="60"/>
      <c r="E605" s="60"/>
      <c r="F605" s="60"/>
      <c r="G605" s="60"/>
      <c r="H605" s="60"/>
      <c r="I605" s="60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60"/>
      <c r="B606" s="60"/>
      <c r="C606" s="60"/>
      <c r="D606" s="60"/>
      <c r="E606" s="60"/>
      <c r="F606" s="60"/>
      <c r="G606" s="60"/>
      <c r="H606" s="60"/>
      <c r="I606" s="60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60"/>
      <c r="B607" s="60"/>
      <c r="C607" s="60"/>
      <c r="D607" s="60"/>
      <c r="E607" s="60"/>
      <c r="F607" s="60"/>
      <c r="G607" s="60"/>
      <c r="H607" s="60"/>
      <c r="I607" s="60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60"/>
      <c r="B608" s="60"/>
      <c r="C608" s="60"/>
      <c r="D608" s="60"/>
      <c r="E608" s="60"/>
      <c r="F608" s="60"/>
      <c r="G608" s="60"/>
      <c r="H608" s="60"/>
      <c r="I608" s="60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60"/>
      <c r="B609" s="60"/>
      <c r="C609" s="60"/>
      <c r="D609" s="60"/>
      <c r="E609" s="60"/>
      <c r="F609" s="60"/>
      <c r="G609" s="60"/>
      <c r="H609" s="60"/>
      <c r="I609" s="60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60"/>
      <c r="B610" s="60"/>
      <c r="C610" s="60"/>
      <c r="D610" s="60"/>
      <c r="E610" s="60"/>
      <c r="F610" s="60"/>
      <c r="G610" s="60"/>
      <c r="H610" s="60"/>
      <c r="I610" s="60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60"/>
      <c r="B611" s="60"/>
      <c r="C611" s="60"/>
      <c r="D611" s="60"/>
      <c r="E611" s="60"/>
      <c r="F611" s="60"/>
      <c r="G611" s="60"/>
      <c r="H611" s="60"/>
      <c r="I611" s="60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60"/>
      <c r="B612" s="60"/>
      <c r="C612" s="60"/>
      <c r="D612" s="60"/>
      <c r="E612" s="60"/>
      <c r="F612" s="60"/>
      <c r="G612" s="60"/>
      <c r="H612" s="60"/>
      <c r="I612" s="60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60"/>
      <c r="B613" s="60"/>
      <c r="C613" s="60"/>
      <c r="D613" s="60"/>
      <c r="E613" s="60"/>
      <c r="F613" s="60"/>
      <c r="G613" s="60"/>
      <c r="H613" s="60"/>
      <c r="I613" s="60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60"/>
      <c r="B614" s="60"/>
      <c r="C614" s="60"/>
      <c r="D614" s="60"/>
      <c r="E614" s="60"/>
      <c r="F614" s="60"/>
      <c r="G614" s="60"/>
      <c r="H614" s="60"/>
      <c r="I614" s="60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60"/>
      <c r="B615" s="60"/>
      <c r="C615" s="60"/>
      <c r="D615" s="60"/>
      <c r="E615" s="60"/>
      <c r="F615" s="60"/>
      <c r="G615" s="60"/>
      <c r="H615" s="60"/>
      <c r="I615" s="60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60"/>
      <c r="B616" s="60"/>
      <c r="C616" s="60"/>
      <c r="D616" s="60"/>
      <c r="E616" s="60"/>
      <c r="F616" s="60"/>
      <c r="G616" s="60"/>
      <c r="H616" s="60"/>
      <c r="I616" s="60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60"/>
      <c r="B617" s="60"/>
      <c r="C617" s="60"/>
      <c r="D617" s="60"/>
      <c r="E617" s="60"/>
      <c r="F617" s="60"/>
      <c r="G617" s="60"/>
      <c r="H617" s="60"/>
      <c r="I617" s="60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60"/>
      <c r="B618" s="60"/>
      <c r="C618" s="60"/>
      <c r="D618" s="60"/>
      <c r="E618" s="60"/>
      <c r="F618" s="60"/>
      <c r="G618" s="60"/>
      <c r="H618" s="60"/>
      <c r="I618" s="60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60"/>
      <c r="B619" s="60"/>
      <c r="C619" s="60"/>
      <c r="D619" s="60"/>
      <c r="E619" s="60"/>
      <c r="F619" s="60"/>
      <c r="G619" s="60"/>
      <c r="H619" s="60"/>
      <c r="I619" s="60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60"/>
      <c r="B620" s="60"/>
      <c r="C620" s="60"/>
      <c r="D620" s="60"/>
      <c r="E620" s="60"/>
      <c r="F620" s="60"/>
      <c r="G620" s="60"/>
      <c r="H620" s="60"/>
      <c r="I620" s="60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60"/>
      <c r="B621" s="60"/>
      <c r="C621" s="60"/>
      <c r="D621" s="60"/>
      <c r="E621" s="60"/>
      <c r="F621" s="60"/>
      <c r="G621" s="60"/>
      <c r="H621" s="60"/>
      <c r="I621" s="60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60"/>
      <c r="B622" s="60"/>
      <c r="C622" s="60"/>
      <c r="D622" s="60"/>
      <c r="E622" s="60"/>
      <c r="F622" s="60"/>
      <c r="G622" s="60"/>
      <c r="H622" s="60"/>
      <c r="I622" s="60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60"/>
      <c r="B623" s="60"/>
      <c r="C623" s="60"/>
      <c r="D623" s="60"/>
      <c r="E623" s="60"/>
      <c r="F623" s="60"/>
      <c r="G623" s="60"/>
      <c r="H623" s="60"/>
      <c r="I623" s="60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60"/>
      <c r="B624" s="60"/>
      <c r="C624" s="60"/>
      <c r="D624" s="60"/>
      <c r="E624" s="60"/>
      <c r="F624" s="60"/>
      <c r="G624" s="60"/>
      <c r="H624" s="60"/>
      <c r="I624" s="60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60"/>
      <c r="B625" s="60"/>
      <c r="C625" s="60"/>
      <c r="D625" s="60"/>
      <c r="E625" s="60"/>
      <c r="F625" s="60"/>
      <c r="G625" s="60"/>
      <c r="H625" s="60"/>
      <c r="I625" s="60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60"/>
      <c r="B626" s="60"/>
      <c r="C626" s="60"/>
      <c r="D626" s="60"/>
      <c r="E626" s="60"/>
      <c r="F626" s="60"/>
      <c r="G626" s="60"/>
      <c r="H626" s="60"/>
      <c r="I626" s="60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60"/>
      <c r="B627" s="60"/>
      <c r="C627" s="60"/>
      <c r="D627" s="60"/>
      <c r="E627" s="60"/>
      <c r="F627" s="60"/>
      <c r="G627" s="60"/>
      <c r="H627" s="60"/>
      <c r="I627" s="60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60"/>
      <c r="B628" s="60"/>
      <c r="C628" s="60"/>
      <c r="D628" s="60"/>
      <c r="E628" s="60"/>
      <c r="F628" s="60"/>
      <c r="G628" s="60"/>
      <c r="H628" s="60"/>
      <c r="I628" s="60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60"/>
      <c r="B629" s="60"/>
      <c r="C629" s="60"/>
      <c r="D629" s="60"/>
      <c r="E629" s="60"/>
      <c r="F629" s="60"/>
      <c r="G629" s="60"/>
      <c r="H629" s="60"/>
      <c r="I629" s="60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60"/>
      <c r="B630" s="60"/>
      <c r="C630" s="60"/>
      <c r="D630" s="60"/>
      <c r="E630" s="60"/>
      <c r="F630" s="60"/>
      <c r="G630" s="60"/>
      <c r="H630" s="60"/>
      <c r="I630" s="60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60"/>
      <c r="B631" s="60"/>
      <c r="C631" s="60"/>
      <c r="D631" s="60"/>
      <c r="E631" s="60"/>
      <c r="F631" s="60"/>
      <c r="G631" s="60"/>
      <c r="H631" s="60"/>
      <c r="I631" s="60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60"/>
      <c r="B632" s="60"/>
      <c r="C632" s="60"/>
      <c r="D632" s="60"/>
      <c r="E632" s="60"/>
      <c r="F632" s="60"/>
      <c r="G632" s="60"/>
      <c r="H632" s="60"/>
      <c r="I632" s="60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60"/>
      <c r="B633" s="60"/>
      <c r="C633" s="60"/>
      <c r="D633" s="60"/>
      <c r="E633" s="60"/>
      <c r="F633" s="60"/>
      <c r="G633" s="60"/>
      <c r="H633" s="60"/>
      <c r="I633" s="60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60"/>
      <c r="B634" s="60"/>
      <c r="C634" s="60"/>
      <c r="D634" s="60"/>
      <c r="E634" s="60"/>
      <c r="F634" s="60"/>
      <c r="G634" s="60"/>
      <c r="H634" s="60"/>
      <c r="I634" s="60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60"/>
      <c r="B635" s="60"/>
      <c r="C635" s="60"/>
      <c r="D635" s="60"/>
      <c r="E635" s="60"/>
      <c r="F635" s="60"/>
      <c r="G635" s="60"/>
      <c r="H635" s="60"/>
      <c r="I635" s="60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60"/>
      <c r="B636" s="60"/>
      <c r="C636" s="60"/>
      <c r="D636" s="60"/>
      <c r="E636" s="60"/>
      <c r="F636" s="60"/>
      <c r="G636" s="60"/>
      <c r="H636" s="60"/>
      <c r="I636" s="60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60"/>
      <c r="B637" s="60"/>
      <c r="C637" s="60"/>
      <c r="D637" s="60"/>
      <c r="E637" s="60"/>
      <c r="F637" s="60"/>
      <c r="G637" s="60"/>
      <c r="H637" s="60"/>
      <c r="I637" s="60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60"/>
      <c r="B638" s="60"/>
      <c r="C638" s="60"/>
      <c r="D638" s="60"/>
      <c r="E638" s="60"/>
      <c r="F638" s="60"/>
      <c r="G638" s="60"/>
      <c r="H638" s="60"/>
      <c r="I638" s="60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60"/>
      <c r="B639" s="60"/>
      <c r="C639" s="60"/>
      <c r="D639" s="60"/>
      <c r="E639" s="60"/>
      <c r="F639" s="60"/>
      <c r="G639" s="60"/>
      <c r="H639" s="60"/>
      <c r="I639" s="60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60"/>
      <c r="B640" s="60"/>
      <c r="C640" s="60"/>
      <c r="D640" s="60"/>
      <c r="E640" s="60"/>
      <c r="F640" s="60"/>
      <c r="G640" s="60"/>
      <c r="H640" s="60"/>
      <c r="I640" s="60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60"/>
      <c r="B641" s="60"/>
      <c r="C641" s="60"/>
      <c r="D641" s="60"/>
      <c r="E641" s="60"/>
      <c r="F641" s="60"/>
      <c r="G641" s="60"/>
      <c r="H641" s="60"/>
      <c r="I641" s="60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60"/>
      <c r="B642" s="60"/>
      <c r="C642" s="60"/>
      <c r="D642" s="60"/>
      <c r="E642" s="60"/>
      <c r="F642" s="60"/>
      <c r="G642" s="60"/>
      <c r="H642" s="60"/>
      <c r="I642" s="60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60"/>
      <c r="B643" s="60"/>
      <c r="C643" s="60"/>
      <c r="D643" s="60"/>
      <c r="E643" s="60"/>
      <c r="F643" s="60"/>
      <c r="G643" s="60"/>
      <c r="H643" s="60"/>
      <c r="I643" s="60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60"/>
      <c r="B644" s="60"/>
      <c r="C644" s="60"/>
      <c r="D644" s="60"/>
      <c r="E644" s="60"/>
      <c r="F644" s="60"/>
      <c r="G644" s="60"/>
      <c r="H644" s="60"/>
      <c r="I644" s="60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60"/>
      <c r="B645" s="60"/>
      <c r="C645" s="60"/>
      <c r="D645" s="60"/>
      <c r="E645" s="60"/>
      <c r="F645" s="60"/>
      <c r="G645" s="60"/>
      <c r="H645" s="60"/>
      <c r="I645" s="60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60"/>
      <c r="B646" s="60"/>
      <c r="C646" s="60"/>
      <c r="D646" s="60"/>
      <c r="E646" s="60"/>
      <c r="F646" s="60"/>
      <c r="G646" s="60"/>
      <c r="H646" s="60"/>
      <c r="I646" s="60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60"/>
      <c r="B647" s="60"/>
      <c r="C647" s="60"/>
      <c r="D647" s="60"/>
      <c r="E647" s="60"/>
      <c r="F647" s="60"/>
      <c r="G647" s="60"/>
      <c r="H647" s="60"/>
      <c r="I647" s="60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60"/>
      <c r="B648" s="60"/>
      <c r="C648" s="60"/>
      <c r="D648" s="60"/>
      <c r="E648" s="60"/>
      <c r="F648" s="60"/>
      <c r="G648" s="60"/>
      <c r="H648" s="60"/>
      <c r="I648" s="60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60"/>
      <c r="B649" s="60"/>
      <c r="C649" s="60"/>
      <c r="D649" s="60"/>
      <c r="E649" s="60"/>
      <c r="F649" s="60"/>
      <c r="G649" s="60"/>
      <c r="H649" s="60"/>
      <c r="I649" s="60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60"/>
      <c r="B650" s="60"/>
      <c r="C650" s="60"/>
      <c r="D650" s="60"/>
      <c r="E650" s="60"/>
      <c r="F650" s="60"/>
      <c r="G650" s="60"/>
      <c r="H650" s="60"/>
      <c r="I650" s="60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60"/>
      <c r="B651" s="60"/>
      <c r="C651" s="60"/>
      <c r="D651" s="60"/>
      <c r="E651" s="60"/>
      <c r="F651" s="60"/>
      <c r="G651" s="60"/>
      <c r="H651" s="60"/>
      <c r="I651" s="60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60"/>
      <c r="B652" s="60"/>
      <c r="C652" s="60"/>
      <c r="D652" s="60"/>
      <c r="E652" s="60"/>
      <c r="F652" s="60"/>
      <c r="G652" s="60"/>
      <c r="H652" s="60"/>
      <c r="I652" s="60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60"/>
      <c r="B653" s="60"/>
      <c r="C653" s="60"/>
      <c r="D653" s="60"/>
      <c r="E653" s="60"/>
      <c r="F653" s="60"/>
      <c r="G653" s="60"/>
      <c r="H653" s="60"/>
      <c r="I653" s="60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60"/>
      <c r="B654" s="60"/>
      <c r="C654" s="60"/>
      <c r="D654" s="60"/>
      <c r="E654" s="60"/>
      <c r="F654" s="60"/>
      <c r="G654" s="60"/>
      <c r="H654" s="60"/>
      <c r="I654" s="60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60"/>
      <c r="B655" s="60"/>
      <c r="C655" s="60"/>
      <c r="D655" s="60"/>
      <c r="E655" s="60"/>
      <c r="F655" s="60"/>
      <c r="G655" s="60"/>
      <c r="H655" s="60"/>
      <c r="I655" s="60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60"/>
      <c r="B656" s="60"/>
      <c r="C656" s="60"/>
      <c r="D656" s="60"/>
      <c r="E656" s="60"/>
      <c r="F656" s="60"/>
      <c r="G656" s="60"/>
      <c r="H656" s="60"/>
      <c r="I656" s="60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60"/>
      <c r="B657" s="60"/>
      <c r="C657" s="60"/>
      <c r="D657" s="60"/>
      <c r="E657" s="60"/>
      <c r="F657" s="60"/>
      <c r="G657" s="60"/>
      <c r="H657" s="60"/>
      <c r="I657" s="60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60"/>
      <c r="B658" s="60"/>
      <c r="C658" s="60"/>
      <c r="D658" s="60"/>
      <c r="E658" s="60"/>
      <c r="F658" s="60"/>
      <c r="G658" s="60"/>
      <c r="H658" s="60"/>
      <c r="I658" s="60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60"/>
      <c r="B659" s="60"/>
      <c r="C659" s="60"/>
      <c r="D659" s="60"/>
      <c r="E659" s="60"/>
      <c r="F659" s="60"/>
      <c r="G659" s="60"/>
      <c r="H659" s="60"/>
      <c r="I659" s="60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60"/>
      <c r="B660" s="60"/>
      <c r="C660" s="60"/>
      <c r="D660" s="60"/>
      <c r="E660" s="60"/>
      <c r="F660" s="60"/>
      <c r="G660" s="60"/>
      <c r="H660" s="60"/>
      <c r="I660" s="60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60"/>
      <c r="B661" s="60"/>
      <c r="C661" s="60"/>
      <c r="D661" s="60"/>
      <c r="E661" s="60"/>
      <c r="F661" s="60"/>
      <c r="G661" s="60"/>
      <c r="H661" s="60"/>
      <c r="I661" s="60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60"/>
      <c r="B662" s="60"/>
      <c r="C662" s="60"/>
      <c r="D662" s="60"/>
      <c r="E662" s="60"/>
      <c r="F662" s="60"/>
      <c r="G662" s="60"/>
      <c r="H662" s="60"/>
      <c r="I662" s="60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60"/>
      <c r="B663" s="60"/>
      <c r="C663" s="60"/>
      <c r="D663" s="60"/>
      <c r="E663" s="60"/>
      <c r="F663" s="60"/>
      <c r="G663" s="60"/>
      <c r="H663" s="60"/>
      <c r="I663" s="60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60"/>
      <c r="B664" s="60"/>
      <c r="C664" s="60"/>
      <c r="D664" s="60"/>
      <c r="E664" s="60"/>
      <c r="F664" s="60"/>
      <c r="G664" s="60"/>
      <c r="H664" s="60"/>
      <c r="I664" s="60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60"/>
      <c r="B665" s="60"/>
      <c r="C665" s="60"/>
      <c r="D665" s="60"/>
      <c r="E665" s="60"/>
      <c r="F665" s="60"/>
      <c r="G665" s="60"/>
      <c r="H665" s="60"/>
      <c r="I665" s="60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60"/>
      <c r="B666" s="60"/>
      <c r="C666" s="60"/>
      <c r="D666" s="60"/>
      <c r="E666" s="60"/>
      <c r="F666" s="60"/>
      <c r="G666" s="60"/>
      <c r="H666" s="60"/>
      <c r="I666" s="60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60"/>
      <c r="B667" s="60"/>
      <c r="C667" s="60"/>
      <c r="D667" s="60"/>
      <c r="E667" s="60"/>
      <c r="F667" s="60"/>
      <c r="G667" s="60"/>
      <c r="H667" s="60"/>
      <c r="I667" s="60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60"/>
      <c r="B668" s="60"/>
      <c r="C668" s="60"/>
      <c r="D668" s="60"/>
      <c r="E668" s="60"/>
      <c r="F668" s="60"/>
      <c r="G668" s="60"/>
      <c r="H668" s="60"/>
      <c r="I668" s="60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60"/>
      <c r="B669" s="60"/>
      <c r="C669" s="60"/>
      <c r="D669" s="60"/>
      <c r="E669" s="60"/>
      <c r="F669" s="60"/>
      <c r="G669" s="60"/>
      <c r="H669" s="60"/>
      <c r="I669" s="60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60"/>
      <c r="B670" s="60"/>
      <c r="C670" s="60"/>
      <c r="D670" s="60"/>
      <c r="E670" s="60"/>
      <c r="F670" s="60"/>
      <c r="G670" s="60"/>
      <c r="H670" s="60"/>
      <c r="I670" s="60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60"/>
      <c r="B671" s="60"/>
      <c r="C671" s="60"/>
      <c r="D671" s="60"/>
      <c r="E671" s="60"/>
      <c r="F671" s="60"/>
      <c r="G671" s="60"/>
      <c r="H671" s="60"/>
      <c r="I671" s="60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60"/>
      <c r="B672" s="60"/>
      <c r="C672" s="60"/>
      <c r="D672" s="60"/>
      <c r="E672" s="60"/>
      <c r="F672" s="60"/>
      <c r="G672" s="60"/>
      <c r="H672" s="60"/>
      <c r="I672" s="60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60"/>
      <c r="B673" s="60"/>
      <c r="C673" s="60"/>
      <c r="D673" s="60"/>
      <c r="E673" s="60"/>
      <c r="F673" s="60"/>
      <c r="G673" s="60"/>
      <c r="H673" s="60"/>
      <c r="I673" s="60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60"/>
      <c r="B674" s="60"/>
      <c r="C674" s="60"/>
      <c r="D674" s="60"/>
      <c r="E674" s="60"/>
      <c r="F674" s="60"/>
      <c r="G674" s="60"/>
      <c r="H674" s="60"/>
      <c r="I674" s="60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60"/>
      <c r="B675" s="60"/>
      <c r="C675" s="60"/>
      <c r="D675" s="60"/>
      <c r="E675" s="60"/>
      <c r="F675" s="60"/>
      <c r="G675" s="60"/>
      <c r="H675" s="60"/>
      <c r="I675" s="60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60"/>
      <c r="B676" s="60"/>
      <c r="C676" s="60"/>
      <c r="D676" s="60"/>
      <c r="E676" s="60"/>
      <c r="F676" s="60"/>
      <c r="G676" s="60"/>
      <c r="H676" s="60"/>
      <c r="I676" s="60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60"/>
      <c r="B677" s="60"/>
      <c r="C677" s="60"/>
      <c r="D677" s="60"/>
      <c r="E677" s="60"/>
      <c r="F677" s="60"/>
      <c r="G677" s="60"/>
      <c r="H677" s="60"/>
      <c r="I677" s="60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60"/>
      <c r="B678" s="60"/>
      <c r="C678" s="60"/>
      <c r="D678" s="60"/>
      <c r="E678" s="60"/>
      <c r="F678" s="60"/>
      <c r="G678" s="60"/>
      <c r="H678" s="60"/>
      <c r="I678" s="60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60"/>
      <c r="B679" s="60"/>
      <c r="C679" s="60"/>
      <c r="D679" s="60"/>
      <c r="E679" s="60"/>
      <c r="F679" s="60"/>
      <c r="G679" s="60"/>
      <c r="H679" s="60"/>
      <c r="I679" s="60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60"/>
      <c r="B680" s="60"/>
      <c r="C680" s="60"/>
      <c r="D680" s="60"/>
      <c r="E680" s="60"/>
      <c r="F680" s="60"/>
      <c r="G680" s="60"/>
      <c r="H680" s="60"/>
      <c r="I680" s="60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60"/>
      <c r="B681" s="60"/>
      <c r="C681" s="60"/>
      <c r="D681" s="60"/>
      <c r="E681" s="60"/>
      <c r="F681" s="60"/>
      <c r="G681" s="60"/>
      <c r="H681" s="60"/>
      <c r="I681" s="60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60"/>
      <c r="B682" s="60"/>
      <c r="C682" s="60"/>
      <c r="D682" s="60"/>
      <c r="E682" s="60"/>
      <c r="F682" s="60"/>
      <c r="G682" s="60"/>
      <c r="H682" s="60"/>
      <c r="I682" s="60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60"/>
      <c r="B683" s="60"/>
      <c r="C683" s="60"/>
      <c r="D683" s="60"/>
      <c r="E683" s="60"/>
      <c r="F683" s="60"/>
      <c r="G683" s="60"/>
      <c r="H683" s="60"/>
      <c r="I683" s="60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60"/>
      <c r="B684" s="60"/>
      <c r="C684" s="60"/>
      <c r="D684" s="60"/>
      <c r="E684" s="60"/>
      <c r="F684" s="60"/>
      <c r="G684" s="60"/>
      <c r="H684" s="60"/>
      <c r="I684" s="60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60"/>
      <c r="B685" s="60"/>
      <c r="C685" s="60"/>
      <c r="D685" s="60"/>
      <c r="E685" s="60"/>
      <c r="F685" s="60"/>
      <c r="G685" s="60"/>
      <c r="H685" s="60"/>
      <c r="I685" s="60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60"/>
      <c r="B686" s="60"/>
      <c r="C686" s="60"/>
      <c r="D686" s="60"/>
      <c r="E686" s="60"/>
      <c r="F686" s="60"/>
      <c r="G686" s="60"/>
      <c r="H686" s="60"/>
      <c r="I686" s="60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60"/>
      <c r="B687" s="60"/>
      <c r="C687" s="60"/>
      <c r="D687" s="60"/>
      <c r="E687" s="60"/>
      <c r="F687" s="60"/>
      <c r="G687" s="60"/>
      <c r="H687" s="60"/>
      <c r="I687" s="60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60"/>
      <c r="B688" s="60"/>
      <c r="C688" s="60"/>
      <c r="D688" s="60"/>
      <c r="E688" s="60"/>
      <c r="F688" s="60"/>
      <c r="G688" s="60"/>
      <c r="H688" s="60"/>
      <c r="I688" s="60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60"/>
      <c r="B689" s="60"/>
      <c r="C689" s="60"/>
      <c r="D689" s="60"/>
      <c r="E689" s="60"/>
      <c r="F689" s="60"/>
      <c r="G689" s="60"/>
      <c r="H689" s="60"/>
      <c r="I689" s="60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60"/>
      <c r="B690" s="60"/>
      <c r="C690" s="60"/>
      <c r="D690" s="60"/>
      <c r="E690" s="60"/>
      <c r="F690" s="60"/>
      <c r="G690" s="60"/>
      <c r="H690" s="60"/>
      <c r="I690" s="60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60"/>
      <c r="B691" s="60"/>
      <c r="C691" s="60"/>
      <c r="D691" s="60"/>
      <c r="E691" s="60"/>
      <c r="F691" s="60"/>
      <c r="G691" s="60"/>
      <c r="H691" s="60"/>
      <c r="I691" s="60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60"/>
      <c r="B692" s="60"/>
      <c r="C692" s="60"/>
      <c r="D692" s="60"/>
      <c r="E692" s="60"/>
      <c r="F692" s="60"/>
      <c r="G692" s="60"/>
      <c r="H692" s="60"/>
      <c r="I692" s="60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60"/>
      <c r="B693" s="60"/>
      <c r="C693" s="60"/>
      <c r="D693" s="60"/>
      <c r="E693" s="60"/>
      <c r="F693" s="60"/>
      <c r="G693" s="60"/>
      <c r="H693" s="60"/>
      <c r="I693" s="60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60"/>
      <c r="B694" s="60"/>
      <c r="C694" s="60"/>
      <c r="D694" s="60"/>
      <c r="E694" s="60"/>
      <c r="F694" s="60"/>
      <c r="G694" s="60"/>
      <c r="H694" s="60"/>
      <c r="I694" s="60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60"/>
      <c r="B695" s="60"/>
      <c r="C695" s="60"/>
      <c r="D695" s="60"/>
      <c r="E695" s="60"/>
      <c r="F695" s="60"/>
      <c r="G695" s="60"/>
      <c r="H695" s="60"/>
      <c r="I695" s="60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60"/>
      <c r="B696" s="60"/>
      <c r="C696" s="60"/>
      <c r="D696" s="60"/>
      <c r="E696" s="60"/>
      <c r="F696" s="60"/>
      <c r="G696" s="60"/>
      <c r="H696" s="60"/>
      <c r="I696" s="60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60"/>
      <c r="B697" s="60"/>
      <c r="C697" s="60"/>
      <c r="D697" s="60"/>
      <c r="E697" s="60"/>
      <c r="F697" s="60"/>
      <c r="G697" s="60"/>
      <c r="H697" s="60"/>
      <c r="I697" s="60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60"/>
      <c r="B698" s="60"/>
      <c r="C698" s="60"/>
      <c r="D698" s="60"/>
      <c r="E698" s="60"/>
      <c r="F698" s="60"/>
      <c r="G698" s="60"/>
      <c r="H698" s="60"/>
      <c r="I698" s="60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60"/>
      <c r="B699" s="60"/>
      <c r="C699" s="60"/>
      <c r="D699" s="60"/>
      <c r="E699" s="60"/>
      <c r="F699" s="60"/>
      <c r="G699" s="60"/>
      <c r="H699" s="60"/>
      <c r="I699" s="60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60"/>
      <c r="B700" s="60"/>
      <c r="C700" s="60"/>
      <c r="D700" s="60"/>
      <c r="E700" s="60"/>
      <c r="F700" s="60"/>
      <c r="G700" s="60"/>
      <c r="H700" s="60"/>
      <c r="I700" s="60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60"/>
      <c r="B701" s="60"/>
      <c r="C701" s="60"/>
      <c r="D701" s="60"/>
      <c r="E701" s="60"/>
      <c r="F701" s="60"/>
      <c r="G701" s="60"/>
      <c r="H701" s="60"/>
      <c r="I701" s="60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60"/>
      <c r="B702" s="60"/>
      <c r="C702" s="60"/>
      <c r="D702" s="60"/>
      <c r="E702" s="60"/>
      <c r="F702" s="60"/>
      <c r="G702" s="60"/>
      <c r="H702" s="60"/>
      <c r="I702" s="60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60"/>
      <c r="B703" s="60"/>
      <c r="C703" s="60"/>
      <c r="D703" s="60"/>
      <c r="E703" s="60"/>
      <c r="F703" s="60"/>
      <c r="G703" s="60"/>
      <c r="H703" s="60"/>
      <c r="I703" s="60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60"/>
      <c r="B704" s="60"/>
      <c r="C704" s="60"/>
      <c r="D704" s="60"/>
      <c r="E704" s="60"/>
      <c r="F704" s="60"/>
      <c r="G704" s="60"/>
      <c r="H704" s="60"/>
      <c r="I704" s="60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60"/>
      <c r="B705" s="60"/>
      <c r="C705" s="60"/>
      <c r="D705" s="60"/>
      <c r="E705" s="60"/>
      <c r="F705" s="60"/>
      <c r="G705" s="60"/>
      <c r="H705" s="60"/>
      <c r="I705" s="60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60"/>
      <c r="B706" s="60"/>
      <c r="C706" s="60"/>
      <c r="D706" s="60"/>
      <c r="E706" s="60"/>
      <c r="F706" s="60"/>
      <c r="G706" s="60"/>
      <c r="H706" s="60"/>
      <c r="I706" s="60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60"/>
      <c r="B707" s="60"/>
      <c r="C707" s="60"/>
      <c r="D707" s="60"/>
      <c r="E707" s="60"/>
      <c r="F707" s="60"/>
      <c r="G707" s="60"/>
      <c r="H707" s="60"/>
      <c r="I707" s="60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60"/>
      <c r="B708" s="60"/>
      <c r="C708" s="60"/>
      <c r="D708" s="60"/>
      <c r="E708" s="60"/>
      <c r="F708" s="60"/>
      <c r="G708" s="60"/>
      <c r="H708" s="60"/>
      <c r="I708" s="60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60"/>
      <c r="B709" s="60"/>
      <c r="C709" s="60"/>
      <c r="D709" s="60"/>
      <c r="E709" s="60"/>
      <c r="F709" s="60"/>
      <c r="G709" s="60"/>
      <c r="H709" s="60"/>
      <c r="I709" s="60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60"/>
      <c r="B710" s="60"/>
      <c r="C710" s="60"/>
      <c r="D710" s="60"/>
      <c r="E710" s="60"/>
      <c r="F710" s="60"/>
      <c r="G710" s="60"/>
      <c r="H710" s="60"/>
      <c r="I710" s="60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60"/>
      <c r="B711" s="60"/>
      <c r="C711" s="60"/>
      <c r="D711" s="60"/>
      <c r="E711" s="60"/>
      <c r="F711" s="60"/>
      <c r="G711" s="60"/>
      <c r="H711" s="60"/>
      <c r="I711" s="60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60"/>
      <c r="B712" s="60"/>
      <c r="C712" s="60"/>
      <c r="D712" s="60"/>
      <c r="E712" s="60"/>
      <c r="F712" s="60"/>
      <c r="G712" s="60"/>
      <c r="H712" s="60"/>
      <c r="I712" s="60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60"/>
      <c r="B713" s="60"/>
      <c r="C713" s="60"/>
      <c r="D713" s="60"/>
      <c r="E713" s="60"/>
      <c r="F713" s="60"/>
      <c r="G713" s="60"/>
      <c r="H713" s="60"/>
      <c r="I713" s="60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60"/>
      <c r="B714" s="60"/>
      <c r="C714" s="60"/>
      <c r="D714" s="60"/>
      <c r="E714" s="60"/>
      <c r="F714" s="60"/>
      <c r="G714" s="60"/>
      <c r="H714" s="60"/>
      <c r="I714" s="60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60"/>
      <c r="B715" s="60"/>
      <c r="C715" s="60"/>
      <c r="D715" s="60"/>
      <c r="E715" s="60"/>
      <c r="F715" s="60"/>
      <c r="G715" s="60"/>
      <c r="H715" s="60"/>
      <c r="I715" s="60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60"/>
      <c r="B716" s="60"/>
      <c r="C716" s="60"/>
      <c r="D716" s="60"/>
      <c r="E716" s="60"/>
      <c r="F716" s="60"/>
      <c r="G716" s="60"/>
      <c r="H716" s="60"/>
      <c r="I716" s="60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60"/>
      <c r="B717" s="60"/>
      <c r="C717" s="60"/>
      <c r="D717" s="60"/>
      <c r="E717" s="60"/>
      <c r="F717" s="60"/>
      <c r="G717" s="60"/>
      <c r="H717" s="60"/>
      <c r="I717" s="60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60"/>
      <c r="B718" s="60"/>
      <c r="C718" s="60"/>
      <c r="D718" s="60"/>
      <c r="E718" s="60"/>
      <c r="F718" s="60"/>
      <c r="G718" s="60"/>
      <c r="H718" s="60"/>
      <c r="I718" s="60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60"/>
      <c r="B719" s="60"/>
      <c r="C719" s="60"/>
      <c r="D719" s="60"/>
      <c r="E719" s="60"/>
      <c r="F719" s="60"/>
      <c r="G719" s="60"/>
      <c r="H719" s="60"/>
      <c r="I719" s="60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60"/>
      <c r="B720" s="60"/>
      <c r="C720" s="60"/>
      <c r="D720" s="60"/>
      <c r="E720" s="60"/>
      <c r="F720" s="60"/>
      <c r="G720" s="60"/>
      <c r="H720" s="60"/>
      <c r="I720" s="60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60"/>
      <c r="B721" s="60"/>
      <c r="C721" s="60"/>
      <c r="D721" s="60"/>
      <c r="E721" s="60"/>
      <c r="F721" s="60"/>
      <c r="G721" s="60"/>
      <c r="H721" s="60"/>
      <c r="I721" s="60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60"/>
      <c r="B722" s="60"/>
      <c r="C722" s="60"/>
      <c r="D722" s="60"/>
      <c r="E722" s="60"/>
      <c r="F722" s="60"/>
      <c r="G722" s="60"/>
      <c r="H722" s="60"/>
      <c r="I722" s="60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60"/>
      <c r="B723" s="60"/>
      <c r="C723" s="60"/>
      <c r="D723" s="60"/>
      <c r="E723" s="60"/>
      <c r="F723" s="60"/>
      <c r="G723" s="60"/>
      <c r="H723" s="60"/>
      <c r="I723" s="60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60"/>
      <c r="B724" s="60"/>
      <c r="C724" s="60"/>
      <c r="D724" s="60"/>
      <c r="E724" s="60"/>
      <c r="F724" s="60"/>
      <c r="G724" s="60"/>
      <c r="H724" s="60"/>
      <c r="I724" s="60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60"/>
      <c r="B725" s="60"/>
      <c r="C725" s="60"/>
      <c r="D725" s="60"/>
      <c r="E725" s="60"/>
      <c r="F725" s="60"/>
      <c r="G725" s="60"/>
      <c r="H725" s="60"/>
      <c r="I725" s="60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60"/>
      <c r="B726" s="60"/>
      <c r="C726" s="60"/>
      <c r="D726" s="60"/>
      <c r="E726" s="60"/>
      <c r="F726" s="60"/>
      <c r="G726" s="60"/>
      <c r="H726" s="60"/>
      <c r="I726" s="60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60"/>
      <c r="B727" s="60"/>
      <c r="C727" s="60"/>
      <c r="D727" s="60"/>
      <c r="E727" s="60"/>
      <c r="F727" s="60"/>
      <c r="G727" s="60"/>
      <c r="H727" s="60"/>
      <c r="I727" s="60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60"/>
      <c r="B728" s="60"/>
      <c r="C728" s="60"/>
      <c r="D728" s="60"/>
      <c r="E728" s="60"/>
      <c r="F728" s="60"/>
      <c r="G728" s="60"/>
      <c r="H728" s="60"/>
      <c r="I728" s="60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60"/>
      <c r="B729" s="60"/>
      <c r="C729" s="60"/>
      <c r="D729" s="60"/>
      <c r="E729" s="60"/>
      <c r="F729" s="60"/>
      <c r="G729" s="60"/>
      <c r="H729" s="60"/>
      <c r="I729" s="60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60"/>
      <c r="B730" s="60"/>
      <c r="C730" s="60"/>
      <c r="D730" s="60"/>
      <c r="E730" s="60"/>
      <c r="F730" s="60"/>
      <c r="G730" s="60"/>
      <c r="H730" s="60"/>
      <c r="I730" s="60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60"/>
      <c r="B731" s="60"/>
      <c r="C731" s="60"/>
      <c r="D731" s="60"/>
      <c r="E731" s="60"/>
      <c r="F731" s="60"/>
      <c r="G731" s="60"/>
      <c r="H731" s="60"/>
      <c r="I731" s="60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60"/>
      <c r="B732" s="60"/>
      <c r="C732" s="60"/>
      <c r="D732" s="60"/>
      <c r="E732" s="60"/>
      <c r="F732" s="60"/>
      <c r="G732" s="60"/>
      <c r="H732" s="60"/>
      <c r="I732" s="60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60"/>
      <c r="B733" s="60"/>
      <c r="C733" s="60"/>
      <c r="D733" s="60"/>
      <c r="E733" s="60"/>
      <c r="F733" s="60"/>
      <c r="G733" s="60"/>
      <c r="H733" s="60"/>
      <c r="I733" s="60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60"/>
      <c r="B734" s="60"/>
      <c r="C734" s="60"/>
      <c r="D734" s="60"/>
      <c r="E734" s="60"/>
      <c r="F734" s="60"/>
      <c r="G734" s="60"/>
      <c r="H734" s="60"/>
      <c r="I734" s="60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60"/>
      <c r="B735" s="60"/>
      <c r="C735" s="60"/>
      <c r="D735" s="60"/>
      <c r="E735" s="60"/>
      <c r="F735" s="60"/>
      <c r="G735" s="60"/>
      <c r="H735" s="60"/>
      <c r="I735" s="60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60"/>
      <c r="B736" s="60"/>
      <c r="C736" s="60"/>
      <c r="D736" s="60"/>
      <c r="E736" s="60"/>
      <c r="F736" s="60"/>
      <c r="G736" s="60"/>
      <c r="H736" s="60"/>
      <c r="I736" s="60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60"/>
      <c r="B737" s="60"/>
      <c r="C737" s="60"/>
      <c r="D737" s="60"/>
      <c r="E737" s="60"/>
      <c r="F737" s="60"/>
      <c r="G737" s="60"/>
      <c r="H737" s="60"/>
      <c r="I737" s="60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60"/>
      <c r="B738" s="60"/>
      <c r="C738" s="60"/>
      <c r="D738" s="60"/>
      <c r="E738" s="60"/>
      <c r="F738" s="60"/>
      <c r="G738" s="60"/>
      <c r="H738" s="60"/>
      <c r="I738" s="60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60"/>
      <c r="B739" s="60"/>
      <c r="C739" s="60"/>
      <c r="D739" s="60"/>
      <c r="E739" s="60"/>
      <c r="F739" s="60"/>
      <c r="G739" s="60"/>
      <c r="H739" s="60"/>
      <c r="I739" s="60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60"/>
      <c r="B740" s="60"/>
      <c r="C740" s="60"/>
      <c r="D740" s="60"/>
      <c r="E740" s="60"/>
      <c r="F740" s="60"/>
      <c r="G740" s="60"/>
      <c r="H740" s="60"/>
      <c r="I740" s="60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60"/>
      <c r="B741" s="60"/>
      <c r="C741" s="60"/>
      <c r="D741" s="60"/>
      <c r="E741" s="60"/>
      <c r="F741" s="60"/>
      <c r="G741" s="60"/>
      <c r="H741" s="60"/>
      <c r="I741" s="60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60"/>
      <c r="B742" s="60"/>
      <c r="C742" s="60"/>
      <c r="D742" s="60"/>
      <c r="E742" s="60"/>
      <c r="F742" s="60"/>
      <c r="G742" s="60"/>
      <c r="H742" s="60"/>
      <c r="I742" s="60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60"/>
      <c r="B743" s="60"/>
      <c r="C743" s="60"/>
      <c r="D743" s="60"/>
      <c r="E743" s="60"/>
      <c r="F743" s="60"/>
      <c r="G743" s="60"/>
      <c r="H743" s="60"/>
      <c r="I743" s="60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60"/>
      <c r="B744" s="60"/>
      <c r="C744" s="60"/>
      <c r="D744" s="60"/>
      <c r="E744" s="60"/>
      <c r="F744" s="60"/>
      <c r="G744" s="60"/>
      <c r="H744" s="60"/>
      <c r="I744" s="60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60"/>
      <c r="B745" s="60"/>
      <c r="C745" s="60"/>
      <c r="D745" s="60"/>
      <c r="E745" s="60"/>
      <c r="F745" s="60"/>
      <c r="G745" s="60"/>
      <c r="H745" s="60"/>
      <c r="I745" s="60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60"/>
      <c r="B746" s="60"/>
      <c r="C746" s="60"/>
      <c r="D746" s="60"/>
      <c r="E746" s="60"/>
      <c r="F746" s="60"/>
      <c r="G746" s="60"/>
      <c r="H746" s="60"/>
      <c r="I746" s="60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60"/>
      <c r="B747" s="60"/>
      <c r="C747" s="60"/>
      <c r="D747" s="60"/>
      <c r="E747" s="60"/>
      <c r="F747" s="60"/>
      <c r="G747" s="60"/>
      <c r="H747" s="60"/>
      <c r="I747" s="60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60"/>
      <c r="B748" s="60"/>
      <c r="C748" s="60"/>
      <c r="D748" s="60"/>
      <c r="E748" s="60"/>
      <c r="F748" s="60"/>
      <c r="G748" s="60"/>
      <c r="H748" s="60"/>
      <c r="I748" s="60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60"/>
      <c r="B749" s="60"/>
      <c r="C749" s="60"/>
      <c r="D749" s="60"/>
      <c r="E749" s="60"/>
      <c r="F749" s="60"/>
      <c r="G749" s="60"/>
      <c r="H749" s="60"/>
      <c r="I749" s="60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60"/>
      <c r="B750" s="60"/>
      <c r="C750" s="60"/>
      <c r="D750" s="60"/>
      <c r="E750" s="60"/>
      <c r="F750" s="60"/>
      <c r="G750" s="60"/>
      <c r="H750" s="60"/>
      <c r="I750" s="60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60"/>
      <c r="B751" s="60"/>
      <c r="C751" s="60"/>
      <c r="D751" s="60"/>
      <c r="E751" s="60"/>
      <c r="F751" s="60"/>
      <c r="G751" s="60"/>
      <c r="H751" s="60"/>
      <c r="I751" s="60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60"/>
      <c r="B752" s="60"/>
      <c r="C752" s="60"/>
      <c r="D752" s="60"/>
      <c r="E752" s="60"/>
      <c r="F752" s="60"/>
      <c r="G752" s="60"/>
      <c r="H752" s="60"/>
      <c r="I752" s="60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60"/>
      <c r="B753" s="60"/>
      <c r="C753" s="60"/>
      <c r="D753" s="60"/>
      <c r="E753" s="60"/>
      <c r="F753" s="60"/>
      <c r="G753" s="60"/>
      <c r="H753" s="60"/>
      <c r="I753" s="60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60"/>
      <c r="B754" s="60"/>
      <c r="C754" s="60"/>
      <c r="D754" s="60"/>
      <c r="E754" s="60"/>
      <c r="F754" s="60"/>
      <c r="G754" s="60"/>
      <c r="H754" s="60"/>
      <c r="I754" s="60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60"/>
      <c r="B755" s="60"/>
      <c r="C755" s="60"/>
      <c r="D755" s="60"/>
      <c r="E755" s="60"/>
      <c r="F755" s="60"/>
      <c r="G755" s="60"/>
      <c r="H755" s="60"/>
      <c r="I755" s="60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60"/>
      <c r="B756" s="60"/>
      <c r="C756" s="60"/>
      <c r="D756" s="60"/>
      <c r="E756" s="60"/>
      <c r="F756" s="60"/>
      <c r="G756" s="60"/>
      <c r="H756" s="60"/>
      <c r="I756" s="60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60"/>
      <c r="B757" s="60"/>
      <c r="C757" s="60"/>
      <c r="D757" s="60"/>
      <c r="E757" s="60"/>
      <c r="F757" s="60"/>
      <c r="G757" s="60"/>
      <c r="H757" s="60"/>
      <c r="I757" s="60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60"/>
      <c r="B758" s="60"/>
      <c r="C758" s="60"/>
      <c r="D758" s="60"/>
      <c r="E758" s="60"/>
      <c r="F758" s="60"/>
      <c r="G758" s="60"/>
      <c r="H758" s="60"/>
      <c r="I758" s="60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60"/>
      <c r="B759" s="60"/>
      <c r="C759" s="60"/>
      <c r="D759" s="60"/>
      <c r="E759" s="60"/>
      <c r="F759" s="60"/>
      <c r="G759" s="60"/>
      <c r="H759" s="60"/>
      <c r="I759" s="60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60"/>
      <c r="B760" s="60"/>
      <c r="C760" s="60"/>
      <c r="D760" s="60"/>
      <c r="E760" s="60"/>
      <c r="F760" s="60"/>
      <c r="G760" s="60"/>
      <c r="H760" s="60"/>
      <c r="I760" s="60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60"/>
      <c r="B761" s="60"/>
      <c r="C761" s="60"/>
      <c r="D761" s="60"/>
      <c r="E761" s="60"/>
      <c r="F761" s="60"/>
      <c r="G761" s="60"/>
      <c r="H761" s="60"/>
      <c r="I761" s="60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60"/>
      <c r="B762" s="60"/>
      <c r="C762" s="60"/>
      <c r="D762" s="60"/>
      <c r="E762" s="60"/>
      <c r="F762" s="60"/>
      <c r="G762" s="60"/>
      <c r="H762" s="60"/>
      <c r="I762" s="60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60"/>
      <c r="B763" s="60"/>
      <c r="C763" s="60"/>
      <c r="D763" s="60"/>
      <c r="E763" s="60"/>
      <c r="F763" s="60"/>
      <c r="G763" s="60"/>
      <c r="H763" s="60"/>
      <c r="I763" s="60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60"/>
      <c r="B764" s="60"/>
      <c r="C764" s="60"/>
      <c r="D764" s="60"/>
      <c r="E764" s="60"/>
      <c r="F764" s="60"/>
      <c r="G764" s="60"/>
      <c r="H764" s="60"/>
      <c r="I764" s="60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60"/>
      <c r="B765" s="60"/>
      <c r="C765" s="60"/>
      <c r="D765" s="60"/>
      <c r="E765" s="60"/>
      <c r="F765" s="60"/>
      <c r="G765" s="60"/>
      <c r="H765" s="60"/>
      <c r="I765" s="60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60"/>
      <c r="B766" s="60"/>
      <c r="C766" s="60"/>
      <c r="D766" s="60"/>
      <c r="E766" s="60"/>
      <c r="F766" s="60"/>
      <c r="G766" s="60"/>
      <c r="H766" s="60"/>
      <c r="I766" s="60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60"/>
      <c r="B767" s="60"/>
      <c r="C767" s="60"/>
      <c r="D767" s="60"/>
      <c r="E767" s="60"/>
      <c r="F767" s="60"/>
      <c r="G767" s="60"/>
      <c r="H767" s="60"/>
      <c r="I767" s="60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60"/>
      <c r="B768" s="60"/>
      <c r="C768" s="60"/>
      <c r="D768" s="60"/>
      <c r="E768" s="60"/>
      <c r="F768" s="60"/>
      <c r="G768" s="60"/>
      <c r="H768" s="60"/>
      <c r="I768" s="60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60"/>
      <c r="B769" s="60"/>
      <c r="C769" s="60"/>
      <c r="D769" s="60"/>
      <c r="E769" s="60"/>
      <c r="F769" s="60"/>
      <c r="G769" s="60"/>
      <c r="H769" s="60"/>
      <c r="I769" s="60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60"/>
      <c r="B770" s="60"/>
      <c r="C770" s="60"/>
      <c r="D770" s="60"/>
      <c r="E770" s="60"/>
      <c r="F770" s="60"/>
      <c r="G770" s="60"/>
      <c r="H770" s="60"/>
      <c r="I770" s="60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60"/>
      <c r="B771" s="60"/>
      <c r="C771" s="60"/>
      <c r="D771" s="60"/>
      <c r="E771" s="60"/>
      <c r="F771" s="60"/>
      <c r="G771" s="60"/>
      <c r="H771" s="60"/>
      <c r="I771" s="60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60"/>
      <c r="B772" s="60"/>
      <c r="C772" s="60"/>
      <c r="D772" s="60"/>
      <c r="E772" s="60"/>
      <c r="F772" s="60"/>
      <c r="G772" s="60"/>
      <c r="H772" s="60"/>
      <c r="I772" s="60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60"/>
      <c r="B773" s="60"/>
      <c r="C773" s="60"/>
      <c r="D773" s="60"/>
      <c r="E773" s="60"/>
      <c r="F773" s="60"/>
      <c r="G773" s="60"/>
      <c r="H773" s="60"/>
      <c r="I773" s="60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60"/>
      <c r="B774" s="60"/>
      <c r="C774" s="60"/>
      <c r="D774" s="60"/>
      <c r="E774" s="60"/>
      <c r="F774" s="60"/>
      <c r="G774" s="60"/>
      <c r="H774" s="60"/>
      <c r="I774" s="60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60"/>
      <c r="B775" s="60"/>
      <c r="C775" s="60"/>
      <c r="D775" s="60"/>
      <c r="E775" s="60"/>
      <c r="F775" s="60"/>
      <c r="G775" s="60"/>
      <c r="H775" s="60"/>
      <c r="I775" s="60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60"/>
      <c r="B776" s="60"/>
      <c r="C776" s="60"/>
      <c r="D776" s="60"/>
      <c r="E776" s="60"/>
      <c r="F776" s="60"/>
      <c r="G776" s="60"/>
      <c r="H776" s="60"/>
      <c r="I776" s="60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60"/>
      <c r="B777" s="60"/>
      <c r="C777" s="60"/>
      <c r="D777" s="60"/>
      <c r="E777" s="60"/>
      <c r="F777" s="60"/>
      <c r="G777" s="60"/>
      <c r="H777" s="60"/>
      <c r="I777" s="60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60"/>
      <c r="B778" s="60"/>
      <c r="C778" s="60"/>
      <c r="D778" s="60"/>
      <c r="E778" s="60"/>
      <c r="F778" s="60"/>
      <c r="G778" s="60"/>
      <c r="H778" s="60"/>
      <c r="I778" s="60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60"/>
      <c r="B779" s="60"/>
      <c r="C779" s="60"/>
      <c r="D779" s="60"/>
      <c r="E779" s="60"/>
      <c r="F779" s="60"/>
      <c r="G779" s="60"/>
      <c r="H779" s="60"/>
      <c r="I779" s="60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60"/>
      <c r="B780" s="60"/>
      <c r="C780" s="60"/>
      <c r="D780" s="60"/>
      <c r="E780" s="60"/>
      <c r="F780" s="60"/>
      <c r="G780" s="60"/>
      <c r="H780" s="60"/>
      <c r="I780" s="60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60"/>
      <c r="B781" s="60"/>
      <c r="C781" s="60"/>
      <c r="D781" s="60"/>
      <c r="E781" s="60"/>
      <c r="F781" s="60"/>
      <c r="G781" s="60"/>
      <c r="H781" s="60"/>
      <c r="I781" s="60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60"/>
      <c r="B782" s="60"/>
      <c r="C782" s="60"/>
      <c r="D782" s="60"/>
      <c r="E782" s="60"/>
      <c r="F782" s="60"/>
      <c r="G782" s="60"/>
      <c r="H782" s="60"/>
      <c r="I782" s="60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60"/>
      <c r="B783" s="60"/>
      <c r="C783" s="60"/>
      <c r="D783" s="60"/>
      <c r="E783" s="60"/>
      <c r="F783" s="60"/>
      <c r="G783" s="60"/>
      <c r="H783" s="60"/>
      <c r="I783" s="60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60"/>
      <c r="B784" s="60"/>
      <c r="C784" s="60"/>
      <c r="D784" s="60"/>
      <c r="E784" s="60"/>
      <c r="F784" s="60"/>
      <c r="G784" s="60"/>
      <c r="H784" s="60"/>
      <c r="I784" s="60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60"/>
      <c r="B785" s="60"/>
      <c r="C785" s="60"/>
      <c r="D785" s="60"/>
      <c r="E785" s="60"/>
      <c r="F785" s="60"/>
      <c r="G785" s="60"/>
      <c r="H785" s="60"/>
      <c r="I785" s="60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60"/>
      <c r="B786" s="60"/>
      <c r="C786" s="60"/>
      <c r="D786" s="60"/>
      <c r="E786" s="60"/>
      <c r="F786" s="60"/>
      <c r="G786" s="60"/>
      <c r="H786" s="60"/>
      <c r="I786" s="60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60"/>
      <c r="B787" s="60"/>
      <c r="C787" s="60"/>
      <c r="D787" s="60"/>
      <c r="E787" s="60"/>
      <c r="F787" s="60"/>
      <c r="G787" s="60"/>
      <c r="H787" s="60"/>
      <c r="I787" s="60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60"/>
      <c r="B788" s="60"/>
      <c r="C788" s="60"/>
      <c r="D788" s="60"/>
      <c r="E788" s="60"/>
      <c r="F788" s="60"/>
      <c r="G788" s="60"/>
      <c r="H788" s="60"/>
      <c r="I788" s="60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60"/>
      <c r="B789" s="60"/>
      <c r="C789" s="60"/>
      <c r="D789" s="60"/>
      <c r="E789" s="60"/>
      <c r="F789" s="60"/>
      <c r="G789" s="60"/>
      <c r="H789" s="60"/>
      <c r="I789" s="60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60"/>
      <c r="B790" s="60"/>
      <c r="C790" s="60"/>
      <c r="D790" s="60"/>
      <c r="E790" s="60"/>
      <c r="F790" s="60"/>
      <c r="G790" s="60"/>
      <c r="H790" s="60"/>
      <c r="I790" s="60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60"/>
      <c r="B791" s="60"/>
      <c r="C791" s="60"/>
      <c r="D791" s="60"/>
      <c r="E791" s="60"/>
      <c r="F791" s="60"/>
      <c r="G791" s="60"/>
      <c r="H791" s="60"/>
      <c r="I791" s="60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60"/>
      <c r="B792" s="60"/>
      <c r="C792" s="60"/>
      <c r="D792" s="60"/>
      <c r="E792" s="60"/>
      <c r="F792" s="60"/>
      <c r="G792" s="60"/>
      <c r="H792" s="60"/>
      <c r="I792" s="60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60"/>
      <c r="B793" s="60"/>
      <c r="C793" s="60"/>
      <c r="D793" s="60"/>
      <c r="E793" s="60"/>
      <c r="F793" s="60"/>
      <c r="G793" s="60"/>
      <c r="H793" s="60"/>
      <c r="I793" s="60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60"/>
      <c r="B794" s="60"/>
      <c r="C794" s="60"/>
      <c r="D794" s="60"/>
      <c r="E794" s="60"/>
      <c r="F794" s="60"/>
      <c r="G794" s="60"/>
      <c r="H794" s="60"/>
      <c r="I794" s="60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60"/>
      <c r="B795" s="60"/>
      <c r="C795" s="60"/>
      <c r="D795" s="60"/>
      <c r="E795" s="60"/>
      <c r="F795" s="60"/>
      <c r="G795" s="60"/>
      <c r="H795" s="60"/>
      <c r="I795" s="60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60"/>
      <c r="B796" s="60"/>
      <c r="C796" s="60"/>
      <c r="D796" s="60"/>
      <c r="E796" s="60"/>
      <c r="F796" s="60"/>
      <c r="G796" s="60"/>
      <c r="H796" s="60"/>
      <c r="I796" s="60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60"/>
      <c r="B797" s="60"/>
      <c r="C797" s="60"/>
      <c r="D797" s="60"/>
      <c r="E797" s="60"/>
      <c r="F797" s="60"/>
      <c r="G797" s="60"/>
      <c r="H797" s="60"/>
      <c r="I797" s="60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60"/>
      <c r="B798" s="60"/>
      <c r="C798" s="60"/>
      <c r="D798" s="60"/>
      <c r="E798" s="60"/>
      <c r="F798" s="60"/>
      <c r="G798" s="60"/>
      <c r="H798" s="60"/>
      <c r="I798" s="60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60"/>
      <c r="B799" s="60"/>
      <c r="C799" s="60"/>
      <c r="D799" s="60"/>
      <c r="E799" s="60"/>
      <c r="F799" s="60"/>
      <c r="G799" s="60"/>
      <c r="H799" s="60"/>
      <c r="I799" s="60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60"/>
      <c r="B800" s="60"/>
      <c r="C800" s="60"/>
      <c r="D800" s="60"/>
      <c r="E800" s="60"/>
      <c r="F800" s="60"/>
      <c r="G800" s="60"/>
      <c r="H800" s="60"/>
      <c r="I800" s="60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60"/>
      <c r="B801" s="60"/>
      <c r="C801" s="60"/>
      <c r="D801" s="60"/>
      <c r="E801" s="60"/>
      <c r="F801" s="60"/>
      <c r="G801" s="60"/>
      <c r="H801" s="60"/>
      <c r="I801" s="60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60"/>
      <c r="B802" s="60"/>
      <c r="C802" s="60"/>
      <c r="D802" s="60"/>
      <c r="E802" s="60"/>
      <c r="F802" s="60"/>
      <c r="G802" s="60"/>
      <c r="H802" s="60"/>
      <c r="I802" s="60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60"/>
      <c r="B803" s="60"/>
      <c r="C803" s="60"/>
      <c r="D803" s="60"/>
      <c r="E803" s="60"/>
      <c r="F803" s="60"/>
      <c r="G803" s="60"/>
      <c r="H803" s="60"/>
      <c r="I803" s="60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60"/>
      <c r="B804" s="60"/>
      <c r="C804" s="60"/>
      <c r="D804" s="60"/>
      <c r="E804" s="60"/>
      <c r="F804" s="60"/>
      <c r="G804" s="60"/>
      <c r="H804" s="60"/>
      <c r="I804" s="60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60"/>
      <c r="B805" s="60"/>
      <c r="C805" s="60"/>
      <c r="D805" s="60"/>
      <c r="E805" s="60"/>
      <c r="F805" s="60"/>
      <c r="G805" s="60"/>
      <c r="H805" s="60"/>
      <c r="I805" s="60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60"/>
      <c r="B806" s="60"/>
      <c r="C806" s="60"/>
      <c r="D806" s="60"/>
      <c r="E806" s="60"/>
      <c r="F806" s="60"/>
      <c r="G806" s="60"/>
      <c r="H806" s="60"/>
      <c r="I806" s="60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60"/>
      <c r="B807" s="60"/>
      <c r="C807" s="60"/>
      <c r="D807" s="60"/>
      <c r="E807" s="60"/>
      <c r="F807" s="60"/>
      <c r="G807" s="60"/>
      <c r="H807" s="60"/>
      <c r="I807" s="60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60"/>
      <c r="B808" s="60"/>
      <c r="C808" s="60"/>
      <c r="D808" s="60"/>
      <c r="E808" s="60"/>
      <c r="F808" s="60"/>
      <c r="G808" s="60"/>
      <c r="H808" s="60"/>
      <c r="I808" s="60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60"/>
      <c r="B809" s="60"/>
      <c r="C809" s="60"/>
      <c r="D809" s="60"/>
      <c r="E809" s="60"/>
      <c r="F809" s="60"/>
      <c r="G809" s="60"/>
      <c r="H809" s="60"/>
      <c r="I809" s="60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60"/>
      <c r="B810" s="60"/>
      <c r="C810" s="60"/>
      <c r="D810" s="60"/>
      <c r="E810" s="60"/>
      <c r="F810" s="60"/>
      <c r="G810" s="60"/>
      <c r="H810" s="60"/>
      <c r="I810" s="60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60"/>
      <c r="B811" s="60"/>
      <c r="C811" s="60"/>
      <c r="D811" s="60"/>
      <c r="E811" s="60"/>
      <c r="F811" s="60"/>
      <c r="G811" s="60"/>
      <c r="H811" s="60"/>
      <c r="I811" s="60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60"/>
      <c r="B812" s="60"/>
      <c r="C812" s="60"/>
      <c r="D812" s="60"/>
      <c r="E812" s="60"/>
      <c r="F812" s="60"/>
      <c r="G812" s="60"/>
      <c r="H812" s="60"/>
      <c r="I812" s="60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60"/>
      <c r="B813" s="60"/>
      <c r="C813" s="60"/>
      <c r="D813" s="60"/>
      <c r="E813" s="60"/>
      <c r="F813" s="60"/>
      <c r="G813" s="60"/>
      <c r="H813" s="60"/>
      <c r="I813" s="60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60"/>
      <c r="B814" s="60"/>
      <c r="C814" s="60"/>
      <c r="D814" s="60"/>
      <c r="E814" s="60"/>
      <c r="F814" s="60"/>
      <c r="G814" s="60"/>
      <c r="H814" s="60"/>
      <c r="I814" s="60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60"/>
      <c r="B815" s="60"/>
      <c r="C815" s="60"/>
      <c r="D815" s="60"/>
      <c r="E815" s="60"/>
      <c r="F815" s="60"/>
      <c r="G815" s="60"/>
      <c r="H815" s="60"/>
      <c r="I815" s="60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60"/>
      <c r="B816" s="60"/>
      <c r="C816" s="60"/>
      <c r="D816" s="60"/>
      <c r="E816" s="60"/>
      <c r="F816" s="60"/>
      <c r="G816" s="60"/>
      <c r="H816" s="60"/>
      <c r="I816" s="60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60"/>
      <c r="B817" s="60"/>
      <c r="C817" s="60"/>
      <c r="D817" s="60"/>
      <c r="E817" s="60"/>
      <c r="F817" s="60"/>
      <c r="G817" s="60"/>
      <c r="H817" s="60"/>
      <c r="I817" s="60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60"/>
      <c r="B818" s="60"/>
      <c r="C818" s="60"/>
      <c r="D818" s="60"/>
      <c r="E818" s="60"/>
      <c r="F818" s="60"/>
      <c r="G818" s="60"/>
      <c r="H818" s="60"/>
      <c r="I818" s="60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60"/>
      <c r="B819" s="60"/>
      <c r="C819" s="60"/>
      <c r="D819" s="60"/>
      <c r="E819" s="60"/>
      <c r="F819" s="60"/>
      <c r="G819" s="60"/>
      <c r="H819" s="60"/>
      <c r="I819" s="60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60"/>
      <c r="B820" s="60"/>
      <c r="C820" s="60"/>
      <c r="D820" s="60"/>
      <c r="E820" s="60"/>
      <c r="F820" s="60"/>
      <c r="G820" s="60"/>
      <c r="H820" s="60"/>
      <c r="I820" s="60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60"/>
      <c r="B821" s="60"/>
      <c r="C821" s="60"/>
      <c r="D821" s="60"/>
      <c r="E821" s="60"/>
      <c r="F821" s="60"/>
      <c r="G821" s="60"/>
      <c r="H821" s="60"/>
      <c r="I821" s="60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60"/>
      <c r="B822" s="60"/>
      <c r="C822" s="60"/>
      <c r="D822" s="60"/>
      <c r="E822" s="60"/>
      <c r="F822" s="60"/>
      <c r="G822" s="60"/>
      <c r="H822" s="60"/>
      <c r="I822" s="60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60"/>
      <c r="B823" s="60"/>
      <c r="C823" s="60"/>
      <c r="D823" s="60"/>
      <c r="E823" s="60"/>
      <c r="F823" s="60"/>
      <c r="G823" s="60"/>
      <c r="H823" s="60"/>
      <c r="I823" s="60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60"/>
      <c r="B824" s="60"/>
      <c r="C824" s="60"/>
      <c r="D824" s="60"/>
      <c r="E824" s="60"/>
      <c r="F824" s="60"/>
      <c r="G824" s="60"/>
      <c r="H824" s="60"/>
      <c r="I824" s="60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60"/>
      <c r="B825" s="60"/>
      <c r="C825" s="60"/>
      <c r="D825" s="60"/>
      <c r="E825" s="60"/>
      <c r="F825" s="60"/>
      <c r="G825" s="60"/>
      <c r="H825" s="60"/>
      <c r="I825" s="60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60"/>
      <c r="B826" s="60"/>
      <c r="C826" s="60"/>
      <c r="D826" s="60"/>
      <c r="E826" s="60"/>
      <c r="F826" s="60"/>
      <c r="G826" s="60"/>
      <c r="H826" s="60"/>
      <c r="I826" s="60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60"/>
      <c r="B827" s="60"/>
      <c r="C827" s="60"/>
      <c r="D827" s="60"/>
      <c r="E827" s="60"/>
      <c r="F827" s="60"/>
      <c r="G827" s="60"/>
      <c r="H827" s="60"/>
      <c r="I827" s="60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60"/>
      <c r="B828" s="60"/>
      <c r="C828" s="60"/>
      <c r="D828" s="60"/>
      <c r="E828" s="60"/>
      <c r="F828" s="60"/>
      <c r="G828" s="60"/>
      <c r="H828" s="60"/>
      <c r="I828" s="60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60"/>
      <c r="B829" s="60"/>
      <c r="C829" s="60"/>
      <c r="D829" s="60"/>
      <c r="E829" s="60"/>
      <c r="F829" s="60"/>
      <c r="G829" s="60"/>
      <c r="H829" s="60"/>
      <c r="I829" s="60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60"/>
      <c r="B830" s="60"/>
      <c r="C830" s="60"/>
      <c r="D830" s="60"/>
      <c r="E830" s="60"/>
      <c r="F830" s="60"/>
      <c r="G830" s="60"/>
      <c r="H830" s="60"/>
      <c r="I830" s="60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60"/>
      <c r="B831" s="60"/>
      <c r="C831" s="60"/>
      <c r="D831" s="60"/>
      <c r="E831" s="60"/>
      <c r="F831" s="60"/>
      <c r="G831" s="60"/>
      <c r="H831" s="60"/>
      <c r="I831" s="60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60"/>
      <c r="B832" s="60"/>
      <c r="C832" s="60"/>
      <c r="D832" s="60"/>
      <c r="E832" s="60"/>
      <c r="F832" s="60"/>
      <c r="G832" s="60"/>
      <c r="H832" s="60"/>
      <c r="I832" s="60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60"/>
      <c r="B833" s="60"/>
      <c r="C833" s="60"/>
      <c r="D833" s="60"/>
      <c r="E833" s="60"/>
      <c r="F833" s="60"/>
      <c r="G833" s="60"/>
      <c r="H833" s="60"/>
      <c r="I833" s="60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60"/>
      <c r="B834" s="60"/>
      <c r="C834" s="60"/>
      <c r="D834" s="60"/>
      <c r="E834" s="60"/>
      <c r="F834" s="60"/>
      <c r="G834" s="60"/>
      <c r="H834" s="60"/>
      <c r="I834" s="60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60"/>
      <c r="B835" s="60"/>
      <c r="C835" s="60"/>
      <c r="D835" s="60"/>
      <c r="E835" s="60"/>
      <c r="F835" s="60"/>
      <c r="G835" s="60"/>
      <c r="H835" s="60"/>
      <c r="I835" s="60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60"/>
      <c r="B836" s="60"/>
      <c r="C836" s="60"/>
      <c r="D836" s="60"/>
      <c r="E836" s="60"/>
      <c r="F836" s="60"/>
      <c r="G836" s="60"/>
      <c r="H836" s="60"/>
      <c r="I836" s="60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60"/>
      <c r="B837" s="60"/>
      <c r="C837" s="60"/>
      <c r="D837" s="60"/>
      <c r="E837" s="60"/>
      <c r="F837" s="60"/>
      <c r="G837" s="60"/>
      <c r="H837" s="60"/>
      <c r="I837" s="60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60"/>
      <c r="B838" s="60"/>
      <c r="C838" s="60"/>
      <c r="D838" s="60"/>
      <c r="E838" s="60"/>
      <c r="F838" s="60"/>
      <c r="G838" s="60"/>
      <c r="H838" s="60"/>
      <c r="I838" s="60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60"/>
      <c r="B839" s="60"/>
      <c r="C839" s="60"/>
      <c r="D839" s="60"/>
      <c r="E839" s="60"/>
      <c r="F839" s="60"/>
      <c r="G839" s="60"/>
      <c r="H839" s="60"/>
      <c r="I839" s="60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60"/>
      <c r="B840" s="60"/>
      <c r="C840" s="60"/>
      <c r="D840" s="60"/>
      <c r="E840" s="60"/>
      <c r="F840" s="60"/>
      <c r="G840" s="60"/>
      <c r="H840" s="60"/>
      <c r="I840" s="60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60"/>
      <c r="B841" s="60"/>
      <c r="C841" s="60"/>
      <c r="D841" s="60"/>
      <c r="E841" s="60"/>
      <c r="F841" s="60"/>
      <c r="G841" s="60"/>
      <c r="H841" s="60"/>
      <c r="I841" s="60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60"/>
      <c r="B842" s="60"/>
      <c r="C842" s="60"/>
      <c r="D842" s="60"/>
      <c r="E842" s="60"/>
      <c r="F842" s="60"/>
      <c r="G842" s="60"/>
      <c r="H842" s="60"/>
      <c r="I842" s="60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60"/>
      <c r="B843" s="60"/>
      <c r="C843" s="60"/>
      <c r="D843" s="60"/>
      <c r="E843" s="60"/>
      <c r="F843" s="60"/>
      <c r="G843" s="60"/>
      <c r="H843" s="60"/>
      <c r="I843" s="60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60"/>
      <c r="B844" s="60"/>
      <c r="C844" s="60"/>
      <c r="D844" s="60"/>
      <c r="E844" s="60"/>
      <c r="F844" s="60"/>
      <c r="G844" s="60"/>
      <c r="H844" s="60"/>
      <c r="I844" s="60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60"/>
      <c r="B845" s="60"/>
      <c r="C845" s="60"/>
      <c r="D845" s="60"/>
      <c r="E845" s="60"/>
      <c r="F845" s="60"/>
      <c r="G845" s="60"/>
      <c r="H845" s="60"/>
      <c r="I845" s="60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60"/>
      <c r="B846" s="60"/>
      <c r="C846" s="60"/>
      <c r="D846" s="60"/>
      <c r="E846" s="60"/>
      <c r="F846" s="60"/>
      <c r="G846" s="60"/>
      <c r="H846" s="60"/>
      <c r="I846" s="60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60"/>
      <c r="B847" s="60"/>
      <c r="C847" s="60"/>
      <c r="D847" s="60"/>
      <c r="E847" s="60"/>
      <c r="F847" s="60"/>
      <c r="G847" s="60"/>
      <c r="H847" s="60"/>
      <c r="I847" s="60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60"/>
      <c r="B848" s="60"/>
      <c r="C848" s="60"/>
      <c r="D848" s="60"/>
      <c r="E848" s="60"/>
      <c r="F848" s="60"/>
      <c r="G848" s="60"/>
      <c r="H848" s="60"/>
      <c r="I848" s="60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60"/>
      <c r="B849" s="60"/>
      <c r="C849" s="60"/>
      <c r="D849" s="60"/>
      <c r="E849" s="60"/>
      <c r="F849" s="60"/>
      <c r="G849" s="60"/>
      <c r="H849" s="60"/>
      <c r="I849" s="60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60"/>
      <c r="B850" s="60"/>
      <c r="C850" s="60"/>
      <c r="D850" s="60"/>
      <c r="E850" s="60"/>
      <c r="F850" s="60"/>
      <c r="G850" s="60"/>
      <c r="H850" s="60"/>
      <c r="I850" s="60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60"/>
      <c r="B851" s="60"/>
      <c r="C851" s="60"/>
      <c r="D851" s="60"/>
      <c r="E851" s="60"/>
      <c r="F851" s="60"/>
      <c r="G851" s="60"/>
      <c r="H851" s="60"/>
      <c r="I851" s="60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60"/>
      <c r="B852" s="60"/>
      <c r="C852" s="60"/>
      <c r="D852" s="60"/>
      <c r="E852" s="60"/>
      <c r="F852" s="60"/>
      <c r="G852" s="60"/>
      <c r="H852" s="60"/>
      <c r="I852" s="60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60"/>
      <c r="B853" s="60"/>
      <c r="C853" s="60"/>
      <c r="D853" s="60"/>
      <c r="E853" s="60"/>
      <c r="F853" s="60"/>
      <c r="G853" s="60"/>
      <c r="H853" s="60"/>
      <c r="I853" s="60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60"/>
      <c r="B854" s="60"/>
      <c r="C854" s="60"/>
      <c r="D854" s="60"/>
      <c r="E854" s="60"/>
      <c r="F854" s="60"/>
      <c r="G854" s="60"/>
      <c r="H854" s="60"/>
      <c r="I854" s="60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60"/>
      <c r="B855" s="60"/>
      <c r="C855" s="60"/>
      <c r="D855" s="60"/>
      <c r="E855" s="60"/>
      <c r="F855" s="60"/>
      <c r="G855" s="60"/>
      <c r="H855" s="60"/>
      <c r="I855" s="60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60"/>
      <c r="B856" s="60"/>
      <c r="C856" s="60"/>
      <c r="D856" s="60"/>
      <c r="E856" s="60"/>
      <c r="F856" s="60"/>
      <c r="G856" s="60"/>
      <c r="H856" s="60"/>
      <c r="I856" s="60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60"/>
      <c r="B857" s="60"/>
      <c r="C857" s="60"/>
      <c r="D857" s="60"/>
      <c r="E857" s="60"/>
      <c r="F857" s="60"/>
      <c r="G857" s="60"/>
      <c r="H857" s="60"/>
      <c r="I857" s="60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60"/>
      <c r="B858" s="60"/>
      <c r="C858" s="60"/>
      <c r="D858" s="60"/>
      <c r="E858" s="60"/>
      <c r="F858" s="60"/>
      <c r="G858" s="60"/>
      <c r="H858" s="60"/>
      <c r="I858" s="60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60"/>
      <c r="B859" s="60"/>
      <c r="C859" s="60"/>
      <c r="D859" s="60"/>
      <c r="E859" s="60"/>
      <c r="F859" s="60"/>
      <c r="G859" s="60"/>
      <c r="H859" s="60"/>
      <c r="I859" s="60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60"/>
      <c r="B860" s="60"/>
      <c r="C860" s="60"/>
      <c r="D860" s="60"/>
      <c r="E860" s="60"/>
      <c r="F860" s="60"/>
      <c r="G860" s="60"/>
      <c r="H860" s="60"/>
      <c r="I860" s="60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60"/>
      <c r="B861" s="60"/>
      <c r="C861" s="60"/>
      <c r="D861" s="60"/>
      <c r="E861" s="60"/>
      <c r="F861" s="60"/>
      <c r="G861" s="60"/>
      <c r="H861" s="60"/>
      <c r="I861" s="60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60"/>
      <c r="B862" s="60"/>
      <c r="C862" s="60"/>
      <c r="D862" s="60"/>
      <c r="E862" s="60"/>
      <c r="F862" s="60"/>
      <c r="G862" s="60"/>
      <c r="H862" s="60"/>
      <c r="I862" s="60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60"/>
      <c r="B863" s="60"/>
      <c r="C863" s="60"/>
      <c r="D863" s="60"/>
      <c r="E863" s="60"/>
      <c r="F863" s="60"/>
      <c r="G863" s="60"/>
      <c r="H863" s="60"/>
      <c r="I863" s="60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60"/>
      <c r="B864" s="60"/>
      <c r="C864" s="60"/>
      <c r="D864" s="60"/>
      <c r="E864" s="60"/>
      <c r="F864" s="60"/>
      <c r="G864" s="60"/>
      <c r="H864" s="60"/>
      <c r="I864" s="60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60"/>
      <c r="B865" s="60"/>
      <c r="C865" s="60"/>
      <c r="D865" s="60"/>
      <c r="E865" s="60"/>
      <c r="F865" s="60"/>
      <c r="G865" s="60"/>
      <c r="H865" s="60"/>
      <c r="I865" s="60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60"/>
      <c r="B866" s="60"/>
      <c r="C866" s="60"/>
      <c r="D866" s="60"/>
      <c r="E866" s="60"/>
      <c r="F866" s="60"/>
      <c r="G866" s="60"/>
      <c r="H866" s="60"/>
      <c r="I866" s="60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60"/>
      <c r="B867" s="60"/>
      <c r="C867" s="60"/>
      <c r="D867" s="60"/>
      <c r="E867" s="60"/>
      <c r="F867" s="60"/>
      <c r="G867" s="60"/>
      <c r="H867" s="60"/>
      <c r="I867" s="60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60"/>
      <c r="B868" s="60"/>
      <c r="C868" s="60"/>
      <c r="D868" s="60"/>
      <c r="E868" s="60"/>
      <c r="F868" s="60"/>
      <c r="G868" s="60"/>
      <c r="H868" s="60"/>
      <c r="I868" s="60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60"/>
      <c r="B869" s="60"/>
      <c r="C869" s="60"/>
      <c r="D869" s="60"/>
      <c r="E869" s="60"/>
      <c r="F869" s="60"/>
      <c r="G869" s="60"/>
      <c r="H869" s="60"/>
      <c r="I869" s="60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60"/>
      <c r="B870" s="60"/>
      <c r="C870" s="60"/>
      <c r="D870" s="60"/>
      <c r="E870" s="60"/>
      <c r="F870" s="60"/>
      <c r="G870" s="60"/>
      <c r="H870" s="60"/>
      <c r="I870" s="60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60"/>
      <c r="B871" s="60"/>
      <c r="C871" s="60"/>
      <c r="D871" s="60"/>
      <c r="E871" s="60"/>
      <c r="F871" s="60"/>
      <c r="G871" s="60"/>
      <c r="H871" s="60"/>
      <c r="I871" s="60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60"/>
      <c r="B872" s="60"/>
      <c r="C872" s="60"/>
      <c r="D872" s="60"/>
      <c r="E872" s="60"/>
      <c r="F872" s="60"/>
      <c r="G872" s="60"/>
      <c r="H872" s="60"/>
      <c r="I872" s="60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60"/>
      <c r="B873" s="60"/>
      <c r="C873" s="60"/>
      <c r="D873" s="60"/>
      <c r="E873" s="60"/>
      <c r="F873" s="60"/>
      <c r="G873" s="60"/>
      <c r="H873" s="60"/>
      <c r="I873" s="60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60"/>
      <c r="B874" s="60"/>
      <c r="C874" s="60"/>
      <c r="D874" s="60"/>
      <c r="E874" s="60"/>
      <c r="F874" s="60"/>
      <c r="G874" s="60"/>
      <c r="H874" s="60"/>
      <c r="I874" s="60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60"/>
      <c r="B875" s="60"/>
      <c r="C875" s="60"/>
      <c r="D875" s="60"/>
      <c r="E875" s="60"/>
      <c r="F875" s="60"/>
      <c r="G875" s="60"/>
      <c r="H875" s="60"/>
      <c r="I875" s="60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60"/>
      <c r="B876" s="60"/>
      <c r="C876" s="60"/>
      <c r="D876" s="60"/>
      <c r="E876" s="60"/>
      <c r="F876" s="60"/>
      <c r="G876" s="60"/>
      <c r="H876" s="60"/>
      <c r="I876" s="60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60"/>
      <c r="B877" s="60"/>
      <c r="C877" s="60"/>
      <c r="D877" s="60"/>
      <c r="E877" s="60"/>
      <c r="F877" s="60"/>
      <c r="G877" s="60"/>
      <c r="H877" s="60"/>
      <c r="I877" s="60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60"/>
      <c r="B878" s="60"/>
      <c r="C878" s="60"/>
      <c r="D878" s="60"/>
      <c r="E878" s="60"/>
      <c r="F878" s="60"/>
      <c r="G878" s="60"/>
      <c r="H878" s="60"/>
      <c r="I878" s="60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60"/>
      <c r="B879" s="60"/>
      <c r="C879" s="60"/>
      <c r="D879" s="60"/>
      <c r="E879" s="60"/>
      <c r="F879" s="60"/>
      <c r="G879" s="60"/>
      <c r="H879" s="60"/>
      <c r="I879" s="60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60"/>
      <c r="B880" s="60"/>
      <c r="C880" s="60"/>
      <c r="D880" s="60"/>
      <c r="E880" s="60"/>
      <c r="F880" s="60"/>
      <c r="G880" s="60"/>
      <c r="H880" s="60"/>
      <c r="I880" s="60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60"/>
      <c r="B881" s="60"/>
      <c r="C881" s="60"/>
      <c r="D881" s="60"/>
      <c r="E881" s="60"/>
      <c r="F881" s="60"/>
      <c r="G881" s="60"/>
      <c r="H881" s="60"/>
      <c r="I881" s="60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60"/>
      <c r="B882" s="60"/>
      <c r="C882" s="60"/>
      <c r="D882" s="60"/>
      <c r="E882" s="60"/>
      <c r="F882" s="60"/>
      <c r="G882" s="60"/>
      <c r="H882" s="60"/>
      <c r="I882" s="60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60"/>
      <c r="B883" s="60"/>
      <c r="C883" s="60"/>
      <c r="D883" s="60"/>
      <c r="E883" s="60"/>
      <c r="F883" s="60"/>
      <c r="G883" s="60"/>
      <c r="H883" s="60"/>
      <c r="I883" s="60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60"/>
      <c r="B884" s="60"/>
      <c r="C884" s="60"/>
      <c r="D884" s="60"/>
      <c r="E884" s="60"/>
      <c r="F884" s="60"/>
      <c r="G884" s="60"/>
      <c r="H884" s="60"/>
      <c r="I884" s="60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60"/>
      <c r="B885" s="60"/>
      <c r="C885" s="60"/>
      <c r="D885" s="60"/>
      <c r="E885" s="60"/>
      <c r="F885" s="60"/>
      <c r="G885" s="60"/>
      <c r="H885" s="60"/>
      <c r="I885" s="60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60"/>
      <c r="B886" s="60"/>
      <c r="C886" s="60"/>
      <c r="D886" s="60"/>
      <c r="E886" s="60"/>
      <c r="F886" s="60"/>
      <c r="G886" s="60"/>
      <c r="H886" s="60"/>
      <c r="I886" s="60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60"/>
      <c r="B887" s="60"/>
      <c r="C887" s="60"/>
      <c r="D887" s="60"/>
      <c r="E887" s="60"/>
      <c r="F887" s="60"/>
      <c r="G887" s="60"/>
      <c r="H887" s="60"/>
      <c r="I887" s="60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60"/>
      <c r="B888" s="60"/>
      <c r="C888" s="60"/>
      <c r="D888" s="60"/>
      <c r="E888" s="60"/>
      <c r="F888" s="60"/>
      <c r="G888" s="60"/>
      <c r="H888" s="60"/>
      <c r="I888" s="60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60"/>
      <c r="B889" s="60"/>
      <c r="C889" s="60"/>
      <c r="D889" s="60"/>
      <c r="E889" s="60"/>
      <c r="F889" s="60"/>
      <c r="G889" s="60"/>
      <c r="H889" s="60"/>
      <c r="I889" s="60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60"/>
      <c r="B890" s="60"/>
      <c r="C890" s="60"/>
      <c r="D890" s="60"/>
      <c r="E890" s="60"/>
      <c r="F890" s="60"/>
      <c r="G890" s="60"/>
      <c r="H890" s="60"/>
      <c r="I890" s="60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60"/>
      <c r="B891" s="60"/>
      <c r="C891" s="60"/>
      <c r="D891" s="60"/>
      <c r="E891" s="60"/>
      <c r="F891" s="60"/>
      <c r="G891" s="60"/>
      <c r="H891" s="60"/>
      <c r="I891" s="60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60"/>
      <c r="B892" s="60"/>
      <c r="C892" s="60"/>
      <c r="D892" s="60"/>
      <c r="E892" s="60"/>
      <c r="F892" s="60"/>
      <c r="G892" s="60"/>
      <c r="H892" s="60"/>
      <c r="I892" s="60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60"/>
      <c r="B893" s="60"/>
      <c r="C893" s="60"/>
      <c r="D893" s="60"/>
      <c r="E893" s="60"/>
      <c r="F893" s="60"/>
      <c r="G893" s="60"/>
      <c r="H893" s="60"/>
      <c r="I893" s="60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60"/>
      <c r="B894" s="60"/>
      <c r="C894" s="60"/>
      <c r="D894" s="60"/>
      <c r="E894" s="60"/>
      <c r="F894" s="60"/>
      <c r="G894" s="60"/>
      <c r="H894" s="60"/>
      <c r="I894" s="60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60"/>
      <c r="B895" s="60"/>
      <c r="C895" s="60"/>
      <c r="D895" s="60"/>
      <c r="E895" s="60"/>
      <c r="F895" s="60"/>
      <c r="G895" s="60"/>
      <c r="H895" s="60"/>
      <c r="I895" s="60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60"/>
      <c r="B896" s="60"/>
      <c r="C896" s="60"/>
      <c r="D896" s="60"/>
      <c r="E896" s="60"/>
      <c r="F896" s="60"/>
      <c r="G896" s="60"/>
      <c r="H896" s="60"/>
      <c r="I896" s="60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60"/>
      <c r="B897" s="60"/>
      <c r="C897" s="60"/>
      <c r="D897" s="60"/>
      <c r="E897" s="60"/>
      <c r="F897" s="60"/>
      <c r="G897" s="60"/>
      <c r="H897" s="60"/>
      <c r="I897" s="60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60"/>
      <c r="B898" s="60"/>
      <c r="C898" s="60"/>
      <c r="D898" s="60"/>
      <c r="E898" s="60"/>
      <c r="F898" s="60"/>
      <c r="G898" s="60"/>
      <c r="H898" s="60"/>
      <c r="I898" s="60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60"/>
      <c r="B899" s="60"/>
      <c r="C899" s="60"/>
      <c r="D899" s="60"/>
      <c r="E899" s="60"/>
      <c r="F899" s="60"/>
      <c r="G899" s="60"/>
      <c r="H899" s="60"/>
      <c r="I899" s="60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60"/>
      <c r="B900" s="60"/>
      <c r="C900" s="60"/>
      <c r="D900" s="60"/>
      <c r="E900" s="60"/>
      <c r="F900" s="60"/>
      <c r="G900" s="60"/>
      <c r="H900" s="60"/>
      <c r="I900" s="60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60"/>
      <c r="B901" s="60"/>
      <c r="C901" s="60"/>
      <c r="D901" s="60"/>
      <c r="E901" s="60"/>
      <c r="F901" s="60"/>
      <c r="G901" s="60"/>
      <c r="H901" s="60"/>
      <c r="I901" s="60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60"/>
      <c r="B902" s="60"/>
      <c r="C902" s="60"/>
      <c r="D902" s="60"/>
      <c r="E902" s="60"/>
      <c r="F902" s="60"/>
      <c r="G902" s="60"/>
      <c r="H902" s="60"/>
      <c r="I902" s="60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60"/>
      <c r="B903" s="60"/>
      <c r="C903" s="60"/>
      <c r="D903" s="60"/>
      <c r="E903" s="60"/>
      <c r="F903" s="60"/>
      <c r="G903" s="60"/>
      <c r="H903" s="60"/>
      <c r="I903" s="60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60"/>
      <c r="B904" s="60"/>
      <c r="C904" s="60"/>
      <c r="D904" s="60"/>
      <c r="E904" s="60"/>
      <c r="F904" s="60"/>
      <c r="G904" s="60"/>
      <c r="H904" s="60"/>
      <c r="I904" s="60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60"/>
      <c r="B905" s="60"/>
      <c r="C905" s="60"/>
      <c r="D905" s="60"/>
      <c r="E905" s="60"/>
      <c r="F905" s="60"/>
      <c r="G905" s="60"/>
      <c r="H905" s="60"/>
      <c r="I905" s="60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60"/>
      <c r="B906" s="60"/>
      <c r="C906" s="60"/>
      <c r="D906" s="60"/>
      <c r="E906" s="60"/>
      <c r="F906" s="60"/>
      <c r="G906" s="60"/>
      <c r="H906" s="60"/>
      <c r="I906" s="60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60"/>
      <c r="B907" s="60"/>
      <c r="C907" s="60"/>
      <c r="D907" s="60"/>
      <c r="E907" s="60"/>
      <c r="F907" s="60"/>
      <c r="G907" s="60"/>
      <c r="H907" s="60"/>
      <c r="I907" s="60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60"/>
      <c r="B908" s="60"/>
      <c r="C908" s="60"/>
      <c r="D908" s="60"/>
      <c r="E908" s="60"/>
      <c r="F908" s="60"/>
      <c r="G908" s="60"/>
      <c r="H908" s="60"/>
      <c r="I908" s="60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60"/>
      <c r="B909" s="60"/>
      <c r="C909" s="60"/>
      <c r="D909" s="60"/>
      <c r="E909" s="60"/>
      <c r="F909" s="60"/>
      <c r="G909" s="60"/>
      <c r="H909" s="60"/>
      <c r="I909" s="60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60"/>
      <c r="B910" s="60"/>
      <c r="C910" s="60"/>
      <c r="D910" s="60"/>
      <c r="E910" s="60"/>
      <c r="F910" s="60"/>
      <c r="G910" s="60"/>
      <c r="H910" s="60"/>
      <c r="I910" s="60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60"/>
      <c r="B911" s="60"/>
      <c r="C911" s="60"/>
      <c r="D911" s="60"/>
      <c r="E911" s="60"/>
      <c r="F911" s="60"/>
      <c r="G911" s="60"/>
      <c r="H911" s="60"/>
      <c r="I911" s="60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60"/>
      <c r="B912" s="60"/>
      <c r="C912" s="60"/>
      <c r="D912" s="60"/>
      <c r="E912" s="60"/>
      <c r="F912" s="60"/>
      <c r="G912" s="60"/>
      <c r="H912" s="60"/>
      <c r="I912" s="60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60"/>
      <c r="B913" s="60"/>
      <c r="C913" s="60"/>
      <c r="D913" s="60"/>
      <c r="E913" s="60"/>
      <c r="F913" s="60"/>
      <c r="G913" s="60"/>
      <c r="H913" s="60"/>
      <c r="I913" s="60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60"/>
      <c r="B914" s="60"/>
      <c r="C914" s="60"/>
      <c r="D914" s="60"/>
      <c r="E914" s="60"/>
      <c r="F914" s="60"/>
      <c r="G914" s="60"/>
      <c r="H914" s="60"/>
      <c r="I914" s="60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60"/>
      <c r="B915" s="60"/>
      <c r="C915" s="60"/>
      <c r="D915" s="60"/>
      <c r="E915" s="60"/>
      <c r="F915" s="60"/>
      <c r="G915" s="60"/>
      <c r="H915" s="60"/>
      <c r="I915" s="60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60"/>
      <c r="B916" s="60"/>
      <c r="C916" s="60"/>
      <c r="D916" s="60"/>
      <c r="E916" s="60"/>
      <c r="F916" s="60"/>
      <c r="G916" s="60"/>
      <c r="H916" s="60"/>
      <c r="I916" s="60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60"/>
      <c r="B917" s="60"/>
      <c r="C917" s="60"/>
      <c r="D917" s="60"/>
      <c r="E917" s="60"/>
      <c r="F917" s="60"/>
      <c r="G917" s="60"/>
      <c r="H917" s="60"/>
      <c r="I917" s="60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60"/>
      <c r="B918" s="60"/>
      <c r="C918" s="60"/>
      <c r="D918" s="60"/>
      <c r="E918" s="60"/>
      <c r="F918" s="60"/>
      <c r="G918" s="60"/>
      <c r="H918" s="60"/>
      <c r="I918" s="60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60"/>
      <c r="B919" s="60"/>
      <c r="C919" s="60"/>
      <c r="D919" s="60"/>
      <c r="E919" s="60"/>
      <c r="F919" s="60"/>
      <c r="G919" s="60"/>
      <c r="H919" s="60"/>
      <c r="I919" s="60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60"/>
      <c r="B920" s="60"/>
      <c r="C920" s="60"/>
      <c r="D920" s="60"/>
      <c r="E920" s="60"/>
      <c r="F920" s="60"/>
      <c r="G920" s="60"/>
      <c r="H920" s="60"/>
      <c r="I920" s="60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60"/>
      <c r="B921" s="60"/>
      <c r="C921" s="60"/>
      <c r="D921" s="60"/>
      <c r="E921" s="60"/>
      <c r="F921" s="60"/>
      <c r="G921" s="60"/>
      <c r="H921" s="60"/>
      <c r="I921" s="60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60"/>
      <c r="B922" s="60"/>
      <c r="C922" s="60"/>
      <c r="D922" s="60"/>
      <c r="E922" s="60"/>
      <c r="F922" s="60"/>
      <c r="G922" s="60"/>
      <c r="H922" s="60"/>
      <c r="I922" s="60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60"/>
      <c r="B923" s="60"/>
      <c r="C923" s="60"/>
      <c r="D923" s="60"/>
      <c r="E923" s="60"/>
      <c r="F923" s="60"/>
      <c r="G923" s="60"/>
      <c r="H923" s="60"/>
      <c r="I923" s="60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60"/>
      <c r="B924" s="60"/>
      <c r="C924" s="60"/>
      <c r="D924" s="60"/>
      <c r="E924" s="60"/>
      <c r="F924" s="60"/>
      <c r="G924" s="60"/>
      <c r="H924" s="60"/>
      <c r="I924" s="60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60"/>
      <c r="B925" s="60"/>
      <c r="C925" s="60"/>
      <c r="D925" s="60"/>
      <c r="E925" s="60"/>
      <c r="F925" s="60"/>
      <c r="G925" s="60"/>
      <c r="H925" s="60"/>
      <c r="I925" s="60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60"/>
      <c r="B926" s="60"/>
      <c r="C926" s="60"/>
      <c r="D926" s="60"/>
      <c r="E926" s="60"/>
      <c r="F926" s="60"/>
      <c r="G926" s="60"/>
      <c r="H926" s="60"/>
      <c r="I926" s="60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60"/>
      <c r="B927" s="60"/>
      <c r="C927" s="60"/>
      <c r="D927" s="60"/>
      <c r="E927" s="60"/>
      <c r="F927" s="60"/>
      <c r="G927" s="60"/>
      <c r="H927" s="60"/>
      <c r="I927" s="60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60"/>
      <c r="B928" s="60"/>
      <c r="C928" s="60"/>
      <c r="D928" s="60"/>
      <c r="E928" s="60"/>
      <c r="F928" s="60"/>
      <c r="G928" s="60"/>
      <c r="H928" s="60"/>
      <c r="I928" s="60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60"/>
      <c r="B929" s="60"/>
      <c r="C929" s="60"/>
      <c r="D929" s="60"/>
      <c r="E929" s="60"/>
      <c r="F929" s="60"/>
      <c r="G929" s="60"/>
      <c r="H929" s="60"/>
      <c r="I929" s="60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60"/>
      <c r="B930" s="60"/>
      <c r="C930" s="60"/>
      <c r="D930" s="60"/>
      <c r="E930" s="60"/>
      <c r="F930" s="60"/>
      <c r="G930" s="60"/>
      <c r="H930" s="60"/>
      <c r="I930" s="60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60"/>
      <c r="B931" s="60"/>
      <c r="C931" s="60"/>
      <c r="D931" s="60"/>
      <c r="E931" s="60"/>
      <c r="F931" s="60"/>
      <c r="G931" s="60"/>
      <c r="H931" s="60"/>
      <c r="I931" s="60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60"/>
      <c r="B932" s="60"/>
      <c r="C932" s="60"/>
      <c r="D932" s="60"/>
      <c r="E932" s="60"/>
      <c r="F932" s="60"/>
      <c r="G932" s="60"/>
      <c r="H932" s="60"/>
      <c r="I932" s="60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60"/>
      <c r="B933" s="60"/>
      <c r="C933" s="60"/>
      <c r="D933" s="60"/>
      <c r="E933" s="60"/>
      <c r="F933" s="60"/>
      <c r="G933" s="60"/>
      <c r="H933" s="60"/>
      <c r="I933" s="60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60"/>
      <c r="B934" s="60"/>
      <c r="C934" s="60"/>
      <c r="D934" s="60"/>
      <c r="E934" s="60"/>
      <c r="F934" s="60"/>
      <c r="G934" s="60"/>
      <c r="H934" s="60"/>
      <c r="I934" s="60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60"/>
      <c r="B935" s="60"/>
      <c r="C935" s="60"/>
      <c r="D935" s="60"/>
      <c r="E935" s="60"/>
      <c r="F935" s="60"/>
      <c r="G935" s="60"/>
      <c r="H935" s="60"/>
      <c r="I935" s="60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60"/>
      <c r="B936" s="60"/>
      <c r="C936" s="60"/>
      <c r="D936" s="60"/>
      <c r="E936" s="60"/>
      <c r="F936" s="60"/>
      <c r="G936" s="60"/>
      <c r="H936" s="60"/>
      <c r="I936" s="60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60"/>
      <c r="B937" s="60"/>
      <c r="C937" s="60"/>
      <c r="D937" s="60"/>
      <c r="E937" s="60"/>
      <c r="F937" s="60"/>
      <c r="G937" s="60"/>
      <c r="H937" s="60"/>
      <c r="I937" s="60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60"/>
      <c r="B938" s="60"/>
      <c r="C938" s="60"/>
      <c r="D938" s="60"/>
      <c r="E938" s="60"/>
      <c r="F938" s="60"/>
      <c r="G938" s="60"/>
      <c r="H938" s="60"/>
      <c r="I938" s="60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60"/>
      <c r="B939" s="60"/>
      <c r="C939" s="60"/>
      <c r="D939" s="60"/>
      <c r="E939" s="60"/>
      <c r="F939" s="60"/>
      <c r="G939" s="60"/>
      <c r="H939" s="60"/>
      <c r="I939" s="60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60"/>
      <c r="B940" s="60"/>
      <c r="C940" s="60"/>
      <c r="D940" s="60"/>
      <c r="E940" s="60"/>
      <c r="F940" s="60"/>
      <c r="G940" s="60"/>
      <c r="H940" s="60"/>
      <c r="I940" s="60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60"/>
      <c r="B941" s="60"/>
      <c r="C941" s="60"/>
      <c r="D941" s="60"/>
      <c r="E941" s="60"/>
      <c r="F941" s="60"/>
      <c r="G941" s="60"/>
      <c r="H941" s="60"/>
      <c r="I941" s="60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60"/>
      <c r="B942" s="60"/>
      <c r="C942" s="60"/>
      <c r="D942" s="60"/>
      <c r="E942" s="60"/>
      <c r="F942" s="60"/>
      <c r="G942" s="60"/>
      <c r="H942" s="60"/>
      <c r="I942" s="60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60"/>
      <c r="B943" s="60"/>
      <c r="C943" s="60"/>
      <c r="D943" s="60"/>
      <c r="E943" s="60"/>
      <c r="F943" s="60"/>
      <c r="G943" s="60"/>
      <c r="H943" s="60"/>
      <c r="I943" s="60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60"/>
      <c r="B944" s="60"/>
      <c r="C944" s="60"/>
      <c r="D944" s="60"/>
      <c r="E944" s="60"/>
      <c r="F944" s="60"/>
      <c r="G944" s="60"/>
      <c r="H944" s="60"/>
      <c r="I944" s="60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60"/>
      <c r="B945" s="60"/>
      <c r="C945" s="60"/>
      <c r="D945" s="60"/>
      <c r="E945" s="60"/>
      <c r="F945" s="60"/>
      <c r="G945" s="60"/>
      <c r="H945" s="60"/>
      <c r="I945" s="60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60"/>
      <c r="B946" s="60"/>
      <c r="C946" s="60"/>
      <c r="D946" s="60"/>
      <c r="E946" s="60"/>
      <c r="F946" s="60"/>
      <c r="G946" s="60"/>
      <c r="H946" s="60"/>
      <c r="I946" s="60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60"/>
      <c r="B947" s="60"/>
      <c r="C947" s="60"/>
      <c r="D947" s="60"/>
      <c r="E947" s="60"/>
      <c r="F947" s="60"/>
      <c r="G947" s="60"/>
      <c r="H947" s="60"/>
      <c r="I947" s="60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60"/>
      <c r="B948" s="60"/>
      <c r="C948" s="60"/>
      <c r="D948" s="60"/>
      <c r="E948" s="60"/>
      <c r="F948" s="60"/>
      <c r="G948" s="60"/>
      <c r="H948" s="60"/>
      <c r="I948" s="60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60"/>
      <c r="B949" s="60"/>
      <c r="C949" s="60"/>
      <c r="D949" s="60"/>
      <c r="E949" s="60"/>
      <c r="F949" s="60"/>
      <c r="G949" s="60"/>
      <c r="H949" s="60"/>
      <c r="I949" s="60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60"/>
      <c r="B950" s="60"/>
      <c r="C950" s="60"/>
      <c r="D950" s="60"/>
      <c r="E950" s="60"/>
      <c r="F950" s="60"/>
      <c r="G950" s="60"/>
      <c r="H950" s="60"/>
      <c r="I950" s="60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60"/>
      <c r="B951" s="60"/>
      <c r="C951" s="60"/>
      <c r="D951" s="60"/>
      <c r="E951" s="60"/>
      <c r="F951" s="60"/>
      <c r="G951" s="60"/>
      <c r="H951" s="60"/>
      <c r="I951" s="60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60"/>
      <c r="B952" s="60"/>
      <c r="C952" s="60"/>
      <c r="D952" s="60"/>
      <c r="E952" s="60"/>
      <c r="F952" s="60"/>
      <c r="G952" s="60"/>
      <c r="H952" s="60"/>
      <c r="I952" s="60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60"/>
      <c r="B953" s="60"/>
      <c r="C953" s="60"/>
      <c r="D953" s="60"/>
      <c r="E953" s="60"/>
      <c r="F953" s="60"/>
      <c r="G953" s="60"/>
      <c r="H953" s="60"/>
      <c r="I953" s="60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60"/>
      <c r="B954" s="60"/>
      <c r="C954" s="60"/>
      <c r="D954" s="60"/>
      <c r="E954" s="60"/>
      <c r="F954" s="60"/>
      <c r="G954" s="60"/>
      <c r="H954" s="60"/>
      <c r="I954" s="60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60"/>
      <c r="B955" s="60"/>
      <c r="C955" s="60"/>
      <c r="D955" s="60"/>
      <c r="E955" s="60"/>
      <c r="F955" s="60"/>
      <c r="G955" s="60"/>
      <c r="H955" s="60"/>
      <c r="I955" s="60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60"/>
      <c r="B956" s="60"/>
      <c r="C956" s="60"/>
      <c r="D956" s="60"/>
      <c r="E956" s="60"/>
      <c r="F956" s="60"/>
      <c r="G956" s="60"/>
      <c r="H956" s="60"/>
      <c r="I956" s="60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60"/>
      <c r="B957" s="60"/>
      <c r="C957" s="60"/>
      <c r="D957" s="60"/>
      <c r="E957" s="60"/>
      <c r="F957" s="60"/>
      <c r="G957" s="60"/>
      <c r="H957" s="60"/>
      <c r="I957" s="60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60"/>
      <c r="B958" s="60"/>
      <c r="C958" s="60"/>
      <c r="D958" s="60"/>
      <c r="E958" s="60"/>
      <c r="F958" s="60"/>
      <c r="G958" s="60"/>
      <c r="H958" s="60"/>
      <c r="I958" s="60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60"/>
      <c r="B959" s="60"/>
      <c r="C959" s="60"/>
      <c r="D959" s="60"/>
      <c r="E959" s="60"/>
      <c r="F959" s="60"/>
      <c r="G959" s="60"/>
      <c r="H959" s="60"/>
      <c r="I959" s="60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60"/>
      <c r="B960" s="60"/>
      <c r="C960" s="60"/>
      <c r="D960" s="60"/>
      <c r="E960" s="60"/>
      <c r="F960" s="60"/>
      <c r="G960" s="60"/>
      <c r="H960" s="60"/>
      <c r="I960" s="60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60"/>
      <c r="B961" s="60"/>
      <c r="C961" s="60"/>
      <c r="D961" s="60"/>
      <c r="E961" s="60"/>
      <c r="F961" s="60"/>
      <c r="G961" s="60"/>
      <c r="H961" s="60"/>
      <c r="I961" s="60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60"/>
      <c r="B962" s="60"/>
      <c r="C962" s="60"/>
      <c r="D962" s="60"/>
      <c r="E962" s="60"/>
      <c r="F962" s="60"/>
      <c r="G962" s="60"/>
      <c r="H962" s="60"/>
      <c r="I962" s="60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60"/>
      <c r="B963" s="60"/>
      <c r="C963" s="60"/>
      <c r="D963" s="60"/>
      <c r="E963" s="60"/>
      <c r="F963" s="60"/>
      <c r="G963" s="60"/>
      <c r="H963" s="60"/>
      <c r="I963" s="60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60"/>
      <c r="B964" s="60"/>
      <c r="C964" s="60"/>
      <c r="D964" s="60"/>
      <c r="E964" s="60"/>
      <c r="F964" s="60"/>
      <c r="G964" s="60"/>
      <c r="H964" s="60"/>
      <c r="I964" s="60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60"/>
      <c r="B965" s="60"/>
      <c r="C965" s="60"/>
      <c r="D965" s="60"/>
      <c r="E965" s="60"/>
      <c r="F965" s="60"/>
      <c r="G965" s="60"/>
      <c r="H965" s="60"/>
      <c r="I965" s="60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60"/>
      <c r="B966" s="60"/>
      <c r="C966" s="60"/>
      <c r="D966" s="60"/>
      <c r="E966" s="60"/>
      <c r="F966" s="60"/>
      <c r="G966" s="60"/>
      <c r="H966" s="60"/>
      <c r="I966" s="60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60"/>
      <c r="B967" s="60"/>
      <c r="C967" s="60"/>
      <c r="D967" s="60"/>
      <c r="E967" s="60"/>
      <c r="F967" s="60"/>
      <c r="G967" s="60"/>
      <c r="H967" s="60"/>
      <c r="I967" s="60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60"/>
      <c r="B968" s="60"/>
      <c r="C968" s="60"/>
      <c r="D968" s="60"/>
      <c r="E968" s="60"/>
      <c r="F968" s="60"/>
      <c r="G968" s="60"/>
      <c r="H968" s="60"/>
      <c r="I968" s="60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60"/>
      <c r="B969" s="60"/>
      <c r="C969" s="60"/>
      <c r="D969" s="60"/>
      <c r="E969" s="60"/>
      <c r="F969" s="60"/>
      <c r="G969" s="60"/>
      <c r="H969" s="60"/>
      <c r="I969" s="60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60"/>
      <c r="B970" s="60"/>
      <c r="C970" s="60"/>
      <c r="D970" s="60"/>
      <c r="E970" s="60"/>
      <c r="F970" s="60"/>
      <c r="G970" s="60"/>
      <c r="H970" s="60"/>
      <c r="I970" s="60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60"/>
      <c r="B971" s="60"/>
      <c r="C971" s="60"/>
      <c r="D971" s="60"/>
      <c r="E971" s="60"/>
      <c r="F971" s="60"/>
      <c r="G971" s="60"/>
      <c r="H971" s="60"/>
      <c r="I971" s="60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60"/>
      <c r="B972" s="60"/>
      <c r="C972" s="60"/>
      <c r="D972" s="60"/>
      <c r="E972" s="60"/>
      <c r="F972" s="60"/>
      <c r="G972" s="60"/>
      <c r="H972" s="60"/>
      <c r="I972" s="60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60"/>
      <c r="B973" s="60"/>
      <c r="C973" s="60"/>
      <c r="D973" s="60"/>
      <c r="E973" s="60"/>
      <c r="F973" s="60"/>
      <c r="G973" s="60"/>
      <c r="H973" s="60"/>
      <c r="I973" s="60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60"/>
      <c r="B974" s="60"/>
      <c r="C974" s="60"/>
      <c r="D974" s="60"/>
      <c r="E974" s="60"/>
      <c r="F974" s="60"/>
      <c r="G974" s="60"/>
      <c r="H974" s="60"/>
      <c r="I974" s="60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60"/>
      <c r="B975" s="60"/>
      <c r="C975" s="60"/>
      <c r="D975" s="60"/>
      <c r="E975" s="60"/>
      <c r="F975" s="60"/>
      <c r="G975" s="60"/>
      <c r="H975" s="60"/>
      <c r="I975" s="60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60"/>
      <c r="B976" s="60"/>
      <c r="C976" s="60"/>
      <c r="D976" s="60"/>
      <c r="E976" s="60"/>
      <c r="F976" s="60"/>
      <c r="G976" s="60"/>
      <c r="H976" s="60"/>
      <c r="I976" s="60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60"/>
      <c r="B977" s="60"/>
      <c r="C977" s="60"/>
      <c r="D977" s="60"/>
      <c r="E977" s="60"/>
      <c r="F977" s="60"/>
      <c r="G977" s="60"/>
      <c r="H977" s="60"/>
      <c r="I977" s="60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60"/>
      <c r="B978" s="60"/>
      <c r="C978" s="60"/>
      <c r="D978" s="60"/>
      <c r="E978" s="60"/>
      <c r="F978" s="60"/>
      <c r="G978" s="60"/>
      <c r="H978" s="60"/>
      <c r="I978" s="60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60"/>
      <c r="B979" s="60"/>
      <c r="C979" s="60"/>
      <c r="D979" s="60"/>
      <c r="E979" s="60"/>
      <c r="F979" s="60"/>
      <c r="G979" s="60"/>
      <c r="H979" s="60"/>
      <c r="I979" s="60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60"/>
      <c r="B980" s="60"/>
      <c r="C980" s="60"/>
      <c r="D980" s="60"/>
      <c r="E980" s="60"/>
      <c r="F980" s="60"/>
      <c r="G980" s="60"/>
      <c r="H980" s="60"/>
      <c r="I980" s="60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60"/>
      <c r="B981" s="60"/>
      <c r="C981" s="60"/>
      <c r="D981" s="60"/>
      <c r="E981" s="60"/>
      <c r="F981" s="60"/>
      <c r="G981" s="60"/>
      <c r="H981" s="60"/>
      <c r="I981" s="60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60"/>
      <c r="B982" s="60"/>
      <c r="C982" s="60"/>
      <c r="D982" s="60"/>
      <c r="E982" s="60"/>
      <c r="F982" s="60"/>
      <c r="G982" s="60"/>
      <c r="H982" s="60"/>
      <c r="I982" s="60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60"/>
      <c r="B983" s="60"/>
      <c r="C983" s="60"/>
      <c r="D983" s="60"/>
      <c r="E983" s="60"/>
      <c r="F983" s="60"/>
      <c r="G983" s="60"/>
      <c r="H983" s="60"/>
      <c r="I983" s="60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60"/>
      <c r="B984" s="60"/>
      <c r="C984" s="60"/>
      <c r="D984" s="60"/>
      <c r="E984" s="60"/>
      <c r="F984" s="60"/>
      <c r="G984" s="60"/>
      <c r="H984" s="60"/>
      <c r="I984" s="60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60"/>
      <c r="B985" s="60"/>
      <c r="C985" s="60"/>
      <c r="D985" s="60"/>
      <c r="E985" s="60"/>
      <c r="F985" s="60"/>
      <c r="G985" s="60"/>
      <c r="H985" s="60"/>
      <c r="I985" s="60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60"/>
      <c r="B986" s="60"/>
      <c r="C986" s="60"/>
      <c r="D986" s="60"/>
      <c r="E986" s="60"/>
      <c r="F986" s="60"/>
      <c r="G986" s="60"/>
      <c r="H986" s="60"/>
      <c r="I986" s="60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60"/>
      <c r="B987" s="60"/>
      <c r="C987" s="60"/>
      <c r="D987" s="60"/>
      <c r="E987" s="60"/>
      <c r="F987" s="60"/>
      <c r="G987" s="60"/>
      <c r="H987" s="60"/>
      <c r="I987" s="60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60"/>
      <c r="B988" s="60"/>
      <c r="C988" s="60"/>
      <c r="D988" s="60"/>
      <c r="E988" s="60"/>
      <c r="F988" s="60"/>
      <c r="G988" s="60"/>
      <c r="H988" s="60"/>
      <c r="I988" s="60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60"/>
      <c r="B989" s="60"/>
      <c r="C989" s="60"/>
      <c r="D989" s="60"/>
      <c r="E989" s="60"/>
      <c r="F989" s="60"/>
      <c r="G989" s="60"/>
      <c r="H989" s="60"/>
      <c r="I989" s="60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60"/>
      <c r="B990" s="60"/>
      <c r="C990" s="60"/>
      <c r="D990" s="60"/>
      <c r="E990" s="60"/>
      <c r="F990" s="60"/>
      <c r="G990" s="60"/>
      <c r="H990" s="60"/>
      <c r="I990" s="60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60"/>
      <c r="B991" s="60"/>
      <c r="C991" s="60"/>
      <c r="D991" s="60"/>
      <c r="E991" s="60"/>
      <c r="F991" s="60"/>
      <c r="G991" s="60"/>
      <c r="H991" s="60"/>
      <c r="I991" s="60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60"/>
      <c r="B992" s="60"/>
      <c r="C992" s="60"/>
      <c r="D992" s="60"/>
      <c r="E992" s="60"/>
      <c r="F992" s="60"/>
      <c r="G992" s="60"/>
      <c r="H992" s="60"/>
      <c r="I992" s="60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60"/>
      <c r="B993" s="60"/>
      <c r="C993" s="60"/>
      <c r="D993" s="60"/>
      <c r="E993" s="60"/>
      <c r="F993" s="60"/>
      <c r="G993" s="60"/>
      <c r="H993" s="60"/>
      <c r="I993" s="60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60"/>
      <c r="B994" s="60"/>
      <c r="C994" s="60"/>
      <c r="D994" s="60"/>
      <c r="E994" s="60"/>
      <c r="F994" s="60"/>
      <c r="G994" s="60"/>
      <c r="H994" s="60"/>
      <c r="I994" s="60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60"/>
      <c r="B995" s="60"/>
      <c r="C995" s="60"/>
      <c r="D995" s="60"/>
      <c r="E995" s="60"/>
      <c r="F995" s="60"/>
      <c r="G995" s="60"/>
      <c r="H995" s="60"/>
      <c r="I995" s="60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60"/>
      <c r="B996" s="60"/>
      <c r="C996" s="60"/>
      <c r="D996" s="60"/>
      <c r="E996" s="60"/>
      <c r="F996" s="60"/>
      <c r="G996" s="60"/>
      <c r="H996" s="60"/>
      <c r="I996" s="60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60"/>
      <c r="B997" s="60"/>
      <c r="C997" s="60"/>
      <c r="D997" s="60"/>
      <c r="E997" s="60"/>
      <c r="F997" s="60"/>
      <c r="G997" s="60"/>
      <c r="H997" s="60"/>
      <c r="I997" s="60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60"/>
      <c r="B998" s="60"/>
      <c r="C998" s="60"/>
      <c r="D998" s="60"/>
      <c r="E998" s="60"/>
      <c r="F998" s="60"/>
      <c r="G998" s="60"/>
      <c r="H998" s="60"/>
      <c r="I998" s="60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60"/>
      <c r="B999" s="60"/>
      <c r="C999" s="60"/>
      <c r="D999" s="60"/>
      <c r="E999" s="60"/>
      <c r="F999" s="60"/>
      <c r="G999" s="60"/>
      <c r="H999" s="60"/>
      <c r="I999" s="60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60"/>
      <c r="B1000" s="60"/>
      <c r="C1000" s="60"/>
      <c r="D1000" s="60"/>
      <c r="E1000" s="60"/>
      <c r="F1000" s="60"/>
      <c r="G1000" s="60"/>
      <c r="H1000" s="60"/>
      <c r="I1000" s="60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60"/>
      <c r="B1001" s="60"/>
      <c r="C1001" s="60"/>
      <c r="D1001" s="60"/>
      <c r="E1001" s="60"/>
      <c r="F1001" s="60"/>
      <c r="G1001" s="60"/>
      <c r="H1001" s="60"/>
      <c r="I1001" s="60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60"/>
      <c r="B1002" s="60"/>
      <c r="C1002" s="60"/>
      <c r="D1002" s="60"/>
      <c r="E1002" s="60"/>
      <c r="F1002" s="60"/>
      <c r="G1002" s="60"/>
      <c r="H1002" s="60"/>
      <c r="I1002" s="60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60"/>
      <c r="B1003" s="60"/>
      <c r="C1003" s="60"/>
      <c r="D1003" s="60"/>
      <c r="E1003" s="60"/>
      <c r="F1003" s="60"/>
      <c r="G1003" s="60"/>
      <c r="H1003" s="60"/>
      <c r="I1003" s="60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60"/>
      <c r="B1004" s="60"/>
      <c r="C1004" s="60"/>
      <c r="D1004" s="60"/>
      <c r="E1004" s="60"/>
      <c r="F1004" s="60"/>
      <c r="G1004" s="60"/>
      <c r="H1004" s="60"/>
      <c r="I1004" s="60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60"/>
      <c r="B1005" s="60"/>
      <c r="C1005" s="60"/>
      <c r="D1005" s="60"/>
      <c r="E1005" s="60"/>
      <c r="F1005" s="60"/>
      <c r="G1005" s="60"/>
      <c r="H1005" s="60"/>
      <c r="I1005" s="60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60"/>
      <c r="B1006" s="60"/>
      <c r="C1006" s="60"/>
      <c r="D1006" s="60"/>
      <c r="E1006" s="60"/>
      <c r="F1006" s="60"/>
      <c r="G1006" s="60"/>
      <c r="H1006" s="60"/>
      <c r="I1006" s="60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60"/>
      <c r="B1007" s="60"/>
      <c r="C1007" s="60"/>
      <c r="D1007" s="60"/>
      <c r="E1007" s="60"/>
      <c r="F1007" s="60"/>
      <c r="G1007" s="60"/>
      <c r="H1007" s="60"/>
      <c r="I1007" s="60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60"/>
      <c r="B1008" s="60"/>
      <c r="C1008" s="60"/>
      <c r="D1008" s="60"/>
      <c r="E1008" s="60"/>
      <c r="F1008" s="60"/>
      <c r="G1008" s="60"/>
      <c r="H1008" s="60"/>
      <c r="I1008" s="60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60"/>
      <c r="B1009" s="60"/>
      <c r="C1009" s="60"/>
      <c r="D1009" s="60"/>
      <c r="E1009" s="60"/>
      <c r="F1009" s="60"/>
      <c r="G1009" s="60"/>
      <c r="H1009" s="60"/>
      <c r="I1009" s="60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60"/>
      <c r="B1010" s="60"/>
      <c r="C1010" s="60"/>
      <c r="D1010" s="60"/>
      <c r="E1010" s="60"/>
      <c r="F1010" s="60"/>
      <c r="G1010" s="60"/>
      <c r="H1010" s="60"/>
      <c r="I1010" s="60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60"/>
      <c r="B1011" s="60"/>
      <c r="C1011" s="60"/>
      <c r="D1011" s="60"/>
      <c r="E1011" s="60"/>
      <c r="F1011" s="60"/>
      <c r="G1011" s="60"/>
      <c r="H1011" s="60"/>
      <c r="I1011" s="60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60"/>
      <c r="B1012" s="60"/>
      <c r="C1012" s="60"/>
      <c r="D1012" s="60"/>
      <c r="E1012" s="60"/>
      <c r="F1012" s="60"/>
      <c r="G1012" s="60"/>
      <c r="H1012" s="60"/>
      <c r="I1012" s="60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60"/>
      <c r="B1013" s="60"/>
      <c r="C1013" s="60"/>
      <c r="D1013" s="60"/>
      <c r="E1013" s="60"/>
      <c r="F1013" s="60"/>
      <c r="G1013" s="60"/>
      <c r="H1013" s="60"/>
      <c r="I1013" s="60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60"/>
      <c r="B1014" s="60"/>
      <c r="C1014" s="60"/>
      <c r="D1014" s="60"/>
      <c r="E1014" s="60"/>
      <c r="F1014" s="60"/>
      <c r="G1014" s="60"/>
      <c r="H1014" s="60"/>
      <c r="I1014" s="60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60"/>
      <c r="B1015" s="60"/>
      <c r="C1015" s="60"/>
      <c r="D1015" s="60"/>
      <c r="E1015" s="60"/>
      <c r="F1015" s="60"/>
      <c r="G1015" s="60"/>
      <c r="H1015" s="60"/>
      <c r="I1015" s="60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60"/>
      <c r="B1016" s="60"/>
      <c r="C1016" s="60"/>
      <c r="D1016" s="60"/>
      <c r="E1016" s="60"/>
      <c r="F1016" s="60"/>
      <c r="G1016" s="60"/>
      <c r="H1016" s="60"/>
      <c r="I1016" s="60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60"/>
      <c r="B1017" s="60"/>
      <c r="C1017" s="60"/>
      <c r="D1017" s="60"/>
      <c r="E1017" s="60"/>
      <c r="F1017" s="60"/>
      <c r="G1017" s="60"/>
      <c r="H1017" s="60"/>
      <c r="I1017" s="60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A1018" s="60"/>
      <c r="B1018" s="60"/>
      <c r="C1018" s="60"/>
      <c r="D1018" s="60"/>
      <c r="E1018" s="60"/>
      <c r="F1018" s="60"/>
      <c r="G1018" s="60"/>
      <c r="H1018" s="60"/>
      <c r="I1018" s="60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A1019" s="60"/>
      <c r="B1019" s="60"/>
      <c r="C1019" s="60"/>
      <c r="D1019" s="60"/>
      <c r="E1019" s="60"/>
      <c r="F1019" s="60"/>
      <c r="G1019" s="60"/>
      <c r="H1019" s="60"/>
      <c r="I1019" s="60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A1020" s="60"/>
      <c r="B1020" s="60"/>
      <c r="C1020" s="60"/>
      <c r="D1020" s="60"/>
      <c r="E1020" s="60"/>
      <c r="F1020" s="60"/>
      <c r="G1020" s="60"/>
      <c r="H1020" s="60"/>
      <c r="I1020" s="60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A1021" s="60"/>
      <c r="B1021" s="60"/>
      <c r="C1021" s="60"/>
      <c r="D1021" s="60"/>
      <c r="E1021" s="60"/>
      <c r="F1021" s="60"/>
      <c r="G1021" s="60"/>
      <c r="H1021" s="60"/>
      <c r="I1021" s="60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>
      <c r="A1022" s="60"/>
      <c r="B1022" s="60"/>
      <c r="C1022" s="60"/>
      <c r="D1022" s="60"/>
      <c r="E1022" s="60"/>
      <c r="F1022" s="60"/>
      <c r="G1022" s="60"/>
      <c r="H1022" s="60"/>
      <c r="I1022" s="60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>
      <c r="A1023" s="60"/>
      <c r="B1023" s="60"/>
      <c r="C1023" s="60"/>
      <c r="D1023" s="60"/>
      <c r="E1023" s="60"/>
      <c r="F1023" s="60"/>
      <c r="G1023" s="60"/>
      <c r="H1023" s="60"/>
      <c r="I1023" s="60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>
      <c r="A1024" s="60"/>
      <c r="B1024" s="60"/>
      <c r="C1024" s="60"/>
      <c r="D1024" s="60"/>
      <c r="E1024" s="60"/>
      <c r="F1024" s="60"/>
      <c r="G1024" s="60"/>
      <c r="H1024" s="60"/>
      <c r="I1024" s="60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>
      <c r="A1025" s="60"/>
      <c r="B1025" s="60"/>
      <c r="C1025" s="60"/>
      <c r="D1025" s="60"/>
      <c r="E1025" s="60"/>
      <c r="F1025" s="60"/>
      <c r="G1025" s="60"/>
      <c r="H1025" s="60"/>
      <c r="I1025" s="60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>
      <c r="A1026" s="60"/>
      <c r="B1026" s="60"/>
      <c r="C1026" s="60"/>
      <c r="D1026" s="60"/>
      <c r="E1026" s="60"/>
      <c r="F1026" s="60"/>
      <c r="G1026" s="60"/>
      <c r="H1026" s="60"/>
      <c r="I1026" s="60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>
      <c r="A1027" s="60"/>
      <c r="B1027" s="60"/>
      <c r="C1027" s="60"/>
      <c r="D1027" s="60"/>
      <c r="E1027" s="60"/>
      <c r="F1027" s="60"/>
      <c r="G1027" s="60"/>
      <c r="H1027" s="60"/>
      <c r="I1027" s="60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>
      <c r="A1028" s="60"/>
      <c r="B1028" s="60"/>
      <c r="C1028" s="60"/>
      <c r="D1028" s="60"/>
      <c r="E1028" s="60"/>
      <c r="F1028" s="60"/>
      <c r="G1028" s="60"/>
      <c r="H1028" s="60"/>
      <c r="I1028" s="60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>
      <c r="A1029" s="60"/>
      <c r="B1029" s="60"/>
      <c r="C1029" s="60"/>
      <c r="D1029" s="60"/>
      <c r="E1029" s="60"/>
      <c r="F1029" s="60"/>
      <c r="G1029" s="60"/>
      <c r="H1029" s="60"/>
      <c r="I1029" s="60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>
      <c r="A1030" s="60"/>
      <c r="B1030" s="60"/>
      <c r="C1030" s="60"/>
      <c r="D1030" s="60"/>
      <c r="E1030" s="60"/>
      <c r="F1030" s="60"/>
      <c r="G1030" s="60"/>
      <c r="H1030" s="60"/>
      <c r="I1030" s="60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>
      <c r="A1031" s="60"/>
      <c r="B1031" s="60"/>
      <c r="C1031" s="60"/>
      <c r="D1031" s="60"/>
      <c r="E1031" s="60"/>
      <c r="F1031" s="60"/>
      <c r="G1031" s="60"/>
      <c r="H1031" s="60"/>
      <c r="I1031" s="60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>
      <c r="A1032" s="60"/>
      <c r="B1032" s="60"/>
      <c r="C1032" s="60"/>
      <c r="D1032" s="60"/>
      <c r="E1032" s="60"/>
      <c r="F1032" s="60"/>
      <c r="G1032" s="60"/>
      <c r="H1032" s="60"/>
      <c r="I1032" s="60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>
      <c r="A1033" s="60"/>
      <c r="B1033" s="60"/>
      <c r="C1033" s="60"/>
      <c r="D1033" s="60"/>
      <c r="E1033" s="60"/>
      <c r="F1033" s="60"/>
      <c r="G1033" s="60"/>
      <c r="H1033" s="60"/>
      <c r="I1033" s="60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>
      <c r="A1034" s="60"/>
      <c r="B1034" s="60"/>
      <c r="C1034" s="60"/>
      <c r="D1034" s="60"/>
      <c r="E1034" s="60"/>
      <c r="F1034" s="60"/>
      <c r="G1034" s="60"/>
      <c r="H1034" s="60"/>
      <c r="I1034" s="60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>
      <c r="A1035" s="60"/>
      <c r="B1035" s="60"/>
      <c r="C1035" s="60"/>
      <c r="D1035" s="60"/>
      <c r="E1035" s="60"/>
      <c r="F1035" s="60"/>
      <c r="G1035" s="60"/>
      <c r="H1035" s="60"/>
      <c r="I1035" s="60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>
      <c r="A1036" s="60"/>
      <c r="B1036" s="60"/>
      <c r="C1036" s="60"/>
      <c r="D1036" s="60"/>
      <c r="E1036" s="60"/>
      <c r="F1036" s="60"/>
      <c r="G1036" s="60"/>
      <c r="H1036" s="60"/>
      <c r="I1036" s="60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>
      <c r="A1037" s="60"/>
      <c r="B1037" s="60"/>
      <c r="C1037" s="60"/>
      <c r="D1037" s="60"/>
      <c r="E1037" s="60"/>
      <c r="F1037" s="60"/>
      <c r="G1037" s="60"/>
      <c r="H1037" s="60"/>
      <c r="I1037" s="60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>
      <c r="A1038" s="60"/>
      <c r="B1038" s="60"/>
      <c r="C1038" s="60"/>
      <c r="D1038" s="60"/>
      <c r="E1038" s="60"/>
      <c r="F1038" s="60"/>
      <c r="G1038" s="60"/>
      <c r="H1038" s="60"/>
      <c r="I1038" s="60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>
      <c r="A1039" s="60"/>
      <c r="B1039" s="60"/>
      <c r="C1039" s="60"/>
      <c r="D1039" s="60"/>
      <c r="E1039" s="60"/>
      <c r="F1039" s="60"/>
      <c r="G1039" s="60"/>
      <c r="H1039" s="60"/>
      <c r="I1039" s="60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>
      <c r="A1040" s="60"/>
      <c r="B1040" s="60"/>
      <c r="C1040" s="60"/>
      <c r="D1040" s="60"/>
      <c r="E1040" s="60"/>
      <c r="F1040" s="60"/>
      <c r="G1040" s="60"/>
      <c r="H1040" s="60"/>
      <c r="I1040" s="60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>
      <c r="A1041" s="60"/>
      <c r="B1041" s="60"/>
      <c r="C1041" s="60"/>
      <c r="D1041" s="60"/>
      <c r="E1041" s="60"/>
      <c r="F1041" s="60"/>
      <c r="G1041" s="60"/>
      <c r="H1041" s="60"/>
      <c r="I1041" s="60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>
      <c r="A1042" s="60"/>
      <c r="B1042" s="60"/>
      <c r="C1042" s="60"/>
      <c r="D1042" s="60"/>
      <c r="E1042" s="60"/>
      <c r="F1042" s="60"/>
      <c r="G1042" s="60"/>
      <c r="H1042" s="60"/>
      <c r="I1042" s="60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>
      <c r="A1043" s="60"/>
      <c r="B1043" s="60"/>
      <c r="C1043" s="60"/>
      <c r="D1043" s="60"/>
      <c r="E1043" s="60"/>
      <c r="F1043" s="60"/>
      <c r="G1043" s="60"/>
      <c r="H1043" s="60"/>
      <c r="I1043" s="60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>
      <c r="A1044" s="60"/>
      <c r="B1044" s="60"/>
      <c r="C1044" s="60"/>
      <c r="D1044" s="60"/>
      <c r="E1044" s="60"/>
      <c r="F1044" s="60"/>
      <c r="G1044" s="60"/>
      <c r="H1044" s="60"/>
      <c r="I1044" s="60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>
      <c r="A1045" s="60"/>
      <c r="B1045" s="60"/>
      <c r="C1045" s="60"/>
      <c r="D1045" s="60"/>
      <c r="E1045" s="60"/>
      <c r="F1045" s="60"/>
      <c r="G1045" s="60"/>
      <c r="H1045" s="60"/>
      <c r="I1045" s="60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>
      <c r="A1046" s="60"/>
      <c r="B1046" s="60"/>
      <c r="C1046" s="60"/>
      <c r="D1046" s="60"/>
      <c r="E1046" s="60"/>
      <c r="F1046" s="60"/>
      <c r="G1046" s="60"/>
      <c r="H1046" s="60"/>
      <c r="I1046" s="60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14"/>
    <col customWidth="1" min="2" max="2" width="17.29"/>
    <col customWidth="1" min="3" max="3" width="30.86"/>
    <col customWidth="1" min="4" max="7" width="17.29"/>
  </cols>
  <sheetData>
    <row r="1" ht="15.0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>
      <c r="A2" s="6" t="str">
        <f>Moorings!A2</f>
        <v>ATAPL-65244-010-0023</v>
      </c>
      <c r="B2" s="6" t="str">
        <f>IF(D2="Mooring",Moorings!B2,"")</f>
        <v>RS01SLBS-MJ01A</v>
      </c>
      <c r="C2" s="6" t="str">
        <f>IF(D2="Sensor",Moorings!B2,"")</f>
        <v/>
      </c>
      <c r="D2" s="12" t="str">
        <f>IF(ISBLANK(Moorings!B2),"",IF(LEN(Moorings!B2)&gt;14,"Sensor","Mooring"))</f>
        <v>Mooring</v>
      </c>
      <c r="E2" s="12" t="str">
        <f>Moorings!C2</f>
        <v>SN0026</v>
      </c>
      <c r="F2" s="15" t="str">
        <f>IF(D2="Mooring",Moorings!E2,"")</f>
        <v>8/2/2013</v>
      </c>
      <c r="G2" s="6"/>
    </row>
    <row r="3">
      <c r="A3" s="6" t="str">
        <f>Moorings!A3</f>
        <v>ATAPL-67979-00004</v>
      </c>
      <c r="B3" s="6" t="str">
        <f>IF(D3="Mooring",Moorings!B3,"")</f>
        <v/>
      </c>
      <c r="C3" s="6" t="str">
        <f>IF(D3="Sensor",Moorings!B3,"")</f>
        <v>RS01SLBS-MJ01A-12-VEL3DB101</v>
      </c>
      <c r="D3" s="12" t="str">
        <f>IF(ISBLANK(Moorings!B3),"",IF(LEN(Moorings!B3)&gt;14,"Sensor","Mooring"))</f>
        <v>Sensor</v>
      </c>
      <c r="E3" s="12" t="str">
        <f>Moorings!C3</f>
        <v>10313</v>
      </c>
      <c r="F3" s="15" t="str">
        <f>IF(D3="Mooring",Moorings!E3,"")</f>
        <v/>
      </c>
      <c r="G3" s="6"/>
    </row>
    <row r="4">
      <c r="A4" s="6" t="str">
        <f>Moorings!A4</f>
        <v>ATAPL-67639-00004</v>
      </c>
      <c r="B4" s="6" t="str">
        <f>IF(D4="Mooring",Moorings!B4,"")</f>
        <v/>
      </c>
      <c r="C4" s="6" t="str">
        <f>IF(D4="Sensor",Moorings!B4,"")</f>
        <v>RS01SLBS-MJ01A-06-PRESTA101</v>
      </c>
      <c r="D4" s="12" t="str">
        <f>IF(ISBLANK(Moorings!B4),"",IF(LEN(Moorings!B4)&gt;14,"Sensor","Mooring"))</f>
        <v>Sensor</v>
      </c>
      <c r="E4" s="12" t="str">
        <f>Moorings!C4</f>
        <v>5471540-0030</v>
      </c>
      <c r="F4" s="15" t="str">
        <f>IF(D4="Mooring",Moorings!E4,"")</f>
        <v/>
      </c>
      <c r="G4" s="6"/>
    </row>
    <row r="5">
      <c r="A5" s="6" t="str">
        <f>Moorings!A5</f>
        <v>ATAPL-58328-00005</v>
      </c>
      <c r="B5" s="6" t="str">
        <f>IF(D5="Mooring",Moorings!B5,"")</f>
        <v/>
      </c>
      <c r="C5" s="6" t="str">
        <f>IF(D5="Sensor",Moorings!B5,"")</f>
        <v>RS01SLBS-MJ01A-05-OBSBBA102</v>
      </c>
      <c r="D5" s="12" t="str">
        <f>IF(ISBLANK(Moorings!B5),"",IF(LEN(Moorings!B5)&gt;14,"Sensor","Mooring"))</f>
        <v>Sensor</v>
      </c>
      <c r="E5" s="12" t="str">
        <f>Moorings!C5</f>
        <v>T1074</v>
      </c>
      <c r="F5" s="15" t="str">
        <f>IF(D5="Mooring",Moorings!E5,"")</f>
        <v/>
      </c>
      <c r="G5" s="6"/>
    </row>
    <row r="6">
      <c r="A6" s="6" t="str">
        <f>Moorings!A6</f>
        <v>ATAPL-58693-00005</v>
      </c>
      <c r="B6" s="6" t="str">
        <f>IF(D6="Mooring",Moorings!B6,"")</f>
        <v/>
      </c>
      <c r="C6" s="6" t="str">
        <f>IF(D6="Sensor",Moorings!B6,"")</f>
        <v>RS01SLBS-MJ01A-05-HYDLFA101</v>
      </c>
      <c r="D6" s="12" t="str">
        <f>IF(ISBLANK(Moorings!B6),"",IF(LEN(Moorings!B6)&gt;14,"Sensor","Mooring"))</f>
        <v>Sensor</v>
      </c>
      <c r="E6" s="12" t="str">
        <f>Moorings!C6</f>
        <v>299470</v>
      </c>
      <c r="F6" s="15" t="str">
        <f>IF(D6="Mooring",Moorings!E6,"")</f>
        <v/>
      </c>
      <c r="G6" s="6"/>
    </row>
    <row r="7">
      <c r="A7" s="6" t="str">
        <f>Moorings!A7</f>
        <v/>
      </c>
      <c r="B7" s="6" t="str">
        <f>IF(D7="Mooring",Moorings!B7,"")</f>
        <v/>
      </c>
      <c r="C7" s="6" t="str">
        <f>IF(D7="Sensor",Moorings!B7,"")</f>
        <v/>
      </c>
      <c r="D7" s="12" t="str">
        <f>IF(ISBLANK(Moorings!B7),"",IF(LEN(Moorings!B7)&gt;14,"Sensor","Mooring"))</f>
        <v/>
      </c>
      <c r="E7" s="12" t="str">
        <f>Moorings!C7</f>
        <v/>
      </c>
      <c r="F7" s="15" t="str">
        <f>IF(D7="Mooring",Moorings!E7,"")</f>
        <v/>
      </c>
      <c r="G7" s="6"/>
    </row>
    <row r="8">
      <c r="A8" s="6" t="str">
        <f>Moorings!A12</f>
        <v>ATAPL-65310-010-0003</v>
      </c>
      <c r="B8" s="6" t="str">
        <f>IF(D8="Mooring",Moorings!B12,"")</f>
        <v>RS01SLBS-LJ01A</v>
      </c>
      <c r="C8" s="6" t="str">
        <f>IF(D8="Sensor",Moorings!B12,"")</f>
        <v/>
      </c>
      <c r="D8" s="12" t="str">
        <f>IF(ISBLANK(Moorings!B12),"",IF(LEN(Moorings!B12)&gt;14,"Sensor","Mooring"))</f>
        <v>Mooring</v>
      </c>
      <c r="E8" s="12" t="str">
        <f>Moorings!C12</f>
        <v>SN0003</v>
      </c>
      <c r="F8" s="15" t="str">
        <f>IF(D8="Mooring",Moorings!E12,"")</f>
        <v>8/4/2014</v>
      </c>
      <c r="G8" s="6"/>
    </row>
    <row r="9">
      <c r="A9" s="6" t="str">
        <f>Moorings!A13</f>
        <v>ATAPL-58320-00004</v>
      </c>
      <c r="B9" s="6" t="str">
        <f>IF(D9="Mooring",Moorings!B13,"")</f>
        <v/>
      </c>
      <c r="C9" s="6" t="str">
        <f>IF(D9="Sensor",Moorings!B13,"")</f>
        <v>RS01SLBS-LJ01A-12-DOSTAD101</v>
      </c>
      <c r="D9" s="12" t="str">
        <f>IF(ISBLANK(Moorings!B13),"",IF(LEN(Moorings!B13)&gt;14,"Sensor","Mooring"))</f>
        <v>Sensor</v>
      </c>
      <c r="E9" s="12" t="str">
        <f>Moorings!C13</f>
        <v>274</v>
      </c>
      <c r="F9" s="15" t="str">
        <f>IF(D9="Mooring",Moorings!E13,"")</f>
        <v/>
      </c>
      <c r="G9" s="6"/>
    </row>
    <row r="10">
      <c r="A10" s="6" t="str">
        <f>Moorings!A14</f>
        <v>ATAPL-67627-00002</v>
      </c>
      <c r="B10" s="6" t="str">
        <f>IF(D10="Mooring",Moorings!B14,"")</f>
        <v/>
      </c>
      <c r="C10" s="6" t="str">
        <f>IF(D10="Sensor",Moorings!B14,"")</f>
        <v>RS01SLBS-LJ01A-12-CTDPFB101</v>
      </c>
      <c r="D10" s="12" t="str">
        <f>IF(ISBLANK(Moorings!B14),"",IF(LEN(Moorings!B14)&gt;14,"Sensor","Mooring"))</f>
        <v>Sensor</v>
      </c>
      <c r="E10" s="12" t="str">
        <f>Moorings!C14</f>
        <v>16P71179-7234</v>
      </c>
      <c r="F10" s="15" t="str">
        <f>IF(D10="Mooring",Moorings!E14,"")</f>
        <v/>
      </c>
      <c r="G10" s="6"/>
    </row>
    <row r="11">
      <c r="A11" s="6" t="str">
        <f>Moorings!A15</f>
        <v>ATAPL-69943-00002</v>
      </c>
      <c r="B11" s="6" t="str">
        <f>IF(D11="Mooring",Moorings!B15,"")</f>
        <v/>
      </c>
      <c r="C11" s="6" t="str">
        <f>IF(D11="Sensor",Moorings!B15,"")</f>
        <v>RS01SLBS-LJ01A-11-OPTAAC103</v>
      </c>
      <c r="D11" s="12" t="str">
        <f>IF(ISBLANK(Moorings!B15),"",IF(LEN(Moorings!B15)&gt;14,"Sensor","Mooring"))</f>
        <v>Sensor</v>
      </c>
      <c r="E11" s="12" t="str">
        <f>Moorings!C15</f>
        <v>155</v>
      </c>
      <c r="F11" s="15" t="str">
        <f>IF(D11="Mooring",Moorings!E15,"")</f>
        <v/>
      </c>
      <c r="G11" s="6"/>
    </row>
    <row r="12">
      <c r="A12" s="6" t="str">
        <f>Moorings!A16</f>
        <v>ATAPL-68073-00002</v>
      </c>
      <c r="B12" s="6" t="str">
        <f>IF(D12="Mooring",Moorings!B16,"")</f>
        <v/>
      </c>
      <c r="C12" s="6" t="str">
        <f>IF(D12="Sensor",Moorings!B16,"")</f>
        <v>RS01SLBS-LJ01A-10-ADCPTE101</v>
      </c>
      <c r="D12" s="12" t="str">
        <f>IF(ISBLANK(Moorings!B16),"",IF(LEN(Moorings!B16)&gt;14,"Sensor","Mooring"))</f>
        <v>Sensor</v>
      </c>
      <c r="E12" s="12" t="str">
        <f>Moorings!C16</f>
        <v>18813</v>
      </c>
      <c r="F12" s="15" t="str">
        <f>IF(D12="Mooring",Moorings!E16,"")</f>
        <v/>
      </c>
      <c r="G12" s="6"/>
    </row>
    <row r="13">
      <c r="A13" s="6" t="str">
        <f>Moorings!A17</f>
        <v>ATAPL-58324-00006</v>
      </c>
      <c r="B13" s="6" t="str">
        <f>IF(D13="Mooring",Moorings!B17,"")</f>
        <v/>
      </c>
      <c r="C13" s="6" t="str">
        <f>IF(D13="Sensor",Moorings!B17,"")</f>
        <v>RS01SLBS-LJ01A-09-HYDBBA102</v>
      </c>
      <c r="D13" s="12" t="str">
        <f>IF(ISBLANK(Moorings!B17),"",IF(LEN(Moorings!B17)&gt;14,"Sensor","Mooring"))</f>
        <v>Sensor</v>
      </c>
      <c r="E13" s="12" t="str">
        <f>Moorings!C17</f>
        <v>1291</v>
      </c>
      <c r="F13" s="15" t="str">
        <f>IF(D13="Mooring",Moorings!E17,"")</f>
        <v/>
      </c>
      <c r="G13" s="6"/>
    </row>
    <row r="14">
      <c r="A14" s="6" t="str">
        <f>Moorings!A18</f>
        <v>ATAPL-58323-00002</v>
      </c>
      <c r="B14" s="6" t="str">
        <f>IF(D14="Mooring",Moorings!B18,"")</f>
        <v/>
      </c>
      <c r="C14" s="6" t="str">
        <f>IF(D14="Sensor",Moorings!B18,"")</f>
        <v>RS01SLBS-LJ01A-05-HPIESA101</v>
      </c>
      <c r="D14" s="12" t="str">
        <f>IF(ISBLANK(Moorings!B18),"",IF(LEN(Moorings!B18)&gt;14,"Sensor","Mooring"))</f>
        <v>Sensor</v>
      </c>
      <c r="E14" s="12" t="str">
        <f>Moorings!C18</f>
        <v>02</v>
      </c>
      <c r="F14" s="15" t="str">
        <f>IF(D14="Mooring",Moorings!E18,"")</f>
        <v/>
      </c>
      <c r="G14" s="6"/>
    </row>
    <row r="15">
      <c r="A15" s="6" t="str">
        <f>Moorings!A19</f>
        <v/>
      </c>
      <c r="B15" s="6" t="str">
        <f>IF(D15="Mooring",Moorings!B19,"")</f>
        <v/>
      </c>
      <c r="C15" s="6" t="str">
        <f>IF(D15="Sensor",Moorings!B19,"")</f>
        <v/>
      </c>
      <c r="D15" s="12" t="str">
        <f>IF(ISBLANK(Moorings!B19),"",IF(LEN(Moorings!B19)&gt;14,"Sensor","Mooring"))</f>
        <v/>
      </c>
      <c r="E15" s="12" t="str">
        <f>Moorings!C19</f>
        <v/>
      </c>
      <c r="F15" s="15" t="str">
        <f>IF(D15="Mooring",Moorings!E19,"")</f>
        <v/>
      </c>
      <c r="G15" s="6"/>
    </row>
    <row r="16">
      <c r="A16" s="6" t="str">
        <f>Moorings!A20</f>
        <v>ATAPL-65310-830-0010</v>
      </c>
      <c r="B16" s="6" t="str">
        <f>IF(D16="Mooring",Moorings!B20,"")</f>
        <v>RS01SLBS-LJ01A</v>
      </c>
      <c r="C16" s="6" t="str">
        <f>IF(D16="Sensor",Moorings!B20,"")</f>
        <v/>
      </c>
      <c r="D16" s="12" t="str">
        <f>IF(ISBLANK(Moorings!B20),"",IF(LEN(Moorings!B20)&gt;14,"Sensor","Mooring"))</f>
        <v>Mooring</v>
      </c>
      <c r="E16" s="12" t="str">
        <f>Moorings!C20</f>
        <v>SN0010</v>
      </c>
      <c r="F16" s="15" t="str">
        <f>IF(D16="Mooring",Moorings!E20,"")</f>
        <v>7/6/2015</v>
      </c>
      <c r="G16" s="6"/>
    </row>
    <row r="17">
      <c r="A17" s="6" t="str">
        <f>Moorings!A21</f>
        <v>ATAPL-58320-00013</v>
      </c>
      <c r="B17" s="6" t="str">
        <f>IF(D17="Mooring",Moorings!B21,"")</f>
        <v/>
      </c>
      <c r="C17" s="6" t="str">
        <f>IF(D17="Sensor",Moorings!B21,"")</f>
        <v>RS01SLBS-LJ01A-12-DOSTAD101</v>
      </c>
      <c r="D17" s="12" t="str">
        <f>IF(ISBLANK(Moorings!B21),"",IF(LEN(Moorings!B21)&gt;14,"Sensor","Mooring"))</f>
        <v>Sensor</v>
      </c>
      <c r="E17" s="12" t="str">
        <f>Moorings!C21</f>
        <v>474</v>
      </c>
      <c r="F17" s="15" t="str">
        <f>IF(D17="Mooring",Moorings!E21,"")</f>
        <v/>
      </c>
      <c r="G17" s="6"/>
    </row>
    <row r="18">
      <c r="A18" s="6" t="str">
        <f>Moorings!A22</f>
        <v>ATAPL-67627-00004</v>
      </c>
      <c r="B18" s="6" t="str">
        <f>IF(D18="Mooring",Moorings!B22,"")</f>
        <v/>
      </c>
      <c r="C18" s="6" t="str">
        <f>IF(D18="Sensor",Moorings!B22,"")</f>
        <v>RS01SLBS-LJ01A-12-CTDPFB101</v>
      </c>
      <c r="D18" s="12" t="str">
        <f>IF(ISBLANK(Moorings!B22),"",IF(LEN(Moorings!B22)&gt;14,"Sensor","Mooring"))</f>
        <v>Sensor</v>
      </c>
      <c r="E18" s="12" t="str">
        <f>Moorings!C22</f>
        <v>16-50119</v>
      </c>
      <c r="F18" s="15" t="str">
        <f>IF(D18="Mooring",Moorings!E22,"")</f>
        <v/>
      </c>
      <c r="G18" s="6"/>
    </row>
    <row r="19">
      <c r="A19" s="6" t="str">
        <f>Moorings!A23</f>
        <v>ATAPL-69943-00006</v>
      </c>
      <c r="B19" s="6" t="str">
        <f>IF(D19="Mooring",Moorings!B23,"")</f>
        <v/>
      </c>
      <c r="C19" s="6" t="str">
        <f>IF(D19="Sensor",Moorings!B23,"")</f>
        <v>RS01SLBS-LJ01A-11-OPTAAC103</v>
      </c>
      <c r="D19" s="12" t="str">
        <f>IF(ISBLANK(Moorings!B23),"",IF(LEN(Moorings!B23)&gt;14,"Sensor","Mooring"))</f>
        <v>Sensor</v>
      </c>
      <c r="E19" s="12" t="str">
        <f>Moorings!C23</f>
        <v>204</v>
      </c>
      <c r="F19" s="15" t="str">
        <f>IF(D19="Mooring",Moorings!E23,"")</f>
        <v/>
      </c>
      <c r="G19" s="6"/>
    </row>
    <row r="20">
      <c r="A20" s="6" t="str">
        <f>Moorings!A24</f>
        <v>ATAPL-68073-00004</v>
      </c>
      <c r="B20" s="6" t="str">
        <f>IF(D20="Mooring",Moorings!B24,"")</f>
        <v/>
      </c>
      <c r="C20" s="6" t="str">
        <f>IF(D20="Sensor",Moorings!B24,"")</f>
        <v>RS01SLBS-LJ01A-10-ADCPTE101</v>
      </c>
      <c r="D20" s="12" t="str">
        <f>IF(ISBLANK(Moorings!B24),"",IF(LEN(Moorings!B24)&gt;14,"Sensor","Mooring"))</f>
        <v>Sensor</v>
      </c>
      <c r="E20" s="12" t="str">
        <f>Moorings!C24</f>
        <v>23442</v>
      </c>
      <c r="F20" s="15" t="str">
        <f>IF(D20="Mooring",Moorings!E24,"")</f>
        <v/>
      </c>
      <c r="G20" s="6"/>
    </row>
    <row r="21">
      <c r="A21" s="6" t="str">
        <f>Moorings!A25</f>
        <v>ATAPL-58324-00010</v>
      </c>
      <c r="B21" s="6" t="str">
        <f>IF(D21="Mooring",Moorings!B25,"")</f>
        <v/>
      </c>
      <c r="C21" s="6" t="str">
        <f>IF(D21="Sensor",Moorings!B25,"")</f>
        <v>RS01SLBS-LJ01A-09-HYDBBA102</v>
      </c>
      <c r="D21" s="12" t="str">
        <f>IF(ISBLANK(Moorings!B25),"",IF(LEN(Moorings!B25)&gt;14,"Sensor","Mooring"))</f>
        <v>Sensor</v>
      </c>
      <c r="E21" s="12" t="str">
        <f>Moorings!C25</f>
        <v>1363</v>
      </c>
      <c r="F21" s="15" t="str">
        <f>IF(D21="Mooring",Moorings!E25,"")</f>
        <v/>
      </c>
      <c r="G21" s="6"/>
    </row>
    <row r="22">
      <c r="A22" s="6" t="str">
        <f>Moorings!A26</f>
        <v>ATAPL-58323-00003</v>
      </c>
      <c r="B22" s="6" t="str">
        <f>IF(D22="Mooring",Moorings!B26,"")</f>
        <v/>
      </c>
      <c r="C22" s="6" t="str">
        <f>IF(D22="Sensor",Moorings!B26,"")</f>
        <v>RS01SLBS-LJ01A-05-HPIESA101</v>
      </c>
      <c r="D22" s="12" t="str">
        <f>IF(ISBLANK(Moorings!B26),"",IF(LEN(Moorings!B26)&gt;14,"Sensor","Mooring"))</f>
        <v>Sensor</v>
      </c>
      <c r="E22" s="12" t="str">
        <f>Moorings!C26</f>
        <v>03</v>
      </c>
      <c r="F22" s="15" t="str">
        <f>IF(D22="Mooring",Moorings!E26,"")</f>
        <v/>
      </c>
      <c r="G22" s="6"/>
    </row>
    <row r="23">
      <c r="A23" s="6" t="str">
        <f>Moorings!A27</f>
        <v/>
      </c>
      <c r="B23" s="6" t="str">
        <f>IF(D23="Mooring",Moorings!B27,"")</f>
        <v/>
      </c>
      <c r="C23" s="6" t="str">
        <f>IF(D23="Sensor",Moorings!B27,"")</f>
        <v/>
      </c>
      <c r="D23" s="12" t="str">
        <f>IF(ISBLANK(Moorings!B27),"",IF(LEN(Moorings!B27)&gt;14,"Sensor","Mooring"))</f>
        <v/>
      </c>
      <c r="E23" s="12" t="str">
        <f>Moorings!C27</f>
        <v/>
      </c>
      <c r="F23" s="15" t="str">
        <f>IF(D23="Mooring",Moorings!E27,"")</f>
        <v/>
      </c>
      <c r="G23" s="6"/>
    </row>
    <row r="24">
      <c r="A24" s="6" t="str">
        <f>Moorings!A28</f>
        <v>ATAPL-65310-830-0010</v>
      </c>
      <c r="B24" s="6" t="str">
        <f>IF(D24="Mooring",Moorings!B28,"")</f>
        <v>RS01SLBS-LJ01A</v>
      </c>
      <c r="C24" s="6" t="str">
        <f>IF(D24="Sensor",Moorings!B28,"")</f>
        <v/>
      </c>
      <c r="D24" s="12" t="str">
        <f>IF(ISBLANK(Moorings!B28),"",IF(LEN(Moorings!B28)&gt;14,"Sensor","Mooring"))</f>
        <v>Mooring</v>
      </c>
      <c r="E24" s="12" t="str">
        <f>Moorings!C28</f>
        <v>SN0010</v>
      </c>
      <c r="F24" s="15" t="str">
        <f>IF(D24="Mooring",Moorings!E28,"")</f>
        <v>7/6/2015</v>
      </c>
      <c r="G24" s="6"/>
    </row>
    <row r="25">
      <c r="A25" s="6" t="str">
        <f>Moorings!A29</f>
        <v>ATAPL-58320-00004</v>
      </c>
      <c r="B25" s="6" t="str">
        <f>IF(D25="Mooring",Moorings!B29,"")</f>
        <v/>
      </c>
      <c r="C25" s="6" t="str">
        <f>IF(D25="Sensor",Moorings!B29,"")</f>
        <v>RS01SLBS-LJ01A-12-DOSTAD101</v>
      </c>
      <c r="D25" s="12" t="str">
        <f>IF(ISBLANK(Moorings!B29),"",IF(LEN(Moorings!B29)&gt;14,"Sensor","Mooring"))</f>
        <v>Sensor</v>
      </c>
      <c r="E25" s="12" t="str">
        <f>Moorings!C29</f>
        <v>274</v>
      </c>
      <c r="F25" s="15" t="str">
        <f>IF(D25="Mooring",Moorings!E29,"")</f>
        <v/>
      </c>
      <c r="G25" s="6"/>
    </row>
    <row r="26">
      <c r="A26" s="6" t="str">
        <f>Moorings!A30</f>
        <v>ATAPL-67627-00002</v>
      </c>
      <c r="B26" s="6" t="str">
        <f>IF(D26="Mooring",Moorings!B30,"")</f>
        <v/>
      </c>
      <c r="C26" s="6" t="str">
        <f>IF(D26="Sensor",Moorings!B30,"")</f>
        <v>RS01SLBS-LJ01A-12-CTDPFB101</v>
      </c>
      <c r="D26" s="12" t="str">
        <f>IF(ISBLANK(Moorings!B30),"",IF(LEN(Moorings!B30)&gt;14,"Sensor","Mooring"))</f>
        <v>Sensor</v>
      </c>
      <c r="E26" s="12" t="str">
        <f>Moorings!C30</f>
        <v>16P71179-7234</v>
      </c>
      <c r="F26" s="15" t="str">
        <f>IF(D26="Mooring",Moorings!E30,"")</f>
        <v/>
      </c>
      <c r="G26" s="6"/>
    </row>
    <row r="27">
      <c r="A27" s="38"/>
      <c r="C27" s="38"/>
    </row>
    <row r="28">
      <c r="A28" s="38"/>
      <c r="C28" s="38"/>
    </row>
    <row r="29">
      <c r="A29" s="38"/>
      <c r="C29" s="38"/>
    </row>
    <row r="30">
      <c r="A30" s="38"/>
      <c r="C30" s="38"/>
    </row>
    <row r="31">
      <c r="A31" s="38"/>
      <c r="C31" s="38"/>
    </row>
    <row r="32">
      <c r="A32" s="38"/>
      <c r="C32" s="38"/>
    </row>
    <row r="33">
      <c r="A33" s="38"/>
      <c r="C33" s="38"/>
    </row>
    <row r="34">
      <c r="A34" s="38"/>
      <c r="C34" s="38"/>
    </row>
    <row r="35">
      <c r="A35" s="38"/>
      <c r="C35" s="38"/>
    </row>
    <row r="36">
      <c r="A36" s="38"/>
      <c r="C36" s="38"/>
    </row>
    <row r="37">
      <c r="A37" s="38"/>
      <c r="C37" s="38"/>
    </row>
    <row r="38">
      <c r="A38" s="38"/>
      <c r="C38" s="38"/>
    </row>
    <row r="39">
      <c r="A39" s="38"/>
      <c r="C39" s="38"/>
    </row>
    <row r="40">
      <c r="A40" s="38"/>
      <c r="C40" s="38"/>
    </row>
    <row r="41">
      <c r="A41" s="38"/>
      <c r="C41" s="38"/>
    </row>
    <row r="42">
      <c r="A42" s="38"/>
      <c r="C42" s="38"/>
    </row>
    <row r="43">
      <c r="A43" s="38"/>
      <c r="C43" s="38"/>
    </row>
    <row r="44">
      <c r="A44" s="38"/>
      <c r="C44" s="38"/>
    </row>
    <row r="45">
      <c r="A45" s="38"/>
      <c r="C45" s="38"/>
    </row>
    <row r="46">
      <c r="A46" s="38"/>
      <c r="C46" s="38"/>
    </row>
    <row r="47">
      <c r="A47" s="38"/>
      <c r="C47" s="38"/>
    </row>
    <row r="48">
      <c r="A48" s="38"/>
      <c r="C48" s="38"/>
    </row>
    <row r="49">
      <c r="A49" s="38"/>
      <c r="C49" s="38"/>
    </row>
    <row r="50">
      <c r="A50" s="38"/>
      <c r="C50" s="38"/>
    </row>
    <row r="51">
      <c r="A51" s="38"/>
      <c r="C51" s="38"/>
    </row>
    <row r="52">
      <c r="A52" s="38"/>
      <c r="C52" s="38"/>
    </row>
    <row r="53">
      <c r="A53" s="38"/>
      <c r="C53" s="38"/>
    </row>
    <row r="54">
      <c r="A54" s="38"/>
      <c r="C54" s="38"/>
    </row>
    <row r="55">
      <c r="A55" s="38"/>
      <c r="C55" s="38"/>
    </row>
    <row r="56">
      <c r="A56" s="38"/>
      <c r="C56" s="38"/>
    </row>
    <row r="57">
      <c r="A57" s="38"/>
      <c r="C57" s="38"/>
    </row>
    <row r="58">
      <c r="A58" s="38"/>
      <c r="C58" s="38"/>
    </row>
    <row r="59">
      <c r="A59" s="38"/>
      <c r="C59" s="38"/>
    </row>
    <row r="60">
      <c r="A60" s="38"/>
      <c r="C60" s="38"/>
    </row>
    <row r="61">
      <c r="A61" s="38"/>
      <c r="C61" s="38"/>
    </row>
    <row r="62">
      <c r="A62" s="38"/>
      <c r="C62" s="38"/>
    </row>
    <row r="63">
      <c r="A63" s="38"/>
      <c r="C63" s="38"/>
    </row>
    <row r="64">
      <c r="A64" s="38"/>
      <c r="C64" s="38"/>
    </row>
    <row r="65">
      <c r="A65" s="38"/>
      <c r="C65" s="38"/>
    </row>
    <row r="66">
      <c r="A66" s="38"/>
      <c r="C66" s="38"/>
    </row>
    <row r="67">
      <c r="A67" s="38"/>
      <c r="C67" s="38"/>
    </row>
    <row r="68">
      <c r="A68" s="38"/>
      <c r="C68" s="38"/>
    </row>
    <row r="69">
      <c r="A69" s="38"/>
      <c r="C69" s="38"/>
    </row>
    <row r="70">
      <c r="A70" s="38"/>
      <c r="C70" s="38"/>
    </row>
    <row r="71">
      <c r="A71" s="38"/>
      <c r="C71" s="38"/>
    </row>
    <row r="72">
      <c r="A72" s="38"/>
      <c r="C72" s="38"/>
    </row>
    <row r="73">
      <c r="A73" s="38"/>
      <c r="C73" s="38"/>
    </row>
    <row r="74">
      <c r="A74" s="38"/>
      <c r="C74" s="38"/>
    </row>
    <row r="75">
      <c r="A75" s="38"/>
      <c r="C75" s="38"/>
    </row>
    <row r="76">
      <c r="A76" s="38"/>
      <c r="C76" s="38"/>
    </row>
    <row r="77">
      <c r="A77" s="38"/>
      <c r="C77" s="38"/>
    </row>
    <row r="78">
      <c r="A78" s="38"/>
      <c r="C78" s="38"/>
    </row>
    <row r="79">
      <c r="A79" s="38"/>
      <c r="C79" s="38"/>
    </row>
    <row r="80">
      <c r="A80" s="38"/>
      <c r="C80" s="38"/>
    </row>
    <row r="81">
      <c r="A81" s="38"/>
      <c r="C81" s="38"/>
    </row>
    <row r="82">
      <c r="A82" s="38"/>
      <c r="C82" s="38"/>
    </row>
    <row r="83">
      <c r="A83" s="38"/>
      <c r="C83" s="38"/>
    </row>
    <row r="84">
      <c r="A84" s="38"/>
      <c r="C84" s="38"/>
    </row>
    <row r="85">
      <c r="A85" s="38"/>
      <c r="C85" s="38"/>
    </row>
    <row r="86">
      <c r="A86" s="38"/>
      <c r="C86" s="38"/>
    </row>
    <row r="87">
      <c r="A87" s="38"/>
      <c r="C87" s="38"/>
    </row>
    <row r="88">
      <c r="A88" s="38"/>
      <c r="C88" s="38"/>
    </row>
    <row r="89">
      <c r="A89" s="38"/>
      <c r="C89" s="38"/>
    </row>
    <row r="90">
      <c r="A90" s="38"/>
      <c r="C90" s="38"/>
    </row>
    <row r="91">
      <c r="A91" s="38"/>
      <c r="C91" s="38"/>
    </row>
    <row r="92">
      <c r="A92" s="38"/>
      <c r="C92" s="38"/>
    </row>
    <row r="93">
      <c r="A93" s="38"/>
      <c r="C93" s="38"/>
    </row>
    <row r="94">
      <c r="A94" s="38"/>
      <c r="C94" s="38"/>
    </row>
    <row r="95">
      <c r="A95" s="38"/>
      <c r="C95" s="38"/>
    </row>
    <row r="96">
      <c r="A96" s="38"/>
      <c r="C96" s="38"/>
    </row>
    <row r="97">
      <c r="A97" s="38"/>
      <c r="C97" s="38"/>
    </row>
    <row r="98">
      <c r="A98" s="38"/>
      <c r="C98" s="38"/>
    </row>
    <row r="99">
      <c r="A99" s="38"/>
      <c r="C99" s="38"/>
    </row>
    <row r="100">
      <c r="A100" s="38"/>
      <c r="C100" s="38"/>
    </row>
    <row r="101">
      <c r="A101" s="38"/>
      <c r="C101" s="38"/>
    </row>
    <row r="102">
      <c r="A102" s="38"/>
      <c r="C102" s="38"/>
    </row>
    <row r="103">
      <c r="A103" s="38"/>
      <c r="C103" s="38"/>
    </row>
    <row r="104">
      <c r="A104" s="38"/>
      <c r="C104" s="38"/>
    </row>
    <row r="105">
      <c r="A105" s="38"/>
      <c r="C105" s="38"/>
    </row>
    <row r="106">
      <c r="A106" s="38"/>
      <c r="C106" s="38"/>
    </row>
    <row r="107">
      <c r="A107" s="38"/>
      <c r="C107" s="38"/>
    </row>
    <row r="108">
      <c r="A108" s="38"/>
      <c r="C108" s="38"/>
    </row>
    <row r="109">
      <c r="A109" s="38"/>
      <c r="C109" s="38"/>
    </row>
    <row r="110">
      <c r="A110" s="38"/>
      <c r="C110" s="38"/>
    </row>
    <row r="111">
      <c r="A111" s="38"/>
      <c r="C111" s="38"/>
    </row>
    <row r="112">
      <c r="A112" s="38"/>
      <c r="C112" s="38"/>
    </row>
    <row r="113">
      <c r="A113" s="38"/>
      <c r="C113" s="38"/>
    </row>
    <row r="114">
      <c r="A114" s="38"/>
      <c r="C114" s="38"/>
    </row>
    <row r="115">
      <c r="A115" s="38"/>
      <c r="C115" s="38"/>
    </row>
    <row r="116">
      <c r="A116" s="38"/>
      <c r="C116" s="38"/>
    </row>
    <row r="117">
      <c r="A117" s="38"/>
      <c r="C117" s="38"/>
    </row>
    <row r="118">
      <c r="A118" s="38"/>
      <c r="C118" s="38"/>
    </row>
    <row r="119">
      <c r="A119" s="38"/>
      <c r="C119" s="38"/>
    </row>
    <row r="120">
      <c r="A120" s="38"/>
      <c r="C120" s="38"/>
    </row>
    <row r="121">
      <c r="A121" s="38"/>
      <c r="C121" s="38"/>
    </row>
    <row r="122">
      <c r="A122" s="38"/>
      <c r="C122" s="38"/>
    </row>
    <row r="123">
      <c r="A123" s="38"/>
      <c r="C123" s="38"/>
    </row>
    <row r="124">
      <c r="A124" s="38"/>
      <c r="C124" s="38"/>
    </row>
    <row r="125">
      <c r="A125" s="38"/>
      <c r="C125" s="38"/>
    </row>
    <row r="126">
      <c r="A126" s="38"/>
      <c r="C126" s="38"/>
    </row>
    <row r="127">
      <c r="A127" s="38"/>
      <c r="C127" s="38"/>
    </row>
    <row r="128">
      <c r="A128" s="38"/>
      <c r="C128" s="38"/>
    </row>
    <row r="129">
      <c r="A129" s="38"/>
      <c r="C129" s="38"/>
    </row>
    <row r="130">
      <c r="A130" s="38"/>
      <c r="C130" s="38"/>
    </row>
    <row r="131">
      <c r="A131" s="38"/>
      <c r="C131" s="38"/>
    </row>
    <row r="132">
      <c r="A132" s="38"/>
      <c r="C132" s="38"/>
    </row>
    <row r="133">
      <c r="A133" s="38"/>
      <c r="C133" s="38"/>
    </row>
    <row r="134">
      <c r="A134" s="38"/>
      <c r="C134" s="38"/>
    </row>
    <row r="135">
      <c r="A135" s="38"/>
      <c r="C135" s="38"/>
    </row>
    <row r="136">
      <c r="A136" s="38"/>
      <c r="C136" s="38"/>
    </row>
    <row r="137">
      <c r="A137" s="38"/>
      <c r="C137" s="38"/>
    </row>
    <row r="138">
      <c r="A138" s="38"/>
      <c r="C138" s="38"/>
    </row>
    <row r="139">
      <c r="A139" s="38"/>
      <c r="C139" s="38"/>
    </row>
    <row r="140">
      <c r="A140" s="38"/>
      <c r="C140" s="38"/>
    </row>
    <row r="141">
      <c r="A141" s="38"/>
      <c r="C141" s="38"/>
    </row>
    <row r="142">
      <c r="A142" s="38"/>
      <c r="C142" s="38"/>
    </row>
    <row r="143">
      <c r="A143" s="38"/>
      <c r="C143" s="38"/>
    </row>
    <row r="144">
      <c r="A144" s="38"/>
      <c r="C144" s="38"/>
    </row>
    <row r="145">
      <c r="A145" s="38"/>
      <c r="C145" s="38"/>
    </row>
    <row r="146">
      <c r="A146" s="38"/>
      <c r="C146" s="38"/>
    </row>
    <row r="147">
      <c r="A147" s="38"/>
      <c r="C147" s="38"/>
    </row>
    <row r="148">
      <c r="A148" s="38"/>
      <c r="C148" s="38"/>
    </row>
    <row r="149">
      <c r="A149" s="38"/>
      <c r="C149" s="38"/>
    </row>
    <row r="150">
      <c r="A150" s="38"/>
      <c r="C150" s="38"/>
    </row>
    <row r="151">
      <c r="A151" s="38"/>
      <c r="C151" s="38"/>
    </row>
    <row r="152">
      <c r="A152" s="38"/>
      <c r="C152" s="38"/>
    </row>
    <row r="153">
      <c r="A153" s="38"/>
      <c r="C153" s="38"/>
    </row>
    <row r="154">
      <c r="A154" s="38"/>
      <c r="C154" s="38"/>
    </row>
    <row r="155">
      <c r="A155" s="38"/>
      <c r="C155" s="38"/>
    </row>
    <row r="156">
      <c r="A156" s="38"/>
      <c r="C156" s="38"/>
    </row>
    <row r="157">
      <c r="A157" s="38"/>
      <c r="C157" s="38"/>
    </row>
    <row r="158">
      <c r="A158" s="38"/>
      <c r="C158" s="38"/>
    </row>
    <row r="159">
      <c r="A159" s="38"/>
      <c r="C159" s="38"/>
    </row>
    <row r="160">
      <c r="A160" s="38"/>
      <c r="C160" s="38"/>
    </row>
    <row r="161">
      <c r="A161" s="38"/>
      <c r="C161" s="38"/>
    </row>
    <row r="162">
      <c r="A162" s="38"/>
      <c r="C162" s="38"/>
    </row>
    <row r="163">
      <c r="A163" s="38"/>
      <c r="C163" s="38"/>
    </row>
    <row r="164">
      <c r="A164" s="38"/>
      <c r="C164" s="38"/>
    </row>
    <row r="165">
      <c r="A165" s="38"/>
      <c r="C165" s="38"/>
    </row>
    <row r="166">
      <c r="A166" s="38"/>
      <c r="C166" s="38"/>
    </row>
    <row r="167">
      <c r="A167" s="38"/>
      <c r="C167" s="38"/>
    </row>
    <row r="168">
      <c r="A168" s="38"/>
      <c r="C168" s="38"/>
    </row>
    <row r="169">
      <c r="A169" s="38"/>
      <c r="C169" s="38"/>
    </row>
    <row r="170">
      <c r="A170" s="38"/>
      <c r="C170" s="38"/>
    </row>
    <row r="171">
      <c r="A171" s="38"/>
      <c r="C171" s="38"/>
    </row>
    <row r="172">
      <c r="A172" s="38"/>
      <c r="C172" s="38"/>
    </row>
    <row r="173">
      <c r="A173" s="38"/>
      <c r="C173" s="38"/>
    </row>
    <row r="174">
      <c r="A174" s="38"/>
      <c r="C174" s="38"/>
    </row>
    <row r="175">
      <c r="A175" s="38"/>
      <c r="C175" s="38"/>
    </row>
    <row r="176">
      <c r="A176" s="38"/>
      <c r="C176" s="38"/>
    </row>
    <row r="177">
      <c r="A177" s="38"/>
      <c r="C177" s="38"/>
    </row>
    <row r="178">
      <c r="A178" s="38"/>
      <c r="C178" s="38"/>
    </row>
    <row r="179">
      <c r="A179" s="38"/>
      <c r="C179" s="38"/>
    </row>
    <row r="180">
      <c r="A180" s="38"/>
      <c r="C180" s="38"/>
    </row>
    <row r="181">
      <c r="A181" s="38"/>
      <c r="C181" s="38"/>
    </row>
    <row r="182">
      <c r="A182" s="38"/>
      <c r="C182" s="38"/>
    </row>
    <row r="183">
      <c r="A183" s="38"/>
      <c r="C183" s="38"/>
    </row>
    <row r="184">
      <c r="A184" s="38"/>
      <c r="C184" s="38"/>
    </row>
    <row r="185">
      <c r="A185" s="38"/>
      <c r="C185" s="38"/>
    </row>
    <row r="186">
      <c r="A186" s="38"/>
      <c r="C186" s="38"/>
    </row>
    <row r="187">
      <c r="A187" s="38"/>
      <c r="C187" s="38"/>
    </row>
    <row r="188">
      <c r="A188" s="38"/>
      <c r="C188" s="38"/>
    </row>
    <row r="189">
      <c r="A189" s="38"/>
      <c r="C189" s="38"/>
    </row>
    <row r="190">
      <c r="A190" s="38"/>
      <c r="C190" s="38"/>
    </row>
    <row r="191">
      <c r="A191" s="38"/>
      <c r="C191" s="38"/>
    </row>
    <row r="192">
      <c r="A192" s="38"/>
      <c r="C192" s="38"/>
    </row>
    <row r="193">
      <c r="A193" s="38"/>
      <c r="C193" s="38"/>
    </row>
    <row r="194">
      <c r="A194" s="38"/>
      <c r="C194" s="38"/>
    </row>
    <row r="195">
      <c r="A195" s="38"/>
      <c r="C195" s="38"/>
    </row>
    <row r="196">
      <c r="A196" s="38"/>
      <c r="C196" s="38"/>
    </row>
    <row r="197">
      <c r="A197" s="38"/>
      <c r="C197" s="38"/>
    </row>
    <row r="198">
      <c r="A198" s="38"/>
      <c r="C198" s="38"/>
    </row>
    <row r="199">
      <c r="A199" s="38"/>
      <c r="C199" s="38"/>
    </row>
    <row r="200">
      <c r="A200" s="38"/>
      <c r="C200" s="38"/>
    </row>
    <row r="201">
      <c r="A201" s="38"/>
      <c r="C201" s="38"/>
    </row>
    <row r="202">
      <c r="A202" s="38"/>
      <c r="C202" s="38"/>
    </row>
    <row r="203">
      <c r="A203" s="38"/>
      <c r="C203" s="38"/>
    </row>
    <row r="204">
      <c r="A204" s="38"/>
      <c r="C204" s="38"/>
    </row>
    <row r="205">
      <c r="A205" s="38"/>
      <c r="C205" s="38"/>
    </row>
    <row r="206">
      <c r="A206" s="38"/>
      <c r="C206" s="38"/>
    </row>
    <row r="207">
      <c r="A207" s="38"/>
      <c r="C207" s="38"/>
    </row>
    <row r="208">
      <c r="A208" s="38"/>
      <c r="C208" s="38"/>
    </row>
    <row r="209">
      <c r="A209" s="38"/>
      <c r="C209" s="38"/>
    </row>
    <row r="210">
      <c r="A210" s="38"/>
      <c r="C210" s="38"/>
    </row>
    <row r="211">
      <c r="A211" s="38"/>
      <c r="C211" s="38"/>
    </row>
    <row r="212">
      <c r="A212" s="38"/>
      <c r="C212" s="38"/>
    </row>
    <row r="213">
      <c r="A213" s="38"/>
      <c r="C213" s="38"/>
    </row>
    <row r="214">
      <c r="A214" s="38"/>
      <c r="C214" s="38"/>
    </row>
    <row r="215">
      <c r="A215" s="38"/>
      <c r="C215" s="38"/>
    </row>
    <row r="216">
      <c r="A216" s="38"/>
      <c r="C216" s="38"/>
    </row>
    <row r="217">
      <c r="A217" s="38"/>
      <c r="C217" s="38"/>
    </row>
    <row r="218">
      <c r="A218" s="38"/>
      <c r="C218" s="38"/>
    </row>
    <row r="219">
      <c r="A219" s="38"/>
      <c r="C219" s="38"/>
    </row>
    <row r="220">
      <c r="A220" s="38"/>
      <c r="C220" s="38"/>
    </row>
    <row r="221">
      <c r="A221" s="38"/>
      <c r="C221" s="38"/>
    </row>
    <row r="222">
      <c r="A222" s="38"/>
      <c r="C222" s="38"/>
    </row>
    <row r="223">
      <c r="A223" s="38"/>
      <c r="C223" s="38"/>
    </row>
    <row r="224">
      <c r="A224" s="38"/>
      <c r="C224" s="38"/>
    </row>
    <row r="225">
      <c r="A225" s="38"/>
      <c r="C225" s="38"/>
    </row>
    <row r="226">
      <c r="A226" s="38"/>
      <c r="C226" s="38"/>
    </row>
    <row r="227">
      <c r="A227" s="38"/>
      <c r="C227" s="38"/>
    </row>
    <row r="228">
      <c r="A228" s="38"/>
      <c r="C228" s="38"/>
    </row>
    <row r="229">
      <c r="A229" s="38"/>
      <c r="C229" s="38"/>
    </row>
    <row r="230">
      <c r="A230" s="38"/>
      <c r="C230" s="38"/>
    </row>
    <row r="231">
      <c r="A231" s="38"/>
      <c r="C231" s="38"/>
    </row>
    <row r="232">
      <c r="A232" s="38"/>
      <c r="C232" s="38"/>
    </row>
    <row r="233">
      <c r="A233" s="38"/>
      <c r="C233" s="38"/>
    </row>
    <row r="234">
      <c r="A234" s="38"/>
      <c r="C234" s="38"/>
    </row>
    <row r="235">
      <c r="A235" s="38"/>
      <c r="C235" s="38"/>
    </row>
    <row r="236">
      <c r="A236" s="38"/>
      <c r="C236" s="38"/>
    </row>
    <row r="237">
      <c r="A237" s="38"/>
      <c r="C237" s="38"/>
    </row>
    <row r="238">
      <c r="A238" s="38"/>
      <c r="C238" s="38"/>
    </row>
    <row r="239">
      <c r="A239" s="38"/>
      <c r="C239" s="38"/>
    </row>
    <row r="240">
      <c r="A240" s="38"/>
      <c r="C240" s="38"/>
    </row>
    <row r="241">
      <c r="A241" s="38"/>
      <c r="C241" s="38"/>
    </row>
    <row r="242">
      <c r="A242" s="38"/>
      <c r="C242" s="38"/>
    </row>
    <row r="243">
      <c r="A243" s="38"/>
      <c r="C243" s="38"/>
    </row>
    <row r="244">
      <c r="A244" s="38"/>
      <c r="C244" s="38"/>
    </row>
    <row r="245">
      <c r="A245" s="38"/>
      <c r="C245" s="38"/>
    </row>
    <row r="246">
      <c r="A246" s="38"/>
      <c r="C246" s="38"/>
    </row>
    <row r="247">
      <c r="A247" s="38"/>
      <c r="C247" s="38"/>
    </row>
    <row r="248">
      <c r="A248" s="38"/>
      <c r="C248" s="38"/>
    </row>
    <row r="249">
      <c r="A249" s="38"/>
      <c r="C249" s="38"/>
    </row>
    <row r="250">
      <c r="A250" s="38"/>
      <c r="C250" s="38"/>
    </row>
    <row r="251">
      <c r="A251" s="38"/>
      <c r="C251" s="38"/>
    </row>
    <row r="252">
      <c r="A252" s="38"/>
      <c r="C252" s="38"/>
    </row>
    <row r="253">
      <c r="A253" s="38"/>
      <c r="C253" s="38"/>
    </row>
    <row r="254">
      <c r="A254" s="38"/>
      <c r="C254" s="38"/>
    </row>
    <row r="255">
      <c r="A255" s="38"/>
      <c r="C255" s="38"/>
    </row>
    <row r="256">
      <c r="A256" s="38"/>
      <c r="C256" s="38"/>
    </row>
    <row r="257">
      <c r="A257" s="38"/>
      <c r="C257" s="38"/>
    </row>
    <row r="258">
      <c r="A258" s="38"/>
      <c r="C258" s="38"/>
    </row>
    <row r="259">
      <c r="A259" s="38"/>
      <c r="C259" s="38"/>
    </row>
    <row r="260">
      <c r="A260" s="38"/>
      <c r="C260" s="38"/>
    </row>
    <row r="261">
      <c r="A261" s="38"/>
      <c r="C261" s="38"/>
    </row>
    <row r="262">
      <c r="A262" s="38"/>
      <c r="C262" s="38"/>
    </row>
    <row r="263">
      <c r="A263" s="38"/>
      <c r="C263" s="38"/>
    </row>
    <row r="264">
      <c r="A264" s="38"/>
      <c r="C264" s="38"/>
    </row>
    <row r="265">
      <c r="A265" s="38"/>
      <c r="C265" s="38"/>
    </row>
    <row r="266">
      <c r="A266" s="38"/>
      <c r="C266" s="38"/>
    </row>
    <row r="267">
      <c r="A267" s="38"/>
      <c r="C267" s="38"/>
    </row>
    <row r="268">
      <c r="A268" s="38"/>
      <c r="C268" s="38"/>
    </row>
    <row r="269">
      <c r="A269" s="38"/>
      <c r="C269" s="38"/>
    </row>
    <row r="270">
      <c r="A270" s="38"/>
      <c r="C270" s="38"/>
    </row>
    <row r="271">
      <c r="A271" s="38"/>
      <c r="C271" s="38"/>
    </row>
    <row r="272">
      <c r="A272" s="38"/>
      <c r="C272" s="38"/>
    </row>
    <row r="273">
      <c r="A273" s="38"/>
      <c r="C273" s="38"/>
    </row>
    <row r="274">
      <c r="A274" s="38"/>
      <c r="C274" s="38"/>
    </row>
    <row r="275">
      <c r="A275" s="38"/>
      <c r="C275" s="38"/>
    </row>
    <row r="276">
      <c r="A276" s="38"/>
      <c r="C276" s="38"/>
    </row>
    <row r="277">
      <c r="A277" s="38"/>
      <c r="C277" s="38"/>
    </row>
    <row r="278">
      <c r="A278" s="38"/>
      <c r="C278" s="38"/>
    </row>
    <row r="279">
      <c r="A279" s="38"/>
      <c r="C279" s="38"/>
    </row>
    <row r="280">
      <c r="A280" s="38"/>
      <c r="C280" s="38"/>
    </row>
    <row r="281">
      <c r="A281" s="38"/>
      <c r="C281" s="38"/>
    </row>
    <row r="282">
      <c r="A282" s="38"/>
      <c r="C282" s="38"/>
    </row>
    <row r="283">
      <c r="A283" s="38"/>
      <c r="C283" s="38"/>
    </row>
    <row r="284">
      <c r="A284" s="38"/>
      <c r="C284" s="38"/>
    </row>
    <row r="285">
      <c r="A285" s="38"/>
      <c r="C285" s="38"/>
    </row>
    <row r="286">
      <c r="A286" s="38"/>
      <c r="C286" s="38"/>
    </row>
    <row r="287">
      <c r="A287" s="38"/>
      <c r="C287" s="38"/>
    </row>
    <row r="288">
      <c r="A288" s="38"/>
      <c r="C288" s="38"/>
    </row>
    <row r="289">
      <c r="A289" s="38"/>
      <c r="C289" s="38"/>
    </row>
    <row r="290">
      <c r="A290" s="38"/>
      <c r="C290" s="38"/>
    </row>
    <row r="291">
      <c r="A291" s="38"/>
      <c r="C291" s="38"/>
    </row>
    <row r="292">
      <c r="A292" s="38"/>
      <c r="C292" s="38"/>
    </row>
    <row r="293">
      <c r="A293" s="38"/>
      <c r="C293" s="38"/>
    </row>
    <row r="294">
      <c r="A294" s="38"/>
      <c r="C294" s="38"/>
    </row>
    <row r="295">
      <c r="A295" s="38"/>
      <c r="C295" s="38"/>
    </row>
    <row r="296">
      <c r="A296" s="38"/>
      <c r="C296" s="38"/>
    </row>
    <row r="297">
      <c r="A297" s="38"/>
      <c r="C297" s="38"/>
    </row>
    <row r="298">
      <c r="A298" s="38"/>
      <c r="C298" s="38"/>
    </row>
    <row r="299">
      <c r="A299" s="38"/>
      <c r="C299" s="38"/>
    </row>
    <row r="300">
      <c r="A300" s="38"/>
      <c r="C300" s="38"/>
    </row>
    <row r="301">
      <c r="A301" s="38"/>
      <c r="C301" s="38"/>
    </row>
    <row r="302">
      <c r="A302" s="38"/>
      <c r="C302" s="38"/>
    </row>
    <row r="303">
      <c r="A303" s="38"/>
      <c r="C303" s="38"/>
    </row>
    <row r="304">
      <c r="A304" s="38"/>
      <c r="C304" s="38"/>
    </row>
    <row r="305">
      <c r="A305" s="38"/>
      <c r="C305" s="38"/>
    </row>
    <row r="306">
      <c r="A306" s="38"/>
      <c r="C306" s="38"/>
    </row>
    <row r="307">
      <c r="A307" s="38"/>
      <c r="C307" s="38"/>
    </row>
    <row r="308">
      <c r="A308" s="38"/>
      <c r="C308" s="38"/>
    </row>
    <row r="309">
      <c r="A309" s="38"/>
      <c r="C309" s="38"/>
    </row>
    <row r="310">
      <c r="A310" s="38"/>
      <c r="C310" s="38"/>
    </row>
    <row r="311">
      <c r="A311" s="38"/>
      <c r="C311" s="38"/>
    </row>
    <row r="312">
      <c r="A312" s="38"/>
      <c r="C312" s="38"/>
    </row>
    <row r="313">
      <c r="A313" s="38"/>
      <c r="C313" s="38"/>
    </row>
    <row r="314">
      <c r="A314" s="38"/>
      <c r="C314" s="38"/>
    </row>
    <row r="315">
      <c r="A315" s="38"/>
      <c r="C315" s="38"/>
    </row>
    <row r="316">
      <c r="A316" s="38"/>
      <c r="C316" s="38"/>
    </row>
    <row r="317">
      <c r="A317" s="38"/>
      <c r="C317" s="38"/>
    </row>
    <row r="318">
      <c r="A318" s="38"/>
      <c r="C318" s="38"/>
    </row>
    <row r="319">
      <c r="A319" s="38"/>
      <c r="C319" s="38"/>
    </row>
    <row r="320">
      <c r="A320" s="38"/>
      <c r="C320" s="38"/>
    </row>
    <row r="321">
      <c r="A321" s="38"/>
      <c r="C321" s="38"/>
    </row>
    <row r="322">
      <c r="A322" s="38"/>
      <c r="C322" s="38"/>
    </row>
    <row r="323">
      <c r="A323" s="38"/>
      <c r="C323" s="38"/>
    </row>
    <row r="324">
      <c r="A324" s="38"/>
      <c r="C324" s="38"/>
    </row>
    <row r="325">
      <c r="A325" s="38"/>
      <c r="C325" s="38"/>
    </row>
    <row r="326">
      <c r="A326" s="38"/>
      <c r="C326" s="38"/>
    </row>
    <row r="327">
      <c r="A327" s="38"/>
      <c r="C327" s="38"/>
    </row>
    <row r="328">
      <c r="A328" s="38"/>
      <c r="C328" s="38"/>
    </row>
    <row r="329">
      <c r="A329" s="38"/>
      <c r="C329" s="38"/>
    </row>
    <row r="330">
      <c r="A330" s="38"/>
      <c r="C330" s="38"/>
    </row>
    <row r="331">
      <c r="A331" s="38"/>
      <c r="C331" s="38"/>
    </row>
    <row r="332">
      <c r="A332" s="38"/>
      <c r="C332" s="38"/>
    </row>
    <row r="333">
      <c r="A333" s="38"/>
      <c r="C333" s="38"/>
    </row>
    <row r="334">
      <c r="A334" s="38"/>
      <c r="C334" s="38"/>
    </row>
    <row r="335">
      <c r="A335" s="38"/>
      <c r="C335" s="38"/>
    </row>
    <row r="336">
      <c r="A336" s="38"/>
      <c r="C336" s="38"/>
    </row>
    <row r="337">
      <c r="A337" s="38"/>
      <c r="C337" s="38"/>
    </row>
    <row r="338">
      <c r="A338" s="38"/>
      <c r="C338" s="38"/>
    </row>
    <row r="339">
      <c r="A339" s="38"/>
      <c r="C339" s="38"/>
    </row>
    <row r="340">
      <c r="A340" s="38"/>
      <c r="C340" s="38"/>
    </row>
    <row r="341">
      <c r="A341" s="38"/>
      <c r="C341" s="38"/>
    </row>
    <row r="342">
      <c r="A342" s="38"/>
      <c r="C342" s="38"/>
    </row>
    <row r="343">
      <c r="A343" s="38"/>
      <c r="C343" s="38"/>
    </row>
    <row r="344">
      <c r="A344" s="38"/>
      <c r="C344" s="38"/>
    </row>
    <row r="345">
      <c r="A345" s="38"/>
      <c r="C345" s="38"/>
    </row>
    <row r="346">
      <c r="A346" s="38"/>
      <c r="C346" s="38"/>
    </row>
    <row r="347">
      <c r="A347" s="38"/>
      <c r="C347" s="38"/>
    </row>
    <row r="348">
      <c r="A348" s="38"/>
      <c r="C348" s="38"/>
    </row>
    <row r="349">
      <c r="A349" s="38"/>
      <c r="C349" s="38"/>
    </row>
    <row r="350">
      <c r="A350" s="38"/>
      <c r="C350" s="38"/>
    </row>
    <row r="351">
      <c r="A351" s="38"/>
      <c r="C351" s="38"/>
    </row>
    <row r="352">
      <c r="A352" s="38"/>
      <c r="C352" s="38"/>
    </row>
    <row r="353">
      <c r="A353" s="38"/>
      <c r="C353" s="38"/>
    </row>
    <row r="354">
      <c r="A354" s="38"/>
      <c r="C354" s="38"/>
    </row>
    <row r="355">
      <c r="A355" s="38"/>
      <c r="C355" s="38"/>
    </row>
    <row r="356">
      <c r="A356" s="38"/>
      <c r="C356" s="38"/>
    </row>
    <row r="357">
      <c r="A357" s="38"/>
      <c r="C357" s="38"/>
    </row>
    <row r="358">
      <c r="A358" s="38"/>
      <c r="C358" s="38"/>
    </row>
    <row r="359">
      <c r="A359" s="38"/>
      <c r="C359" s="38"/>
    </row>
    <row r="360">
      <c r="A360" s="38"/>
      <c r="C360" s="38"/>
    </row>
    <row r="361">
      <c r="A361" s="38"/>
      <c r="C361" s="38"/>
    </row>
    <row r="362">
      <c r="A362" s="38"/>
      <c r="C362" s="38"/>
    </row>
    <row r="363">
      <c r="A363" s="38"/>
      <c r="C363" s="38"/>
    </row>
    <row r="364">
      <c r="A364" s="38"/>
      <c r="C364" s="38"/>
    </row>
    <row r="365">
      <c r="A365" s="38"/>
      <c r="C365" s="38"/>
    </row>
    <row r="366">
      <c r="A366" s="38"/>
      <c r="C366" s="38"/>
    </row>
    <row r="367">
      <c r="A367" s="38"/>
      <c r="C367" s="38"/>
    </row>
    <row r="368">
      <c r="A368" s="38"/>
      <c r="C368" s="38"/>
    </row>
    <row r="369">
      <c r="A369" s="38"/>
      <c r="C369" s="38"/>
    </row>
    <row r="370">
      <c r="A370" s="38"/>
      <c r="C370" s="38"/>
    </row>
    <row r="371">
      <c r="A371" s="38"/>
      <c r="C371" s="38"/>
    </row>
    <row r="372">
      <c r="A372" s="38"/>
      <c r="C372" s="38"/>
    </row>
    <row r="373">
      <c r="A373" s="38"/>
      <c r="C373" s="38"/>
    </row>
    <row r="374">
      <c r="A374" s="38"/>
      <c r="C374" s="38"/>
    </row>
    <row r="375">
      <c r="A375" s="38"/>
      <c r="C375" s="38"/>
    </row>
    <row r="376">
      <c r="A376" s="38"/>
      <c r="C376" s="38"/>
    </row>
    <row r="377">
      <c r="A377" s="38"/>
      <c r="C377" s="38"/>
    </row>
    <row r="378">
      <c r="A378" s="38"/>
      <c r="C378" s="38"/>
    </row>
    <row r="379">
      <c r="A379" s="38"/>
      <c r="C379" s="38"/>
    </row>
    <row r="380">
      <c r="A380" s="38"/>
      <c r="C380" s="38"/>
    </row>
    <row r="381">
      <c r="A381" s="38"/>
      <c r="C381" s="38"/>
    </row>
    <row r="382">
      <c r="A382" s="38"/>
      <c r="C382" s="38"/>
    </row>
    <row r="383">
      <c r="A383" s="38"/>
      <c r="C383" s="38"/>
    </row>
    <row r="384">
      <c r="A384" s="38"/>
      <c r="C384" s="38"/>
    </row>
    <row r="385">
      <c r="A385" s="38"/>
      <c r="C385" s="38"/>
    </row>
    <row r="386">
      <c r="A386" s="38"/>
      <c r="C386" s="38"/>
    </row>
    <row r="387">
      <c r="A387" s="38"/>
      <c r="C387" s="38"/>
    </row>
    <row r="388">
      <c r="A388" s="38"/>
      <c r="C388" s="38"/>
    </row>
    <row r="389">
      <c r="A389" s="38"/>
      <c r="C389" s="38"/>
    </row>
    <row r="390">
      <c r="A390" s="38"/>
      <c r="C390" s="38"/>
    </row>
    <row r="391">
      <c r="A391" s="38"/>
      <c r="C391" s="38"/>
    </row>
    <row r="392">
      <c r="A392" s="38"/>
      <c r="C392" s="38"/>
    </row>
    <row r="393">
      <c r="A393" s="38"/>
      <c r="C393" s="38"/>
    </row>
    <row r="394">
      <c r="A394" s="38"/>
      <c r="C394" s="38"/>
    </row>
    <row r="395">
      <c r="A395" s="38"/>
      <c r="C395" s="38"/>
    </row>
    <row r="396">
      <c r="A396" s="38"/>
      <c r="C396" s="38"/>
    </row>
    <row r="397">
      <c r="A397" s="38"/>
      <c r="C397" s="38"/>
    </row>
    <row r="398">
      <c r="A398" s="38"/>
      <c r="C398" s="38"/>
    </row>
    <row r="399">
      <c r="A399" s="38"/>
      <c r="C399" s="38"/>
    </row>
    <row r="400">
      <c r="A400" s="38"/>
      <c r="C400" s="38"/>
    </row>
    <row r="401">
      <c r="A401" s="38"/>
      <c r="C401" s="38"/>
    </row>
    <row r="402">
      <c r="A402" s="38"/>
      <c r="C402" s="38"/>
    </row>
    <row r="403">
      <c r="A403" s="38"/>
      <c r="C403" s="38"/>
    </row>
    <row r="404">
      <c r="A404" s="38"/>
      <c r="C404" s="38"/>
    </row>
    <row r="405">
      <c r="A405" s="38"/>
      <c r="C405" s="38"/>
    </row>
    <row r="406">
      <c r="A406" s="38"/>
      <c r="C406" s="38"/>
    </row>
    <row r="407">
      <c r="A407" s="38"/>
      <c r="C407" s="38"/>
    </row>
    <row r="408">
      <c r="A408" s="38"/>
      <c r="C408" s="38"/>
    </row>
    <row r="409">
      <c r="A409" s="38"/>
      <c r="C409" s="38"/>
    </row>
    <row r="410">
      <c r="A410" s="38"/>
      <c r="C410" s="38"/>
    </row>
    <row r="411">
      <c r="A411" s="38"/>
      <c r="C411" s="38"/>
    </row>
    <row r="412">
      <c r="A412" s="38"/>
      <c r="C412" s="38"/>
    </row>
    <row r="413">
      <c r="A413" s="38"/>
      <c r="C413" s="38"/>
    </row>
    <row r="414">
      <c r="A414" s="38"/>
      <c r="C414" s="38"/>
    </row>
    <row r="415">
      <c r="A415" s="38"/>
      <c r="C415" s="38"/>
    </row>
    <row r="416">
      <c r="A416" s="38"/>
      <c r="C416" s="38"/>
    </row>
    <row r="417">
      <c r="A417" s="38"/>
      <c r="C417" s="38"/>
    </row>
    <row r="418">
      <c r="A418" s="38"/>
      <c r="C418" s="38"/>
    </row>
    <row r="419">
      <c r="A419" s="38"/>
      <c r="C419" s="38"/>
    </row>
    <row r="420">
      <c r="A420" s="38"/>
      <c r="C420" s="38"/>
    </row>
    <row r="421">
      <c r="A421" s="38"/>
      <c r="C421" s="38"/>
    </row>
    <row r="422">
      <c r="A422" s="38"/>
      <c r="C422" s="38"/>
    </row>
    <row r="423">
      <c r="A423" s="38"/>
      <c r="C423" s="38"/>
    </row>
    <row r="424">
      <c r="A424" s="38"/>
      <c r="C424" s="38"/>
    </row>
    <row r="425">
      <c r="A425" s="38"/>
      <c r="C425" s="38"/>
    </row>
    <row r="426">
      <c r="A426" s="38"/>
      <c r="C426" s="38"/>
    </row>
    <row r="427">
      <c r="A427" s="38"/>
      <c r="C427" s="38"/>
    </row>
    <row r="428">
      <c r="A428" s="38"/>
      <c r="C428" s="38"/>
    </row>
    <row r="429">
      <c r="A429" s="38"/>
      <c r="C429" s="38"/>
    </row>
    <row r="430">
      <c r="A430" s="38"/>
      <c r="C430" s="38"/>
    </row>
    <row r="431">
      <c r="A431" s="38"/>
      <c r="C431" s="38"/>
    </row>
    <row r="432">
      <c r="A432" s="38"/>
      <c r="C432" s="38"/>
    </row>
    <row r="433">
      <c r="A433" s="38"/>
      <c r="C433" s="38"/>
    </row>
    <row r="434">
      <c r="A434" s="38"/>
      <c r="C434" s="38"/>
    </row>
    <row r="435">
      <c r="A435" s="38"/>
      <c r="C435" s="38"/>
    </row>
    <row r="436">
      <c r="A436" s="38"/>
      <c r="C436" s="38"/>
    </row>
    <row r="437">
      <c r="A437" s="38"/>
      <c r="C437" s="38"/>
    </row>
    <row r="438">
      <c r="A438" s="38"/>
      <c r="C438" s="38"/>
    </row>
    <row r="439">
      <c r="A439" s="38"/>
      <c r="C439" s="38"/>
    </row>
    <row r="440">
      <c r="A440" s="38"/>
      <c r="C440" s="38"/>
    </row>
    <row r="441">
      <c r="A441" s="38"/>
      <c r="C441" s="38"/>
    </row>
    <row r="442">
      <c r="A442" s="38"/>
      <c r="C442" s="38"/>
    </row>
    <row r="443">
      <c r="A443" s="38"/>
      <c r="C443" s="38"/>
    </row>
    <row r="444">
      <c r="A444" s="38"/>
      <c r="C444" s="38"/>
    </row>
    <row r="445">
      <c r="A445" s="38"/>
      <c r="C445" s="38"/>
    </row>
    <row r="446">
      <c r="A446" s="38"/>
      <c r="C446" s="38"/>
    </row>
    <row r="447">
      <c r="A447" s="38"/>
      <c r="C447" s="38"/>
    </row>
    <row r="448">
      <c r="A448" s="38"/>
      <c r="C448" s="38"/>
    </row>
    <row r="449">
      <c r="A449" s="38"/>
      <c r="C449" s="38"/>
    </row>
    <row r="450">
      <c r="A450" s="38"/>
      <c r="C450" s="38"/>
    </row>
    <row r="451">
      <c r="A451" s="38"/>
      <c r="C451" s="38"/>
    </row>
    <row r="452">
      <c r="A452" s="38"/>
      <c r="C452" s="38"/>
    </row>
    <row r="453">
      <c r="A453" s="38"/>
      <c r="C453" s="38"/>
    </row>
    <row r="454">
      <c r="A454" s="38"/>
      <c r="C454" s="38"/>
    </row>
    <row r="455">
      <c r="A455" s="38"/>
      <c r="C455" s="38"/>
    </row>
    <row r="456">
      <c r="A456" s="38"/>
      <c r="C456" s="38"/>
    </row>
    <row r="457">
      <c r="A457" s="38"/>
      <c r="C457" s="38"/>
    </row>
    <row r="458">
      <c r="A458" s="38"/>
      <c r="C458" s="38"/>
    </row>
    <row r="459">
      <c r="A459" s="38"/>
      <c r="C459" s="38"/>
    </row>
    <row r="460">
      <c r="A460" s="38"/>
      <c r="C460" s="38"/>
    </row>
    <row r="461">
      <c r="A461" s="38"/>
      <c r="C461" s="38"/>
    </row>
    <row r="462">
      <c r="A462" s="38"/>
      <c r="C462" s="38"/>
    </row>
    <row r="463">
      <c r="A463" s="38"/>
      <c r="C463" s="38"/>
    </row>
    <row r="464">
      <c r="A464" s="38"/>
      <c r="C464" s="38"/>
    </row>
    <row r="465">
      <c r="A465" s="38"/>
      <c r="C465" s="38"/>
    </row>
    <row r="466">
      <c r="A466" s="38"/>
      <c r="C466" s="38"/>
    </row>
    <row r="467">
      <c r="A467" s="38"/>
      <c r="C467" s="38"/>
    </row>
    <row r="468">
      <c r="A468" s="38"/>
      <c r="C468" s="38"/>
    </row>
    <row r="469">
      <c r="A469" s="38"/>
      <c r="C469" s="38"/>
    </row>
    <row r="470">
      <c r="A470" s="38"/>
      <c r="C470" s="38"/>
    </row>
    <row r="471">
      <c r="A471" s="38"/>
      <c r="C471" s="38"/>
    </row>
    <row r="472">
      <c r="A472" s="38"/>
      <c r="C472" s="38"/>
    </row>
    <row r="473">
      <c r="A473" s="38"/>
      <c r="C473" s="38"/>
    </row>
    <row r="474">
      <c r="A474" s="38"/>
      <c r="C474" s="38"/>
    </row>
    <row r="475">
      <c r="A475" s="38"/>
      <c r="C475" s="38"/>
    </row>
    <row r="476">
      <c r="A476" s="38"/>
      <c r="C476" s="38"/>
    </row>
    <row r="477">
      <c r="A477" s="38"/>
      <c r="C477" s="38"/>
    </row>
    <row r="478">
      <c r="A478" s="38"/>
      <c r="C478" s="38"/>
    </row>
    <row r="479">
      <c r="A479" s="38"/>
      <c r="C479" s="38"/>
    </row>
    <row r="480">
      <c r="A480" s="38"/>
      <c r="C480" s="38"/>
    </row>
    <row r="481">
      <c r="A481" s="38"/>
      <c r="C481" s="38"/>
    </row>
    <row r="482">
      <c r="A482" s="38"/>
      <c r="C482" s="38"/>
    </row>
    <row r="483">
      <c r="A483" s="38"/>
      <c r="C483" s="38"/>
    </row>
    <row r="484">
      <c r="A484" s="38"/>
      <c r="C484" s="38"/>
    </row>
    <row r="485">
      <c r="A485" s="38"/>
      <c r="C485" s="38"/>
    </row>
    <row r="486">
      <c r="A486" s="38"/>
      <c r="C486" s="38"/>
    </row>
    <row r="487">
      <c r="A487" s="38"/>
      <c r="C487" s="38"/>
    </row>
    <row r="488">
      <c r="A488" s="38"/>
      <c r="C488" s="38"/>
    </row>
    <row r="489">
      <c r="A489" s="38"/>
      <c r="C489" s="38"/>
    </row>
    <row r="490">
      <c r="A490" s="38"/>
      <c r="C490" s="38"/>
    </row>
    <row r="491">
      <c r="A491" s="38"/>
      <c r="C491" s="38"/>
    </row>
    <row r="492">
      <c r="A492" s="38"/>
      <c r="C492" s="38"/>
    </row>
    <row r="493">
      <c r="A493" s="38"/>
      <c r="C493" s="38"/>
    </row>
    <row r="494">
      <c r="A494" s="38"/>
      <c r="C494" s="38"/>
    </row>
    <row r="495">
      <c r="A495" s="38"/>
      <c r="C495" s="38"/>
    </row>
    <row r="496">
      <c r="A496" s="38"/>
      <c r="C496" s="38"/>
    </row>
    <row r="497">
      <c r="A497" s="38"/>
      <c r="C497" s="38"/>
    </row>
    <row r="498">
      <c r="A498" s="38"/>
      <c r="C498" s="38"/>
    </row>
    <row r="499">
      <c r="A499" s="38"/>
      <c r="C499" s="38"/>
    </row>
    <row r="500">
      <c r="A500" s="38"/>
      <c r="C500" s="38"/>
    </row>
    <row r="501">
      <c r="A501" s="38"/>
      <c r="C501" s="38"/>
    </row>
    <row r="502">
      <c r="A502" s="38"/>
      <c r="C502" s="38"/>
    </row>
    <row r="503">
      <c r="A503" s="38"/>
      <c r="C503" s="38"/>
    </row>
    <row r="504">
      <c r="A504" s="38"/>
      <c r="C504" s="38"/>
    </row>
    <row r="505">
      <c r="A505" s="38"/>
      <c r="C505" s="38"/>
    </row>
    <row r="506">
      <c r="A506" s="38"/>
      <c r="C506" s="38"/>
    </row>
    <row r="507">
      <c r="A507" s="38"/>
      <c r="C507" s="38"/>
    </row>
    <row r="508">
      <c r="A508" s="38"/>
      <c r="C508" s="38"/>
    </row>
    <row r="509">
      <c r="A509" s="38"/>
      <c r="C509" s="38"/>
    </row>
    <row r="510">
      <c r="A510" s="38"/>
      <c r="C510" s="38"/>
    </row>
    <row r="511">
      <c r="A511" s="38"/>
      <c r="C511" s="38"/>
    </row>
    <row r="512">
      <c r="A512" s="38"/>
      <c r="C512" s="38"/>
    </row>
    <row r="513">
      <c r="A513" s="38"/>
      <c r="C513" s="38"/>
    </row>
    <row r="514">
      <c r="A514" s="38"/>
      <c r="C514" s="38"/>
    </row>
    <row r="515">
      <c r="A515" s="38"/>
      <c r="C515" s="38"/>
    </row>
    <row r="516">
      <c r="A516" s="38"/>
      <c r="C516" s="38"/>
    </row>
    <row r="517">
      <c r="A517" s="38"/>
      <c r="C517" s="38"/>
    </row>
    <row r="518">
      <c r="A518" s="38"/>
      <c r="C518" s="38"/>
    </row>
    <row r="519">
      <c r="A519" s="38"/>
      <c r="C519" s="38"/>
    </row>
    <row r="520">
      <c r="A520" s="38"/>
      <c r="C520" s="38"/>
    </row>
    <row r="521">
      <c r="A521" s="38"/>
      <c r="C521" s="38"/>
    </row>
    <row r="522">
      <c r="A522" s="38"/>
      <c r="C522" s="38"/>
    </row>
    <row r="523">
      <c r="A523" s="38"/>
      <c r="C523" s="38"/>
    </row>
    <row r="524">
      <c r="A524" s="38"/>
      <c r="C524" s="38"/>
    </row>
    <row r="525">
      <c r="A525" s="38"/>
      <c r="C525" s="38"/>
    </row>
    <row r="526">
      <c r="A526" s="38"/>
      <c r="C526" s="38"/>
    </row>
    <row r="527">
      <c r="A527" s="38"/>
      <c r="C527" s="38"/>
    </row>
    <row r="528">
      <c r="A528" s="38"/>
      <c r="C528" s="38"/>
    </row>
    <row r="529">
      <c r="A529" s="38"/>
      <c r="C529" s="38"/>
    </row>
    <row r="530">
      <c r="A530" s="38"/>
      <c r="C530" s="38"/>
    </row>
    <row r="531">
      <c r="A531" s="38"/>
      <c r="C531" s="38"/>
    </row>
    <row r="532">
      <c r="A532" s="38"/>
      <c r="C532" s="38"/>
    </row>
    <row r="533">
      <c r="A533" s="38"/>
      <c r="C533" s="38"/>
    </row>
    <row r="534">
      <c r="A534" s="38"/>
      <c r="C534" s="38"/>
    </row>
    <row r="535">
      <c r="A535" s="38"/>
      <c r="C535" s="38"/>
    </row>
    <row r="536">
      <c r="A536" s="38"/>
      <c r="C536" s="38"/>
    </row>
    <row r="537">
      <c r="A537" s="38"/>
      <c r="C537" s="38"/>
    </row>
    <row r="538">
      <c r="A538" s="38"/>
      <c r="C538" s="38"/>
    </row>
    <row r="539">
      <c r="A539" s="38"/>
      <c r="C539" s="38"/>
    </row>
    <row r="540">
      <c r="A540" s="38"/>
      <c r="C540" s="38"/>
    </row>
    <row r="541">
      <c r="A541" s="38"/>
      <c r="C541" s="38"/>
    </row>
    <row r="542">
      <c r="A542" s="38"/>
      <c r="C542" s="38"/>
    </row>
    <row r="543">
      <c r="A543" s="38"/>
      <c r="C543" s="38"/>
    </row>
    <row r="544">
      <c r="A544" s="38"/>
      <c r="C544" s="38"/>
    </row>
    <row r="545">
      <c r="A545" s="38"/>
      <c r="C545" s="38"/>
    </row>
    <row r="546">
      <c r="A546" s="38"/>
      <c r="C546" s="38"/>
    </row>
    <row r="547">
      <c r="A547" s="38"/>
      <c r="C547" s="38"/>
    </row>
    <row r="548">
      <c r="A548" s="38"/>
      <c r="C548" s="38"/>
    </row>
    <row r="549">
      <c r="A549" s="38"/>
      <c r="C549" s="38"/>
    </row>
    <row r="550">
      <c r="A550" s="38"/>
      <c r="C550" s="38"/>
    </row>
    <row r="551">
      <c r="A551" s="38"/>
      <c r="C551" s="38"/>
    </row>
    <row r="552">
      <c r="A552" s="38"/>
      <c r="C552" s="38"/>
    </row>
    <row r="553">
      <c r="A553" s="38"/>
      <c r="C553" s="38"/>
    </row>
    <row r="554">
      <c r="A554" s="38"/>
      <c r="C554" s="38"/>
    </row>
    <row r="555">
      <c r="A555" s="38"/>
      <c r="C555" s="38"/>
    </row>
    <row r="556">
      <c r="A556" s="38"/>
      <c r="C556" s="38"/>
    </row>
    <row r="557">
      <c r="A557" s="38"/>
      <c r="C557" s="38"/>
    </row>
    <row r="558">
      <c r="A558" s="38"/>
      <c r="C558" s="38"/>
    </row>
    <row r="559">
      <c r="A559" s="38"/>
      <c r="C559" s="38"/>
    </row>
    <row r="560">
      <c r="A560" s="38"/>
      <c r="C560" s="38"/>
    </row>
    <row r="561">
      <c r="A561" s="38"/>
      <c r="C561" s="38"/>
    </row>
    <row r="562">
      <c r="A562" s="38"/>
      <c r="C562" s="38"/>
    </row>
    <row r="563">
      <c r="A563" s="38"/>
      <c r="C563" s="38"/>
    </row>
    <row r="564">
      <c r="A564" s="38"/>
      <c r="C564" s="38"/>
    </row>
    <row r="565">
      <c r="A565" s="38"/>
      <c r="C565" s="38"/>
    </row>
    <row r="566">
      <c r="A566" s="38"/>
      <c r="C566" s="38"/>
    </row>
    <row r="567">
      <c r="A567" s="38"/>
      <c r="C567" s="38"/>
    </row>
    <row r="568">
      <c r="A568" s="38"/>
      <c r="C568" s="38"/>
    </row>
    <row r="569">
      <c r="A569" s="38"/>
      <c r="C569" s="38"/>
    </row>
    <row r="570">
      <c r="A570" s="38"/>
      <c r="C570" s="38"/>
    </row>
    <row r="571">
      <c r="A571" s="38"/>
      <c r="C571" s="38"/>
    </row>
    <row r="572">
      <c r="A572" s="38"/>
      <c r="C572" s="38"/>
    </row>
    <row r="573">
      <c r="A573" s="38"/>
      <c r="C573" s="38"/>
    </row>
    <row r="574">
      <c r="A574" s="38"/>
      <c r="C574" s="38"/>
    </row>
    <row r="575">
      <c r="A575" s="38"/>
      <c r="C575" s="38"/>
    </row>
    <row r="576">
      <c r="A576" s="38"/>
      <c r="C576" s="38"/>
    </row>
    <row r="577">
      <c r="A577" s="38"/>
      <c r="C577" s="38"/>
    </row>
    <row r="578">
      <c r="A578" s="38"/>
      <c r="C578" s="38"/>
    </row>
    <row r="579">
      <c r="A579" s="38"/>
      <c r="C579" s="38"/>
    </row>
    <row r="580">
      <c r="A580" s="38"/>
      <c r="C580" s="38"/>
    </row>
    <row r="581">
      <c r="A581" s="38"/>
      <c r="C581" s="38"/>
    </row>
    <row r="582">
      <c r="A582" s="38"/>
      <c r="C582" s="38"/>
    </row>
    <row r="583">
      <c r="A583" s="38"/>
      <c r="C583" s="38"/>
    </row>
    <row r="584">
      <c r="A584" s="38"/>
      <c r="C584" s="38"/>
    </row>
    <row r="585">
      <c r="A585" s="38"/>
      <c r="C585" s="38"/>
    </row>
    <row r="586">
      <c r="A586" s="38"/>
      <c r="C586" s="38"/>
    </row>
    <row r="587">
      <c r="A587" s="38"/>
      <c r="C587" s="38"/>
    </row>
    <row r="588">
      <c r="A588" s="38"/>
      <c r="C588" s="38"/>
    </row>
    <row r="589">
      <c r="A589" s="38"/>
      <c r="C589" s="38"/>
    </row>
    <row r="590">
      <c r="A590" s="38"/>
      <c r="C590" s="38"/>
    </row>
    <row r="591">
      <c r="A591" s="38"/>
      <c r="C591" s="38"/>
    </row>
    <row r="592">
      <c r="A592" s="38"/>
      <c r="C592" s="38"/>
    </row>
    <row r="593">
      <c r="A593" s="38"/>
      <c r="C593" s="38"/>
    </row>
    <row r="594">
      <c r="A594" s="38"/>
      <c r="C594" s="38"/>
    </row>
    <row r="595">
      <c r="A595" s="38"/>
      <c r="C595" s="38"/>
    </row>
    <row r="596">
      <c r="A596" s="38"/>
      <c r="C596" s="38"/>
    </row>
    <row r="597">
      <c r="A597" s="38"/>
      <c r="C597" s="38"/>
    </row>
    <row r="598">
      <c r="A598" s="38"/>
      <c r="C598" s="38"/>
    </row>
    <row r="599">
      <c r="A599" s="38"/>
      <c r="C599" s="38"/>
    </row>
    <row r="600">
      <c r="A600" s="38"/>
      <c r="C600" s="38"/>
    </row>
    <row r="601">
      <c r="A601" s="38"/>
      <c r="C601" s="38"/>
    </row>
    <row r="602">
      <c r="A602" s="38"/>
      <c r="C602" s="38"/>
    </row>
    <row r="603">
      <c r="A603" s="38"/>
      <c r="C603" s="38"/>
    </row>
    <row r="604">
      <c r="A604" s="38"/>
      <c r="C604" s="38"/>
    </row>
    <row r="605">
      <c r="A605" s="38"/>
      <c r="C605" s="38"/>
    </row>
    <row r="606">
      <c r="A606" s="38"/>
      <c r="C606" s="38"/>
    </row>
    <row r="607">
      <c r="A607" s="38"/>
      <c r="C607" s="38"/>
    </row>
    <row r="608">
      <c r="A608" s="38"/>
      <c r="C608" s="38"/>
    </row>
    <row r="609">
      <c r="A609" s="38"/>
      <c r="C609" s="38"/>
    </row>
    <row r="610">
      <c r="A610" s="38"/>
      <c r="C610" s="38"/>
    </row>
    <row r="611">
      <c r="A611" s="38"/>
      <c r="C611" s="38"/>
    </row>
    <row r="612">
      <c r="A612" s="38"/>
      <c r="C612" s="38"/>
    </row>
    <row r="613">
      <c r="A613" s="38"/>
      <c r="C613" s="38"/>
    </row>
    <row r="614">
      <c r="A614" s="38"/>
      <c r="C614" s="38"/>
    </row>
    <row r="615">
      <c r="A615" s="38"/>
      <c r="C615" s="38"/>
    </row>
    <row r="616">
      <c r="A616" s="38"/>
      <c r="C616" s="38"/>
    </row>
    <row r="617">
      <c r="A617" s="38"/>
      <c r="C617" s="38"/>
    </row>
    <row r="618">
      <c r="A618" s="38"/>
      <c r="C618" s="38"/>
    </row>
    <row r="619">
      <c r="A619" s="38"/>
      <c r="C619" s="38"/>
    </row>
    <row r="620">
      <c r="A620" s="38"/>
      <c r="C620" s="38"/>
    </row>
    <row r="621">
      <c r="A621" s="38"/>
      <c r="C621" s="38"/>
    </row>
    <row r="622">
      <c r="A622" s="38"/>
      <c r="C622" s="38"/>
    </row>
    <row r="623">
      <c r="A623" s="38"/>
      <c r="C623" s="38"/>
    </row>
    <row r="624">
      <c r="A624" s="38"/>
      <c r="C624" s="38"/>
    </row>
    <row r="625">
      <c r="A625" s="38"/>
      <c r="C625" s="38"/>
    </row>
    <row r="626">
      <c r="A626" s="38"/>
      <c r="C626" s="38"/>
    </row>
    <row r="627">
      <c r="A627" s="38"/>
      <c r="C627" s="38"/>
    </row>
    <row r="628">
      <c r="A628" s="38"/>
      <c r="C628" s="38"/>
    </row>
    <row r="629">
      <c r="A629" s="38"/>
      <c r="C629" s="38"/>
    </row>
    <row r="630">
      <c r="A630" s="38"/>
      <c r="C630" s="38"/>
    </row>
    <row r="631">
      <c r="A631" s="38"/>
      <c r="C631" s="38"/>
    </row>
    <row r="632">
      <c r="A632" s="38"/>
      <c r="C632" s="38"/>
    </row>
    <row r="633">
      <c r="A633" s="38"/>
      <c r="C633" s="38"/>
    </row>
    <row r="634">
      <c r="A634" s="38"/>
      <c r="C634" s="38"/>
    </row>
    <row r="635">
      <c r="A635" s="38"/>
      <c r="C635" s="38"/>
    </row>
    <row r="636">
      <c r="A636" s="38"/>
      <c r="C636" s="38"/>
    </row>
    <row r="637">
      <c r="A637" s="38"/>
      <c r="C637" s="38"/>
    </row>
    <row r="638">
      <c r="A638" s="38"/>
      <c r="C638" s="38"/>
    </row>
    <row r="639">
      <c r="A639" s="38"/>
      <c r="C639" s="38"/>
    </row>
    <row r="640">
      <c r="A640" s="38"/>
      <c r="C640" s="38"/>
    </row>
    <row r="641">
      <c r="A641" s="38"/>
      <c r="C641" s="38"/>
    </row>
    <row r="642">
      <c r="A642" s="38"/>
      <c r="C642" s="38"/>
    </row>
    <row r="643">
      <c r="A643" s="38"/>
      <c r="C643" s="38"/>
    </row>
    <row r="644">
      <c r="A644" s="38"/>
      <c r="C644" s="38"/>
    </row>
    <row r="645">
      <c r="A645" s="38"/>
      <c r="C645" s="38"/>
    </row>
    <row r="646">
      <c r="A646" s="38"/>
      <c r="C646" s="38"/>
    </row>
    <row r="647">
      <c r="A647" s="38"/>
      <c r="C647" s="38"/>
    </row>
    <row r="648">
      <c r="A648" s="38"/>
      <c r="C648" s="38"/>
    </row>
    <row r="649">
      <c r="A649" s="38"/>
      <c r="C649" s="38"/>
    </row>
    <row r="650">
      <c r="A650" s="38"/>
      <c r="C650" s="38"/>
    </row>
    <row r="651">
      <c r="A651" s="38"/>
      <c r="C651" s="38"/>
    </row>
    <row r="652">
      <c r="A652" s="38"/>
      <c r="C652" s="38"/>
    </row>
    <row r="653">
      <c r="A653" s="38"/>
      <c r="C653" s="38"/>
    </row>
    <row r="654">
      <c r="A654" s="38"/>
      <c r="C654" s="38"/>
    </row>
    <row r="655">
      <c r="A655" s="38"/>
      <c r="C655" s="38"/>
    </row>
    <row r="656">
      <c r="A656" s="38"/>
      <c r="C656" s="38"/>
    </row>
    <row r="657">
      <c r="A657" s="38"/>
      <c r="C657" s="38"/>
    </row>
    <row r="658">
      <c r="A658" s="38"/>
      <c r="C658" s="38"/>
    </row>
    <row r="659">
      <c r="A659" s="38"/>
      <c r="C659" s="38"/>
    </row>
    <row r="660">
      <c r="A660" s="38"/>
      <c r="C660" s="38"/>
    </row>
    <row r="661">
      <c r="A661" s="38"/>
      <c r="C661" s="38"/>
    </row>
    <row r="662">
      <c r="A662" s="38"/>
      <c r="C662" s="38"/>
    </row>
    <row r="663">
      <c r="A663" s="38"/>
      <c r="C663" s="38"/>
    </row>
    <row r="664">
      <c r="A664" s="38"/>
      <c r="C664" s="38"/>
    </row>
    <row r="665">
      <c r="A665" s="38"/>
      <c r="C665" s="38"/>
    </row>
    <row r="666">
      <c r="A666" s="38"/>
      <c r="C666" s="38"/>
    </row>
    <row r="667">
      <c r="A667" s="38"/>
      <c r="C667" s="38"/>
    </row>
    <row r="668">
      <c r="A668" s="38"/>
      <c r="C668" s="38"/>
    </row>
    <row r="669">
      <c r="A669" s="38"/>
      <c r="C669" s="38"/>
    </row>
    <row r="670">
      <c r="A670" s="38"/>
      <c r="C670" s="38"/>
    </row>
    <row r="671">
      <c r="A671" s="38"/>
      <c r="C671" s="38"/>
    </row>
    <row r="672">
      <c r="A672" s="38"/>
      <c r="C672" s="38"/>
    </row>
    <row r="673">
      <c r="A673" s="38"/>
      <c r="C673" s="38"/>
    </row>
    <row r="674">
      <c r="A674" s="38"/>
      <c r="C674" s="38"/>
    </row>
    <row r="675">
      <c r="A675" s="38"/>
      <c r="C675" s="38"/>
    </row>
    <row r="676">
      <c r="A676" s="38"/>
      <c r="C676" s="38"/>
    </row>
    <row r="677">
      <c r="A677" s="38"/>
      <c r="C677" s="38"/>
    </row>
    <row r="678">
      <c r="A678" s="38"/>
      <c r="C678" s="38"/>
    </row>
    <row r="679">
      <c r="A679" s="38"/>
      <c r="C679" s="38"/>
    </row>
    <row r="680">
      <c r="A680" s="38"/>
      <c r="C680" s="38"/>
    </row>
    <row r="681">
      <c r="A681" s="38"/>
      <c r="C681" s="38"/>
    </row>
    <row r="682">
      <c r="A682" s="38"/>
      <c r="C682" s="38"/>
    </row>
    <row r="683">
      <c r="A683" s="38"/>
      <c r="C683" s="38"/>
    </row>
    <row r="684">
      <c r="A684" s="38"/>
      <c r="C684" s="38"/>
    </row>
    <row r="685">
      <c r="A685" s="38"/>
      <c r="C685" s="38"/>
    </row>
    <row r="686">
      <c r="A686" s="38"/>
      <c r="C686" s="38"/>
    </row>
    <row r="687">
      <c r="A687" s="38"/>
      <c r="C687" s="38"/>
    </row>
    <row r="688">
      <c r="A688" s="38"/>
      <c r="C688" s="38"/>
    </row>
    <row r="689">
      <c r="A689" s="38"/>
      <c r="C689" s="38"/>
    </row>
    <row r="690">
      <c r="A690" s="38"/>
      <c r="C690" s="38"/>
    </row>
    <row r="691">
      <c r="A691" s="38"/>
      <c r="C691" s="38"/>
    </row>
    <row r="692">
      <c r="A692" s="38"/>
      <c r="C692" s="38"/>
    </row>
    <row r="693">
      <c r="A693" s="38"/>
      <c r="C693" s="38"/>
    </row>
    <row r="694">
      <c r="A694" s="38"/>
      <c r="C694" s="38"/>
    </row>
    <row r="695">
      <c r="A695" s="38"/>
      <c r="C695" s="38"/>
    </row>
    <row r="696">
      <c r="A696" s="38"/>
      <c r="C696" s="38"/>
    </row>
    <row r="697">
      <c r="A697" s="38"/>
      <c r="C697" s="38"/>
    </row>
    <row r="698">
      <c r="A698" s="38"/>
      <c r="C698" s="38"/>
    </row>
    <row r="699">
      <c r="A699" s="38"/>
      <c r="C699" s="38"/>
    </row>
    <row r="700">
      <c r="A700" s="38"/>
      <c r="C700" s="38"/>
    </row>
    <row r="701">
      <c r="A701" s="38"/>
      <c r="C701" s="38"/>
    </row>
    <row r="702">
      <c r="A702" s="38"/>
      <c r="C702" s="38"/>
    </row>
    <row r="703">
      <c r="A703" s="38"/>
      <c r="C703" s="38"/>
    </row>
    <row r="704">
      <c r="A704" s="38"/>
      <c r="C704" s="38"/>
    </row>
    <row r="705">
      <c r="A705" s="38"/>
      <c r="C705" s="38"/>
    </row>
    <row r="706">
      <c r="A706" s="38"/>
      <c r="C706" s="38"/>
    </row>
    <row r="707">
      <c r="A707" s="38"/>
      <c r="C707" s="38"/>
    </row>
    <row r="708">
      <c r="A708" s="38"/>
      <c r="C708" s="38"/>
    </row>
    <row r="709">
      <c r="A709" s="38"/>
      <c r="C709" s="38"/>
    </row>
    <row r="710">
      <c r="A710" s="38"/>
      <c r="C710" s="38"/>
    </row>
    <row r="711">
      <c r="A711" s="38"/>
      <c r="C711" s="38"/>
    </row>
    <row r="712">
      <c r="A712" s="38"/>
      <c r="C712" s="38"/>
    </row>
    <row r="713">
      <c r="A713" s="38"/>
      <c r="C713" s="38"/>
    </row>
    <row r="714">
      <c r="A714" s="38"/>
      <c r="C714" s="38"/>
    </row>
    <row r="715">
      <c r="A715" s="38"/>
      <c r="C715" s="38"/>
    </row>
    <row r="716">
      <c r="A716" s="38"/>
      <c r="C716" s="38"/>
    </row>
    <row r="717">
      <c r="A717" s="38"/>
      <c r="C717" s="38"/>
    </row>
    <row r="718">
      <c r="A718" s="38"/>
      <c r="C718" s="38"/>
    </row>
    <row r="719">
      <c r="A719" s="38"/>
      <c r="C719" s="38"/>
    </row>
    <row r="720">
      <c r="A720" s="38"/>
      <c r="C720" s="38"/>
    </row>
    <row r="721">
      <c r="A721" s="38"/>
      <c r="C721" s="38"/>
    </row>
    <row r="722">
      <c r="A722" s="38"/>
      <c r="C722" s="38"/>
    </row>
    <row r="723">
      <c r="A723" s="38"/>
      <c r="C723" s="38"/>
    </row>
    <row r="724">
      <c r="A724" s="38"/>
      <c r="C724" s="38"/>
    </row>
    <row r="725">
      <c r="A725" s="38"/>
      <c r="C725" s="38"/>
    </row>
    <row r="726">
      <c r="A726" s="38"/>
      <c r="C726" s="38"/>
    </row>
    <row r="727">
      <c r="A727" s="38"/>
      <c r="C727" s="38"/>
    </row>
    <row r="728">
      <c r="A728" s="38"/>
      <c r="C728" s="38"/>
    </row>
    <row r="729">
      <c r="A729" s="38"/>
      <c r="C729" s="38"/>
    </row>
    <row r="730">
      <c r="A730" s="38"/>
      <c r="C730" s="38"/>
    </row>
    <row r="731">
      <c r="A731" s="38"/>
      <c r="C731" s="38"/>
    </row>
    <row r="732">
      <c r="A732" s="38"/>
      <c r="C732" s="38"/>
    </row>
    <row r="733">
      <c r="A733" s="38"/>
      <c r="C733" s="38"/>
    </row>
    <row r="734">
      <c r="A734" s="38"/>
      <c r="C734" s="38"/>
    </row>
    <row r="735">
      <c r="A735" s="38"/>
      <c r="C735" s="38"/>
    </row>
    <row r="736">
      <c r="A736" s="38"/>
      <c r="C736" s="38"/>
    </row>
    <row r="737">
      <c r="A737" s="38"/>
      <c r="C737" s="38"/>
    </row>
    <row r="738">
      <c r="A738" s="38"/>
      <c r="C738" s="38"/>
    </row>
    <row r="739">
      <c r="A739" s="38"/>
      <c r="C739" s="38"/>
    </row>
    <row r="740">
      <c r="A740" s="38"/>
      <c r="C740" s="38"/>
    </row>
    <row r="741">
      <c r="A741" s="38"/>
      <c r="C741" s="38"/>
    </row>
    <row r="742">
      <c r="A742" s="38"/>
      <c r="C742" s="38"/>
    </row>
    <row r="743">
      <c r="A743" s="38"/>
      <c r="C743" s="38"/>
    </row>
    <row r="744">
      <c r="A744" s="38"/>
      <c r="C744" s="38"/>
    </row>
    <row r="745">
      <c r="A745" s="38"/>
      <c r="C745" s="38"/>
    </row>
    <row r="746">
      <c r="A746" s="38"/>
      <c r="C746" s="38"/>
    </row>
    <row r="747">
      <c r="A747" s="38"/>
      <c r="C747" s="38"/>
    </row>
    <row r="748">
      <c r="A748" s="38"/>
      <c r="C748" s="38"/>
    </row>
    <row r="749">
      <c r="A749" s="38"/>
      <c r="C749" s="38"/>
    </row>
    <row r="750">
      <c r="A750" s="38"/>
      <c r="C750" s="38"/>
    </row>
    <row r="751">
      <c r="A751" s="38"/>
      <c r="C751" s="38"/>
    </row>
    <row r="752">
      <c r="A752" s="38"/>
      <c r="C752" s="38"/>
    </row>
    <row r="753">
      <c r="A753" s="38"/>
      <c r="C753" s="38"/>
    </row>
    <row r="754">
      <c r="A754" s="38"/>
      <c r="C754" s="38"/>
    </row>
    <row r="755">
      <c r="A755" s="38"/>
      <c r="C755" s="38"/>
    </row>
    <row r="756">
      <c r="A756" s="38"/>
      <c r="C756" s="38"/>
    </row>
    <row r="757">
      <c r="A757" s="38"/>
      <c r="C757" s="38"/>
    </row>
    <row r="758">
      <c r="A758" s="38"/>
      <c r="C758" s="38"/>
    </row>
    <row r="759">
      <c r="A759" s="38"/>
      <c r="C759" s="38"/>
    </row>
    <row r="760">
      <c r="A760" s="38"/>
      <c r="C760" s="38"/>
    </row>
    <row r="761">
      <c r="A761" s="38"/>
      <c r="C761" s="38"/>
    </row>
    <row r="762">
      <c r="A762" s="38"/>
      <c r="C762" s="38"/>
    </row>
    <row r="763">
      <c r="A763" s="38"/>
      <c r="C763" s="38"/>
    </row>
    <row r="764">
      <c r="A764" s="38"/>
      <c r="C764" s="38"/>
    </row>
    <row r="765">
      <c r="A765" s="38"/>
      <c r="C765" s="38"/>
    </row>
    <row r="766">
      <c r="A766" s="38"/>
      <c r="C766" s="38"/>
    </row>
    <row r="767">
      <c r="A767" s="38"/>
      <c r="C767" s="38"/>
    </row>
    <row r="768">
      <c r="A768" s="38"/>
      <c r="C768" s="38"/>
    </row>
    <row r="769">
      <c r="A769" s="38"/>
      <c r="C769" s="38"/>
    </row>
    <row r="770">
      <c r="A770" s="38"/>
      <c r="C770" s="38"/>
    </row>
    <row r="771">
      <c r="A771" s="38"/>
      <c r="C771" s="38"/>
    </row>
    <row r="772">
      <c r="A772" s="38"/>
      <c r="C772" s="38"/>
    </row>
    <row r="773">
      <c r="A773" s="38"/>
      <c r="C773" s="38"/>
    </row>
    <row r="774">
      <c r="A774" s="38"/>
      <c r="C774" s="38"/>
    </row>
    <row r="775">
      <c r="A775" s="38"/>
      <c r="C775" s="38"/>
    </row>
    <row r="776">
      <c r="A776" s="38"/>
      <c r="C776" s="38"/>
    </row>
    <row r="777">
      <c r="A777" s="38"/>
      <c r="C777" s="38"/>
    </row>
    <row r="778">
      <c r="A778" s="38"/>
      <c r="C778" s="38"/>
    </row>
    <row r="779">
      <c r="A779" s="38"/>
      <c r="C779" s="38"/>
    </row>
    <row r="780">
      <c r="A780" s="38"/>
      <c r="C780" s="38"/>
    </row>
    <row r="781">
      <c r="A781" s="38"/>
      <c r="C781" s="38"/>
    </row>
    <row r="782">
      <c r="A782" s="38"/>
      <c r="C782" s="38"/>
    </row>
    <row r="783">
      <c r="A783" s="38"/>
      <c r="C783" s="38"/>
    </row>
    <row r="784">
      <c r="A784" s="38"/>
      <c r="C784" s="38"/>
    </row>
    <row r="785">
      <c r="A785" s="38"/>
      <c r="C785" s="38"/>
    </row>
    <row r="786">
      <c r="A786" s="38"/>
      <c r="C786" s="38"/>
    </row>
    <row r="787">
      <c r="A787" s="38"/>
      <c r="C787" s="38"/>
    </row>
    <row r="788">
      <c r="A788" s="38"/>
      <c r="C788" s="38"/>
    </row>
    <row r="789">
      <c r="A789" s="38"/>
      <c r="C789" s="38"/>
    </row>
    <row r="790">
      <c r="A790" s="38"/>
      <c r="C790" s="38"/>
    </row>
    <row r="791">
      <c r="A791" s="38"/>
      <c r="C791" s="38"/>
    </row>
    <row r="792">
      <c r="A792" s="38"/>
      <c r="C792" s="38"/>
    </row>
    <row r="793">
      <c r="A793" s="38"/>
      <c r="C793" s="38"/>
    </row>
    <row r="794">
      <c r="A794" s="38"/>
      <c r="C794" s="38"/>
    </row>
    <row r="795">
      <c r="A795" s="38"/>
      <c r="C795" s="38"/>
    </row>
    <row r="796">
      <c r="A796" s="38"/>
      <c r="C796" s="38"/>
    </row>
    <row r="797">
      <c r="A797" s="38"/>
      <c r="C797" s="38"/>
    </row>
    <row r="798">
      <c r="A798" s="38"/>
      <c r="C798" s="38"/>
    </row>
    <row r="799">
      <c r="A799" s="38"/>
      <c r="C799" s="38"/>
    </row>
    <row r="800">
      <c r="A800" s="38"/>
      <c r="C800" s="38"/>
    </row>
    <row r="801">
      <c r="A801" s="38"/>
      <c r="C801" s="38"/>
    </row>
    <row r="802">
      <c r="A802" s="38"/>
      <c r="C802" s="38"/>
    </row>
    <row r="803">
      <c r="A803" s="38"/>
      <c r="C803" s="38"/>
    </row>
    <row r="804">
      <c r="A804" s="38"/>
      <c r="C804" s="38"/>
    </row>
    <row r="805">
      <c r="A805" s="38"/>
      <c r="C805" s="38"/>
    </row>
    <row r="806">
      <c r="A806" s="38"/>
      <c r="C806" s="38"/>
    </row>
    <row r="807">
      <c r="A807" s="38"/>
      <c r="C807" s="38"/>
    </row>
    <row r="808">
      <c r="A808" s="38"/>
      <c r="C808" s="38"/>
    </row>
    <row r="809">
      <c r="A809" s="38"/>
      <c r="C809" s="38"/>
    </row>
    <row r="810">
      <c r="A810" s="38"/>
      <c r="C810" s="38"/>
    </row>
    <row r="811">
      <c r="A811" s="38"/>
      <c r="C811" s="38"/>
    </row>
    <row r="812">
      <c r="A812" s="38"/>
      <c r="C812" s="38"/>
    </row>
    <row r="813">
      <c r="A813" s="38"/>
      <c r="C813" s="38"/>
    </row>
    <row r="814">
      <c r="A814" s="38"/>
      <c r="C814" s="38"/>
    </row>
    <row r="815">
      <c r="A815" s="38"/>
      <c r="C815" s="38"/>
    </row>
    <row r="816">
      <c r="A816" s="38"/>
      <c r="C816" s="38"/>
    </row>
    <row r="817">
      <c r="A817" s="38"/>
      <c r="C817" s="38"/>
    </row>
    <row r="818">
      <c r="A818" s="38"/>
      <c r="C818" s="38"/>
    </row>
    <row r="819">
      <c r="A819" s="38"/>
      <c r="C819" s="38"/>
    </row>
    <row r="820">
      <c r="A820" s="38"/>
      <c r="C820" s="38"/>
    </row>
    <row r="821">
      <c r="A821" s="38"/>
      <c r="C821" s="38"/>
    </row>
    <row r="822">
      <c r="A822" s="38"/>
      <c r="C822" s="38"/>
    </row>
    <row r="823">
      <c r="A823" s="38"/>
      <c r="C823" s="38"/>
    </row>
    <row r="824">
      <c r="A824" s="38"/>
      <c r="C824" s="38"/>
    </row>
    <row r="825">
      <c r="A825" s="38"/>
      <c r="C825" s="38"/>
    </row>
    <row r="826">
      <c r="A826" s="38"/>
      <c r="C826" s="38"/>
    </row>
    <row r="827">
      <c r="A827" s="38"/>
      <c r="C827" s="38"/>
    </row>
    <row r="828">
      <c r="A828" s="38"/>
      <c r="C828" s="38"/>
    </row>
    <row r="829">
      <c r="A829" s="38"/>
      <c r="C829" s="38"/>
    </row>
    <row r="830">
      <c r="A830" s="38"/>
      <c r="C830" s="38"/>
    </row>
    <row r="831">
      <c r="A831" s="38"/>
      <c r="C831" s="38"/>
    </row>
    <row r="832">
      <c r="A832" s="38"/>
      <c r="C832" s="38"/>
    </row>
    <row r="833">
      <c r="A833" s="38"/>
      <c r="C833" s="38"/>
    </row>
    <row r="834">
      <c r="A834" s="38"/>
      <c r="C834" s="38"/>
    </row>
    <row r="835">
      <c r="A835" s="38"/>
      <c r="C835" s="38"/>
    </row>
    <row r="836">
      <c r="A836" s="38"/>
      <c r="C836" s="38"/>
    </row>
    <row r="837">
      <c r="A837" s="38"/>
      <c r="C837" s="38"/>
    </row>
    <row r="838">
      <c r="A838" s="38"/>
      <c r="C838" s="38"/>
    </row>
    <row r="839">
      <c r="A839" s="38"/>
      <c r="C839" s="38"/>
    </row>
    <row r="840">
      <c r="A840" s="38"/>
      <c r="C840" s="38"/>
    </row>
    <row r="841">
      <c r="A841" s="38"/>
      <c r="C841" s="38"/>
    </row>
    <row r="842">
      <c r="A842" s="38"/>
      <c r="C842" s="38"/>
    </row>
    <row r="843">
      <c r="A843" s="38"/>
      <c r="C843" s="38"/>
    </row>
    <row r="844">
      <c r="A844" s="38"/>
      <c r="C844" s="38"/>
    </row>
    <row r="845">
      <c r="A845" s="38"/>
      <c r="C845" s="38"/>
    </row>
    <row r="846">
      <c r="A846" s="38"/>
      <c r="C846" s="38"/>
    </row>
    <row r="847">
      <c r="A847" s="38"/>
      <c r="C847" s="38"/>
    </row>
    <row r="848">
      <c r="A848" s="38"/>
      <c r="C848" s="38"/>
    </row>
    <row r="849">
      <c r="A849" s="38"/>
      <c r="C849" s="38"/>
    </row>
    <row r="850">
      <c r="A850" s="38"/>
      <c r="C850" s="38"/>
    </row>
    <row r="851">
      <c r="A851" s="38"/>
      <c r="C851" s="38"/>
    </row>
    <row r="852">
      <c r="A852" s="38"/>
      <c r="C852" s="38"/>
    </row>
    <row r="853">
      <c r="A853" s="38"/>
      <c r="C853" s="38"/>
    </row>
    <row r="854">
      <c r="A854" s="38"/>
      <c r="C854" s="38"/>
    </row>
    <row r="855">
      <c r="A855" s="38"/>
      <c r="C855" s="38"/>
    </row>
    <row r="856">
      <c r="A856" s="38"/>
      <c r="C856" s="38"/>
    </row>
    <row r="857">
      <c r="A857" s="38"/>
      <c r="C857" s="38"/>
    </row>
    <row r="858">
      <c r="A858" s="38"/>
      <c r="C858" s="38"/>
    </row>
    <row r="859">
      <c r="A859" s="38"/>
      <c r="C859" s="38"/>
    </row>
    <row r="860">
      <c r="A860" s="38"/>
      <c r="C860" s="38"/>
    </row>
    <row r="861">
      <c r="A861" s="38"/>
      <c r="C861" s="38"/>
    </row>
    <row r="862">
      <c r="A862" s="38"/>
      <c r="C862" s="38"/>
    </row>
    <row r="863">
      <c r="A863" s="38"/>
      <c r="C863" s="38"/>
    </row>
    <row r="864">
      <c r="A864" s="38"/>
      <c r="C864" s="38"/>
    </row>
    <row r="865">
      <c r="A865" s="38"/>
      <c r="C865" s="38"/>
    </row>
    <row r="866">
      <c r="A866" s="38"/>
      <c r="C866" s="38"/>
    </row>
    <row r="867">
      <c r="A867" s="38"/>
      <c r="C867" s="38"/>
    </row>
    <row r="868">
      <c r="A868" s="38"/>
      <c r="C868" s="38"/>
    </row>
    <row r="869">
      <c r="A869" s="38"/>
      <c r="C869" s="38"/>
    </row>
    <row r="870">
      <c r="A870" s="38"/>
      <c r="C870" s="38"/>
    </row>
    <row r="871">
      <c r="A871" s="38"/>
      <c r="C871" s="38"/>
    </row>
    <row r="872">
      <c r="A872" s="38"/>
      <c r="C872" s="38"/>
    </row>
    <row r="873">
      <c r="A873" s="38"/>
      <c r="C873" s="38"/>
    </row>
    <row r="874">
      <c r="A874" s="38"/>
      <c r="C874" s="38"/>
    </row>
    <row r="875">
      <c r="A875" s="38"/>
      <c r="C875" s="38"/>
    </row>
    <row r="876">
      <c r="A876" s="38"/>
      <c r="C876" s="38"/>
    </row>
    <row r="877">
      <c r="A877" s="38"/>
      <c r="C877" s="38"/>
    </row>
    <row r="878">
      <c r="A878" s="38"/>
      <c r="C878" s="38"/>
    </row>
    <row r="879">
      <c r="A879" s="38"/>
      <c r="C879" s="38"/>
    </row>
    <row r="880">
      <c r="A880" s="38"/>
      <c r="C880" s="38"/>
    </row>
    <row r="881">
      <c r="A881" s="38"/>
      <c r="C881" s="38"/>
    </row>
    <row r="882">
      <c r="A882" s="38"/>
      <c r="C882" s="38"/>
    </row>
    <row r="883">
      <c r="A883" s="38"/>
      <c r="C883" s="38"/>
    </row>
    <row r="884">
      <c r="A884" s="38"/>
      <c r="C884" s="38"/>
    </row>
    <row r="885">
      <c r="A885" s="38"/>
      <c r="C885" s="38"/>
    </row>
    <row r="886">
      <c r="A886" s="38"/>
      <c r="C886" s="38"/>
    </row>
    <row r="887">
      <c r="A887" s="38"/>
      <c r="C887" s="38"/>
    </row>
    <row r="888">
      <c r="A888" s="38"/>
      <c r="C888" s="38"/>
    </row>
    <row r="889">
      <c r="A889" s="38"/>
      <c r="C889" s="38"/>
    </row>
    <row r="890">
      <c r="A890" s="38"/>
      <c r="C890" s="38"/>
    </row>
    <row r="891">
      <c r="A891" s="38"/>
      <c r="C891" s="38"/>
    </row>
    <row r="892">
      <c r="A892" s="38"/>
      <c r="C892" s="38"/>
    </row>
    <row r="893">
      <c r="A893" s="38"/>
      <c r="C893" s="38"/>
    </row>
    <row r="894">
      <c r="A894" s="38"/>
      <c r="C894" s="38"/>
    </row>
    <row r="895">
      <c r="A895" s="38"/>
      <c r="C895" s="38"/>
    </row>
    <row r="896">
      <c r="A896" s="38"/>
      <c r="C896" s="38"/>
    </row>
    <row r="897">
      <c r="A897" s="38"/>
      <c r="C897" s="38"/>
    </row>
    <row r="898">
      <c r="A898" s="38"/>
      <c r="C898" s="38"/>
    </row>
    <row r="899">
      <c r="A899" s="38"/>
      <c r="C899" s="38"/>
    </row>
    <row r="900">
      <c r="A900" s="38"/>
      <c r="C900" s="38"/>
    </row>
    <row r="901">
      <c r="A901" s="38"/>
      <c r="C901" s="38"/>
    </row>
    <row r="902">
      <c r="A902" s="38"/>
      <c r="C902" s="38"/>
    </row>
    <row r="903">
      <c r="A903" s="38"/>
      <c r="C903" s="38"/>
    </row>
    <row r="904">
      <c r="A904" s="38"/>
      <c r="C904" s="38"/>
    </row>
    <row r="905">
      <c r="A905" s="38"/>
      <c r="C905" s="38"/>
    </row>
    <row r="906">
      <c r="A906" s="38"/>
      <c r="C906" s="38"/>
    </row>
    <row r="907">
      <c r="A907" s="38"/>
      <c r="C907" s="38"/>
    </row>
    <row r="908">
      <c r="A908" s="38"/>
      <c r="C908" s="38"/>
    </row>
    <row r="909">
      <c r="A909" s="38"/>
      <c r="C909" s="38"/>
    </row>
    <row r="910">
      <c r="A910" s="38"/>
      <c r="C910" s="38"/>
    </row>
    <row r="911">
      <c r="A911" s="38"/>
      <c r="C911" s="38"/>
    </row>
    <row r="912">
      <c r="A912" s="38"/>
      <c r="C912" s="38"/>
    </row>
    <row r="913">
      <c r="A913" s="38"/>
      <c r="C913" s="38"/>
    </row>
    <row r="914">
      <c r="A914" s="38"/>
      <c r="C914" s="38"/>
    </row>
    <row r="915">
      <c r="A915" s="38"/>
      <c r="C915" s="38"/>
    </row>
    <row r="916">
      <c r="A916" s="38"/>
      <c r="C916" s="38"/>
    </row>
    <row r="917">
      <c r="A917" s="38"/>
      <c r="C917" s="38"/>
    </row>
    <row r="918">
      <c r="A918" s="38"/>
      <c r="C918" s="38"/>
    </row>
    <row r="919">
      <c r="A919" s="38"/>
      <c r="C919" s="38"/>
    </row>
    <row r="920">
      <c r="A920" s="38"/>
      <c r="C920" s="38"/>
    </row>
    <row r="921">
      <c r="A921" s="38"/>
      <c r="C921" s="38"/>
    </row>
    <row r="922">
      <c r="A922" s="38"/>
      <c r="C922" s="38"/>
    </row>
    <row r="923">
      <c r="A923" s="38"/>
      <c r="C923" s="38"/>
    </row>
    <row r="924">
      <c r="A924" s="38"/>
      <c r="C924" s="38"/>
    </row>
    <row r="925">
      <c r="A925" s="38"/>
      <c r="C925" s="38"/>
    </row>
    <row r="926">
      <c r="A926" s="38"/>
      <c r="C926" s="38"/>
    </row>
    <row r="927">
      <c r="A927" s="38"/>
      <c r="C927" s="38"/>
    </row>
    <row r="928">
      <c r="A928" s="38"/>
      <c r="C928" s="38"/>
    </row>
    <row r="929">
      <c r="A929" s="38"/>
      <c r="C929" s="38"/>
    </row>
    <row r="930">
      <c r="A930" s="38"/>
      <c r="C930" s="38"/>
    </row>
    <row r="931">
      <c r="A931" s="38"/>
      <c r="C931" s="38"/>
    </row>
    <row r="932">
      <c r="A932" s="38"/>
      <c r="C932" s="38"/>
    </row>
    <row r="933">
      <c r="A933" s="38"/>
      <c r="C933" s="38"/>
    </row>
    <row r="934">
      <c r="A934" s="38"/>
      <c r="C934" s="38"/>
    </row>
    <row r="935">
      <c r="A935" s="38"/>
      <c r="C935" s="38"/>
    </row>
    <row r="936">
      <c r="A936" s="38"/>
      <c r="C936" s="38"/>
    </row>
    <row r="937">
      <c r="A937" s="38"/>
      <c r="C937" s="38"/>
    </row>
    <row r="938">
      <c r="A938" s="38"/>
      <c r="C938" s="38"/>
    </row>
    <row r="939">
      <c r="A939" s="38"/>
      <c r="C939" s="38"/>
    </row>
    <row r="940">
      <c r="A940" s="38"/>
      <c r="C940" s="38"/>
    </row>
    <row r="941">
      <c r="A941" s="38"/>
      <c r="C941" s="38"/>
    </row>
    <row r="942">
      <c r="A942" s="38"/>
      <c r="C942" s="38"/>
    </row>
    <row r="943">
      <c r="A943" s="38"/>
      <c r="C943" s="38"/>
    </row>
    <row r="944">
      <c r="A944" s="38"/>
      <c r="C944" s="38"/>
    </row>
    <row r="945">
      <c r="A945" s="38"/>
      <c r="C945" s="38"/>
    </row>
    <row r="946">
      <c r="A946" s="38"/>
      <c r="C946" s="38"/>
    </row>
    <row r="947">
      <c r="A947" s="38"/>
      <c r="C947" s="38"/>
    </row>
    <row r="948">
      <c r="A948" s="38"/>
      <c r="C948" s="38"/>
    </row>
    <row r="949">
      <c r="A949" s="38"/>
      <c r="C949" s="38"/>
    </row>
    <row r="950">
      <c r="A950" s="38"/>
      <c r="C950" s="38"/>
    </row>
    <row r="951">
      <c r="A951" s="38"/>
      <c r="C951" s="38"/>
    </row>
    <row r="952">
      <c r="A952" s="38"/>
      <c r="C952" s="38"/>
    </row>
    <row r="953">
      <c r="A953" s="38"/>
      <c r="C953" s="38"/>
    </row>
    <row r="954">
      <c r="A954" s="38"/>
      <c r="C954" s="38"/>
    </row>
    <row r="955">
      <c r="A955" s="38"/>
      <c r="C955" s="38"/>
    </row>
    <row r="956">
      <c r="A956" s="38"/>
      <c r="C956" s="38"/>
    </row>
    <row r="957">
      <c r="A957" s="38"/>
      <c r="C957" s="38"/>
    </row>
    <row r="958">
      <c r="A958" s="38"/>
      <c r="C958" s="38"/>
    </row>
    <row r="959">
      <c r="A959" s="38"/>
      <c r="C959" s="38"/>
    </row>
    <row r="960">
      <c r="A960" s="38"/>
      <c r="C960" s="38"/>
    </row>
    <row r="961">
      <c r="A961" s="38"/>
      <c r="C961" s="38"/>
    </row>
    <row r="962">
      <c r="A962" s="38"/>
      <c r="C962" s="38"/>
    </row>
    <row r="963">
      <c r="A963" s="38"/>
      <c r="C963" s="38"/>
    </row>
    <row r="964">
      <c r="A964" s="38"/>
      <c r="C964" s="38"/>
    </row>
    <row r="965">
      <c r="A965" s="38"/>
      <c r="C965" s="38"/>
    </row>
    <row r="966">
      <c r="A966" s="38"/>
      <c r="C966" s="38"/>
    </row>
    <row r="967">
      <c r="A967" s="38"/>
      <c r="C967" s="38"/>
    </row>
    <row r="968">
      <c r="A968" s="38"/>
      <c r="C968" s="38"/>
    </row>
    <row r="969">
      <c r="A969" s="38"/>
      <c r="C969" s="38"/>
    </row>
    <row r="970">
      <c r="A970" s="38"/>
      <c r="C970" s="38"/>
    </row>
    <row r="971">
      <c r="A971" s="38"/>
      <c r="C971" s="38"/>
    </row>
    <row r="972">
      <c r="A972" s="38"/>
      <c r="C972" s="38"/>
    </row>
    <row r="973">
      <c r="A973" s="38"/>
      <c r="C973" s="38"/>
    </row>
    <row r="974">
      <c r="A974" s="38"/>
      <c r="C974" s="38"/>
    </row>
    <row r="975">
      <c r="A975" s="38"/>
      <c r="C975" s="38"/>
    </row>
    <row r="976">
      <c r="A976" s="38"/>
      <c r="C976" s="38"/>
    </row>
    <row r="977">
      <c r="A977" s="38"/>
      <c r="C977" s="38"/>
    </row>
    <row r="978">
      <c r="A978" s="38"/>
      <c r="C978" s="38"/>
    </row>
    <row r="979">
      <c r="A979" s="38"/>
      <c r="C979" s="38"/>
    </row>
    <row r="980">
      <c r="A980" s="38"/>
      <c r="C980" s="38"/>
    </row>
    <row r="981">
      <c r="A981" s="38"/>
      <c r="C981" s="38"/>
    </row>
    <row r="982">
      <c r="A982" s="38"/>
      <c r="C982" s="38"/>
    </row>
    <row r="983">
      <c r="A983" s="38"/>
      <c r="C983" s="38"/>
    </row>
    <row r="984">
      <c r="A984" s="38"/>
      <c r="C984" s="38"/>
    </row>
    <row r="985">
      <c r="A985" s="38"/>
      <c r="C985" s="38"/>
    </row>
    <row r="986">
      <c r="A986" s="38"/>
      <c r="C986" s="38"/>
    </row>
    <row r="987">
      <c r="A987" s="38"/>
      <c r="C987" s="38"/>
    </row>
    <row r="988">
      <c r="A988" s="38"/>
      <c r="C988" s="38"/>
    </row>
    <row r="989">
      <c r="A989" s="38"/>
      <c r="C989" s="38"/>
    </row>
    <row r="990">
      <c r="A990" s="38"/>
      <c r="C990" s="38"/>
    </row>
    <row r="991">
      <c r="A991" s="38"/>
      <c r="C991" s="38"/>
    </row>
    <row r="992">
      <c r="A992" s="38"/>
      <c r="C992" s="38"/>
    </row>
    <row r="993">
      <c r="A993" s="38"/>
      <c r="C993" s="38"/>
    </row>
    <row r="994">
      <c r="A994" s="38"/>
      <c r="C994" s="38"/>
    </row>
    <row r="995">
      <c r="A995" s="38"/>
      <c r="C995" s="38"/>
    </row>
    <row r="996">
      <c r="A996" s="38"/>
      <c r="C996" s="38"/>
    </row>
    <row r="997">
      <c r="A997" s="38"/>
      <c r="C997" s="38"/>
    </row>
    <row r="998">
      <c r="A998" s="38"/>
      <c r="C998" s="38"/>
    </row>
    <row r="999">
      <c r="A999" s="38"/>
      <c r="C999" s="38"/>
    </row>
    <row r="1000">
      <c r="A1000" s="38"/>
      <c r="C1000" s="3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43"/>
    <col customWidth="1" min="2" max="2" width="18.86"/>
    <col customWidth="1" min="3" max="5" width="11.0"/>
    <col customWidth="1" min="6" max="6" width="5.71"/>
    <col customWidth="1" min="7" max="7" width="16.0"/>
    <col customWidth="1" min="8" max="8" width="19.43"/>
    <col customWidth="1" min="9" max="9" width="11.0"/>
    <col customWidth="1" min="10" max="10" width="17.29"/>
  </cols>
  <sheetData>
    <row r="1">
      <c r="A1" s="40" t="str">
        <f>IFERROR(__xludf.DUMMYFUNCTION("sort(unique(Moorings!B:B))"),"#REF!")</f>
        <v>#REF!</v>
      </c>
      <c r="B1" s="41" t="s">
        <v>96</v>
      </c>
      <c r="C1" s="41" t="s">
        <v>97</v>
      </c>
      <c r="D1" s="41" t="s">
        <v>98</v>
      </c>
      <c r="E1" s="41" t="s">
        <v>99</v>
      </c>
      <c r="F1" s="41"/>
      <c r="G1" s="41" t="s">
        <v>100</v>
      </c>
      <c r="H1" s="41" t="s">
        <v>96</v>
      </c>
      <c r="I1" s="41" t="s">
        <v>99</v>
      </c>
    </row>
    <row r="2" ht="15.0" customHeight="1">
      <c r="A2" s="38" t="s">
        <v>51</v>
      </c>
      <c r="B2" s="42" t="s">
        <v>101</v>
      </c>
      <c r="C2" s="42" t="s">
        <v>102</v>
      </c>
      <c r="D2" s="42" t="s">
        <v>103</v>
      </c>
      <c r="E2" s="42"/>
      <c r="F2" s="42"/>
      <c r="G2" s="42">
        <v>1.0</v>
      </c>
      <c r="H2" s="43"/>
      <c r="I2" s="42"/>
    </row>
    <row r="3" ht="15.0" customHeight="1">
      <c r="A3" s="38" t="s">
        <v>72</v>
      </c>
      <c r="B3" s="42" t="s">
        <v>101</v>
      </c>
      <c r="C3" s="42" t="s">
        <v>102</v>
      </c>
      <c r="D3" s="42" t="s">
        <v>103</v>
      </c>
      <c r="E3" s="42"/>
      <c r="F3" s="42"/>
      <c r="G3" s="42"/>
      <c r="H3" s="43"/>
      <c r="I3" s="42"/>
    </row>
    <row r="4" ht="15.0" customHeight="1">
      <c r="A4" s="38" t="s">
        <v>70</v>
      </c>
      <c r="B4" s="44" t="s">
        <v>104</v>
      </c>
      <c r="C4" s="42" t="s">
        <v>102</v>
      </c>
      <c r="D4" s="42" t="s">
        <v>102</v>
      </c>
      <c r="E4" s="42"/>
      <c r="F4" s="42"/>
      <c r="G4" s="42"/>
      <c r="H4" s="43"/>
      <c r="I4" s="42"/>
    </row>
    <row r="5" ht="15.0" customHeight="1">
      <c r="A5" s="38" t="s">
        <v>68</v>
      </c>
      <c r="B5" s="42" t="s">
        <v>101</v>
      </c>
      <c r="C5" s="42" t="s">
        <v>102</v>
      </c>
      <c r="D5" s="42" t="s">
        <v>102</v>
      </c>
      <c r="E5" s="42"/>
      <c r="F5" s="42"/>
      <c r="G5" s="42"/>
      <c r="H5" s="43"/>
      <c r="I5" s="42"/>
    </row>
    <row r="6" ht="15.0" customHeight="1">
      <c r="A6" s="38" t="s">
        <v>66</v>
      </c>
      <c r="B6" s="42" t="s">
        <v>101</v>
      </c>
      <c r="C6" s="42" t="s">
        <v>102</v>
      </c>
      <c r="D6" s="42" t="s">
        <v>102</v>
      </c>
      <c r="E6" s="42" t="s">
        <v>105</v>
      </c>
      <c r="F6" s="42"/>
      <c r="G6" s="42"/>
      <c r="H6" s="43"/>
      <c r="I6" s="42"/>
    </row>
    <row r="7" ht="15.0" customHeight="1">
      <c r="A7" s="38" t="s">
        <v>61</v>
      </c>
      <c r="B7" s="42" t="s">
        <v>101</v>
      </c>
      <c r="C7" s="42" t="s">
        <v>102</v>
      </c>
      <c r="D7" s="42" t="s">
        <v>102</v>
      </c>
      <c r="E7" s="42" t="s">
        <v>106</v>
      </c>
      <c r="F7" s="42"/>
      <c r="G7" s="42"/>
      <c r="H7" s="43"/>
      <c r="I7" s="42"/>
    </row>
    <row r="8" ht="15.0" customHeight="1">
      <c r="A8" s="38" t="s">
        <v>57</v>
      </c>
      <c r="B8" s="45" t="s">
        <v>104</v>
      </c>
      <c r="C8" s="42" t="s">
        <v>102</v>
      </c>
      <c r="D8" s="42" t="s">
        <v>102</v>
      </c>
      <c r="E8" s="42" t="s">
        <v>107</v>
      </c>
      <c r="F8" s="42"/>
      <c r="G8" s="42"/>
      <c r="H8" s="43"/>
      <c r="I8" s="42"/>
    </row>
    <row r="9" ht="15.0" customHeight="1">
      <c r="A9" s="38" t="s">
        <v>25</v>
      </c>
      <c r="B9" s="42" t="s">
        <v>101</v>
      </c>
      <c r="C9" s="42" t="s">
        <v>102</v>
      </c>
      <c r="D9" s="42" t="s">
        <v>103</v>
      </c>
      <c r="E9" s="42"/>
      <c r="F9" s="42"/>
      <c r="G9" s="42">
        <v>1.0</v>
      </c>
      <c r="H9" s="43"/>
      <c r="I9" s="42"/>
    </row>
    <row r="10" ht="15.0" customHeight="1">
      <c r="A10" s="38" t="s">
        <v>43</v>
      </c>
      <c r="B10" s="42" t="s">
        <v>101</v>
      </c>
      <c r="C10" s="42" t="s">
        <v>108</v>
      </c>
      <c r="D10" s="42" t="s">
        <v>103</v>
      </c>
      <c r="E10" s="42"/>
      <c r="F10" s="42"/>
      <c r="G10" s="42"/>
      <c r="H10" s="43"/>
      <c r="I10" s="42"/>
    </row>
    <row r="11" ht="15.0" customHeight="1">
      <c r="A11" s="38" t="s">
        <v>109</v>
      </c>
      <c r="B11" s="44" t="s">
        <v>104</v>
      </c>
      <c r="C11" s="42" t="s">
        <v>108</v>
      </c>
      <c r="D11" s="42" t="s">
        <v>103</v>
      </c>
      <c r="E11" s="42"/>
      <c r="F11" s="42"/>
      <c r="G11" s="42"/>
      <c r="H11" s="43"/>
      <c r="I11" s="42"/>
    </row>
    <row r="12" ht="15.0" customHeight="1">
      <c r="A12" s="38" t="s">
        <v>34</v>
      </c>
      <c r="B12" s="42" t="s">
        <v>101</v>
      </c>
      <c r="C12" s="42" t="s">
        <v>108</v>
      </c>
      <c r="D12" s="42" t="s">
        <v>103</v>
      </c>
      <c r="E12" s="42"/>
      <c r="F12" s="42"/>
      <c r="G12" s="42"/>
      <c r="H12" s="43"/>
      <c r="I12" s="42" t="s">
        <v>110</v>
      </c>
    </row>
    <row r="13" ht="15.0" customHeight="1">
      <c r="A13" s="38" t="s">
        <v>31</v>
      </c>
      <c r="B13" s="42" t="s">
        <v>101</v>
      </c>
      <c r="C13" s="42" t="s">
        <v>108</v>
      </c>
      <c r="D13" s="42" t="s">
        <v>108</v>
      </c>
      <c r="E13" s="42"/>
      <c r="F13" s="42"/>
      <c r="G13" s="42"/>
      <c r="H13" s="43"/>
      <c r="I13" s="42"/>
      <c r="J13" s="43" t="s">
        <v>110</v>
      </c>
    </row>
    <row r="14" ht="15.0" customHeight="1">
      <c r="A14" s="38"/>
      <c r="B14" s="42"/>
      <c r="C14" s="42"/>
      <c r="D14" s="42"/>
      <c r="E14" s="42"/>
      <c r="F14" s="42"/>
      <c r="G14" s="42"/>
      <c r="H14" s="43"/>
      <c r="I14" s="42"/>
      <c r="J14" s="43" t="s">
        <v>110</v>
      </c>
    </row>
    <row r="15" ht="15.0" customHeight="1">
      <c r="A15" s="38"/>
      <c r="B15" s="42"/>
      <c r="C15" s="42"/>
      <c r="D15" s="42"/>
      <c r="E15" s="42"/>
      <c r="F15" s="42"/>
      <c r="G15" s="42"/>
      <c r="H15" s="43"/>
      <c r="I15" s="42"/>
      <c r="J15" s="43" t="s">
        <v>110</v>
      </c>
    </row>
    <row r="16" ht="15.0" customHeight="1">
      <c r="A16" s="38"/>
      <c r="B16" s="42"/>
      <c r="C16" s="42"/>
      <c r="D16" s="42"/>
      <c r="E16" s="42"/>
      <c r="F16" s="42"/>
      <c r="G16" s="42"/>
      <c r="H16" s="43"/>
      <c r="I16" s="42"/>
      <c r="J16" s="43" t="s">
        <v>110</v>
      </c>
    </row>
    <row r="17" ht="15.0" customHeight="1">
      <c r="A17" s="43"/>
      <c r="B17" s="42"/>
      <c r="C17" s="42"/>
      <c r="D17" s="42"/>
      <c r="E17" s="42"/>
      <c r="F17" s="42"/>
      <c r="G17" s="42"/>
      <c r="H17" s="43"/>
      <c r="I17" s="42"/>
      <c r="J17" s="43" t="s">
        <v>110</v>
      </c>
    </row>
    <row r="18" ht="15.0" customHeight="1">
      <c r="A18" s="43"/>
      <c r="B18" s="42"/>
      <c r="C18" s="42"/>
      <c r="D18" s="42"/>
      <c r="E18" s="42"/>
      <c r="F18" s="42"/>
      <c r="G18" s="42"/>
      <c r="H18" s="43"/>
      <c r="I18" s="42"/>
      <c r="J18" s="43" t="s">
        <v>110</v>
      </c>
    </row>
    <row r="19" ht="15.0" customHeight="1">
      <c r="A19" s="43"/>
      <c r="B19" s="42"/>
      <c r="C19" s="42"/>
      <c r="D19" s="42"/>
      <c r="E19" s="42"/>
      <c r="F19" s="42"/>
      <c r="G19" s="42"/>
      <c r="H19" s="43"/>
      <c r="I19" s="42"/>
      <c r="J19" s="43" t="s">
        <v>110</v>
      </c>
    </row>
    <row r="20" ht="15.0" customHeight="1">
      <c r="A20" s="43"/>
      <c r="B20" s="42"/>
      <c r="C20" s="42"/>
      <c r="D20" s="42"/>
      <c r="E20" s="42"/>
      <c r="F20" s="42"/>
      <c r="G20" s="42"/>
      <c r="H20" s="43"/>
      <c r="I20" s="42"/>
      <c r="J20" s="43" t="s">
        <v>110</v>
      </c>
    </row>
    <row r="21" ht="15.0" customHeight="1">
      <c r="A21" s="43"/>
      <c r="B21" s="42"/>
      <c r="C21" s="42"/>
      <c r="D21" s="42"/>
      <c r="E21" s="42"/>
      <c r="F21" s="42"/>
      <c r="G21" s="42"/>
      <c r="H21" s="43"/>
      <c r="I21" s="42"/>
      <c r="J21" s="43" t="s">
        <v>110</v>
      </c>
    </row>
    <row r="22" ht="15.0" customHeight="1">
      <c r="A22" s="43"/>
      <c r="B22" s="42"/>
      <c r="C22" s="42"/>
      <c r="D22" s="42"/>
      <c r="E22" s="42"/>
      <c r="F22" s="42"/>
      <c r="G22" s="42"/>
      <c r="H22" s="43"/>
      <c r="I22" s="42"/>
      <c r="J22" s="43" t="s">
        <v>110</v>
      </c>
    </row>
    <row r="23" ht="15.0" customHeight="1">
      <c r="A23" s="43"/>
      <c r="B23" s="42" t="str">
        <f>CONCATENATE("'",COUNTIF(B2:B22,"yes"),"/",COUNTA(B2:B22))</f>
        <v>'9/12</v>
      </c>
      <c r="C23" s="42" t="str">
        <f t="shared" ref="C23:D23" si="1">CONCATENATE("'",COUNTIF(C2:C22,"1/*")+COUNTIF(C2:C22,"2/*")*2,"/",COUNTIF(C2:C22,"*/1")+COUNTIF(C2:C22,"*/2")*2)</f>
        <v>'20/20</v>
      </c>
      <c r="D23" s="42" t="str">
        <f t="shared" si="1"/>
        <v>'11/11</v>
      </c>
      <c r="E23" s="42"/>
      <c r="F23" s="42"/>
      <c r="G23" s="42"/>
      <c r="H23" s="43"/>
      <c r="I23" s="42"/>
      <c r="J23" s="43" t="s">
        <v>110</v>
      </c>
    </row>
    <row r="24" ht="15.0" customHeight="1">
      <c r="A24" s="43"/>
      <c r="B24" s="42"/>
      <c r="C24" s="42"/>
      <c r="D24" s="42"/>
      <c r="E24" s="42"/>
      <c r="F24" s="42"/>
      <c r="G24" s="42"/>
      <c r="H24" s="43"/>
      <c r="I24" s="42"/>
      <c r="J24" s="43" t="s">
        <v>110</v>
      </c>
    </row>
    <row r="25" ht="15.0" customHeight="1">
      <c r="A25" s="38"/>
      <c r="B25" s="42"/>
      <c r="C25" s="42"/>
      <c r="D25" s="42"/>
      <c r="E25" s="42"/>
      <c r="F25" s="42"/>
      <c r="G25" s="42"/>
      <c r="H25" s="43"/>
      <c r="I25" s="42"/>
      <c r="J25" s="43" t="s">
        <v>110</v>
      </c>
    </row>
    <row r="26" ht="15.0" customHeight="1">
      <c r="A26" s="38"/>
      <c r="B26" s="42"/>
      <c r="C26" s="42"/>
      <c r="D26" s="42"/>
      <c r="E26" s="42"/>
      <c r="F26" s="42"/>
      <c r="G26" s="42"/>
      <c r="H26" s="43"/>
      <c r="I26" s="42"/>
      <c r="J26" s="43" t="s">
        <v>110</v>
      </c>
    </row>
    <row r="27" ht="15.0" customHeight="1">
      <c r="A27" s="38"/>
      <c r="B27" s="42"/>
      <c r="C27" s="42"/>
      <c r="D27" s="42"/>
      <c r="E27" s="42"/>
      <c r="F27" s="42"/>
      <c r="G27" s="42"/>
      <c r="H27" s="43"/>
      <c r="I27" s="42"/>
      <c r="J27" s="43" t="s">
        <v>110</v>
      </c>
    </row>
    <row r="28">
      <c r="A28" s="38"/>
      <c r="B28" s="38"/>
      <c r="C28" s="38"/>
      <c r="D28" s="38"/>
      <c r="E28" s="38"/>
      <c r="F28" s="38"/>
      <c r="G28" s="38"/>
      <c r="H28" s="38"/>
      <c r="I28" s="38"/>
    </row>
    <row r="29">
      <c r="A29" s="38"/>
      <c r="B29" s="38"/>
      <c r="C29" s="38"/>
      <c r="D29" s="38"/>
      <c r="E29" s="38"/>
      <c r="F29" s="38"/>
      <c r="G29" s="38"/>
      <c r="H29" s="38"/>
      <c r="I29" s="38"/>
    </row>
    <row r="30">
      <c r="A30" s="38"/>
      <c r="B30" s="38"/>
      <c r="C30" s="38"/>
      <c r="D30" s="38"/>
      <c r="E30" s="38"/>
      <c r="F30" s="38"/>
      <c r="G30" s="38"/>
      <c r="H30" s="38"/>
      <c r="I30" s="38"/>
    </row>
    <row r="31">
      <c r="A31" s="38"/>
      <c r="B31" s="38"/>
      <c r="C31" s="38"/>
      <c r="D31" s="38"/>
      <c r="E31" s="38"/>
      <c r="F31" s="38"/>
      <c r="G31" s="38"/>
      <c r="H31" s="38"/>
      <c r="I31" s="38"/>
    </row>
    <row r="32">
      <c r="A32" s="38"/>
      <c r="B32" s="38"/>
      <c r="C32" s="38"/>
      <c r="D32" s="38"/>
      <c r="E32" s="38"/>
      <c r="F32" s="38"/>
      <c r="G32" s="38"/>
      <c r="H32" s="38"/>
      <c r="I32" s="38"/>
    </row>
    <row r="33">
      <c r="A33" s="38"/>
      <c r="B33" s="38"/>
      <c r="C33" s="38"/>
      <c r="D33" s="38"/>
      <c r="E33" s="38"/>
      <c r="F33" s="38"/>
      <c r="G33" s="38"/>
      <c r="H33" s="38"/>
      <c r="I33" s="38"/>
    </row>
    <row r="34">
      <c r="A34" s="38"/>
      <c r="B34" s="38"/>
      <c r="C34" s="38"/>
      <c r="D34" s="38"/>
      <c r="E34" s="38"/>
      <c r="F34" s="38"/>
      <c r="G34" s="38"/>
      <c r="H34" s="38"/>
      <c r="I34" s="38"/>
    </row>
    <row r="35">
      <c r="A35" s="38"/>
      <c r="B35" s="38"/>
      <c r="C35" s="38"/>
      <c r="D35" s="38"/>
      <c r="E35" s="38"/>
      <c r="F35" s="38"/>
      <c r="G35" s="38"/>
      <c r="H35" s="38"/>
      <c r="I35" s="38"/>
    </row>
    <row r="36">
      <c r="A36" s="38"/>
      <c r="B36" s="38"/>
      <c r="C36" s="38"/>
      <c r="D36" s="38"/>
      <c r="E36" s="38"/>
      <c r="F36" s="38"/>
      <c r="G36" s="38"/>
      <c r="H36" s="38"/>
      <c r="I36" s="38"/>
    </row>
    <row r="37">
      <c r="A37" s="38"/>
      <c r="B37" s="38"/>
      <c r="C37" s="38"/>
      <c r="D37" s="38"/>
      <c r="E37" s="38"/>
      <c r="F37" s="38"/>
      <c r="G37" s="38"/>
      <c r="H37" s="38"/>
      <c r="I37" s="38"/>
    </row>
    <row r="38">
      <c r="A38" s="38"/>
      <c r="B38" s="38"/>
      <c r="C38" s="38"/>
      <c r="D38" s="38"/>
      <c r="E38" s="38"/>
      <c r="F38" s="38"/>
      <c r="G38" s="38"/>
      <c r="H38" s="38"/>
      <c r="I38" s="38"/>
    </row>
    <row r="39">
      <c r="A39" s="38"/>
      <c r="B39" s="38"/>
      <c r="C39" s="38"/>
      <c r="D39" s="38"/>
      <c r="E39" s="38"/>
      <c r="F39" s="38"/>
      <c r="G39" s="38"/>
      <c r="H39" s="38"/>
      <c r="I39" s="38"/>
    </row>
    <row r="40">
      <c r="A40" s="38"/>
      <c r="B40" s="38"/>
      <c r="C40" s="38"/>
      <c r="D40" s="38"/>
      <c r="E40" s="38"/>
      <c r="F40" s="38"/>
      <c r="G40" s="38"/>
      <c r="H40" s="38"/>
      <c r="I40" s="38"/>
    </row>
    <row r="41">
      <c r="A41" s="38"/>
      <c r="B41" s="38"/>
      <c r="C41" s="38"/>
      <c r="D41" s="38"/>
      <c r="E41" s="38"/>
      <c r="F41" s="38"/>
      <c r="G41" s="38"/>
      <c r="H41" s="38"/>
      <c r="I41" s="38"/>
    </row>
    <row r="42">
      <c r="A42" s="38"/>
      <c r="B42" s="38"/>
      <c r="C42" s="38"/>
      <c r="D42" s="38"/>
      <c r="E42" s="38"/>
      <c r="F42" s="38"/>
      <c r="G42" s="38"/>
      <c r="H42" s="38"/>
      <c r="I42" s="38"/>
    </row>
    <row r="43">
      <c r="A43" s="38"/>
      <c r="B43" s="38"/>
      <c r="C43" s="38"/>
      <c r="D43" s="38"/>
      <c r="E43" s="38"/>
      <c r="F43" s="38"/>
      <c r="G43" s="38"/>
      <c r="H43" s="38"/>
      <c r="I43" s="38"/>
    </row>
    <row r="44">
      <c r="A44" s="38"/>
      <c r="B44" s="38"/>
      <c r="C44" s="38"/>
      <c r="D44" s="38"/>
      <c r="E44" s="38"/>
      <c r="F44" s="38"/>
      <c r="G44" s="38"/>
      <c r="H44" s="38"/>
      <c r="I44" s="38"/>
    </row>
    <row r="45">
      <c r="A45" s="38"/>
      <c r="B45" s="38"/>
      <c r="C45" s="38"/>
      <c r="D45" s="38"/>
      <c r="E45" s="38"/>
      <c r="F45" s="38"/>
      <c r="G45" s="38"/>
      <c r="H45" s="38"/>
      <c r="I45" s="38"/>
    </row>
    <row r="46">
      <c r="A46" s="38"/>
      <c r="B46" s="38"/>
      <c r="C46" s="38"/>
      <c r="D46" s="38"/>
      <c r="E46" s="38"/>
      <c r="F46" s="38"/>
      <c r="G46" s="38"/>
      <c r="H46" s="38"/>
      <c r="I46" s="38"/>
    </row>
    <row r="47">
      <c r="A47" s="38"/>
      <c r="B47" s="38"/>
      <c r="C47" s="38"/>
      <c r="D47" s="38"/>
      <c r="E47" s="38"/>
      <c r="F47" s="38"/>
      <c r="G47" s="38"/>
      <c r="H47" s="38"/>
      <c r="I47" s="38"/>
    </row>
    <row r="48">
      <c r="A48" s="38"/>
      <c r="B48" s="38"/>
      <c r="C48" s="38"/>
      <c r="D48" s="38"/>
      <c r="E48" s="38"/>
      <c r="F48" s="38"/>
      <c r="G48" s="38"/>
      <c r="H48" s="38"/>
      <c r="I48" s="38"/>
    </row>
    <row r="49">
      <c r="A49" s="38"/>
      <c r="B49" s="38"/>
      <c r="C49" s="38"/>
      <c r="D49" s="38"/>
      <c r="E49" s="38"/>
      <c r="F49" s="38"/>
      <c r="G49" s="38"/>
      <c r="H49" s="38"/>
      <c r="I49" s="38"/>
    </row>
    <row r="50">
      <c r="A50" s="38"/>
      <c r="B50" s="38"/>
      <c r="C50" s="38"/>
      <c r="D50" s="38"/>
      <c r="E50" s="38"/>
      <c r="F50" s="38"/>
      <c r="G50" s="38"/>
      <c r="H50" s="38"/>
      <c r="I50" s="38"/>
    </row>
    <row r="51">
      <c r="A51" s="38"/>
      <c r="B51" s="38"/>
      <c r="C51" s="38"/>
      <c r="D51" s="38"/>
      <c r="E51" s="38"/>
      <c r="F51" s="38"/>
      <c r="G51" s="38"/>
      <c r="H51" s="38"/>
      <c r="I51" s="38"/>
    </row>
    <row r="52">
      <c r="A52" s="38"/>
      <c r="B52" s="38"/>
      <c r="C52" s="38"/>
      <c r="D52" s="38"/>
      <c r="E52" s="38"/>
      <c r="F52" s="38"/>
      <c r="G52" s="38"/>
      <c r="H52" s="38"/>
      <c r="I52" s="38"/>
    </row>
    <row r="53">
      <c r="A53" s="38"/>
      <c r="B53" s="38"/>
      <c r="C53" s="38"/>
      <c r="D53" s="38"/>
      <c r="E53" s="38"/>
      <c r="F53" s="38"/>
      <c r="G53" s="38"/>
      <c r="H53" s="38"/>
      <c r="I53" s="38"/>
    </row>
    <row r="54">
      <c r="A54" s="38"/>
      <c r="B54" s="38"/>
      <c r="C54" s="38"/>
      <c r="D54" s="38"/>
      <c r="E54" s="38"/>
      <c r="F54" s="38"/>
      <c r="G54" s="38"/>
      <c r="H54" s="38"/>
      <c r="I54" s="38"/>
    </row>
    <row r="55">
      <c r="A55" s="38"/>
      <c r="B55" s="38"/>
      <c r="C55" s="38"/>
      <c r="D55" s="38"/>
      <c r="E55" s="38"/>
      <c r="F55" s="38"/>
      <c r="G55" s="38"/>
      <c r="H55" s="38"/>
      <c r="I55" s="38"/>
    </row>
    <row r="56">
      <c r="A56" s="38"/>
      <c r="B56" s="38"/>
      <c r="C56" s="38"/>
      <c r="D56" s="38"/>
      <c r="E56" s="38"/>
      <c r="F56" s="38"/>
      <c r="G56" s="38"/>
      <c r="H56" s="38"/>
      <c r="I56" s="38"/>
    </row>
    <row r="57">
      <c r="A57" s="38"/>
      <c r="B57" s="38"/>
      <c r="C57" s="38"/>
      <c r="D57" s="38"/>
      <c r="E57" s="38"/>
      <c r="F57" s="38"/>
      <c r="G57" s="38"/>
      <c r="H57" s="38"/>
      <c r="I57" s="38"/>
    </row>
    <row r="58">
      <c r="A58" s="38"/>
      <c r="B58" s="38"/>
      <c r="C58" s="38"/>
      <c r="D58" s="38"/>
      <c r="E58" s="38"/>
      <c r="F58" s="38"/>
      <c r="G58" s="38"/>
      <c r="H58" s="38"/>
      <c r="I58" s="38"/>
    </row>
    <row r="59">
      <c r="A59" s="38"/>
      <c r="B59" s="38"/>
      <c r="C59" s="38"/>
      <c r="D59" s="38"/>
      <c r="E59" s="38"/>
      <c r="F59" s="38"/>
      <c r="G59" s="38"/>
      <c r="H59" s="38"/>
      <c r="I59" s="38"/>
    </row>
    <row r="60">
      <c r="A60" s="38"/>
      <c r="B60" s="38"/>
      <c r="C60" s="38"/>
      <c r="D60" s="38"/>
      <c r="E60" s="38"/>
      <c r="F60" s="38"/>
      <c r="G60" s="38"/>
      <c r="H60" s="38"/>
      <c r="I60" s="38"/>
    </row>
    <row r="61">
      <c r="A61" s="38"/>
      <c r="B61" s="38"/>
      <c r="C61" s="38"/>
      <c r="D61" s="38"/>
      <c r="E61" s="38"/>
      <c r="F61" s="38"/>
      <c r="G61" s="38"/>
      <c r="H61" s="38"/>
      <c r="I61" s="38"/>
    </row>
    <row r="62">
      <c r="A62" s="38"/>
      <c r="B62" s="38"/>
      <c r="C62" s="38"/>
      <c r="D62" s="38"/>
      <c r="E62" s="38"/>
      <c r="F62" s="38"/>
      <c r="G62" s="38"/>
      <c r="H62" s="38"/>
      <c r="I62" s="38"/>
    </row>
    <row r="63">
      <c r="A63" s="38"/>
      <c r="B63" s="38"/>
      <c r="C63" s="38"/>
      <c r="D63" s="38"/>
      <c r="E63" s="38"/>
      <c r="F63" s="38"/>
      <c r="G63" s="38"/>
      <c r="H63" s="38"/>
      <c r="I63" s="38"/>
    </row>
    <row r="64">
      <c r="A64" s="38"/>
      <c r="B64" s="38"/>
      <c r="C64" s="38"/>
      <c r="D64" s="38"/>
      <c r="E64" s="38"/>
      <c r="F64" s="38"/>
      <c r="G64" s="38"/>
      <c r="H64" s="38"/>
      <c r="I64" s="38"/>
    </row>
    <row r="65">
      <c r="A65" s="38"/>
      <c r="B65" s="38"/>
      <c r="C65" s="38"/>
      <c r="D65" s="38"/>
      <c r="E65" s="38"/>
      <c r="F65" s="38"/>
      <c r="G65" s="38"/>
      <c r="H65" s="38"/>
      <c r="I65" s="38"/>
    </row>
    <row r="66">
      <c r="A66" s="38"/>
      <c r="B66" s="38"/>
      <c r="C66" s="38"/>
      <c r="D66" s="38"/>
      <c r="E66" s="38"/>
      <c r="F66" s="38"/>
      <c r="G66" s="38"/>
      <c r="H66" s="38"/>
      <c r="I66" s="38"/>
    </row>
    <row r="67">
      <c r="A67" s="38"/>
      <c r="B67" s="38"/>
      <c r="C67" s="38"/>
      <c r="D67" s="38"/>
      <c r="E67" s="38"/>
      <c r="F67" s="38"/>
      <c r="G67" s="38"/>
      <c r="H67" s="38"/>
      <c r="I67" s="38"/>
    </row>
    <row r="68">
      <c r="A68" s="38"/>
      <c r="B68" s="38"/>
      <c r="C68" s="38"/>
      <c r="D68" s="38"/>
      <c r="E68" s="38"/>
      <c r="F68" s="38"/>
      <c r="G68" s="38"/>
      <c r="H68" s="38"/>
      <c r="I68" s="38"/>
    </row>
    <row r="69">
      <c r="A69" s="38"/>
      <c r="B69" s="38"/>
      <c r="C69" s="38"/>
      <c r="D69" s="38"/>
      <c r="E69" s="38"/>
      <c r="F69" s="38"/>
      <c r="G69" s="38"/>
      <c r="H69" s="38"/>
      <c r="I69" s="38"/>
    </row>
    <row r="70">
      <c r="A70" s="38"/>
      <c r="B70" s="38"/>
      <c r="C70" s="38"/>
      <c r="D70" s="38"/>
      <c r="E70" s="38"/>
      <c r="F70" s="38"/>
      <c r="G70" s="38"/>
      <c r="H70" s="38"/>
      <c r="I70" s="38"/>
    </row>
    <row r="71">
      <c r="A71" s="38"/>
      <c r="B71" s="38"/>
      <c r="C71" s="38"/>
      <c r="D71" s="38"/>
      <c r="E71" s="38"/>
      <c r="F71" s="38"/>
      <c r="G71" s="38"/>
      <c r="H71" s="38"/>
      <c r="I71" s="38"/>
    </row>
    <row r="72">
      <c r="A72" s="38"/>
      <c r="B72" s="38"/>
      <c r="C72" s="38"/>
      <c r="D72" s="38"/>
      <c r="E72" s="38"/>
      <c r="F72" s="38"/>
      <c r="G72" s="38"/>
      <c r="H72" s="38"/>
      <c r="I72" s="38"/>
    </row>
    <row r="73">
      <c r="A73" s="38"/>
      <c r="B73" s="38"/>
      <c r="C73" s="38"/>
      <c r="D73" s="38"/>
      <c r="E73" s="38"/>
      <c r="F73" s="38"/>
      <c r="G73" s="38"/>
      <c r="H73" s="38"/>
      <c r="I73" s="38"/>
    </row>
    <row r="74">
      <c r="A74" s="38"/>
      <c r="B74" s="38"/>
      <c r="C74" s="38"/>
      <c r="D74" s="38"/>
      <c r="E74" s="38"/>
      <c r="F74" s="38"/>
      <c r="G74" s="38"/>
      <c r="H74" s="38"/>
      <c r="I74" s="38"/>
    </row>
    <row r="75">
      <c r="A75" s="38"/>
      <c r="B75" s="38"/>
      <c r="C75" s="38"/>
      <c r="D75" s="38"/>
      <c r="E75" s="38"/>
      <c r="F75" s="38"/>
      <c r="G75" s="38"/>
      <c r="H75" s="38"/>
      <c r="I75" s="38"/>
    </row>
    <row r="76">
      <c r="A76" s="38"/>
      <c r="B76" s="38"/>
      <c r="C76" s="38"/>
      <c r="D76" s="38"/>
      <c r="E76" s="38"/>
      <c r="F76" s="38"/>
      <c r="G76" s="38"/>
      <c r="H76" s="38"/>
      <c r="I76" s="38"/>
    </row>
    <row r="77">
      <c r="A77" s="38"/>
      <c r="B77" s="38"/>
      <c r="C77" s="38"/>
      <c r="D77" s="38"/>
      <c r="E77" s="38"/>
      <c r="F77" s="38"/>
      <c r="G77" s="38"/>
      <c r="H77" s="38"/>
      <c r="I77" s="38"/>
    </row>
    <row r="78">
      <c r="A78" s="38"/>
      <c r="B78" s="38"/>
      <c r="C78" s="38"/>
      <c r="D78" s="38"/>
      <c r="E78" s="38"/>
      <c r="F78" s="38"/>
      <c r="G78" s="38"/>
      <c r="H78" s="38"/>
      <c r="I78" s="38"/>
    </row>
    <row r="79">
      <c r="A79" s="38"/>
      <c r="B79" s="38"/>
      <c r="C79" s="38"/>
      <c r="D79" s="38"/>
      <c r="E79" s="38"/>
      <c r="F79" s="38"/>
      <c r="G79" s="38"/>
      <c r="H79" s="38"/>
      <c r="I79" s="38"/>
    </row>
    <row r="80">
      <c r="A80" s="38"/>
      <c r="B80" s="38"/>
      <c r="C80" s="38"/>
      <c r="D80" s="38"/>
      <c r="E80" s="38"/>
      <c r="F80" s="38"/>
      <c r="G80" s="38"/>
      <c r="H80" s="38"/>
      <c r="I80" s="38"/>
    </row>
    <row r="81">
      <c r="A81" s="38"/>
      <c r="B81" s="38"/>
      <c r="C81" s="38"/>
      <c r="D81" s="38"/>
      <c r="E81" s="38"/>
      <c r="F81" s="38"/>
      <c r="G81" s="38"/>
      <c r="H81" s="38"/>
      <c r="I81" s="38"/>
    </row>
    <row r="82">
      <c r="A82" s="38"/>
      <c r="B82" s="38"/>
      <c r="C82" s="38"/>
      <c r="D82" s="38"/>
      <c r="E82" s="38"/>
      <c r="F82" s="38"/>
      <c r="G82" s="38"/>
      <c r="H82" s="38"/>
      <c r="I82" s="38"/>
    </row>
    <row r="83">
      <c r="A83" s="38"/>
      <c r="B83" s="38"/>
      <c r="C83" s="38"/>
      <c r="D83" s="38"/>
      <c r="E83" s="38"/>
      <c r="F83" s="38"/>
      <c r="G83" s="38"/>
      <c r="H83" s="38"/>
      <c r="I83" s="38"/>
    </row>
    <row r="84">
      <c r="A84" s="38"/>
      <c r="B84" s="38"/>
      <c r="C84" s="38"/>
      <c r="D84" s="38"/>
      <c r="E84" s="38"/>
      <c r="F84" s="38"/>
      <c r="G84" s="38"/>
      <c r="H84" s="38"/>
      <c r="I84" s="38"/>
    </row>
    <row r="85">
      <c r="A85" s="38"/>
      <c r="B85" s="38"/>
      <c r="C85" s="38"/>
      <c r="D85" s="38"/>
      <c r="E85" s="38"/>
      <c r="F85" s="38"/>
      <c r="G85" s="38"/>
      <c r="H85" s="38"/>
      <c r="I85" s="38"/>
    </row>
    <row r="86">
      <c r="A86" s="38"/>
      <c r="B86" s="38"/>
      <c r="C86" s="38"/>
      <c r="D86" s="38"/>
      <c r="E86" s="38"/>
      <c r="F86" s="38"/>
      <c r="G86" s="38"/>
      <c r="H86" s="38"/>
      <c r="I86" s="38"/>
    </row>
    <row r="87">
      <c r="A87" s="38"/>
      <c r="B87" s="38"/>
      <c r="C87" s="38"/>
      <c r="D87" s="38"/>
      <c r="E87" s="38"/>
      <c r="F87" s="38"/>
      <c r="G87" s="38"/>
      <c r="H87" s="38"/>
      <c r="I87" s="38"/>
    </row>
    <row r="88">
      <c r="A88" s="38"/>
      <c r="B88" s="38"/>
      <c r="C88" s="38"/>
      <c r="D88" s="38"/>
      <c r="E88" s="38"/>
      <c r="F88" s="38"/>
      <c r="G88" s="38"/>
      <c r="H88" s="38"/>
      <c r="I88" s="38"/>
    </row>
    <row r="89">
      <c r="A89" s="38"/>
      <c r="B89" s="38"/>
      <c r="C89" s="38"/>
      <c r="D89" s="38"/>
      <c r="E89" s="38"/>
      <c r="F89" s="38"/>
      <c r="G89" s="38"/>
      <c r="H89" s="38"/>
      <c r="I89" s="38"/>
    </row>
    <row r="90">
      <c r="A90" s="38"/>
      <c r="B90" s="38"/>
      <c r="C90" s="38"/>
      <c r="D90" s="38"/>
      <c r="E90" s="38"/>
      <c r="F90" s="38"/>
      <c r="G90" s="38"/>
      <c r="H90" s="38"/>
      <c r="I90" s="38"/>
    </row>
    <row r="91">
      <c r="A91" s="38"/>
      <c r="B91" s="38"/>
      <c r="C91" s="38"/>
      <c r="D91" s="38"/>
      <c r="E91" s="38"/>
      <c r="F91" s="38"/>
      <c r="G91" s="38"/>
      <c r="H91" s="38"/>
      <c r="I91" s="38"/>
    </row>
    <row r="92">
      <c r="A92" s="38"/>
      <c r="B92" s="38"/>
      <c r="C92" s="38"/>
      <c r="D92" s="38"/>
      <c r="E92" s="38"/>
      <c r="F92" s="38"/>
      <c r="G92" s="38"/>
      <c r="H92" s="38"/>
      <c r="I92" s="38"/>
    </row>
    <row r="93">
      <c r="A93" s="38"/>
      <c r="B93" s="38"/>
      <c r="C93" s="38"/>
      <c r="D93" s="38"/>
      <c r="E93" s="38"/>
      <c r="F93" s="38"/>
      <c r="G93" s="38"/>
      <c r="H93" s="38"/>
      <c r="I93" s="38"/>
    </row>
    <row r="94">
      <c r="A94" s="38"/>
      <c r="B94" s="38"/>
      <c r="C94" s="38"/>
      <c r="D94" s="38"/>
      <c r="E94" s="38"/>
      <c r="F94" s="38"/>
      <c r="G94" s="38"/>
      <c r="H94" s="38"/>
      <c r="I94" s="38"/>
    </row>
    <row r="95">
      <c r="A95" s="38"/>
      <c r="B95" s="38"/>
      <c r="C95" s="38"/>
      <c r="D95" s="38"/>
      <c r="E95" s="38"/>
      <c r="F95" s="38"/>
      <c r="G95" s="38"/>
      <c r="H95" s="38"/>
      <c r="I95" s="38"/>
    </row>
    <row r="96">
      <c r="A96" s="38"/>
      <c r="B96" s="38"/>
      <c r="C96" s="38"/>
      <c r="D96" s="38"/>
      <c r="E96" s="38"/>
      <c r="F96" s="38"/>
      <c r="G96" s="38"/>
      <c r="H96" s="38"/>
      <c r="I96" s="38"/>
    </row>
    <row r="97">
      <c r="A97" s="38"/>
      <c r="B97" s="38"/>
      <c r="C97" s="38"/>
      <c r="D97" s="38"/>
      <c r="E97" s="38"/>
      <c r="F97" s="38"/>
      <c r="G97" s="38"/>
      <c r="H97" s="38"/>
      <c r="I97" s="38"/>
    </row>
    <row r="98">
      <c r="A98" s="38"/>
      <c r="B98" s="38"/>
      <c r="C98" s="38"/>
      <c r="D98" s="38"/>
      <c r="E98" s="38"/>
      <c r="F98" s="38"/>
      <c r="G98" s="38"/>
      <c r="H98" s="38"/>
      <c r="I98" s="38"/>
    </row>
    <row r="99">
      <c r="A99" s="38"/>
      <c r="B99" s="38"/>
      <c r="C99" s="38"/>
      <c r="D99" s="38"/>
      <c r="E99" s="38"/>
      <c r="F99" s="38"/>
      <c r="G99" s="38"/>
      <c r="H99" s="38"/>
      <c r="I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5" width="10.57"/>
    <col customWidth="1" min="26" max="38" width="11.29"/>
    <col customWidth="1" min="39" max="39" width="9.14"/>
  </cols>
  <sheetData>
    <row r="1" ht="12.75" customHeight="1">
      <c r="A1" s="35">
        <v>-0.051411</v>
      </c>
      <c r="B1" s="35">
        <v>-0.047652</v>
      </c>
      <c r="C1" s="35">
        <v>-0.0447</v>
      </c>
      <c r="D1" s="35">
        <v>-0.041559</v>
      </c>
      <c r="E1" s="35">
        <v>-0.039232</v>
      </c>
      <c r="F1" s="35">
        <v>-0.037363</v>
      </c>
      <c r="G1" s="35">
        <v>-0.0357</v>
      </c>
      <c r="H1" s="35">
        <v>-0.032554</v>
      </c>
      <c r="I1" s="35">
        <v>-0.032007</v>
      </c>
      <c r="J1" s="35">
        <v>-0.030468</v>
      </c>
      <c r="K1" s="35">
        <v>-0.029625</v>
      </c>
      <c r="L1" s="35">
        <v>-0.027705</v>
      </c>
      <c r="M1" s="35">
        <v>-0.025744</v>
      </c>
      <c r="N1" s="35">
        <v>-0.024841</v>
      </c>
      <c r="O1" s="35">
        <v>-0.02305</v>
      </c>
      <c r="P1" s="35">
        <v>-0.021267</v>
      </c>
      <c r="Q1" s="35">
        <v>-0.020346</v>
      </c>
      <c r="R1" s="35">
        <v>-0.017228</v>
      </c>
      <c r="S1" s="35">
        <v>-0.015022</v>
      </c>
      <c r="T1" s="35">
        <v>-0.012093</v>
      </c>
      <c r="U1" s="35">
        <v>-0.010029</v>
      </c>
      <c r="V1" s="35">
        <v>-0.007809</v>
      </c>
      <c r="W1" s="35">
        <v>-0.004646</v>
      </c>
      <c r="X1" s="35">
        <v>-0.002635</v>
      </c>
      <c r="Y1" s="35">
        <v>0.0</v>
      </c>
      <c r="Z1" s="35">
        <v>0.001597</v>
      </c>
      <c r="AA1" s="35">
        <v>0.00428</v>
      </c>
      <c r="AB1" s="35">
        <v>0.005905</v>
      </c>
      <c r="AC1" s="35">
        <v>0.007516</v>
      </c>
      <c r="AD1" s="35">
        <v>0.00889</v>
      </c>
      <c r="AE1" s="35">
        <v>0.009586</v>
      </c>
      <c r="AF1" s="35">
        <v>0.010378</v>
      </c>
      <c r="AG1" s="35">
        <v>0.011977</v>
      </c>
      <c r="AH1" s="35">
        <v>0.013844</v>
      </c>
      <c r="AI1" s="35">
        <v>0.013534</v>
      </c>
      <c r="AJ1" s="35">
        <v>0.014132</v>
      </c>
      <c r="AK1" s="35">
        <v>0.015909</v>
      </c>
      <c r="AL1" s="35">
        <v>0.014761</v>
      </c>
      <c r="AM1" s="35">
        <v>0.014474</v>
      </c>
    </row>
    <row r="2" ht="12.75" customHeight="1">
      <c r="A2" s="35">
        <v>-0.052628</v>
      </c>
      <c r="B2" s="35">
        <v>-0.048831</v>
      </c>
      <c r="C2" s="35">
        <v>-0.045848</v>
      </c>
      <c r="D2" s="35">
        <v>-0.043348</v>
      </c>
      <c r="E2" s="35">
        <v>-0.040544</v>
      </c>
      <c r="F2" s="35">
        <v>-0.038788</v>
      </c>
      <c r="G2" s="35">
        <v>-0.036209</v>
      </c>
      <c r="H2" s="35">
        <v>-0.034478</v>
      </c>
      <c r="I2" s="35">
        <v>-0.033211</v>
      </c>
      <c r="J2" s="35">
        <v>-0.031931</v>
      </c>
      <c r="K2" s="35">
        <v>-0.030014</v>
      </c>
      <c r="L2" s="35">
        <v>-0.028355</v>
      </c>
      <c r="M2" s="35">
        <v>-0.026681</v>
      </c>
      <c r="N2" s="35">
        <v>-0.024941</v>
      </c>
      <c r="O2" s="35">
        <v>-0.022624</v>
      </c>
      <c r="P2" s="35">
        <v>-0.021312</v>
      </c>
      <c r="Q2" s="35">
        <v>-0.01898</v>
      </c>
      <c r="R2" s="35">
        <v>-0.018021</v>
      </c>
      <c r="S2" s="35">
        <v>-0.01546</v>
      </c>
      <c r="T2" s="35">
        <v>-0.012208</v>
      </c>
      <c r="U2" s="35">
        <v>-0.010109</v>
      </c>
      <c r="V2" s="35">
        <v>-0.007871</v>
      </c>
      <c r="W2" s="35">
        <v>-0.005189</v>
      </c>
      <c r="X2" s="35">
        <v>-0.002967</v>
      </c>
      <c r="Y2" s="35">
        <v>0.0</v>
      </c>
      <c r="Z2" s="35">
        <v>0.001163</v>
      </c>
      <c r="AA2" s="35">
        <v>0.004182</v>
      </c>
      <c r="AB2" s="35">
        <v>0.005636</v>
      </c>
      <c r="AC2" s="35">
        <v>0.007485</v>
      </c>
      <c r="AD2" s="35">
        <v>0.008542</v>
      </c>
      <c r="AE2" s="35">
        <v>0.010475</v>
      </c>
      <c r="AF2" s="35">
        <v>0.010981</v>
      </c>
      <c r="AG2" s="35">
        <v>0.012826</v>
      </c>
      <c r="AH2" s="35">
        <v>0.013929</v>
      </c>
      <c r="AI2" s="35">
        <v>0.014739</v>
      </c>
      <c r="AJ2" s="35">
        <v>0.015352</v>
      </c>
      <c r="AK2" s="35">
        <v>0.015843</v>
      </c>
      <c r="AL2" s="35">
        <v>0.015529</v>
      </c>
      <c r="AM2" s="35">
        <v>0.015002</v>
      </c>
    </row>
    <row r="3" ht="12.75" customHeight="1">
      <c r="A3" s="35">
        <v>-0.053528</v>
      </c>
      <c r="B3" s="35">
        <v>-0.05045</v>
      </c>
      <c r="C3" s="35">
        <v>-0.046994</v>
      </c>
      <c r="D3" s="35">
        <v>-0.044464</v>
      </c>
      <c r="E3" s="35">
        <v>-0.041745</v>
      </c>
      <c r="F3" s="35">
        <v>-0.039495</v>
      </c>
      <c r="G3" s="35">
        <v>-0.037149</v>
      </c>
      <c r="H3" s="35">
        <v>-0.034765</v>
      </c>
      <c r="I3" s="35">
        <v>-0.033657</v>
      </c>
      <c r="J3" s="35">
        <v>-0.032183</v>
      </c>
      <c r="K3" s="35">
        <v>-0.030769</v>
      </c>
      <c r="L3" s="35">
        <v>-0.028681</v>
      </c>
      <c r="M3" s="35">
        <v>-0.026762</v>
      </c>
      <c r="N3" s="35">
        <v>-0.024997</v>
      </c>
      <c r="O3" s="35">
        <v>-0.0231</v>
      </c>
      <c r="P3" s="35">
        <v>-0.020751</v>
      </c>
      <c r="Q3" s="35">
        <v>-0.020015</v>
      </c>
      <c r="R3" s="35">
        <v>-0.017868</v>
      </c>
      <c r="S3" s="35">
        <v>-0.015276</v>
      </c>
      <c r="T3" s="35">
        <v>-0.012176</v>
      </c>
      <c r="U3" s="35">
        <v>-0.00945</v>
      </c>
      <c r="V3" s="35">
        <v>-0.007231</v>
      </c>
      <c r="W3" s="35">
        <v>-0.005165</v>
      </c>
      <c r="X3" s="35">
        <v>-0.002875</v>
      </c>
      <c r="Y3" s="35">
        <v>0.0</v>
      </c>
      <c r="Z3" s="35">
        <v>0.001991</v>
      </c>
      <c r="AA3" s="35">
        <v>0.004756</v>
      </c>
      <c r="AB3" s="35">
        <v>0.006697</v>
      </c>
      <c r="AC3" s="35">
        <v>0.007653</v>
      </c>
      <c r="AD3" s="35">
        <v>0.009932</v>
      </c>
      <c r="AE3" s="35">
        <v>0.00987</v>
      </c>
      <c r="AF3" s="35">
        <v>0.011944</v>
      </c>
      <c r="AG3" s="35">
        <v>0.013955</v>
      </c>
      <c r="AH3" s="35">
        <v>0.014912</v>
      </c>
      <c r="AI3" s="35">
        <v>0.015611</v>
      </c>
      <c r="AJ3" s="35">
        <v>0.015856</v>
      </c>
      <c r="AK3" s="35">
        <v>0.016899</v>
      </c>
      <c r="AL3" s="35">
        <v>0.016625</v>
      </c>
      <c r="AM3" s="35">
        <v>0.01667</v>
      </c>
    </row>
    <row r="4" ht="12.75" customHeight="1">
      <c r="A4" s="35">
        <v>-0.053511</v>
      </c>
      <c r="B4" s="35">
        <v>-0.050139</v>
      </c>
      <c r="C4" s="35">
        <v>-0.046531</v>
      </c>
      <c r="D4" s="35">
        <v>-0.043551</v>
      </c>
      <c r="E4" s="35">
        <v>-0.04139</v>
      </c>
      <c r="F4" s="35">
        <v>-0.039042</v>
      </c>
      <c r="G4" s="35">
        <v>-0.036672</v>
      </c>
      <c r="H4" s="35">
        <v>-0.034566</v>
      </c>
      <c r="I4" s="35">
        <v>-0.033448</v>
      </c>
      <c r="J4" s="35">
        <v>-0.031797</v>
      </c>
      <c r="K4" s="35">
        <v>-0.030594</v>
      </c>
      <c r="L4" s="35">
        <v>-0.02898</v>
      </c>
      <c r="M4" s="35">
        <v>-0.02703</v>
      </c>
      <c r="N4" s="35">
        <v>-0.025361</v>
      </c>
      <c r="O4" s="35">
        <v>-0.023471</v>
      </c>
      <c r="P4" s="35">
        <v>-0.021515</v>
      </c>
      <c r="Q4" s="35">
        <v>-0.020012</v>
      </c>
      <c r="R4" s="35">
        <v>-0.017715</v>
      </c>
      <c r="S4" s="35">
        <v>-0.015601</v>
      </c>
      <c r="T4" s="35">
        <v>-0.012508</v>
      </c>
      <c r="U4" s="35">
        <v>-0.009659</v>
      </c>
      <c r="V4" s="35">
        <v>-0.007384</v>
      </c>
      <c r="W4" s="35">
        <v>-0.004621</v>
      </c>
      <c r="X4" s="35">
        <v>-0.002946</v>
      </c>
      <c r="Y4" s="35">
        <v>0.0</v>
      </c>
      <c r="Z4" s="35">
        <v>0.002028</v>
      </c>
      <c r="AA4" s="35">
        <v>0.004064</v>
      </c>
      <c r="AB4" s="35">
        <v>0.006375</v>
      </c>
      <c r="AC4" s="35">
        <v>0.007942</v>
      </c>
      <c r="AD4" s="35">
        <v>0.009743</v>
      </c>
      <c r="AE4" s="35">
        <v>0.010893</v>
      </c>
      <c r="AF4" s="35">
        <v>0.012611</v>
      </c>
      <c r="AG4" s="35">
        <v>0.014142</v>
      </c>
      <c r="AH4" s="35">
        <v>0.015243</v>
      </c>
      <c r="AI4" s="35">
        <v>0.015649</v>
      </c>
      <c r="AJ4" s="35">
        <v>0.016589</v>
      </c>
      <c r="AK4" s="35">
        <v>0.017647</v>
      </c>
      <c r="AL4" s="35">
        <v>0.017379</v>
      </c>
      <c r="AM4" s="35">
        <v>0.0171</v>
      </c>
    </row>
    <row r="5" ht="12.75" customHeight="1">
      <c r="A5" s="35">
        <v>-0.051875</v>
      </c>
      <c r="B5" s="35">
        <v>-0.048541</v>
      </c>
      <c r="C5" s="35">
        <v>-0.045243</v>
      </c>
      <c r="D5" s="35">
        <v>-0.042876</v>
      </c>
      <c r="E5" s="35">
        <v>-0.040655</v>
      </c>
      <c r="F5" s="35">
        <v>-0.038762</v>
      </c>
      <c r="G5" s="35">
        <v>-0.0362</v>
      </c>
      <c r="H5" s="35">
        <v>-0.03461</v>
      </c>
      <c r="I5" s="35">
        <v>-0.033311</v>
      </c>
      <c r="J5" s="35">
        <v>-0.031873</v>
      </c>
      <c r="K5" s="35">
        <v>-0.029883</v>
      </c>
      <c r="L5" s="35">
        <v>-0.02843</v>
      </c>
      <c r="M5" s="35">
        <v>-0.026561</v>
      </c>
      <c r="N5" s="35">
        <v>-0.024648</v>
      </c>
      <c r="O5" s="35">
        <v>-0.02268</v>
      </c>
      <c r="P5" s="35">
        <v>-0.020952</v>
      </c>
      <c r="Q5" s="35">
        <v>-0.01959</v>
      </c>
      <c r="R5" s="35">
        <v>-0.01754</v>
      </c>
      <c r="S5" s="35">
        <v>-0.015288</v>
      </c>
      <c r="T5" s="35">
        <v>-0.012376</v>
      </c>
      <c r="U5" s="35">
        <v>-0.00961</v>
      </c>
      <c r="V5" s="35">
        <v>-0.006797</v>
      </c>
      <c r="W5" s="35">
        <v>-0.004637</v>
      </c>
      <c r="X5" s="35">
        <v>-0.002553</v>
      </c>
      <c r="Y5" s="35">
        <v>0.0</v>
      </c>
      <c r="Z5" s="35">
        <v>0.001328</v>
      </c>
      <c r="AA5" s="35">
        <v>0.004286</v>
      </c>
      <c r="AB5" s="35">
        <v>0.005787</v>
      </c>
      <c r="AC5" s="35">
        <v>0.007558</v>
      </c>
      <c r="AD5" s="35">
        <v>0.009097</v>
      </c>
      <c r="AE5" s="35">
        <v>0.010624</v>
      </c>
      <c r="AF5" s="35">
        <v>0.011639</v>
      </c>
      <c r="AG5" s="35">
        <v>0.013955</v>
      </c>
      <c r="AH5" s="35">
        <v>0.014214</v>
      </c>
      <c r="AI5" s="35">
        <v>0.016118</v>
      </c>
      <c r="AJ5" s="35">
        <v>0.016624</v>
      </c>
      <c r="AK5" s="35">
        <v>0.017079</v>
      </c>
      <c r="AL5" s="35">
        <v>0.017172</v>
      </c>
      <c r="AM5" s="35">
        <v>0.016663</v>
      </c>
    </row>
    <row r="6" ht="12.75" customHeight="1">
      <c r="A6" s="35">
        <v>-0.052709</v>
      </c>
      <c r="B6" s="35">
        <v>-0.049356</v>
      </c>
      <c r="C6" s="35">
        <v>-0.046567</v>
      </c>
      <c r="D6" s="35">
        <v>-0.043485</v>
      </c>
      <c r="E6" s="35">
        <v>-0.040969</v>
      </c>
      <c r="F6" s="35">
        <v>-0.038875</v>
      </c>
      <c r="G6" s="35">
        <v>-0.037201</v>
      </c>
      <c r="H6" s="35">
        <v>-0.034643</v>
      </c>
      <c r="I6" s="35">
        <v>-0.033298</v>
      </c>
      <c r="J6" s="35">
        <v>-0.031839</v>
      </c>
      <c r="K6" s="35">
        <v>-0.030005</v>
      </c>
      <c r="L6" s="35">
        <v>-0.028277</v>
      </c>
      <c r="M6" s="35">
        <v>-0.026694</v>
      </c>
      <c r="N6" s="35">
        <v>-0.024632</v>
      </c>
      <c r="O6" s="35">
        <v>-0.02308</v>
      </c>
      <c r="P6" s="35">
        <v>-0.021261</v>
      </c>
      <c r="Q6" s="35">
        <v>-0.019651</v>
      </c>
      <c r="R6" s="35">
        <v>-0.017551</v>
      </c>
      <c r="S6" s="35">
        <v>-0.015085</v>
      </c>
      <c r="T6" s="35">
        <v>-0.012385</v>
      </c>
      <c r="U6" s="35">
        <v>-0.009908</v>
      </c>
      <c r="V6" s="35">
        <v>-0.007434</v>
      </c>
      <c r="W6" s="35">
        <v>-0.004945</v>
      </c>
      <c r="X6" s="35">
        <v>-0.002857</v>
      </c>
      <c r="Y6" s="35">
        <v>0.0</v>
      </c>
      <c r="Z6" s="35">
        <v>0.001952</v>
      </c>
      <c r="AA6" s="35">
        <v>0.004065</v>
      </c>
      <c r="AB6" s="35">
        <v>0.005716</v>
      </c>
      <c r="AC6" s="35">
        <v>0.00728</v>
      </c>
      <c r="AD6" s="35">
        <v>0.008935</v>
      </c>
      <c r="AE6" s="35">
        <v>0.010503</v>
      </c>
      <c r="AF6" s="35">
        <v>0.011424</v>
      </c>
      <c r="AG6" s="35">
        <v>0.013475</v>
      </c>
      <c r="AH6" s="35">
        <v>0.014843</v>
      </c>
      <c r="AI6" s="35">
        <v>0.015424</v>
      </c>
      <c r="AJ6" s="35">
        <v>0.016239</v>
      </c>
      <c r="AK6" s="35">
        <v>0.017217</v>
      </c>
      <c r="AL6" s="35">
        <v>0.017033</v>
      </c>
      <c r="AM6" s="35">
        <v>0.016922</v>
      </c>
    </row>
    <row r="7" ht="12.75" customHeight="1">
      <c r="A7" s="35">
        <v>-0.049339</v>
      </c>
      <c r="B7" s="35">
        <v>-0.046105</v>
      </c>
      <c r="C7" s="35">
        <v>-0.043629</v>
      </c>
      <c r="D7" s="35">
        <v>-0.041122</v>
      </c>
      <c r="E7" s="35">
        <v>-0.038879</v>
      </c>
      <c r="F7" s="35">
        <v>-0.037286</v>
      </c>
      <c r="G7" s="35">
        <v>-0.035098</v>
      </c>
      <c r="H7" s="35">
        <v>-0.033082</v>
      </c>
      <c r="I7" s="35">
        <v>-0.031826</v>
      </c>
      <c r="J7" s="35">
        <v>-0.030328</v>
      </c>
      <c r="K7" s="35">
        <v>-0.02858</v>
      </c>
      <c r="L7" s="35">
        <v>-0.02689</v>
      </c>
      <c r="M7" s="35">
        <v>-0.02505</v>
      </c>
      <c r="N7" s="35">
        <v>-0.023378</v>
      </c>
      <c r="O7" s="35">
        <v>-0.021647</v>
      </c>
      <c r="P7" s="35">
        <v>-0.019914</v>
      </c>
      <c r="Q7" s="35">
        <v>-0.01835</v>
      </c>
      <c r="R7" s="35">
        <v>-0.016554</v>
      </c>
      <c r="S7" s="35">
        <v>-0.014492</v>
      </c>
      <c r="T7" s="35">
        <v>-0.011536</v>
      </c>
      <c r="U7" s="35">
        <v>-0.009036</v>
      </c>
      <c r="V7" s="35">
        <v>-0.006565</v>
      </c>
      <c r="W7" s="35">
        <v>-0.004008</v>
      </c>
      <c r="X7" s="35">
        <v>-0.002118</v>
      </c>
      <c r="Y7" s="35">
        <v>0.0</v>
      </c>
      <c r="Z7" s="35">
        <v>0.002195</v>
      </c>
      <c r="AA7" s="35">
        <v>0.004254</v>
      </c>
      <c r="AB7" s="35">
        <v>0.006071</v>
      </c>
      <c r="AC7" s="35">
        <v>0.007906</v>
      </c>
      <c r="AD7" s="35">
        <v>0.00986</v>
      </c>
      <c r="AE7" s="35">
        <v>0.010667</v>
      </c>
      <c r="AF7" s="35">
        <v>0.012013</v>
      </c>
      <c r="AG7" s="35">
        <v>0.013366</v>
      </c>
      <c r="AH7" s="35">
        <v>0.015182</v>
      </c>
      <c r="AI7" s="35">
        <v>0.016065</v>
      </c>
      <c r="AJ7" s="35">
        <v>0.016758</v>
      </c>
      <c r="AK7" s="35">
        <v>0.017382</v>
      </c>
      <c r="AL7" s="35">
        <v>0.017457</v>
      </c>
      <c r="AM7" s="35">
        <v>0.017214</v>
      </c>
    </row>
    <row r="8" ht="12.75" customHeight="1">
      <c r="A8" s="35">
        <v>-0.048416</v>
      </c>
      <c r="B8" s="35">
        <v>-0.045481</v>
      </c>
      <c r="C8" s="35">
        <v>-0.042728</v>
      </c>
      <c r="D8" s="35">
        <v>-0.040508</v>
      </c>
      <c r="E8" s="35">
        <v>-0.038341</v>
      </c>
      <c r="F8" s="35">
        <v>-0.036219</v>
      </c>
      <c r="G8" s="35">
        <v>-0.034363</v>
      </c>
      <c r="H8" s="35">
        <v>-0.032409</v>
      </c>
      <c r="I8" s="35">
        <v>-0.03102</v>
      </c>
      <c r="J8" s="35">
        <v>-0.029562</v>
      </c>
      <c r="K8" s="35">
        <v>-0.027849</v>
      </c>
      <c r="L8" s="35">
        <v>-0.026366</v>
      </c>
      <c r="M8" s="35">
        <v>-0.024372</v>
      </c>
      <c r="N8" s="35">
        <v>-0.022753</v>
      </c>
      <c r="O8" s="35">
        <v>-0.021068</v>
      </c>
      <c r="P8" s="35">
        <v>-0.019204</v>
      </c>
      <c r="Q8" s="35">
        <v>-0.018004</v>
      </c>
      <c r="R8" s="35">
        <v>-0.016417</v>
      </c>
      <c r="S8" s="35">
        <v>-0.014103</v>
      </c>
      <c r="T8" s="35">
        <v>-0.011273</v>
      </c>
      <c r="U8" s="35">
        <v>-0.009004</v>
      </c>
      <c r="V8" s="35">
        <v>-0.006629</v>
      </c>
      <c r="W8" s="35">
        <v>-0.004522</v>
      </c>
      <c r="X8" s="35">
        <v>-0.002022</v>
      </c>
      <c r="Y8" s="35">
        <v>0.0</v>
      </c>
      <c r="Z8" s="35">
        <v>0.001781</v>
      </c>
      <c r="AA8" s="35">
        <v>0.00363</v>
      </c>
      <c r="AB8" s="35">
        <v>0.005694</v>
      </c>
      <c r="AC8" s="35">
        <v>0.007093</v>
      </c>
      <c r="AD8" s="35">
        <v>0.008402</v>
      </c>
      <c r="AE8" s="35">
        <v>0.009937</v>
      </c>
      <c r="AF8" s="35">
        <v>0.0114</v>
      </c>
      <c r="AG8" s="35">
        <v>0.012993</v>
      </c>
      <c r="AH8" s="35">
        <v>0.014113</v>
      </c>
      <c r="AI8" s="35">
        <v>0.015064</v>
      </c>
      <c r="AJ8" s="35">
        <v>0.016149</v>
      </c>
      <c r="AK8" s="35">
        <v>0.017073</v>
      </c>
      <c r="AL8" s="35">
        <v>0.016738</v>
      </c>
      <c r="AM8" s="35">
        <v>0.016704</v>
      </c>
    </row>
    <row r="9" ht="12.75" customHeight="1">
      <c r="A9" s="35">
        <v>-0.04721</v>
      </c>
      <c r="B9" s="35">
        <v>-0.044339</v>
      </c>
      <c r="C9" s="35">
        <v>-0.041258</v>
      </c>
      <c r="D9" s="35">
        <v>-0.03851</v>
      </c>
      <c r="E9" s="35">
        <v>-0.036619</v>
      </c>
      <c r="F9" s="35">
        <v>-0.034828</v>
      </c>
      <c r="G9" s="35">
        <v>-0.032862</v>
      </c>
      <c r="H9" s="35">
        <v>-0.031322</v>
      </c>
      <c r="I9" s="35">
        <v>-0.030234</v>
      </c>
      <c r="J9" s="35">
        <v>-0.028739</v>
      </c>
      <c r="K9" s="35">
        <v>-0.02682</v>
      </c>
      <c r="L9" s="35">
        <v>-0.02565</v>
      </c>
      <c r="M9" s="35">
        <v>-0.023991</v>
      </c>
      <c r="N9" s="35">
        <v>-0.022386</v>
      </c>
      <c r="O9" s="35">
        <v>-0.020876</v>
      </c>
      <c r="P9" s="35">
        <v>-0.019402</v>
      </c>
      <c r="Q9" s="35">
        <v>-0.017719</v>
      </c>
      <c r="R9" s="35">
        <v>-0.015606</v>
      </c>
      <c r="S9" s="35">
        <v>-0.013554</v>
      </c>
      <c r="T9" s="35">
        <v>-0.011055</v>
      </c>
      <c r="U9" s="35">
        <v>-0.008527</v>
      </c>
      <c r="V9" s="35">
        <v>-0.006343</v>
      </c>
      <c r="W9" s="35">
        <v>-0.004149</v>
      </c>
      <c r="X9" s="35">
        <v>-0.002213</v>
      </c>
      <c r="Y9" s="35">
        <v>0.0</v>
      </c>
      <c r="Z9" s="35">
        <v>0.0019</v>
      </c>
      <c r="AA9" s="35">
        <v>0.004226</v>
      </c>
      <c r="AB9" s="35">
        <v>0.00594</v>
      </c>
      <c r="AC9" s="35">
        <v>0.007407</v>
      </c>
      <c r="AD9" s="35">
        <v>0.008804</v>
      </c>
      <c r="AE9" s="35">
        <v>0.010291</v>
      </c>
      <c r="AF9" s="35">
        <v>0.011569</v>
      </c>
      <c r="AG9" s="35">
        <v>0.01312</v>
      </c>
      <c r="AH9" s="35">
        <v>0.014503</v>
      </c>
      <c r="AI9" s="35">
        <v>0.01556</v>
      </c>
      <c r="AJ9" s="35">
        <v>0.016121</v>
      </c>
      <c r="AK9" s="35">
        <v>0.016752</v>
      </c>
      <c r="AL9" s="35">
        <v>0.016867</v>
      </c>
      <c r="AM9" s="35">
        <v>0.016796</v>
      </c>
    </row>
    <row r="10" ht="12.75" customHeight="1">
      <c r="A10" s="35">
        <v>-0.044845</v>
      </c>
      <c r="B10" s="35">
        <v>-0.041969</v>
      </c>
      <c r="C10" s="35">
        <v>-0.039811</v>
      </c>
      <c r="D10" s="35">
        <v>-0.037424</v>
      </c>
      <c r="E10" s="35">
        <v>-0.035604</v>
      </c>
      <c r="F10" s="35">
        <v>-0.033799</v>
      </c>
      <c r="G10" s="35">
        <v>-0.031935</v>
      </c>
      <c r="H10" s="35">
        <v>-0.030387</v>
      </c>
      <c r="I10" s="35">
        <v>-0.029285</v>
      </c>
      <c r="J10" s="35">
        <v>-0.028081</v>
      </c>
      <c r="K10" s="35">
        <v>-0.026231</v>
      </c>
      <c r="L10" s="35">
        <v>-0.024621</v>
      </c>
      <c r="M10" s="35">
        <v>-0.02304</v>
      </c>
      <c r="N10" s="35">
        <v>-0.021376</v>
      </c>
      <c r="O10" s="35">
        <v>-0.019696</v>
      </c>
      <c r="P10" s="35">
        <v>-0.018293</v>
      </c>
      <c r="Q10" s="35">
        <v>-0.016993</v>
      </c>
      <c r="R10" s="35">
        <v>-0.015379</v>
      </c>
      <c r="S10" s="35">
        <v>-0.013251</v>
      </c>
      <c r="T10" s="35">
        <v>-0.010919</v>
      </c>
      <c r="U10" s="35">
        <v>-0.00869</v>
      </c>
      <c r="V10" s="35">
        <v>-0.006311</v>
      </c>
      <c r="W10" s="35">
        <v>-0.004077</v>
      </c>
      <c r="X10" s="35">
        <v>-0.002121</v>
      </c>
      <c r="Y10" s="35">
        <v>0.0</v>
      </c>
      <c r="Z10" s="35">
        <v>0.001552</v>
      </c>
      <c r="AA10" s="35">
        <v>0.003583</v>
      </c>
      <c r="AB10" s="35">
        <v>0.005403</v>
      </c>
      <c r="AC10" s="35">
        <v>0.006499</v>
      </c>
      <c r="AD10" s="35">
        <v>0.008369</v>
      </c>
      <c r="AE10" s="35">
        <v>0.009587</v>
      </c>
      <c r="AF10" s="35">
        <v>0.010877</v>
      </c>
      <c r="AG10" s="35">
        <v>0.012664</v>
      </c>
      <c r="AH10" s="35">
        <v>0.013391</v>
      </c>
      <c r="AI10" s="35">
        <v>0.014576</v>
      </c>
      <c r="AJ10" s="35">
        <v>0.01531</v>
      </c>
      <c r="AK10" s="35">
        <v>0.01592</v>
      </c>
      <c r="AL10" s="35">
        <v>0.016082</v>
      </c>
      <c r="AM10" s="35">
        <v>0.016015</v>
      </c>
    </row>
    <row r="11" ht="12.75" customHeight="1">
      <c r="A11" s="35">
        <v>-0.044213</v>
      </c>
      <c r="B11" s="35">
        <v>-0.04157</v>
      </c>
      <c r="C11" s="35">
        <v>-0.039085</v>
      </c>
      <c r="D11" s="35">
        <v>-0.03691</v>
      </c>
      <c r="E11" s="35">
        <v>-0.034725</v>
      </c>
      <c r="F11" s="35">
        <v>-0.033115</v>
      </c>
      <c r="G11" s="35">
        <v>-0.031218</v>
      </c>
      <c r="H11" s="35">
        <v>-0.029591</v>
      </c>
      <c r="I11" s="35">
        <v>-0.02828</v>
      </c>
      <c r="J11" s="35">
        <v>-0.026859</v>
      </c>
      <c r="K11" s="35">
        <v>-0.025331</v>
      </c>
      <c r="L11" s="35">
        <v>-0.023806</v>
      </c>
      <c r="M11" s="35">
        <v>-0.022288</v>
      </c>
      <c r="N11" s="35">
        <v>-0.020555</v>
      </c>
      <c r="O11" s="35">
        <v>-0.019224</v>
      </c>
      <c r="P11" s="35">
        <v>-0.01768</v>
      </c>
      <c r="Q11" s="35">
        <v>-0.016379</v>
      </c>
      <c r="R11" s="35">
        <v>-0.014831</v>
      </c>
      <c r="S11" s="35">
        <v>-0.012531</v>
      </c>
      <c r="T11" s="35">
        <v>-0.010486</v>
      </c>
      <c r="U11" s="35">
        <v>-0.007876</v>
      </c>
      <c r="V11" s="35">
        <v>-0.005989</v>
      </c>
      <c r="W11" s="35">
        <v>-0.003951</v>
      </c>
      <c r="X11" s="35">
        <v>-0.002076</v>
      </c>
      <c r="Y11" s="35">
        <v>0.0</v>
      </c>
      <c r="Z11" s="35">
        <v>0.001912</v>
      </c>
      <c r="AA11" s="35">
        <v>0.003572</v>
      </c>
      <c r="AB11" s="35">
        <v>0.005038</v>
      </c>
      <c r="AC11" s="35">
        <v>0.006746</v>
      </c>
      <c r="AD11" s="35">
        <v>0.008131</v>
      </c>
      <c r="AE11" s="35">
        <v>0.009438</v>
      </c>
      <c r="AF11" s="35">
        <v>0.010674</v>
      </c>
      <c r="AG11" s="35">
        <v>0.012274</v>
      </c>
      <c r="AH11" s="35">
        <v>0.013496</v>
      </c>
      <c r="AI11" s="35">
        <v>0.014378</v>
      </c>
      <c r="AJ11" s="35">
        <v>0.015369</v>
      </c>
      <c r="AK11" s="35">
        <v>0.015895</v>
      </c>
      <c r="AL11" s="35">
        <v>0.01589</v>
      </c>
      <c r="AM11" s="35">
        <v>0.01569</v>
      </c>
    </row>
    <row r="12" ht="12.75" customHeight="1">
      <c r="A12" s="35">
        <v>-0.04145</v>
      </c>
      <c r="B12" s="35">
        <v>-0.038926</v>
      </c>
      <c r="C12" s="35">
        <v>-0.036309</v>
      </c>
      <c r="D12" s="35">
        <v>-0.034242</v>
      </c>
      <c r="E12" s="35">
        <v>-0.03261</v>
      </c>
      <c r="F12" s="35">
        <v>-0.030864</v>
      </c>
      <c r="G12" s="35">
        <v>-0.029583</v>
      </c>
      <c r="H12" s="35">
        <v>-0.027968</v>
      </c>
      <c r="I12" s="35">
        <v>-0.026924</v>
      </c>
      <c r="J12" s="35">
        <v>-0.025707</v>
      </c>
      <c r="K12" s="35">
        <v>-0.024246</v>
      </c>
      <c r="L12" s="35">
        <v>-0.023133</v>
      </c>
      <c r="M12" s="35">
        <v>-0.021493</v>
      </c>
      <c r="N12" s="35">
        <v>-0.020262</v>
      </c>
      <c r="O12" s="35">
        <v>-0.018722</v>
      </c>
      <c r="P12" s="35">
        <v>-0.017335</v>
      </c>
      <c r="Q12" s="35">
        <v>-0.016043</v>
      </c>
      <c r="R12" s="35">
        <v>-0.014199</v>
      </c>
      <c r="S12" s="35">
        <v>-0.012312</v>
      </c>
      <c r="T12" s="35">
        <v>-0.01001</v>
      </c>
      <c r="U12" s="35">
        <v>-0.007962</v>
      </c>
      <c r="V12" s="35">
        <v>-0.005665</v>
      </c>
      <c r="W12" s="35">
        <v>-0.003466</v>
      </c>
      <c r="X12" s="35">
        <v>-0.001915</v>
      </c>
      <c r="Y12" s="35">
        <v>0.0</v>
      </c>
      <c r="Z12" s="35">
        <v>0.001812</v>
      </c>
      <c r="AA12" s="35">
        <v>0.003708</v>
      </c>
      <c r="AB12" s="35">
        <v>0.005109</v>
      </c>
      <c r="AC12" s="35">
        <v>0.006754</v>
      </c>
      <c r="AD12" s="35">
        <v>0.007938</v>
      </c>
      <c r="AE12" s="35">
        <v>0.008986</v>
      </c>
      <c r="AF12" s="35">
        <v>0.010296</v>
      </c>
      <c r="AG12" s="35">
        <v>0.01167</v>
      </c>
      <c r="AH12" s="35">
        <v>0.01307</v>
      </c>
      <c r="AI12" s="35">
        <v>0.013979</v>
      </c>
      <c r="AJ12" s="35">
        <v>0.014717</v>
      </c>
      <c r="AK12" s="35">
        <v>0.015099</v>
      </c>
      <c r="AL12" s="35">
        <v>0.01538</v>
      </c>
      <c r="AM12" s="35">
        <v>0.015408</v>
      </c>
    </row>
    <row r="13" ht="12.75" customHeight="1">
      <c r="A13" s="35">
        <v>-0.04</v>
      </c>
      <c r="B13" s="35">
        <v>-0.037504</v>
      </c>
      <c r="C13" s="35">
        <v>-0.035364</v>
      </c>
      <c r="D13" s="35">
        <v>-0.033327</v>
      </c>
      <c r="E13" s="35">
        <v>-0.031655</v>
      </c>
      <c r="F13" s="35">
        <v>-0.030049</v>
      </c>
      <c r="G13" s="35">
        <v>-0.028591</v>
      </c>
      <c r="H13" s="35">
        <v>-0.027292</v>
      </c>
      <c r="I13" s="35">
        <v>-0.026127</v>
      </c>
      <c r="J13" s="35">
        <v>-0.024783</v>
      </c>
      <c r="K13" s="35">
        <v>-0.023255</v>
      </c>
      <c r="L13" s="35">
        <v>-0.021817</v>
      </c>
      <c r="M13" s="35">
        <v>-0.020594</v>
      </c>
      <c r="N13" s="35">
        <v>-0.01888</v>
      </c>
      <c r="O13" s="35">
        <v>-0.017639</v>
      </c>
      <c r="P13" s="35">
        <v>-0.016318</v>
      </c>
      <c r="Q13" s="35">
        <v>-0.015096</v>
      </c>
      <c r="R13" s="35">
        <v>-0.013706</v>
      </c>
      <c r="S13" s="35">
        <v>-0.011756</v>
      </c>
      <c r="T13" s="35">
        <v>-0.009626</v>
      </c>
      <c r="U13" s="35">
        <v>-0.007593</v>
      </c>
      <c r="V13" s="35">
        <v>-0.005448</v>
      </c>
      <c r="W13" s="35">
        <v>-0.003605</v>
      </c>
      <c r="X13" s="35">
        <v>-0.001767</v>
      </c>
      <c r="Y13" s="35">
        <v>0.0</v>
      </c>
      <c r="Z13" s="35">
        <v>0.001707</v>
      </c>
      <c r="AA13" s="35">
        <v>0.003388</v>
      </c>
      <c r="AB13" s="35">
        <v>0.004894</v>
      </c>
      <c r="AC13" s="35">
        <v>0.006086</v>
      </c>
      <c r="AD13" s="35">
        <v>0.007713</v>
      </c>
      <c r="AE13" s="35">
        <v>0.008874</v>
      </c>
      <c r="AF13" s="35">
        <v>0.010171</v>
      </c>
      <c r="AG13" s="35">
        <v>0.011457</v>
      </c>
      <c r="AH13" s="35">
        <v>0.012515</v>
      </c>
      <c r="AI13" s="35">
        <v>0.013561</v>
      </c>
      <c r="AJ13" s="35">
        <v>0.014261</v>
      </c>
      <c r="AK13" s="35">
        <v>0.01494</v>
      </c>
      <c r="AL13" s="35">
        <v>0.014986</v>
      </c>
      <c r="AM13" s="35">
        <v>0.014881</v>
      </c>
    </row>
    <row r="14" ht="12.75" customHeight="1">
      <c r="A14" s="35">
        <v>-0.039252</v>
      </c>
      <c r="B14" s="35">
        <v>-0.036856</v>
      </c>
      <c r="C14" s="35">
        <v>-0.034515</v>
      </c>
      <c r="D14" s="35">
        <v>-0.032529</v>
      </c>
      <c r="E14" s="35">
        <v>-0.03082</v>
      </c>
      <c r="F14" s="35">
        <v>-0.02923</v>
      </c>
      <c r="G14" s="35">
        <v>-0.027702</v>
      </c>
      <c r="H14" s="35">
        <v>-0.026219</v>
      </c>
      <c r="I14" s="35">
        <v>-0.025209</v>
      </c>
      <c r="J14" s="35">
        <v>-0.023931</v>
      </c>
      <c r="K14" s="35">
        <v>-0.022589</v>
      </c>
      <c r="L14" s="35">
        <v>-0.021423</v>
      </c>
      <c r="M14" s="35">
        <v>-0.019987</v>
      </c>
      <c r="N14" s="35">
        <v>-0.018667</v>
      </c>
      <c r="O14" s="35">
        <v>-0.017244</v>
      </c>
      <c r="P14" s="35">
        <v>-0.016047</v>
      </c>
      <c r="Q14" s="35">
        <v>-0.014829</v>
      </c>
      <c r="R14" s="35">
        <v>-0.013497</v>
      </c>
      <c r="S14" s="35">
        <v>-0.011474</v>
      </c>
      <c r="T14" s="35">
        <v>-0.009435</v>
      </c>
      <c r="U14" s="35">
        <v>-0.007294</v>
      </c>
      <c r="V14" s="35">
        <v>-0.005605</v>
      </c>
      <c r="W14" s="35">
        <v>-0.003702</v>
      </c>
      <c r="X14" s="35">
        <v>-0.00191</v>
      </c>
      <c r="Y14" s="35">
        <v>0.0</v>
      </c>
      <c r="Z14" s="35">
        <v>0.001476</v>
      </c>
      <c r="AA14" s="35">
        <v>0.0031</v>
      </c>
      <c r="AB14" s="35">
        <v>0.004439</v>
      </c>
      <c r="AC14" s="35">
        <v>0.00609</v>
      </c>
      <c r="AD14" s="35">
        <v>0.007266</v>
      </c>
      <c r="AE14" s="35">
        <v>0.008395</v>
      </c>
      <c r="AF14" s="35">
        <v>0.009464</v>
      </c>
      <c r="AG14" s="35">
        <v>0.010909</v>
      </c>
      <c r="AH14" s="35">
        <v>0.011934</v>
      </c>
      <c r="AI14" s="35">
        <v>0.012811</v>
      </c>
      <c r="AJ14" s="35">
        <v>0.013521</v>
      </c>
      <c r="AK14" s="35">
        <v>0.014103</v>
      </c>
      <c r="AL14" s="35">
        <v>0.014273</v>
      </c>
      <c r="AM14" s="35">
        <v>0.01428</v>
      </c>
    </row>
    <row r="15" ht="12.75" customHeight="1">
      <c r="A15" s="35">
        <v>-0.036486</v>
      </c>
      <c r="B15" s="35">
        <v>-0.034333</v>
      </c>
      <c r="C15" s="35">
        <v>-0.032228</v>
      </c>
      <c r="D15" s="35">
        <v>-0.030413</v>
      </c>
      <c r="E15" s="35">
        <v>-0.028933</v>
      </c>
      <c r="F15" s="35">
        <v>-0.027502</v>
      </c>
      <c r="G15" s="35">
        <v>-0.026216</v>
      </c>
      <c r="H15" s="35">
        <v>-0.025106</v>
      </c>
      <c r="I15" s="35">
        <v>-0.024065</v>
      </c>
      <c r="J15" s="35">
        <v>-0.022966</v>
      </c>
      <c r="K15" s="35">
        <v>-0.02151</v>
      </c>
      <c r="L15" s="35">
        <v>-0.020297</v>
      </c>
      <c r="M15" s="35">
        <v>-0.01914</v>
      </c>
      <c r="N15" s="35">
        <v>-0.017815</v>
      </c>
      <c r="O15" s="35">
        <v>-0.016512</v>
      </c>
      <c r="P15" s="35">
        <v>-0.015352</v>
      </c>
      <c r="Q15" s="35">
        <v>-0.014055</v>
      </c>
      <c r="R15" s="35">
        <v>-0.012567</v>
      </c>
      <c r="S15" s="35">
        <v>-0.010866</v>
      </c>
      <c r="T15" s="35">
        <v>-0.008927</v>
      </c>
      <c r="U15" s="35">
        <v>-0.007151</v>
      </c>
      <c r="V15" s="35">
        <v>-0.005017</v>
      </c>
      <c r="W15" s="35">
        <v>-0.003217</v>
      </c>
      <c r="X15" s="35">
        <v>-0.001663</v>
      </c>
      <c r="Y15" s="35">
        <v>0.0</v>
      </c>
      <c r="Z15" s="35">
        <v>0.001719</v>
      </c>
      <c r="AA15" s="35">
        <v>0.003364</v>
      </c>
      <c r="AB15" s="35">
        <v>0.004788</v>
      </c>
      <c r="AC15" s="35">
        <v>0.005946</v>
      </c>
      <c r="AD15" s="35">
        <v>0.007242</v>
      </c>
      <c r="AE15" s="35">
        <v>0.008202</v>
      </c>
      <c r="AF15" s="35">
        <v>0.009414</v>
      </c>
      <c r="AG15" s="35">
        <v>0.010704</v>
      </c>
      <c r="AH15" s="35">
        <v>0.011611</v>
      </c>
      <c r="AI15" s="35">
        <v>0.012709</v>
      </c>
      <c r="AJ15" s="35">
        <v>0.013313</v>
      </c>
      <c r="AK15" s="35">
        <v>0.013814</v>
      </c>
      <c r="AL15" s="35">
        <v>0.013972</v>
      </c>
      <c r="AM15" s="35">
        <v>0.013997</v>
      </c>
    </row>
    <row r="16" ht="12.75" customHeight="1">
      <c r="A16" s="35">
        <v>-0.034934</v>
      </c>
      <c r="B16" s="35">
        <v>-0.032765</v>
      </c>
      <c r="C16" s="35">
        <v>-0.030945</v>
      </c>
      <c r="D16" s="35">
        <v>-0.029163</v>
      </c>
      <c r="E16" s="35">
        <v>-0.02773</v>
      </c>
      <c r="F16" s="35">
        <v>-0.026362</v>
      </c>
      <c r="G16" s="35">
        <v>-0.024903</v>
      </c>
      <c r="H16" s="35">
        <v>-0.023795</v>
      </c>
      <c r="I16" s="35">
        <v>-0.022764</v>
      </c>
      <c r="J16" s="35">
        <v>-0.021722</v>
      </c>
      <c r="K16" s="35">
        <v>-0.020388</v>
      </c>
      <c r="L16" s="35">
        <v>-0.019215</v>
      </c>
      <c r="M16" s="35">
        <v>-0.017894</v>
      </c>
      <c r="N16" s="35">
        <v>-0.016781</v>
      </c>
      <c r="O16" s="35">
        <v>-0.01557</v>
      </c>
      <c r="P16" s="35">
        <v>-0.014341</v>
      </c>
      <c r="Q16" s="35">
        <v>-0.013443</v>
      </c>
      <c r="R16" s="35">
        <v>-0.012146</v>
      </c>
      <c r="S16" s="35">
        <v>-0.010416</v>
      </c>
      <c r="T16" s="35">
        <v>-0.008498</v>
      </c>
      <c r="U16" s="35">
        <v>-0.006537</v>
      </c>
      <c r="V16" s="35">
        <v>-0.005038</v>
      </c>
      <c r="W16" s="35">
        <v>-0.003237</v>
      </c>
      <c r="X16" s="35">
        <v>-0.001672</v>
      </c>
      <c r="Y16" s="35">
        <v>0.0</v>
      </c>
      <c r="Z16" s="35">
        <v>0.001456</v>
      </c>
      <c r="AA16" s="35">
        <v>0.002962</v>
      </c>
      <c r="AB16" s="35">
        <v>0.004234</v>
      </c>
      <c r="AC16" s="35">
        <v>0.005486</v>
      </c>
      <c r="AD16" s="35">
        <v>0.006814</v>
      </c>
      <c r="AE16" s="35">
        <v>0.007748</v>
      </c>
      <c r="AF16" s="35">
        <v>0.008796</v>
      </c>
      <c r="AG16" s="35">
        <v>0.009902</v>
      </c>
      <c r="AH16" s="35">
        <v>0.010925</v>
      </c>
      <c r="AI16" s="35">
        <v>0.011827</v>
      </c>
      <c r="AJ16" s="35">
        <v>0.012613</v>
      </c>
      <c r="AK16" s="35">
        <v>0.01298</v>
      </c>
      <c r="AL16" s="35">
        <v>0.01312</v>
      </c>
      <c r="AM16" s="35">
        <v>0.013191</v>
      </c>
    </row>
    <row r="17" ht="12.75" customHeight="1">
      <c r="A17" s="35">
        <v>-0.033471</v>
      </c>
      <c r="B17" s="35">
        <v>-0.031396</v>
      </c>
      <c r="C17" s="35">
        <v>-0.029286</v>
      </c>
      <c r="D17" s="35">
        <v>-0.027604</v>
      </c>
      <c r="E17" s="35">
        <v>-0.026186</v>
      </c>
      <c r="F17" s="35">
        <v>-0.02483</v>
      </c>
      <c r="G17" s="35">
        <v>-0.02361</v>
      </c>
      <c r="H17" s="35">
        <v>-0.022454000000000002</v>
      </c>
      <c r="I17" s="35">
        <v>-0.021458</v>
      </c>
      <c r="J17" s="35">
        <v>-0.020473</v>
      </c>
      <c r="K17" s="35">
        <v>-0.019446</v>
      </c>
      <c r="L17" s="35">
        <v>-0.01852</v>
      </c>
      <c r="M17" s="35">
        <v>-0.017365</v>
      </c>
      <c r="N17" s="35">
        <v>-0.01599</v>
      </c>
      <c r="O17" s="35">
        <v>-0.014926</v>
      </c>
      <c r="P17" s="35">
        <v>-0.01389</v>
      </c>
      <c r="Q17" s="35">
        <v>-0.012798</v>
      </c>
      <c r="R17" s="35">
        <v>-0.011483</v>
      </c>
      <c r="S17" s="35">
        <v>-0.009759</v>
      </c>
      <c r="T17" s="35">
        <v>-0.008011</v>
      </c>
      <c r="U17" s="35">
        <v>-0.006381</v>
      </c>
      <c r="V17" s="35">
        <v>-0.004593</v>
      </c>
      <c r="W17" s="35">
        <v>-0.002989</v>
      </c>
      <c r="X17" s="35">
        <v>-0.00151</v>
      </c>
      <c r="Y17" s="35">
        <v>0.0</v>
      </c>
      <c r="Z17" s="35">
        <v>0.001537</v>
      </c>
      <c r="AA17" s="35">
        <v>0.0029</v>
      </c>
      <c r="AB17" s="35">
        <v>0.0042</v>
      </c>
      <c r="AC17" s="35">
        <v>0.005302</v>
      </c>
      <c r="AD17" s="35">
        <v>0.006479</v>
      </c>
      <c r="AE17" s="35">
        <v>0.007431</v>
      </c>
      <c r="AF17" s="35">
        <v>0.008445</v>
      </c>
      <c r="AG17" s="35">
        <v>0.009557</v>
      </c>
      <c r="AH17" s="35">
        <v>0.010622</v>
      </c>
      <c r="AI17" s="35">
        <v>0.011328</v>
      </c>
      <c r="AJ17" s="35">
        <v>0.011792</v>
      </c>
      <c r="AK17" s="35">
        <v>0.012405</v>
      </c>
      <c r="AL17" s="35">
        <v>0.012641</v>
      </c>
      <c r="AM17" s="35">
        <v>0.012665</v>
      </c>
    </row>
    <row r="18" ht="12.75" customHeight="1">
      <c r="A18" s="35">
        <v>-0.030973</v>
      </c>
      <c r="B18" s="35">
        <v>-0.029138</v>
      </c>
      <c r="C18" s="35">
        <v>-0.027523</v>
      </c>
      <c r="D18" s="35">
        <v>-0.025967</v>
      </c>
      <c r="E18" s="35">
        <v>-0.024703</v>
      </c>
      <c r="F18" s="35">
        <v>-0.02366</v>
      </c>
      <c r="G18" s="35">
        <v>-0.022554</v>
      </c>
      <c r="H18" s="35">
        <v>-0.021533</v>
      </c>
      <c r="I18" s="35">
        <v>-0.020872</v>
      </c>
      <c r="J18" s="35">
        <v>-0.019888</v>
      </c>
      <c r="K18" s="35">
        <v>-0.018487</v>
      </c>
      <c r="L18" s="35">
        <v>-0.017459</v>
      </c>
      <c r="M18" s="35">
        <v>-0.016355</v>
      </c>
      <c r="N18" s="35">
        <v>-0.015352</v>
      </c>
      <c r="O18" s="35">
        <v>-0.014261</v>
      </c>
      <c r="P18" s="35">
        <v>-0.013285</v>
      </c>
      <c r="Q18" s="35">
        <v>-0.012235</v>
      </c>
      <c r="R18" s="35">
        <v>-0.011017</v>
      </c>
      <c r="S18" s="35">
        <v>-0.009551</v>
      </c>
      <c r="T18" s="35">
        <v>-0.00784</v>
      </c>
      <c r="U18" s="35">
        <v>-0.006188</v>
      </c>
      <c r="V18" s="35">
        <v>-0.004524</v>
      </c>
      <c r="W18" s="35">
        <v>-0.002912</v>
      </c>
      <c r="X18" s="35">
        <v>-0.001639</v>
      </c>
      <c r="Y18" s="35">
        <v>0.0</v>
      </c>
      <c r="Z18" s="35">
        <v>0.001284</v>
      </c>
      <c r="AA18" s="35">
        <v>0.002604</v>
      </c>
      <c r="AB18" s="35">
        <v>0.003789</v>
      </c>
      <c r="AC18" s="35">
        <v>0.005077</v>
      </c>
      <c r="AD18" s="35">
        <v>0.006226</v>
      </c>
      <c r="AE18" s="35">
        <v>0.007056</v>
      </c>
      <c r="AF18" s="35">
        <v>0.008026</v>
      </c>
      <c r="AG18" s="35">
        <v>0.00915</v>
      </c>
      <c r="AH18" s="35">
        <v>0.00991</v>
      </c>
      <c r="AI18" s="35">
        <v>0.010748</v>
      </c>
      <c r="AJ18" s="35">
        <v>0.011403</v>
      </c>
      <c r="AK18" s="35">
        <v>0.011785</v>
      </c>
      <c r="AL18" s="35">
        <v>0.011926</v>
      </c>
      <c r="AM18" s="35">
        <v>0.011899</v>
      </c>
    </row>
    <row r="19" ht="12.75" customHeight="1">
      <c r="A19" s="35">
        <v>-0.03037</v>
      </c>
      <c r="B19" s="35">
        <v>-0.028485</v>
      </c>
      <c r="C19" s="35">
        <v>-0.026837</v>
      </c>
      <c r="D19" s="35">
        <v>-0.025272</v>
      </c>
      <c r="E19" s="35">
        <v>-0.023971</v>
      </c>
      <c r="F19" s="35">
        <v>-0.022714</v>
      </c>
      <c r="G19" s="35">
        <v>-0.021543</v>
      </c>
      <c r="H19" s="35">
        <v>-0.020541</v>
      </c>
      <c r="I19" s="35">
        <v>-0.019717</v>
      </c>
      <c r="J19" s="35">
        <v>-0.018738</v>
      </c>
      <c r="K19" s="35">
        <v>-0.017605</v>
      </c>
      <c r="L19" s="35">
        <v>-0.01665</v>
      </c>
      <c r="M19" s="35">
        <v>-0.015625</v>
      </c>
      <c r="N19" s="35">
        <v>-0.014507</v>
      </c>
      <c r="O19" s="35">
        <v>-0.013519</v>
      </c>
      <c r="P19" s="35">
        <v>-0.012484</v>
      </c>
      <c r="Q19" s="35">
        <v>-0.011595</v>
      </c>
      <c r="R19" s="35">
        <v>-0.010503</v>
      </c>
      <c r="S19" s="35">
        <v>-0.008944</v>
      </c>
      <c r="T19" s="35">
        <v>-0.007419</v>
      </c>
      <c r="U19" s="35">
        <v>-0.005775</v>
      </c>
      <c r="V19" s="35">
        <v>-0.004244</v>
      </c>
      <c r="W19" s="35">
        <v>-0.002827</v>
      </c>
      <c r="X19" s="35">
        <v>-0.00143</v>
      </c>
      <c r="Y19" s="35">
        <v>0.0</v>
      </c>
      <c r="Z19" s="35">
        <v>0.001341</v>
      </c>
      <c r="AA19" s="35">
        <v>0.002629</v>
      </c>
      <c r="AB19" s="35">
        <v>0.003824</v>
      </c>
      <c r="AC19" s="35">
        <v>0.004783</v>
      </c>
      <c r="AD19" s="35">
        <v>0.005865</v>
      </c>
      <c r="AE19" s="35">
        <v>0.00676</v>
      </c>
      <c r="AF19" s="35">
        <v>0.007742</v>
      </c>
      <c r="AG19" s="35">
        <v>0.008689</v>
      </c>
      <c r="AH19" s="35">
        <v>0.009487</v>
      </c>
      <c r="AI19" s="35">
        <v>0.010283</v>
      </c>
      <c r="AJ19" s="35">
        <v>0.010798</v>
      </c>
      <c r="AK19" s="35">
        <v>0.011202</v>
      </c>
      <c r="AL19" s="35">
        <v>0.011395</v>
      </c>
      <c r="AM19" s="35">
        <v>0.011444</v>
      </c>
    </row>
    <row r="20" ht="12.75" customHeight="1">
      <c r="A20" s="35">
        <v>-0.02867</v>
      </c>
      <c r="B20" s="35">
        <v>-0.026946</v>
      </c>
      <c r="C20" s="35">
        <v>-0.025098</v>
      </c>
      <c r="D20" s="35">
        <v>-0.023617</v>
      </c>
      <c r="E20" s="35">
        <v>-0.0225</v>
      </c>
      <c r="F20" s="35">
        <v>-0.021384</v>
      </c>
      <c r="G20" s="35">
        <v>-0.02036</v>
      </c>
      <c r="H20" s="35">
        <v>-0.019461</v>
      </c>
      <c r="I20" s="35">
        <v>-0.018674</v>
      </c>
      <c r="J20" s="35">
        <v>-0.017914</v>
      </c>
      <c r="K20" s="35">
        <v>-0.016999</v>
      </c>
      <c r="L20" s="35">
        <v>-0.016222</v>
      </c>
      <c r="M20" s="35">
        <v>-0.015136</v>
      </c>
      <c r="N20" s="35">
        <v>-0.014114</v>
      </c>
      <c r="O20" s="35">
        <v>-0.013189</v>
      </c>
      <c r="P20" s="35">
        <v>-0.012303</v>
      </c>
      <c r="Q20" s="35">
        <v>-0.011268</v>
      </c>
      <c r="R20" s="35">
        <v>-0.010129</v>
      </c>
      <c r="S20" s="35">
        <v>-0.008701</v>
      </c>
      <c r="T20" s="35">
        <v>-0.007166</v>
      </c>
      <c r="U20" s="35">
        <v>-0.005699</v>
      </c>
      <c r="V20" s="35">
        <v>-0.004141</v>
      </c>
      <c r="W20" s="35">
        <v>-0.00265</v>
      </c>
      <c r="X20" s="35">
        <v>-0.001395</v>
      </c>
      <c r="Y20" s="35">
        <v>0.0</v>
      </c>
      <c r="Z20" s="35">
        <v>0.001393</v>
      </c>
      <c r="AA20" s="35">
        <v>0.002557</v>
      </c>
      <c r="AB20" s="35">
        <v>0.003751</v>
      </c>
      <c r="AC20" s="35">
        <v>0.004818</v>
      </c>
      <c r="AD20" s="35">
        <v>0.005647</v>
      </c>
      <c r="AE20" s="35">
        <v>0.006565</v>
      </c>
      <c r="AF20" s="35">
        <v>0.007227</v>
      </c>
      <c r="AG20" s="35">
        <v>0.008327</v>
      </c>
      <c r="AH20" s="35">
        <v>0.009206</v>
      </c>
      <c r="AI20" s="35">
        <v>0.009795</v>
      </c>
      <c r="AJ20" s="35">
        <v>0.010344</v>
      </c>
      <c r="AK20" s="35">
        <v>0.010629</v>
      </c>
      <c r="AL20" s="35">
        <v>0.010951</v>
      </c>
      <c r="AM20" s="35">
        <v>0.01101</v>
      </c>
    </row>
    <row r="21" ht="12.75" customHeight="1">
      <c r="A21" s="35">
        <v>-0.027008</v>
      </c>
      <c r="B21" s="35">
        <v>-0.025397</v>
      </c>
      <c r="C21" s="35">
        <v>-0.024053</v>
      </c>
      <c r="D21" s="35">
        <v>-0.022686</v>
      </c>
      <c r="E21" s="35">
        <v>-0.021543</v>
      </c>
      <c r="F21" s="35">
        <v>-0.020698</v>
      </c>
      <c r="G21" s="35">
        <v>-0.019643</v>
      </c>
      <c r="H21" s="35">
        <v>-0.018827</v>
      </c>
      <c r="I21" s="35">
        <v>-0.01817</v>
      </c>
      <c r="J21" s="35">
        <v>-0.017299</v>
      </c>
      <c r="K21" s="35">
        <v>-0.016077</v>
      </c>
      <c r="L21" s="35">
        <v>-0.015079</v>
      </c>
      <c r="M21" s="35">
        <v>-0.014203</v>
      </c>
      <c r="N21" s="35">
        <v>-0.013322</v>
      </c>
      <c r="O21" s="35">
        <v>-0.012346</v>
      </c>
      <c r="P21" s="35">
        <v>-0.011393</v>
      </c>
      <c r="Q21" s="35">
        <v>-0.010526</v>
      </c>
      <c r="R21" s="35">
        <v>-0.009523</v>
      </c>
      <c r="S21" s="35">
        <v>-0.008217</v>
      </c>
      <c r="T21" s="35">
        <v>-0.006728</v>
      </c>
      <c r="U21" s="35">
        <v>-0.005325</v>
      </c>
      <c r="V21" s="35">
        <v>-0.003904</v>
      </c>
      <c r="W21" s="35">
        <v>-0.0026</v>
      </c>
      <c r="X21" s="35">
        <v>-0.001412</v>
      </c>
      <c r="Y21" s="35">
        <v>0.0</v>
      </c>
      <c r="Z21" s="35">
        <v>0.001142</v>
      </c>
      <c r="AA21" s="35">
        <v>0.002416</v>
      </c>
      <c r="AB21" s="35">
        <v>0.003347</v>
      </c>
      <c r="AC21" s="35">
        <v>0.00443</v>
      </c>
      <c r="AD21" s="35">
        <v>0.00549</v>
      </c>
      <c r="AE21" s="35">
        <v>0.006199</v>
      </c>
      <c r="AF21" s="35">
        <v>0.00712</v>
      </c>
      <c r="AG21" s="35">
        <v>0.007968</v>
      </c>
      <c r="AH21" s="35">
        <v>0.008657</v>
      </c>
      <c r="AI21" s="35">
        <v>0.009407</v>
      </c>
      <c r="AJ21" s="35">
        <v>0.009853</v>
      </c>
      <c r="AK21" s="35">
        <v>0.010224</v>
      </c>
      <c r="AL21" s="35">
        <v>0.010315</v>
      </c>
      <c r="AM21" s="35">
        <v>0.010425</v>
      </c>
    </row>
    <row r="22" ht="12.75" customHeight="1">
      <c r="A22" s="35">
        <v>-0.026433</v>
      </c>
      <c r="B22" s="35">
        <v>-0.02472</v>
      </c>
      <c r="C22" s="35">
        <v>-0.023156</v>
      </c>
      <c r="D22" s="35">
        <v>-0.021785</v>
      </c>
      <c r="E22" s="35">
        <v>-0.020651</v>
      </c>
      <c r="F22" s="35">
        <v>-0.019502</v>
      </c>
      <c r="G22" s="35">
        <v>-0.018582</v>
      </c>
      <c r="H22" s="35">
        <v>-0.017742</v>
      </c>
      <c r="I22" s="35">
        <v>-0.017014</v>
      </c>
      <c r="J22" s="35">
        <v>-0.016227</v>
      </c>
      <c r="K22" s="35">
        <v>-0.015382</v>
      </c>
      <c r="L22" s="35">
        <v>-0.014577</v>
      </c>
      <c r="M22" s="35">
        <v>-0.013672</v>
      </c>
      <c r="N22" s="35">
        <v>-0.012708</v>
      </c>
      <c r="O22" s="35">
        <v>-0.01192</v>
      </c>
      <c r="P22" s="35">
        <v>-0.01096</v>
      </c>
      <c r="Q22" s="35">
        <v>-0.010212</v>
      </c>
      <c r="R22" s="35">
        <v>-0.009247</v>
      </c>
      <c r="S22" s="35">
        <v>-0.007861</v>
      </c>
      <c r="T22" s="35">
        <v>-0.006543</v>
      </c>
      <c r="U22" s="35">
        <v>-0.0051</v>
      </c>
      <c r="V22" s="35">
        <v>-0.003745</v>
      </c>
      <c r="W22" s="35">
        <v>-0.002413</v>
      </c>
      <c r="X22" s="35">
        <v>-0.001236</v>
      </c>
      <c r="Y22" s="35">
        <v>0.0</v>
      </c>
      <c r="Z22" s="35">
        <v>0.001225</v>
      </c>
      <c r="AA22" s="35">
        <v>0.002364</v>
      </c>
      <c r="AB22" s="35">
        <v>0.003252</v>
      </c>
      <c r="AC22" s="35">
        <v>0.004308</v>
      </c>
      <c r="AD22" s="35">
        <v>0.005171</v>
      </c>
      <c r="AE22" s="35">
        <v>0.005908</v>
      </c>
      <c r="AF22" s="35">
        <v>0.006683</v>
      </c>
      <c r="AG22" s="35">
        <v>0.007482</v>
      </c>
      <c r="AH22" s="35">
        <v>0.008191</v>
      </c>
      <c r="AI22" s="35">
        <v>0.008757</v>
      </c>
      <c r="AJ22" s="35">
        <v>0.009244</v>
      </c>
      <c r="AK22" s="35">
        <v>0.009608</v>
      </c>
      <c r="AL22" s="35">
        <v>0.009858</v>
      </c>
      <c r="AM22" s="35">
        <v>0.009979</v>
      </c>
    </row>
    <row r="23" ht="12.75" customHeight="1">
      <c r="A23" s="35">
        <v>-0.024526</v>
      </c>
      <c r="B23" s="35">
        <v>-0.023116</v>
      </c>
      <c r="C23" s="35">
        <v>-0.021587</v>
      </c>
      <c r="D23" s="35">
        <v>-0.020398</v>
      </c>
      <c r="E23" s="35">
        <v>-0.01946</v>
      </c>
      <c r="F23" s="35">
        <v>-0.018626</v>
      </c>
      <c r="G23" s="35">
        <v>-0.017767</v>
      </c>
      <c r="H23" s="35">
        <v>-0.017048</v>
      </c>
      <c r="I23" s="35">
        <v>-0.016478</v>
      </c>
      <c r="J23" s="35">
        <v>-0.015693</v>
      </c>
      <c r="K23" s="35">
        <v>-0.014872</v>
      </c>
      <c r="L23" s="35">
        <v>-0.014185</v>
      </c>
      <c r="M23" s="35">
        <v>-0.013299</v>
      </c>
      <c r="N23" s="35">
        <v>-0.012408</v>
      </c>
      <c r="O23" s="35">
        <v>-0.011518</v>
      </c>
      <c r="P23" s="35">
        <v>-0.010817</v>
      </c>
      <c r="Q23" s="35">
        <v>-0.009922</v>
      </c>
      <c r="R23" s="35">
        <v>-0.00888</v>
      </c>
      <c r="S23" s="35">
        <v>-0.007622</v>
      </c>
      <c r="T23" s="35">
        <v>-0.006309</v>
      </c>
      <c r="U23" s="35">
        <v>-0.005041</v>
      </c>
      <c r="V23" s="35">
        <v>-0.003664</v>
      </c>
      <c r="W23" s="35">
        <v>-0.002266</v>
      </c>
      <c r="X23" s="35">
        <v>-0.001215</v>
      </c>
      <c r="Y23" s="35">
        <v>0.0</v>
      </c>
      <c r="Z23" s="35">
        <v>0.001184</v>
      </c>
      <c r="AA23" s="35">
        <v>0.002339</v>
      </c>
      <c r="AB23" s="35">
        <v>0.003385</v>
      </c>
      <c r="AC23" s="35">
        <v>0.004255</v>
      </c>
      <c r="AD23" s="35">
        <v>0.005025</v>
      </c>
      <c r="AE23" s="35">
        <v>0.005811</v>
      </c>
      <c r="AF23" s="35">
        <v>0.006452</v>
      </c>
      <c r="AG23" s="35">
        <v>0.007278</v>
      </c>
      <c r="AH23" s="35">
        <v>0.008005</v>
      </c>
      <c r="AI23" s="35">
        <v>0.008483</v>
      </c>
      <c r="AJ23" s="35">
        <v>0.008915</v>
      </c>
      <c r="AK23" s="35">
        <v>0.009136</v>
      </c>
      <c r="AL23" s="35">
        <v>0.009387</v>
      </c>
      <c r="AM23" s="35">
        <v>0.009522</v>
      </c>
    </row>
    <row r="24" ht="12.75" customHeight="1">
      <c r="A24" s="35">
        <v>-0.023678</v>
      </c>
      <c r="B24" s="35">
        <v>-0.022193</v>
      </c>
      <c r="C24" s="35">
        <v>-0.021037</v>
      </c>
      <c r="D24" s="35">
        <v>-0.019789</v>
      </c>
      <c r="E24" s="35">
        <v>-0.018738</v>
      </c>
      <c r="F24" s="35">
        <v>-0.017894</v>
      </c>
      <c r="G24" s="35">
        <v>-0.017068</v>
      </c>
      <c r="H24" s="35">
        <v>-0.016327</v>
      </c>
      <c r="I24" s="35">
        <v>-0.015685</v>
      </c>
      <c r="J24" s="35">
        <v>-0.01499</v>
      </c>
      <c r="K24" s="35">
        <v>-0.01395</v>
      </c>
      <c r="L24" s="35">
        <v>-0.013096</v>
      </c>
      <c r="M24" s="35">
        <v>-0.012336</v>
      </c>
      <c r="N24" s="35">
        <v>-0.01157</v>
      </c>
      <c r="O24" s="35">
        <v>-0.010748</v>
      </c>
      <c r="P24" s="35">
        <v>-0.009884</v>
      </c>
      <c r="Q24" s="35">
        <v>-0.009214</v>
      </c>
      <c r="R24" s="35">
        <v>-0.008314</v>
      </c>
      <c r="S24" s="35">
        <v>-0.007176</v>
      </c>
      <c r="T24" s="35">
        <v>-0.005901</v>
      </c>
      <c r="U24" s="35">
        <v>-0.004613</v>
      </c>
      <c r="V24" s="35">
        <v>-0.003364</v>
      </c>
      <c r="W24" s="35">
        <v>-0.002269</v>
      </c>
      <c r="X24" s="35">
        <v>-0.001158</v>
      </c>
      <c r="Y24" s="35">
        <v>0.0</v>
      </c>
      <c r="Z24" s="35">
        <v>0.001103</v>
      </c>
      <c r="AA24" s="35">
        <v>0.00204</v>
      </c>
      <c r="AB24" s="35">
        <v>0.003</v>
      </c>
      <c r="AC24" s="35">
        <v>0.00397</v>
      </c>
      <c r="AD24" s="35">
        <v>0.004842</v>
      </c>
      <c r="AE24" s="35">
        <v>0.005482</v>
      </c>
      <c r="AF24" s="35">
        <v>0.006213</v>
      </c>
      <c r="AG24" s="35">
        <v>0.006949</v>
      </c>
      <c r="AH24" s="35">
        <v>0.007618</v>
      </c>
      <c r="AI24" s="35">
        <v>0.008084</v>
      </c>
      <c r="AJ24" s="35">
        <v>0.008419</v>
      </c>
      <c r="AK24" s="35">
        <v>0.008785</v>
      </c>
      <c r="AL24" s="35">
        <v>0.008895</v>
      </c>
      <c r="AM24" s="35">
        <v>0.00907</v>
      </c>
    </row>
    <row r="25" ht="12.75" customHeight="1">
      <c r="A25" s="35">
        <v>-0.022699</v>
      </c>
      <c r="B25" s="35">
        <v>-0.021187</v>
      </c>
      <c r="C25" s="35">
        <v>-0.019774</v>
      </c>
      <c r="D25" s="35">
        <v>-0.01861</v>
      </c>
      <c r="E25" s="35">
        <v>-0.017694</v>
      </c>
      <c r="F25" s="35">
        <v>-0.016827</v>
      </c>
      <c r="G25" s="35">
        <v>-0.016071</v>
      </c>
      <c r="H25" s="35">
        <v>-0.015356</v>
      </c>
      <c r="I25" s="35">
        <v>-0.014747</v>
      </c>
      <c r="J25" s="35">
        <v>-0.014129</v>
      </c>
      <c r="K25" s="35">
        <v>-0.013469</v>
      </c>
      <c r="L25" s="35">
        <v>-0.012843</v>
      </c>
      <c r="M25" s="35">
        <v>-0.012041</v>
      </c>
      <c r="N25" s="35">
        <v>-0.011202</v>
      </c>
      <c r="O25" s="35">
        <v>-0.010523</v>
      </c>
      <c r="P25" s="35">
        <v>-0.009762</v>
      </c>
      <c r="Q25" s="35">
        <v>-0.009015</v>
      </c>
      <c r="R25" s="35">
        <v>-0.008128</v>
      </c>
      <c r="S25" s="35">
        <v>-0.006997</v>
      </c>
      <c r="T25" s="35">
        <v>-0.005804</v>
      </c>
      <c r="U25" s="35">
        <v>-0.0046</v>
      </c>
      <c r="V25" s="35">
        <v>-0.003378</v>
      </c>
      <c r="W25" s="35">
        <v>-0.002131</v>
      </c>
      <c r="X25" s="35">
        <v>-0.001151</v>
      </c>
      <c r="Y25" s="35">
        <v>0.0</v>
      </c>
      <c r="Z25" s="35">
        <v>0.001106</v>
      </c>
      <c r="AA25" s="35">
        <v>0.002017</v>
      </c>
      <c r="AB25" s="35">
        <v>0.002932</v>
      </c>
      <c r="AC25" s="35">
        <v>0.003772</v>
      </c>
      <c r="AD25" s="35">
        <v>0.004544</v>
      </c>
      <c r="AE25" s="35">
        <v>0.005132</v>
      </c>
      <c r="AF25" s="35">
        <v>0.005716</v>
      </c>
      <c r="AG25" s="35">
        <v>0.006379</v>
      </c>
      <c r="AH25" s="35">
        <v>0.007007</v>
      </c>
      <c r="AI25" s="35">
        <v>0.007486</v>
      </c>
      <c r="AJ25" s="35">
        <v>0.007874</v>
      </c>
      <c r="AK25" s="35">
        <v>0.008095</v>
      </c>
      <c r="AL25" s="35">
        <v>0.008388</v>
      </c>
      <c r="AM25" s="35">
        <v>0.008542</v>
      </c>
    </row>
    <row r="26" ht="12.75" customHeight="1">
      <c r="A26" s="35">
        <v>-0.020894</v>
      </c>
      <c r="B26" s="35">
        <v>-0.019682</v>
      </c>
      <c r="C26" s="35">
        <v>-0.018423</v>
      </c>
      <c r="D26" s="35">
        <v>-0.017412</v>
      </c>
      <c r="E26" s="35">
        <v>-0.016626</v>
      </c>
      <c r="F26" s="35">
        <v>-0.015933</v>
      </c>
      <c r="G26" s="35">
        <v>-0.015216</v>
      </c>
      <c r="H26" s="35">
        <v>-0.014542</v>
      </c>
      <c r="I26" s="35">
        <v>-0.014081</v>
      </c>
      <c r="J26" s="35">
        <v>-0.013437</v>
      </c>
      <c r="K26" s="35">
        <v>-0.012676</v>
      </c>
      <c r="L26" s="35">
        <v>-0.011987</v>
      </c>
      <c r="M26" s="35">
        <v>-0.01132</v>
      </c>
      <c r="N26" s="35">
        <v>-0.010612</v>
      </c>
      <c r="O26" s="35">
        <v>-0.009872</v>
      </c>
      <c r="P26" s="35">
        <v>-0.009208</v>
      </c>
      <c r="Q26" s="35">
        <v>-0.008457</v>
      </c>
      <c r="R26" s="35">
        <v>-0.00763</v>
      </c>
      <c r="S26" s="35">
        <v>-0.006563</v>
      </c>
      <c r="T26" s="35">
        <v>-0.005391</v>
      </c>
      <c r="U26" s="35">
        <v>-0.004337</v>
      </c>
      <c r="V26" s="35">
        <v>-0.003154</v>
      </c>
      <c r="W26" s="35">
        <v>-0.001981</v>
      </c>
      <c r="X26" s="35">
        <v>-0.001063</v>
      </c>
      <c r="Y26" s="35">
        <v>0.0</v>
      </c>
      <c r="Z26" s="35">
        <v>0.001134</v>
      </c>
      <c r="AA26" s="35">
        <v>0.002109</v>
      </c>
      <c r="AB26" s="35">
        <v>0.002909</v>
      </c>
      <c r="AC26" s="35">
        <v>0.003737</v>
      </c>
      <c r="AD26" s="35">
        <v>0.004473</v>
      </c>
      <c r="AE26" s="35">
        <v>0.005079</v>
      </c>
      <c r="AF26" s="35">
        <v>0.00568</v>
      </c>
      <c r="AG26" s="35">
        <v>0.006373</v>
      </c>
      <c r="AH26" s="35">
        <v>0.006898</v>
      </c>
      <c r="AI26" s="35">
        <v>0.007295</v>
      </c>
      <c r="AJ26" s="35">
        <v>0.007559</v>
      </c>
      <c r="AK26" s="35">
        <v>0.0078</v>
      </c>
      <c r="AL26" s="35">
        <v>0.007991</v>
      </c>
      <c r="AM26" s="35">
        <v>0.008205</v>
      </c>
    </row>
    <row r="27" ht="12.75" customHeight="1">
      <c r="A27" s="35">
        <v>-0.020429</v>
      </c>
      <c r="B27" s="35">
        <v>-0.019126</v>
      </c>
      <c r="C27" s="35">
        <v>-0.018034</v>
      </c>
      <c r="D27" s="35">
        <v>-0.016973</v>
      </c>
      <c r="E27" s="35">
        <v>-0.016084</v>
      </c>
      <c r="F27" s="35">
        <v>-0.015314</v>
      </c>
      <c r="G27" s="35">
        <v>-0.014575</v>
      </c>
      <c r="H27" s="35">
        <v>-0.014054</v>
      </c>
      <c r="I27" s="35">
        <v>-0.013474</v>
      </c>
      <c r="J27" s="35">
        <v>-0.012853</v>
      </c>
      <c r="K27" s="35">
        <v>-0.012106</v>
      </c>
      <c r="L27" s="35">
        <v>-0.011392</v>
      </c>
      <c r="M27" s="35">
        <v>-0.010716</v>
      </c>
      <c r="N27" s="35">
        <v>-0.010044</v>
      </c>
      <c r="O27" s="35">
        <v>-0.009378</v>
      </c>
      <c r="P27" s="35">
        <v>-0.008623</v>
      </c>
      <c r="Q27" s="35">
        <v>-0.008069</v>
      </c>
      <c r="R27" s="35">
        <v>-0.007198</v>
      </c>
      <c r="S27" s="35">
        <v>-0.006166</v>
      </c>
      <c r="T27" s="35">
        <v>-0.00516</v>
      </c>
      <c r="U27" s="35">
        <v>-0.004063</v>
      </c>
      <c r="V27" s="35">
        <v>-0.002951</v>
      </c>
      <c r="W27" s="35">
        <v>-0.001956</v>
      </c>
      <c r="X27" s="35">
        <v>-0.001079</v>
      </c>
      <c r="Y27" s="35">
        <v>0.0</v>
      </c>
      <c r="Z27" s="35">
        <v>9.58E-4</v>
      </c>
      <c r="AA27" s="35">
        <v>0.001837</v>
      </c>
      <c r="AB27" s="35">
        <v>0.002674</v>
      </c>
      <c r="AC27" s="35">
        <v>0.003523</v>
      </c>
      <c r="AD27" s="35">
        <v>0.004225</v>
      </c>
      <c r="AE27" s="35">
        <v>0.004703</v>
      </c>
      <c r="AF27" s="35">
        <v>0.005325</v>
      </c>
      <c r="AG27" s="35">
        <v>0.005884</v>
      </c>
      <c r="AH27" s="35">
        <v>0.006421</v>
      </c>
      <c r="AI27" s="35">
        <v>0.006737</v>
      </c>
      <c r="AJ27" s="35">
        <v>0.007124</v>
      </c>
      <c r="AK27" s="35">
        <v>0.007346</v>
      </c>
      <c r="AL27" s="35">
        <v>0.007526</v>
      </c>
      <c r="AM27" s="35">
        <v>0.007686</v>
      </c>
    </row>
    <row r="28" ht="12.75" customHeight="1">
      <c r="A28" s="35">
        <v>-0.019062</v>
      </c>
      <c r="B28" s="35">
        <v>-0.017769</v>
      </c>
      <c r="C28" s="35">
        <v>-0.016574</v>
      </c>
      <c r="D28" s="35">
        <v>-0.01559</v>
      </c>
      <c r="E28" s="35">
        <v>-0.014857</v>
      </c>
      <c r="F28" s="35">
        <v>-0.014118</v>
      </c>
      <c r="G28" s="35">
        <v>-0.013513</v>
      </c>
      <c r="H28" s="35">
        <v>-0.012951</v>
      </c>
      <c r="I28" s="35">
        <v>-0.012462</v>
      </c>
      <c r="J28" s="35">
        <v>-0.012002</v>
      </c>
      <c r="K28" s="35">
        <v>-0.011376</v>
      </c>
      <c r="L28" s="35">
        <v>-0.010878</v>
      </c>
      <c r="M28" s="35">
        <v>-0.010255</v>
      </c>
      <c r="N28" s="35">
        <v>-0.009572</v>
      </c>
      <c r="O28" s="35">
        <v>-0.008982</v>
      </c>
      <c r="P28" s="35">
        <v>-0.008375</v>
      </c>
      <c r="Q28" s="35">
        <v>-0.007712</v>
      </c>
      <c r="R28" s="35">
        <v>-0.006936</v>
      </c>
      <c r="S28" s="35">
        <v>-0.005971</v>
      </c>
      <c r="T28" s="35">
        <v>-0.004911</v>
      </c>
      <c r="U28" s="35">
        <v>-0.003936</v>
      </c>
      <c r="V28" s="35">
        <v>-0.00282</v>
      </c>
      <c r="W28" s="35">
        <v>-0.00176</v>
      </c>
      <c r="X28" s="35">
        <v>-9.4E-4</v>
      </c>
      <c r="Y28" s="35">
        <v>0.0</v>
      </c>
      <c r="Z28" s="35">
        <v>0.001052</v>
      </c>
      <c r="AA28" s="35">
        <v>0.001917</v>
      </c>
      <c r="AB28" s="35">
        <v>0.002712</v>
      </c>
      <c r="AC28" s="35">
        <v>0.0034</v>
      </c>
      <c r="AD28" s="35">
        <v>0.004116</v>
      </c>
      <c r="AE28" s="35">
        <v>0.004562</v>
      </c>
      <c r="AF28" s="35">
        <v>0.005037</v>
      </c>
      <c r="AG28" s="35">
        <v>0.005637</v>
      </c>
      <c r="AH28" s="35">
        <v>0.006149</v>
      </c>
      <c r="AI28" s="35">
        <v>0.006522</v>
      </c>
      <c r="AJ28" s="35">
        <v>0.006706</v>
      </c>
      <c r="AK28" s="35">
        <v>0.007001</v>
      </c>
      <c r="AL28" s="35">
        <v>0.007251</v>
      </c>
      <c r="AM28" s="35">
        <v>0.007415</v>
      </c>
    </row>
    <row r="29" ht="12.75" customHeight="1">
      <c r="A29" s="35">
        <v>-0.017776</v>
      </c>
      <c r="B29" s="35">
        <v>-0.016733</v>
      </c>
      <c r="C29" s="35">
        <v>-0.015737</v>
      </c>
      <c r="D29" s="35">
        <v>-0.014887</v>
      </c>
      <c r="E29" s="35">
        <v>-0.014207</v>
      </c>
      <c r="F29" s="35">
        <v>-0.013587</v>
      </c>
      <c r="G29" s="35">
        <v>-0.013021</v>
      </c>
      <c r="H29" s="35">
        <v>-0.012514</v>
      </c>
      <c r="I29" s="35">
        <v>-0.012084</v>
      </c>
      <c r="J29" s="35">
        <v>-0.01149</v>
      </c>
      <c r="K29" s="35">
        <v>-0.010875</v>
      </c>
      <c r="L29" s="35">
        <v>-0.01027</v>
      </c>
      <c r="M29" s="35">
        <v>-0.009704</v>
      </c>
      <c r="N29" s="35">
        <v>-0.009093</v>
      </c>
      <c r="O29" s="35">
        <v>-0.008482</v>
      </c>
      <c r="P29" s="35">
        <v>-0.007836</v>
      </c>
      <c r="Q29" s="35">
        <v>-0.007293</v>
      </c>
      <c r="R29" s="35">
        <v>-0.006581</v>
      </c>
      <c r="S29" s="35">
        <v>-0.005635</v>
      </c>
      <c r="T29" s="35">
        <v>-0.004681</v>
      </c>
      <c r="U29" s="35">
        <v>-0.003697</v>
      </c>
      <c r="V29" s="35">
        <v>-0.002742</v>
      </c>
      <c r="W29" s="35">
        <v>-0.001787</v>
      </c>
      <c r="X29" s="35">
        <v>-8.99E-4</v>
      </c>
      <c r="Y29" s="35">
        <v>0.0</v>
      </c>
      <c r="Z29" s="35">
        <v>9.66E-4</v>
      </c>
      <c r="AA29" s="35">
        <v>0.00177</v>
      </c>
      <c r="AB29" s="35">
        <v>0.002541</v>
      </c>
      <c r="AC29" s="35">
        <v>0.003242</v>
      </c>
      <c r="AD29" s="35">
        <v>0.003866</v>
      </c>
      <c r="AE29" s="35">
        <v>0.004403</v>
      </c>
      <c r="AF29" s="35">
        <v>0.004912</v>
      </c>
      <c r="AG29" s="35">
        <v>0.0054</v>
      </c>
      <c r="AH29" s="35">
        <v>0.005794</v>
      </c>
      <c r="AI29" s="35">
        <v>0.006119</v>
      </c>
      <c r="AJ29" s="35">
        <v>0.006418</v>
      </c>
      <c r="AK29" s="35">
        <v>0.00651</v>
      </c>
      <c r="AL29" s="35">
        <v>0.006752</v>
      </c>
      <c r="AM29" s="35">
        <v>0.006972</v>
      </c>
    </row>
    <row r="30" ht="12.75" customHeight="1">
      <c r="A30" s="35">
        <v>-0.017346</v>
      </c>
      <c r="B30" s="35">
        <v>-0.016124</v>
      </c>
      <c r="C30" s="35">
        <v>-0.015127</v>
      </c>
      <c r="D30" s="35">
        <v>-0.014176</v>
      </c>
      <c r="E30" s="35">
        <v>-0.013428</v>
      </c>
      <c r="F30" s="35">
        <v>-0.012752</v>
      </c>
      <c r="G30" s="35">
        <v>-0.012226</v>
      </c>
      <c r="H30" s="35">
        <v>-0.011757</v>
      </c>
      <c r="I30" s="35">
        <v>-0.011316</v>
      </c>
      <c r="J30" s="35">
        <v>-0.010838</v>
      </c>
      <c r="K30" s="35">
        <v>-0.010253</v>
      </c>
      <c r="L30" s="35">
        <v>-0.009684</v>
      </c>
      <c r="M30" s="35">
        <v>-0.009133</v>
      </c>
      <c r="N30" s="35">
        <v>-0.008563</v>
      </c>
      <c r="O30" s="35">
        <v>-0.008008</v>
      </c>
      <c r="P30" s="35">
        <v>-0.007439</v>
      </c>
      <c r="Q30" s="35">
        <v>-0.006871</v>
      </c>
      <c r="R30" s="35">
        <v>-0.006172</v>
      </c>
      <c r="S30" s="35">
        <v>-0.005362</v>
      </c>
      <c r="T30" s="35">
        <v>-0.004488</v>
      </c>
      <c r="U30" s="35">
        <v>-0.003516</v>
      </c>
      <c r="V30" s="35">
        <v>-0.002576</v>
      </c>
      <c r="W30" s="35">
        <v>-0.001686</v>
      </c>
      <c r="X30" s="35">
        <v>-9.18E-4</v>
      </c>
      <c r="Y30" s="35">
        <v>0.0</v>
      </c>
      <c r="Z30" s="35">
        <v>8.12E-4</v>
      </c>
      <c r="AA30" s="35">
        <v>0.001629</v>
      </c>
      <c r="AB30" s="35">
        <v>0.002312</v>
      </c>
      <c r="AC30" s="35">
        <v>0.003018</v>
      </c>
      <c r="AD30" s="35">
        <v>0.003606</v>
      </c>
      <c r="AE30" s="35">
        <v>0.004015</v>
      </c>
      <c r="AF30" s="35">
        <v>0.004515</v>
      </c>
      <c r="AG30" s="35">
        <v>0.005018</v>
      </c>
      <c r="AH30" s="35">
        <v>0.005421</v>
      </c>
      <c r="AI30" s="35">
        <v>0.0057</v>
      </c>
      <c r="AJ30" s="35">
        <v>0.005963</v>
      </c>
      <c r="AK30" s="35">
        <v>0.00605</v>
      </c>
      <c r="AL30" s="35">
        <v>0.00631</v>
      </c>
      <c r="AM30" s="35">
        <v>0.006537</v>
      </c>
    </row>
    <row r="31" ht="12.75" customHeight="1">
      <c r="A31" s="35">
        <v>-0.016291</v>
      </c>
      <c r="B31" s="35">
        <v>-0.015203</v>
      </c>
      <c r="C31" s="35">
        <v>-0.01418</v>
      </c>
      <c r="D31" s="35">
        <v>-0.013349</v>
      </c>
      <c r="E31" s="35">
        <v>-0.012774</v>
      </c>
      <c r="F31" s="35">
        <v>-0.012178</v>
      </c>
      <c r="G31" s="35">
        <v>-0.011639</v>
      </c>
      <c r="H31" s="35">
        <v>-0.011228</v>
      </c>
      <c r="I31" s="35">
        <v>-0.010827</v>
      </c>
      <c r="J31" s="35">
        <v>-0.010406</v>
      </c>
      <c r="K31" s="35">
        <v>-0.009857</v>
      </c>
      <c r="L31" s="35">
        <v>-0.009523</v>
      </c>
      <c r="M31" s="35">
        <v>-0.008928</v>
      </c>
      <c r="N31" s="35">
        <v>-0.008353</v>
      </c>
      <c r="O31" s="35">
        <v>-0.007839</v>
      </c>
      <c r="P31" s="35">
        <v>-0.007246</v>
      </c>
      <c r="Q31" s="35">
        <v>-0.006711</v>
      </c>
      <c r="R31" s="35">
        <v>-0.006023</v>
      </c>
      <c r="S31" s="35">
        <v>-0.00522</v>
      </c>
      <c r="T31" s="35">
        <v>-0.004306</v>
      </c>
      <c r="U31" s="35">
        <v>-0.003439</v>
      </c>
      <c r="V31" s="35">
        <v>-0.002516</v>
      </c>
      <c r="W31" s="35">
        <v>-0.001576</v>
      </c>
      <c r="X31" s="35">
        <v>-8.68E-4</v>
      </c>
      <c r="Y31" s="35">
        <v>0.0</v>
      </c>
      <c r="Z31" s="35">
        <v>9.39E-4</v>
      </c>
      <c r="AA31" s="35">
        <v>0.001653</v>
      </c>
      <c r="AB31" s="35">
        <v>0.002398</v>
      </c>
      <c r="AC31" s="35">
        <v>0.003014</v>
      </c>
      <c r="AD31" s="35">
        <v>0.003598</v>
      </c>
      <c r="AE31" s="35">
        <v>0.003981</v>
      </c>
      <c r="AF31" s="35">
        <v>0.004365</v>
      </c>
      <c r="AG31" s="35">
        <v>0.004787</v>
      </c>
      <c r="AH31" s="35">
        <v>0.005254</v>
      </c>
      <c r="AI31" s="35">
        <v>0.005495</v>
      </c>
      <c r="AJ31" s="35">
        <v>0.005602</v>
      </c>
      <c r="AK31" s="35">
        <v>0.005904</v>
      </c>
      <c r="AL31" s="35">
        <v>0.006163</v>
      </c>
      <c r="AM31" s="35">
        <v>0.006357</v>
      </c>
    </row>
    <row r="32" ht="12.75" customHeight="1">
      <c r="A32" s="35">
        <v>-0.015122</v>
      </c>
      <c r="B32" s="35">
        <v>-0.014222</v>
      </c>
      <c r="C32" s="35">
        <v>-0.013387</v>
      </c>
      <c r="D32" s="35">
        <v>-0.012621</v>
      </c>
      <c r="E32" s="35">
        <v>-0.012009</v>
      </c>
      <c r="F32" s="35">
        <v>-0.011521</v>
      </c>
      <c r="G32" s="35">
        <v>-0.011054</v>
      </c>
      <c r="H32" s="35">
        <v>-0.0106</v>
      </c>
      <c r="I32" s="35">
        <v>-0.010213</v>
      </c>
      <c r="J32" s="35">
        <v>-0.009743</v>
      </c>
      <c r="K32" s="35">
        <v>-0.009201</v>
      </c>
      <c r="L32" s="35">
        <v>-0.008623</v>
      </c>
      <c r="M32" s="35">
        <v>-0.0082</v>
      </c>
      <c r="N32" s="35">
        <v>-0.007669</v>
      </c>
      <c r="O32" s="35">
        <v>-0.007159</v>
      </c>
      <c r="P32" s="35">
        <v>-0.00666</v>
      </c>
      <c r="Q32" s="35">
        <v>-0.006234</v>
      </c>
      <c r="R32" s="35">
        <v>-0.005564</v>
      </c>
      <c r="S32" s="35">
        <v>-0.004753</v>
      </c>
      <c r="T32" s="35">
        <v>-0.00399</v>
      </c>
      <c r="U32" s="35">
        <v>-0.003185</v>
      </c>
      <c r="V32" s="35">
        <v>-0.002366</v>
      </c>
      <c r="W32" s="35">
        <v>-0.001528</v>
      </c>
      <c r="X32" s="35">
        <v>-7.72E-4</v>
      </c>
      <c r="Y32" s="35">
        <v>0.0</v>
      </c>
      <c r="Z32" s="35">
        <v>8.1E-4</v>
      </c>
      <c r="AA32" s="35">
        <v>0.001524</v>
      </c>
      <c r="AB32" s="35">
        <v>0.002113</v>
      </c>
      <c r="AC32" s="35">
        <v>0.002794</v>
      </c>
      <c r="AD32" s="35">
        <v>0.003341</v>
      </c>
      <c r="AE32" s="35">
        <v>0.0038</v>
      </c>
      <c r="AF32" s="35">
        <v>0.004222</v>
      </c>
      <c r="AG32" s="35">
        <v>0.004638</v>
      </c>
      <c r="AH32" s="35">
        <v>0.004994</v>
      </c>
      <c r="AI32" s="35">
        <v>0.00526</v>
      </c>
      <c r="AJ32" s="35">
        <v>0.005465</v>
      </c>
      <c r="AK32" s="35">
        <v>0.005565</v>
      </c>
      <c r="AL32" s="35">
        <v>0.005764</v>
      </c>
      <c r="AM32" s="35">
        <v>0.006031</v>
      </c>
    </row>
    <row r="33" ht="12.75" customHeight="1">
      <c r="A33" s="35">
        <v>-0.014371</v>
      </c>
      <c r="B33" s="35">
        <v>-0.013287</v>
      </c>
      <c r="C33" s="35">
        <v>-0.012418</v>
      </c>
      <c r="D33" s="35">
        <v>-0.011617</v>
      </c>
      <c r="E33" s="35">
        <v>-0.011017</v>
      </c>
      <c r="F33" s="35">
        <v>-0.010461</v>
      </c>
      <c r="G33" s="35">
        <v>-0.010039</v>
      </c>
      <c r="H33" s="35">
        <v>-0.009714</v>
      </c>
      <c r="I33" s="35">
        <v>-0.009372</v>
      </c>
      <c r="J33" s="35">
        <v>-0.009014</v>
      </c>
      <c r="K33" s="35">
        <v>-0.008569</v>
      </c>
      <c r="L33" s="35">
        <v>-0.008139</v>
      </c>
      <c r="M33" s="35">
        <v>-0.007695</v>
      </c>
      <c r="N33" s="35">
        <v>-0.007247</v>
      </c>
      <c r="O33" s="35">
        <v>-0.006808</v>
      </c>
      <c r="P33" s="35">
        <v>-0.006321</v>
      </c>
      <c r="Q33" s="35">
        <v>-0.005791</v>
      </c>
      <c r="R33" s="35">
        <v>-0.005208</v>
      </c>
      <c r="S33" s="35">
        <v>-0.004546</v>
      </c>
      <c r="T33" s="35">
        <v>-0.003783</v>
      </c>
      <c r="U33" s="35">
        <v>-0.002964</v>
      </c>
      <c r="V33" s="35">
        <v>-0.002117</v>
      </c>
      <c r="W33" s="35">
        <v>-0.001427</v>
      </c>
      <c r="X33" s="35">
        <v>-7.91E-4</v>
      </c>
      <c r="Y33" s="35">
        <v>0.0</v>
      </c>
      <c r="Z33" s="35">
        <v>7.58E-4</v>
      </c>
      <c r="AA33" s="35">
        <v>0.001416</v>
      </c>
      <c r="AB33" s="35">
        <v>0.002004</v>
      </c>
      <c r="AC33" s="35">
        <v>0.002608</v>
      </c>
      <c r="AD33" s="35">
        <v>0.003092</v>
      </c>
      <c r="AE33" s="35">
        <v>0.003442</v>
      </c>
      <c r="AF33" s="35">
        <v>0.003847</v>
      </c>
      <c r="AG33" s="35">
        <v>0.004254</v>
      </c>
      <c r="AH33" s="35">
        <v>0.004578</v>
      </c>
      <c r="AI33" s="35">
        <v>0.004809</v>
      </c>
      <c r="AJ33" s="35">
        <v>0.005067</v>
      </c>
      <c r="AK33" s="35">
        <v>0.005199</v>
      </c>
      <c r="AL33" s="35">
        <v>0.005452</v>
      </c>
      <c r="AM33" s="35">
        <v>0.005689</v>
      </c>
    </row>
    <row r="34" ht="12.75" customHeight="1">
      <c r="A34" s="35">
        <v>-0.012937</v>
      </c>
      <c r="B34" s="35">
        <v>-0.012089</v>
      </c>
      <c r="C34" s="35">
        <v>-0.011258</v>
      </c>
      <c r="D34" s="35">
        <v>-0.010671</v>
      </c>
      <c r="E34" s="35">
        <v>-0.010248</v>
      </c>
      <c r="F34" s="35">
        <v>-0.009811</v>
      </c>
      <c r="G34" s="35">
        <v>-0.009425</v>
      </c>
      <c r="H34" s="35">
        <v>-0.009055</v>
      </c>
      <c r="I34" s="35">
        <v>-0.008738</v>
      </c>
      <c r="J34" s="35">
        <v>-0.008454</v>
      </c>
      <c r="K34" s="35">
        <v>-0.008043</v>
      </c>
      <c r="L34" s="35">
        <v>-0.007716</v>
      </c>
      <c r="M34" s="35">
        <v>-0.0073</v>
      </c>
      <c r="N34" s="35">
        <v>-0.006775</v>
      </c>
      <c r="O34" s="35">
        <v>-0.00634</v>
      </c>
      <c r="P34" s="35">
        <v>-0.005917</v>
      </c>
      <c r="Q34" s="35">
        <v>-0.005518</v>
      </c>
      <c r="R34" s="35">
        <v>-0.004961</v>
      </c>
      <c r="S34" s="35">
        <v>-0.004279</v>
      </c>
      <c r="T34" s="35">
        <v>-0.003576</v>
      </c>
      <c r="U34" s="35">
        <v>-0.002838</v>
      </c>
      <c r="V34" s="35">
        <v>-0.002094</v>
      </c>
      <c r="W34" s="35">
        <v>-0.001264</v>
      </c>
      <c r="X34" s="35">
        <v>-6.68E-4</v>
      </c>
      <c r="Y34" s="35">
        <v>0.0</v>
      </c>
      <c r="Z34" s="35">
        <v>8.03E-4</v>
      </c>
      <c r="AA34" s="35">
        <v>0.001417</v>
      </c>
      <c r="AB34" s="35">
        <v>0.001911</v>
      </c>
      <c r="AC34" s="35">
        <v>0.00248</v>
      </c>
      <c r="AD34" s="35">
        <v>0.002921</v>
      </c>
      <c r="AE34" s="35">
        <v>0.003351</v>
      </c>
      <c r="AF34" s="35">
        <v>0.003601</v>
      </c>
      <c r="AG34" s="35">
        <v>0.004032</v>
      </c>
      <c r="AH34" s="35">
        <v>0.004444</v>
      </c>
      <c r="AI34" s="35">
        <v>0.00474</v>
      </c>
      <c r="AJ34" s="35">
        <v>0.004843</v>
      </c>
      <c r="AK34" s="35">
        <v>0.00505</v>
      </c>
      <c r="AL34" s="35">
        <v>0.005295</v>
      </c>
      <c r="AM34" s="35">
        <v>0.005532</v>
      </c>
    </row>
    <row r="35" ht="12.75" customHeight="1">
      <c r="A35" s="35">
        <v>-0.0124</v>
      </c>
      <c r="B35" s="35">
        <v>-0.011586</v>
      </c>
      <c r="C35" s="35">
        <v>-0.010879</v>
      </c>
      <c r="D35" s="35">
        <v>-0.010224</v>
      </c>
      <c r="E35" s="35">
        <v>-0.009705</v>
      </c>
      <c r="F35" s="35">
        <v>-0.009279</v>
      </c>
      <c r="G35" s="35">
        <v>-0.008888</v>
      </c>
      <c r="H35" s="35">
        <v>-0.008602</v>
      </c>
      <c r="I35" s="35">
        <v>-0.008288</v>
      </c>
      <c r="J35" s="35">
        <v>-0.007913</v>
      </c>
      <c r="K35" s="35">
        <v>-0.007463</v>
      </c>
      <c r="L35" s="35">
        <v>-0.007054</v>
      </c>
      <c r="M35" s="35">
        <v>-0.006676</v>
      </c>
      <c r="N35" s="35">
        <v>-0.006319</v>
      </c>
      <c r="O35" s="35">
        <v>-0.00594</v>
      </c>
      <c r="P35" s="35">
        <v>-0.005489</v>
      </c>
      <c r="Q35" s="35">
        <v>-0.005156</v>
      </c>
      <c r="R35" s="35">
        <v>-0.004607</v>
      </c>
      <c r="S35" s="35">
        <v>-0.003927</v>
      </c>
      <c r="T35" s="35">
        <v>-0.003278</v>
      </c>
      <c r="U35" s="35">
        <v>-0.002636</v>
      </c>
      <c r="V35" s="35">
        <v>-0.00194</v>
      </c>
      <c r="W35" s="35">
        <v>-0.001307</v>
      </c>
      <c r="X35" s="35">
        <v>-6.9E-4</v>
      </c>
      <c r="Y35" s="35">
        <v>0.0</v>
      </c>
      <c r="Z35" s="35">
        <v>6.14E-4</v>
      </c>
      <c r="AA35" s="35">
        <v>0.001196</v>
      </c>
      <c r="AB35" s="35">
        <v>0.001797</v>
      </c>
      <c r="AC35" s="35">
        <v>0.002255</v>
      </c>
      <c r="AD35" s="35">
        <v>0.002696</v>
      </c>
      <c r="AE35" s="35">
        <v>0.003087</v>
      </c>
      <c r="AF35" s="35">
        <v>0.003488</v>
      </c>
      <c r="AG35" s="35">
        <v>0.003883</v>
      </c>
      <c r="AH35" s="35">
        <v>0.004225</v>
      </c>
      <c r="AI35" s="35">
        <v>0.004493</v>
      </c>
      <c r="AJ35" s="35">
        <v>0.0047</v>
      </c>
      <c r="AK35" s="35">
        <v>0.004793</v>
      </c>
      <c r="AL35" s="35">
        <v>0.005083</v>
      </c>
      <c r="AM35" s="35">
        <v>0.00533</v>
      </c>
    </row>
    <row r="36" ht="12.75" customHeight="1">
      <c r="A36" s="35">
        <v>-0.011819</v>
      </c>
      <c r="B36" s="35">
        <v>-0.010876</v>
      </c>
      <c r="C36" s="35">
        <v>-0.010138</v>
      </c>
      <c r="D36" s="35">
        <v>-0.009448</v>
      </c>
      <c r="E36" s="35">
        <v>-0.00902</v>
      </c>
      <c r="F36" s="35">
        <v>-0.008579</v>
      </c>
      <c r="G36" s="35">
        <v>-0.008281</v>
      </c>
      <c r="H36" s="35">
        <v>-0.007993</v>
      </c>
      <c r="I36" s="35">
        <v>-0.007781</v>
      </c>
      <c r="J36" s="35">
        <v>-0.007545</v>
      </c>
      <c r="K36" s="35">
        <v>-0.007165</v>
      </c>
      <c r="L36" s="35">
        <v>-0.006865</v>
      </c>
      <c r="M36" s="35">
        <v>-0.006508</v>
      </c>
      <c r="N36" s="35">
        <v>-0.006129</v>
      </c>
      <c r="O36" s="35">
        <v>-0.005734</v>
      </c>
      <c r="P36" s="35">
        <v>-0.005379</v>
      </c>
      <c r="Q36" s="35">
        <v>-0.00494</v>
      </c>
      <c r="R36" s="35">
        <v>-0.004435</v>
      </c>
      <c r="S36" s="35">
        <v>-0.003845</v>
      </c>
      <c r="T36" s="35">
        <v>-0.003201</v>
      </c>
      <c r="U36" s="35">
        <v>-0.002518</v>
      </c>
      <c r="V36" s="35">
        <v>-0.001809</v>
      </c>
      <c r="W36" s="35">
        <v>-0.00115</v>
      </c>
      <c r="X36" s="35">
        <v>-6.29E-4</v>
      </c>
      <c r="Y36" s="35">
        <v>0.0</v>
      </c>
      <c r="Z36" s="35">
        <v>7.13E-4</v>
      </c>
      <c r="AA36" s="35">
        <v>0.00122</v>
      </c>
      <c r="AB36" s="35">
        <v>0.001697</v>
      </c>
      <c r="AC36" s="35">
        <v>0.002192</v>
      </c>
      <c r="AD36" s="35">
        <v>0.00267</v>
      </c>
      <c r="AE36" s="35">
        <v>0.002929</v>
      </c>
      <c r="AF36" s="35">
        <v>0.003314</v>
      </c>
      <c r="AG36" s="35">
        <v>0.003708</v>
      </c>
      <c r="AH36" s="35">
        <v>0.004129</v>
      </c>
      <c r="AI36" s="35">
        <v>0.004374</v>
      </c>
      <c r="AJ36" s="35">
        <v>0.00458</v>
      </c>
      <c r="AK36" s="35">
        <v>0.004828</v>
      </c>
      <c r="AL36" s="35">
        <v>0.005062</v>
      </c>
      <c r="AM36" s="35">
        <v>0.005315</v>
      </c>
    </row>
    <row r="37" ht="12.75" customHeight="1">
      <c r="A37" s="35">
        <v>-0.011013</v>
      </c>
      <c r="B37" s="35">
        <v>-0.010343</v>
      </c>
      <c r="C37" s="35">
        <v>-0.009653</v>
      </c>
      <c r="D37" s="35">
        <v>-0.009119</v>
      </c>
      <c r="E37" s="35">
        <v>-0.008768</v>
      </c>
      <c r="F37" s="35">
        <v>-0.008432</v>
      </c>
      <c r="G37" s="35">
        <v>-0.008059</v>
      </c>
      <c r="H37" s="35">
        <v>-0.007818</v>
      </c>
      <c r="I37" s="35">
        <v>-0.007515</v>
      </c>
      <c r="J37" s="35">
        <v>-0.007256</v>
      </c>
      <c r="K37" s="35">
        <v>-0.006915</v>
      </c>
      <c r="L37" s="35">
        <v>-0.006622</v>
      </c>
      <c r="M37" s="35">
        <v>-0.006293</v>
      </c>
      <c r="N37" s="35">
        <v>-0.005848</v>
      </c>
      <c r="O37" s="35">
        <v>-0.005501</v>
      </c>
      <c r="P37" s="35">
        <v>-0.005077</v>
      </c>
      <c r="Q37" s="35">
        <v>-0.004797</v>
      </c>
      <c r="R37" s="35">
        <v>-0.004311</v>
      </c>
      <c r="S37" s="35">
        <v>-0.003703</v>
      </c>
      <c r="T37" s="35">
        <v>-0.003104</v>
      </c>
      <c r="U37" s="35">
        <v>-0.002455</v>
      </c>
      <c r="V37" s="35">
        <v>-0.001784</v>
      </c>
      <c r="W37" s="35">
        <v>-0.001129</v>
      </c>
      <c r="X37" s="35">
        <v>-5.87E-4</v>
      </c>
      <c r="Y37" s="35">
        <v>0.0</v>
      </c>
      <c r="Z37" s="35">
        <v>6.69E-4</v>
      </c>
      <c r="AA37" s="35">
        <v>0.001198</v>
      </c>
      <c r="AB37" s="35">
        <v>0.001679</v>
      </c>
      <c r="AC37" s="35">
        <v>0.002165</v>
      </c>
      <c r="AD37" s="35">
        <v>0.002584</v>
      </c>
      <c r="AE37" s="35">
        <v>0.002996</v>
      </c>
      <c r="AF37" s="35">
        <v>0.003257</v>
      </c>
      <c r="AG37" s="35">
        <v>0.003754</v>
      </c>
      <c r="AH37" s="35">
        <v>0.004144</v>
      </c>
      <c r="AI37" s="35">
        <v>0.004482</v>
      </c>
      <c r="AJ37" s="35">
        <v>0.004705</v>
      </c>
      <c r="AK37" s="35">
        <v>0.004846</v>
      </c>
      <c r="AL37" s="35">
        <v>0.00511</v>
      </c>
      <c r="AM37" s="35">
        <v>0.005396</v>
      </c>
    </row>
    <row r="38" ht="12.75" customHeight="1">
      <c r="A38" s="35">
        <v>-0.010744</v>
      </c>
      <c r="B38" s="35">
        <v>-0.009927</v>
      </c>
      <c r="C38" s="35">
        <v>-0.009261</v>
      </c>
      <c r="D38" s="35">
        <v>-0.008677</v>
      </c>
      <c r="E38" s="35">
        <v>-0.008198</v>
      </c>
      <c r="F38" s="35">
        <v>-0.007843</v>
      </c>
      <c r="G38" s="35">
        <v>-0.007551</v>
      </c>
      <c r="H38" s="35">
        <v>-0.007314</v>
      </c>
      <c r="I38" s="35">
        <v>-0.007085</v>
      </c>
      <c r="J38" s="35">
        <v>-0.006824</v>
      </c>
      <c r="K38" s="35">
        <v>-0.006469</v>
      </c>
      <c r="L38" s="35">
        <v>-0.006144</v>
      </c>
      <c r="M38" s="35">
        <v>-0.005816</v>
      </c>
      <c r="N38" s="35">
        <v>-0.005513</v>
      </c>
      <c r="O38" s="35">
        <v>-0.005238</v>
      </c>
      <c r="P38" s="35">
        <v>-0.004856</v>
      </c>
      <c r="Q38" s="35">
        <v>-0.004524</v>
      </c>
      <c r="R38" s="35">
        <v>-0.004052</v>
      </c>
      <c r="S38" s="35">
        <v>-0.003482</v>
      </c>
      <c r="T38" s="35">
        <v>-0.002911</v>
      </c>
      <c r="U38" s="35">
        <v>-0.002306</v>
      </c>
      <c r="V38" s="35">
        <v>-0.001715</v>
      </c>
      <c r="W38" s="35">
        <v>-0.001107</v>
      </c>
      <c r="X38" s="35">
        <v>-5.98E-4</v>
      </c>
      <c r="Y38" s="35">
        <v>0.0</v>
      </c>
      <c r="Z38" s="35">
        <v>5.7E-4</v>
      </c>
      <c r="AA38" s="35">
        <v>0.00111</v>
      </c>
      <c r="AB38" s="35">
        <v>0.001531</v>
      </c>
      <c r="AC38" s="35">
        <v>0.001988</v>
      </c>
      <c r="AD38" s="35">
        <v>0.002413</v>
      </c>
      <c r="AE38" s="35">
        <v>0.002773</v>
      </c>
      <c r="AF38" s="35">
        <v>0.00324</v>
      </c>
      <c r="AG38" s="35">
        <v>0.003598</v>
      </c>
      <c r="AH38" s="35">
        <v>0.00403</v>
      </c>
      <c r="AI38" s="35">
        <v>0.00433</v>
      </c>
      <c r="AJ38" s="35">
        <v>0.004572</v>
      </c>
      <c r="AK38" s="35">
        <v>0.004779</v>
      </c>
      <c r="AL38" s="35">
        <v>0.004995</v>
      </c>
      <c r="AM38" s="35">
        <v>0.005223</v>
      </c>
    </row>
    <row r="39" ht="12.75" customHeight="1">
      <c r="A39" s="35">
        <v>-0.010275</v>
      </c>
      <c r="B39" s="35">
        <v>-0.009481</v>
      </c>
      <c r="C39" s="35">
        <v>-0.00882</v>
      </c>
      <c r="D39" s="35">
        <v>-0.008279</v>
      </c>
      <c r="E39" s="35">
        <v>-0.007935</v>
      </c>
      <c r="F39" s="35">
        <v>-0.007577</v>
      </c>
      <c r="G39" s="35">
        <v>-0.007314</v>
      </c>
      <c r="H39" s="35">
        <v>-0.007136</v>
      </c>
      <c r="I39" s="35">
        <v>-0.006938</v>
      </c>
      <c r="J39" s="35">
        <v>-0.006762</v>
      </c>
      <c r="K39" s="35">
        <v>-0.006461</v>
      </c>
      <c r="L39" s="35">
        <v>-0.006206</v>
      </c>
      <c r="M39" s="35">
        <v>-0.0059</v>
      </c>
      <c r="N39" s="35">
        <v>-0.005527</v>
      </c>
      <c r="O39" s="35">
        <v>-0.005195</v>
      </c>
      <c r="P39" s="35">
        <v>-0.004862</v>
      </c>
      <c r="Q39" s="35">
        <v>-0.004491</v>
      </c>
      <c r="R39" s="35">
        <v>-0.004045</v>
      </c>
      <c r="S39" s="35">
        <v>-0.003537</v>
      </c>
      <c r="T39" s="35">
        <v>-0.002964</v>
      </c>
      <c r="U39" s="35">
        <v>-0.002339</v>
      </c>
      <c r="V39" s="35">
        <v>-0.001683</v>
      </c>
      <c r="W39" s="35">
        <v>-0.001058</v>
      </c>
      <c r="X39" s="35">
        <v>-5.79E-4</v>
      </c>
      <c r="Y39" s="35">
        <v>0.0</v>
      </c>
      <c r="Z39" s="35">
        <v>6.22E-4</v>
      </c>
      <c r="AA39" s="35">
        <v>0.001118</v>
      </c>
      <c r="AB39" s="35">
        <v>0.001594</v>
      </c>
      <c r="AC39" s="35">
        <v>0.002022</v>
      </c>
      <c r="AD39" s="35">
        <v>0.002468</v>
      </c>
      <c r="AE39" s="35">
        <v>0.00278</v>
      </c>
      <c r="AF39" s="35">
        <v>0.00312</v>
      </c>
      <c r="AG39" s="35">
        <v>0.003597</v>
      </c>
      <c r="AH39" s="35">
        <v>0.00404</v>
      </c>
      <c r="AI39" s="35">
        <v>0.004351</v>
      </c>
      <c r="AJ39" s="35">
        <v>0.004578</v>
      </c>
      <c r="AK39" s="35">
        <v>0.00479</v>
      </c>
      <c r="AL39" s="35">
        <v>0.005067</v>
      </c>
      <c r="AM39" s="35">
        <v>0.005306</v>
      </c>
    </row>
    <row r="40" ht="12.75" customHeight="1">
      <c r="A40" s="35">
        <v>-0.0099</v>
      </c>
      <c r="B40" s="35">
        <v>-0.009268</v>
      </c>
      <c r="C40" s="35">
        <v>-0.00863</v>
      </c>
      <c r="D40" s="35">
        <v>-0.008155</v>
      </c>
      <c r="E40" s="35">
        <v>-0.007807</v>
      </c>
      <c r="F40" s="35">
        <v>-0.007523</v>
      </c>
      <c r="G40" s="35">
        <v>-0.0072</v>
      </c>
      <c r="H40" s="35">
        <v>-0.006975</v>
      </c>
      <c r="I40" s="35">
        <v>-0.006752</v>
      </c>
      <c r="J40" s="35">
        <v>-0.006504</v>
      </c>
      <c r="K40" s="35">
        <v>-0.006191</v>
      </c>
      <c r="L40" s="35">
        <v>-0.005934</v>
      </c>
      <c r="M40" s="35">
        <v>-0.005658</v>
      </c>
      <c r="N40" s="35">
        <v>-0.005299</v>
      </c>
      <c r="O40" s="35">
        <v>-0.005006</v>
      </c>
      <c r="P40" s="35">
        <v>-0.004692</v>
      </c>
      <c r="Q40" s="35">
        <v>-0.004433</v>
      </c>
      <c r="R40" s="35">
        <v>-0.003969</v>
      </c>
      <c r="S40" s="35">
        <v>-0.003418</v>
      </c>
      <c r="T40" s="35">
        <v>-0.00286</v>
      </c>
      <c r="U40" s="35">
        <v>-0.002242</v>
      </c>
      <c r="V40" s="35">
        <v>-0.001678</v>
      </c>
      <c r="W40" s="35">
        <v>-0.001066</v>
      </c>
      <c r="X40" s="35">
        <v>-5.7E-4</v>
      </c>
      <c r="Y40" s="35">
        <v>0.0</v>
      </c>
      <c r="Z40" s="35">
        <v>5.99E-4</v>
      </c>
      <c r="AA40" s="35">
        <v>0.001125</v>
      </c>
      <c r="AB40" s="35">
        <v>0.001631</v>
      </c>
      <c r="AC40" s="35">
        <v>0.002077</v>
      </c>
      <c r="AD40" s="35">
        <v>0.002464</v>
      </c>
      <c r="AE40" s="35">
        <v>0.002886</v>
      </c>
      <c r="AF40" s="35">
        <v>0.00322</v>
      </c>
      <c r="AG40" s="35">
        <v>0.003639</v>
      </c>
      <c r="AH40" s="35">
        <v>0.004105</v>
      </c>
      <c r="AI40" s="35">
        <v>0.00441</v>
      </c>
      <c r="AJ40" s="35">
        <v>0.004646</v>
      </c>
      <c r="AK40" s="35">
        <v>0.0048</v>
      </c>
      <c r="AL40" s="35">
        <v>0.005065</v>
      </c>
      <c r="AM40" s="35">
        <v>0.005297</v>
      </c>
    </row>
    <row r="41" ht="12.75" customHeight="1">
      <c r="A41" s="35">
        <v>-0.009701</v>
      </c>
      <c r="B41" s="35">
        <v>-0.008927</v>
      </c>
      <c r="C41" s="35">
        <v>-0.008304</v>
      </c>
      <c r="D41" s="35">
        <v>-0.007754</v>
      </c>
      <c r="E41" s="35">
        <v>-0.007383</v>
      </c>
      <c r="F41" s="35">
        <v>-0.007067</v>
      </c>
      <c r="G41" s="35">
        <v>-0.006843</v>
      </c>
      <c r="H41" s="35">
        <v>-0.006692</v>
      </c>
      <c r="I41" s="35">
        <v>-0.0065</v>
      </c>
      <c r="J41" s="35">
        <v>-0.006343</v>
      </c>
      <c r="K41" s="35">
        <v>-0.006068</v>
      </c>
      <c r="L41" s="35">
        <v>-0.005797</v>
      </c>
      <c r="M41" s="35">
        <v>-0.005547</v>
      </c>
      <c r="N41" s="35">
        <v>-0.005277</v>
      </c>
      <c r="O41" s="35">
        <v>-0.005009</v>
      </c>
      <c r="P41" s="35">
        <v>-0.0047</v>
      </c>
      <c r="Q41" s="35">
        <v>-0.004334</v>
      </c>
      <c r="R41" s="35">
        <v>-0.00389</v>
      </c>
      <c r="S41" s="35">
        <v>-0.003363</v>
      </c>
      <c r="T41" s="35">
        <v>-0.002844</v>
      </c>
      <c r="U41" s="35">
        <v>-0.002248</v>
      </c>
      <c r="V41" s="35">
        <v>-0.001631</v>
      </c>
      <c r="W41" s="35">
        <v>-0.001062</v>
      </c>
      <c r="X41" s="35">
        <v>-5.8E-4</v>
      </c>
      <c r="Y41" s="35">
        <v>0.0</v>
      </c>
      <c r="Z41" s="35">
        <v>5.55E-4</v>
      </c>
      <c r="AA41" s="35">
        <v>0.001049</v>
      </c>
      <c r="AB41" s="35">
        <v>0.001554</v>
      </c>
      <c r="AC41" s="35">
        <v>0.001984</v>
      </c>
      <c r="AD41" s="35">
        <v>0.00244</v>
      </c>
      <c r="AE41" s="35">
        <v>0.002767</v>
      </c>
      <c r="AF41" s="35">
        <v>0.003187</v>
      </c>
      <c r="AG41" s="35">
        <v>0.003629</v>
      </c>
      <c r="AH41" s="35">
        <v>0.004047</v>
      </c>
      <c r="AI41" s="35">
        <v>0.00434</v>
      </c>
      <c r="AJ41" s="35">
        <v>0.004561</v>
      </c>
      <c r="AK41" s="35">
        <v>0.004758</v>
      </c>
      <c r="AL41" s="35">
        <v>0.004973</v>
      </c>
      <c r="AM41" s="35">
        <v>0.005219</v>
      </c>
    </row>
    <row r="42" ht="12.75" customHeight="1">
      <c r="A42" s="35">
        <v>-0.009386</v>
      </c>
      <c r="B42" s="35">
        <v>-0.008694</v>
      </c>
      <c r="C42" s="35">
        <v>-0.008101</v>
      </c>
      <c r="D42" s="35">
        <v>-0.007628</v>
      </c>
      <c r="E42" s="35">
        <v>-0.007323</v>
      </c>
      <c r="F42" s="35">
        <v>-0.007035</v>
      </c>
      <c r="G42" s="35">
        <v>-0.006786</v>
      </c>
      <c r="H42" s="35">
        <v>-0.006648</v>
      </c>
      <c r="I42" s="35">
        <v>-0.006464</v>
      </c>
      <c r="J42" s="35">
        <v>-0.006292</v>
      </c>
      <c r="K42" s="35">
        <v>-0.006019</v>
      </c>
      <c r="L42" s="35">
        <v>-0.005809</v>
      </c>
      <c r="M42" s="35">
        <v>-0.005542</v>
      </c>
      <c r="N42" s="35">
        <v>-0.00519</v>
      </c>
      <c r="O42" s="35">
        <v>-0.004897</v>
      </c>
      <c r="P42" s="35">
        <v>-0.004615</v>
      </c>
      <c r="Q42" s="35">
        <v>-0.004314</v>
      </c>
      <c r="R42" s="35">
        <v>-0.003863</v>
      </c>
      <c r="S42" s="35">
        <v>-0.003359</v>
      </c>
      <c r="T42" s="35">
        <v>-0.002816</v>
      </c>
      <c r="U42" s="35">
        <v>-0.002216</v>
      </c>
      <c r="V42" s="35">
        <v>-0.001606</v>
      </c>
      <c r="W42" s="35">
        <v>-9.96E-4</v>
      </c>
      <c r="X42" s="35">
        <v>-5.31E-4</v>
      </c>
      <c r="Y42" s="35">
        <v>0.0</v>
      </c>
      <c r="Z42" s="35">
        <v>6.36E-4</v>
      </c>
      <c r="AA42" s="35">
        <v>0.001148</v>
      </c>
      <c r="AB42" s="35">
        <v>0.001617</v>
      </c>
      <c r="AC42" s="35">
        <v>0.002098</v>
      </c>
      <c r="AD42" s="35">
        <v>0.002516</v>
      </c>
      <c r="AE42" s="35">
        <v>0.002893</v>
      </c>
      <c r="AF42" s="35">
        <v>0.003216</v>
      </c>
      <c r="AG42" s="35">
        <v>0.003646</v>
      </c>
      <c r="AH42" s="35">
        <v>0.004053</v>
      </c>
      <c r="AI42" s="35">
        <v>0.004359</v>
      </c>
      <c r="AJ42" s="35">
        <v>0.004626</v>
      </c>
      <c r="AK42" s="35">
        <v>0.004802</v>
      </c>
      <c r="AL42" s="35">
        <v>0.005039</v>
      </c>
      <c r="AM42" s="35">
        <v>0.005265</v>
      </c>
    </row>
    <row r="43" ht="12.75" customHeight="1">
      <c r="A43" s="35">
        <v>-0.009282</v>
      </c>
      <c r="B43" s="35">
        <v>-0.008651</v>
      </c>
      <c r="C43" s="35">
        <v>-0.008036</v>
      </c>
      <c r="D43" s="35">
        <v>-0.007553</v>
      </c>
      <c r="E43" s="35">
        <v>-0.007209</v>
      </c>
      <c r="F43" s="35">
        <v>-0.006953</v>
      </c>
      <c r="G43" s="35">
        <v>-0.006676</v>
      </c>
      <c r="H43" s="35">
        <v>-0.00652</v>
      </c>
      <c r="I43" s="35">
        <v>-0.006314</v>
      </c>
      <c r="J43" s="35">
        <v>-0.006115</v>
      </c>
      <c r="K43" s="35">
        <v>-0.005844</v>
      </c>
      <c r="L43" s="35">
        <v>-0.005606</v>
      </c>
      <c r="M43" s="35">
        <v>-0.005374</v>
      </c>
      <c r="N43" s="35">
        <v>-0.005048</v>
      </c>
      <c r="O43" s="35">
        <v>-0.004765</v>
      </c>
      <c r="P43" s="35">
        <v>-0.004507</v>
      </c>
      <c r="Q43" s="35">
        <v>-0.004233</v>
      </c>
      <c r="R43" s="35">
        <v>-0.003773</v>
      </c>
      <c r="S43" s="35">
        <v>-0.003256</v>
      </c>
      <c r="T43" s="35">
        <v>-0.002736</v>
      </c>
      <c r="U43" s="35">
        <v>-0.002166</v>
      </c>
      <c r="V43" s="35">
        <v>-0.001561</v>
      </c>
      <c r="W43" s="35">
        <v>-0.001019</v>
      </c>
      <c r="X43" s="35">
        <v>-5.31E-4</v>
      </c>
      <c r="Y43" s="35">
        <v>0.0</v>
      </c>
      <c r="Z43" s="35">
        <v>5.73E-4</v>
      </c>
      <c r="AA43" s="35">
        <v>0.001103</v>
      </c>
      <c r="AB43" s="35">
        <v>0.00162</v>
      </c>
      <c r="AC43" s="35">
        <v>0.002095</v>
      </c>
      <c r="AD43" s="35">
        <v>0.002539</v>
      </c>
      <c r="AE43" s="35">
        <v>0.002905</v>
      </c>
      <c r="AF43" s="35">
        <v>0.003286</v>
      </c>
      <c r="AG43" s="35">
        <v>0.003674</v>
      </c>
      <c r="AH43" s="35">
        <v>0.004115</v>
      </c>
      <c r="AI43" s="35">
        <v>0.004438</v>
      </c>
      <c r="AJ43" s="35">
        <v>0.004621</v>
      </c>
      <c r="AK43" s="35">
        <v>0.004775</v>
      </c>
      <c r="AL43" s="35">
        <v>0.005026</v>
      </c>
      <c r="AM43" s="35">
        <v>0.005225</v>
      </c>
    </row>
    <row r="44" ht="12.75" customHeight="1">
      <c r="A44" s="35">
        <v>-0.009797</v>
      </c>
      <c r="B44" s="35">
        <v>-0.009009</v>
      </c>
      <c r="C44" s="35">
        <v>-0.00833</v>
      </c>
      <c r="D44" s="35">
        <v>-0.007747</v>
      </c>
      <c r="E44" s="35">
        <v>-0.007364</v>
      </c>
      <c r="F44" s="35">
        <v>-0.007055</v>
      </c>
      <c r="G44" s="35">
        <v>-0.006792</v>
      </c>
      <c r="H44" s="35">
        <v>-0.006677</v>
      </c>
      <c r="I44" s="35">
        <v>-0.006456</v>
      </c>
      <c r="J44" s="35">
        <v>-0.006318</v>
      </c>
      <c r="K44" s="35">
        <v>-0.006029</v>
      </c>
      <c r="L44" s="35">
        <v>-0.005715</v>
      </c>
      <c r="M44" s="35">
        <v>-0.005432</v>
      </c>
      <c r="N44" s="35">
        <v>-0.005115</v>
      </c>
      <c r="O44" s="35">
        <v>-0.004901</v>
      </c>
      <c r="P44" s="35">
        <v>-0.004696</v>
      </c>
      <c r="Q44" s="35">
        <v>-0.004246</v>
      </c>
      <c r="R44" s="35">
        <v>-0.003664</v>
      </c>
      <c r="S44" s="35">
        <v>-0.00315</v>
      </c>
      <c r="T44" s="35">
        <v>-0.002612</v>
      </c>
      <c r="U44" s="35">
        <v>-0.002036</v>
      </c>
      <c r="V44" s="35">
        <v>-0.001436</v>
      </c>
      <c r="W44" s="35">
        <v>-8.98E-4</v>
      </c>
      <c r="X44" s="35">
        <v>-4.84E-4</v>
      </c>
      <c r="Y44" s="35">
        <v>0.0</v>
      </c>
      <c r="Z44" s="35">
        <v>6.18E-4</v>
      </c>
      <c r="AA44" s="35">
        <v>0.00107</v>
      </c>
      <c r="AB44" s="35">
        <v>0.001589</v>
      </c>
      <c r="AC44" s="35">
        <v>0.002066</v>
      </c>
      <c r="AD44" s="35">
        <v>0.002509</v>
      </c>
      <c r="AE44" s="35">
        <v>0.002852</v>
      </c>
      <c r="AF44" s="35">
        <v>0.00322</v>
      </c>
      <c r="AG44" s="35">
        <v>0.003629</v>
      </c>
      <c r="AH44" s="35">
        <v>0.003998</v>
      </c>
      <c r="AI44" s="35">
        <v>0.004281</v>
      </c>
      <c r="AJ44" s="35">
        <v>0.004466</v>
      </c>
      <c r="AK44" s="35">
        <v>0.004629</v>
      </c>
      <c r="AL44" s="35">
        <v>0.004859</v>
      </c>
      <c r="AM44" s="35">
        <v>0.005081</v>
      </c>
    </row>
    <row r="45" ht="12.75" customHeight="1">
      <c r="A45" s="35">
        <v>-0.009104</v>
      </c>
      <c r="B45" s="35">
        <v>-0.008385</v>
      </c>
      <c r="C45" s="35">
        <v>-0.007777</v>
      </c>
      <c r="D45" s="35">
        <v>-0.007281</v>
      </c>
      <c r="E45" s="35">
        <v>-0.006937</v>
      </c>
      <c r="F45" s="35">
        <v>-0.006622</v>
      </c>
      <c r="G45" s="35">
        <v>-0.006392</v>
      </c>
      <c r="H45" s="35">
        <v>-0.00624</v>
      </c>
      <c r="I45" s="35">
        <v>-0.006101</v>
      </c>
      <c r="J45" s="35">
        <v>-0.00594</v>
      </c>
      <c r="K45" s="35">
        <v>-0.005657</v>
      </c>
      <c r="L45" s="35">
        <v>-0.005456</v>
      </c>
      <c r="M45" s="35">
        <v>-0.005245</v>
      </c>
      <c r="N45" s="35">
        <v>-0.004941</v>
      </c>
      <c r="O45" s="35">
        <v>-0.004686</v>
      </c>
      <c r="P45" s="35">
        <v>-0.004363</v>
      </c>
      <c r="Q45" s="35">
        <v>-0.004109</v>
      </c>
      <c r="R45" s="35">
        <v>-0.003751</v>
      </c>
      <c r="S45" s="35">
        <v>-0.003265</v>
      </c>
      <c r="T45" s="35">
        <v>-0.002749</v>
      </c>
      <c r="U45" s="35">
        <v>-0.002145</v>
      </c>
      <c r="V45" s="35">
        <v>-0.001571</v>
      </c>
      <c r="W45" s="35">
        <v>-9.99E-4</v>
      </c>
      <c r="X45" s="35">
        <v>-5.18E-4</v>
      </c>
      <c r="Y45" s="35">
        <v>0.0</v>
      </c>
      <c r="Z45" s="35">
        <v>5.79E-4</v>
      </c>
      <c r="AA45" s="35">
        <v>0.001049</v>
      </c>
      <c r="AB45" s="35">
        <v>0.001528</v>
      </c>
      <c r="AC45" s="35">
        <v>0.001974</v>
      </c>
      <c r="AD45" s="35">
        <v>0.002376</v>
      </c>
      <c r="AE45" s="35">
        <v>0.002748</v>
      </c>
      <c r="AF45" s="35">
        <v>0.003175</v>
      </c>
      <c r="AG45" s="35">
        <v>0.003694</v>
      </c>
      <c r="AH45" s="35">
        <v>0.004263</v>
      </c>
      <c r="AI45" s="35">
        <v>0.004605</v>
      </c>
      <c r="AJ45" s="35">
        <v>0.004899</v>
      </c>
      <c r="AK45" s="35">
        <v>0.005104</v>
      </c>
      <c r="AL45" s="35">
        <v>0.005306</v>
      </c>
      <c r="AM45" s="35">
        <v>0.005427</v>
      </c>
    </row>
    <row r="46" ht="12.75" customHeight="1">
      <c r="A46" s="35">
        <v>-0.008424</v>
      </c>
      <c r="B46" s="35">
        <v>-0.007807</v>
      </c>
      <c r="C46" s="35">
        <v>-0.007211</v>
      </c>
      <c r="D46" s="35">
        <v>-0.006793</v>
      </c>
      <c r="E46" s="35">
        <v>-0.006541</v>
      </c>
      <c r="F46" s="35">
        <v>-0.006299</v>
      </c>
      <c r="G46" s="35">
        <v>-0.006101</v>
      </c>
      <c r="H46" s="35">
        <v>-0.005964</v>
      </c>
      <c r="I46" s="35">
        <v>-0.005835</v>
      </c>
      <c r="J46" s="35">
        <v>-0.005719</v>
      </c>
      <c r="K46" s="35">
        <v>-0.005526</v>
      </c>
      <c r="L46" s="35">
        <v>-0.005329</v>
      </c>
      <c r="M46" s="35">
        <v>-0.005098</v>
      </c>
      <c r="N46" s="35">
        <v>-0.004803</v>
      </c>
      <c r="O46" s="35">
        <v>-0.004537</v>
      </c>
      <c r="P46" s="35">
        <v>-0.004276</v>
      </c>
      <c r="Q46" s="35">
        <v>-0.003994</v>
      </c>
      <c r="R46" s="35">
        <v>-0.003633</v>
      </c>
      <c r="S46" s="35">
        <v>-0.003135</v>
      </c>
      <c r="T46" s="35">
        <v>-0.002653</v>
      </c>
      <c r="U46" s="35">
        <v>-0.002067</v>
      </c>
      <c r="V46" s="35">
        <v>-0.001493</v>
      </c>
      <c r="W46" s="35">
        <v>-9.12E-4</v>
      </c>
      <c r="X46" s="35">
        <v>-5.05E-4</v>
      </c>
      <c r="Y46" s="35">
        <v>0.0</v>
      </c>
      <c r="Z46" s="35">
        <v>5.57E-4</v>
      </c>
      <c r="AA46" s="35">
        <v>0.001047</v>
      </c>
      <c r="AB46" s="35">
        <v>0.001501</v>
      </c>
      <c r="AC46" s="35">
        <v>0.00194</v>
      </c>
      <c r="AD46" s="35">
        <v>0.002391</v>
      </c>
      <c r="AE46" s="35">
        <v>0.002744</v>
      </c>
      <c r="AF46" s="35">
        <v>0.00317</v>
      </c>
      <c r="AG46" s="35">
        <v>0.003704</v>
      </c>
      <c r="AH46" s="35">
        <v>0.004229</v>
      </c>
      <c r="AI46" s="35">
        <v>0.004619</v>
      </c>
      <c r="AJ46" s="35">
        <v>0.004908</v>
      </c>
      <c r="AK46" s="35">
        <v>0.005105</v>
      </c>
      <c r="AL46" s="35">
        <v>0.005333</v>
      </c>
      <c r="AM46" s="35">
        <v>0.005493</v>
      </c>
    </row>
    <row r="47" ht="12.75" customHeight="1">
      <c r="A47" s="35">
        <v>-0.008048</v>
      </c>
      <c r="B47" s="35">
        <v>-0.007448</v>
      </c>
      <c r="C47" s="35">
        <v>-0.00697</v>
      </c>
      <c r="D47" s="35">
        <v>-0.006536</v>
      </c>
      <c r="E47" s="35">
        <v>-0.006247</v>
      </c>
      <c r="F47" s="35">
        <v>-0.006044</v>
      </c>
      <c r="G47" s="35">
        <v>-0.005851</v>
      </c>
      <c r="H47" s="35">
        <v>-0.005748</v>
      </c>
      <c r="I47" s="35">
        <v>-0.005627</v>
      </c>
      <c r="J47" s="35">
        <v>-0.005477</v>
      </c>
      <c r="K47" s="35">
        <v>-0.005212</v>
      </c>
      <c r="L47" s="35">
        <v>-0.005025</v>
      </c>
      <c r="M47" s="35">
        <v>-0.004816</v>
      </c>
      <c r="N47" s="35">
        <v>-0.00454</v>
      </c>
      <c r="O47" s="35">
        <v>-0.004291</v>
      </c>
      <c r="P47" s="35">
        <v>-0.004003</v>
      </c>
      <c r="Q47" s="35">
        <v>-0.003795</v>
      </c>
      <c r="R47" s="35">
        <v>-0.003482</v>
      </c>
      <c r="S47" s="35">
        <v>-0.002994</v>
      </c>
      <c r="T47" s="35">
        <v>-0.002496</v>
      </c>
      <c r="U47" s="35">
        <v>-0.001931</v>
      </c>
      <c r="V47" s="35">
        <v>-0.001428</v>
      </c>
      <c r="W47" s="35">
        <v>-8.93E-4</v>
      </c>
      <c r="X47" s="35">
        <v>-4.68E-4</v>
      </c>
      <c r="Y47" s="35">
        <v>0.0</v>
      </c>
      <c r="Z47" s="35">
        <v>5.32E-4</v>
      </c>
      <c r="AA47" s="35">
        <v>0.001005</v>
      </c>
      <c r="AB47" s="35">
        <v>0.001458</v>
      </c>
      <c r="AC47" s="35">
        <v>0.001905</v>
      </c>
      <c r="AD47" s="35">
        <v>0.002306</v>
      </c>
      <c r="AE47" s="35">
        <v>0.002709</v>
      </c>
      <c r="AF47" s="35">
        <v>0.003116</v>
      </c>
      <c r="AG47" s="35">
        <v>0.003653</v>
      </c>
      <c r="AH47" s="35">
        <v>0.004169</v>
      </c>
      <c r="AI47" s="35">
        <v>0.004583</v>
      </c>
      <c r="AJ47" s="35">
        <v>0.004891</v>
      </c>
      <c r="AK47" s="35">
        <v>0.005058</v>
      </c>
      <c r="AL47" s="35">
        <v>0.005273</v>
      </c>
      <c r="AM47" s="35">
        <v>0.005413</v>
      </c>
    </row>
    <row r="48" ht="12.75" customHeight="1">
      <c r="A48" s="35">
        <v>-0.008038</v>
      </c>
      <c r="B48" s="35">
        <v>-0.00737</v>
      </c>
      <c r="C48" s="35">
        <v>-0.0068</v>
      </c>
      <c r="D48" s="35">
        <v>-0.006349</v>
      </c>
      <c r="E48" s="35">
        <v>-0.006077</v>
      </c>
      <c r="F48" s="35">
        <v>-0.005811</v>
      </c>
      <c r="G48" s="35">
        <v>-0.005612</v>
      </c>
      <c r="H48" s="35">
        <v>-0.005508</v>
      </c>
      <c r="I48" s="35">
        <v>-0.005385</v>
      </c>
      <c r="J48" s="35">
        <v>-0.005271</v>
      </c>
      <c r="K48" s="35">
        <v>-0.005066</v>
      </c>
      <c r="L48" s="35">
        <v>-0.004897</v>
      </c>
      <c r="M48" s="35">
        <v>-0.004721</v>
      </c>
      <c r="N48" s="35">
        <v>-0.00445</v>
      </c>
      <c r="O48" s="35">
        <v>-0.004218</v>
      </c>
      <c r="P48" s="35">
        <v>-0.003962</v>
      </c>
      <c r="Q48" s="35">
        <v>-0.003714</v>
      </c>
      <c r="R48" s="35">
        <v>-0.003391</v>
      </c>
      <c r="S48" s="35">
        <v>-0.002938</v>
      </c>
      <c r="T48" s="35">
        <v>-0.002481</v>
      </c>
      <c r="U48" s="35">
        <v>-0.001934</v>
      </c>
      <c r="V48" s="35">
        <v>-0.001413</v>
      </c>
      <c r="W48" s="35">
        <v>-8.66E-4</v>
      </c>
      <c r="X48" s="35">
        <v>-4.67E-4</v>
      </c>
      <c r="Y48" s="35">
        <v>0.0</v>
      </c>
      <c r="Z48" s="35">
        <v>5.15E-4</v>
      </c>
      <c r="AA48" s="35">
        <v>9.62E-4</v>
      </c>
      <c r="AB48" s="35">
        <v>0.001404</v>
      </c>
      <c r="AC48" s="35">
        <v>0.001828</v>
      </c>
      <c r="AD48" s="35">
        <v>0.002231</v>
      </c>
      <c r="AE48" s="35">
        <v>0.002587</v>
      </c>
      <c r="AF48" s="35">
        <v>0.003015</v>
      </c>
      <c r="AG48" s="35">
        <v>0.003561</v>
      </c>
      <c r="AH48" s="35">
        <v>0.004115</v>
      </c>
      <c r="AI48" s="35">
        <v>0.004485</v>
      </c>
      <c r="AJ48" s="35">
        <v>0.004773</v>
      </c>
      <c r="AK48" s="35">
        <v>0.005006</v>
      </c>
      <c r="AL48" s="35">
        <v>0.00521</v>
      </c>
      <c r="AM48" s="35">
        <v>0.00533</v>
      </c>
    </row>
    <row r="49" ht="12.75" customHeight="1">
      <c r="A49" s="35">
        <v>-0.007532</v>
      </c>
      <c r="B49" s="35">
        <v>-0.00698</v>
      </c>
      <c r="C49" s="35">
        <v>-0.006483</v>
      </c>
      <c r="D49" s="35">
        <v>-0.006098</v>
      </c>
      <c r="E49" s="35">
        <v>-0.005864</v>
      </c>
      <c r="F49" s="35">
        <v>-0.005664</v>
      </c>
      <c r="G49" s="35">
        <v>-0.005484</v>
      </c>
      <c r="H49" s="35">
        <v>-0.005387</v>
      </c>
      <c r="I49" s="35">
        <v>-0.005277</v>
      </c>
      <c r="J49" s="35">
        <v>-0.005175</v>
      </c>
      <c r="K49" s="35">
        <v>-0.004961</v>
      </c>
      <c r="L49" s="35">
        <v>-0.004797</v>
      </c>
      <c r="M49" s="35">
        <v>-0.004593</v>
      </c>
      <c r="N49" s="35">
        <v>-0.00431</v>
      </c>
      <c r="O49" s="35">
        <v>-0.004088</v>
      </c>
      <c r="P49" s="35">
        <v>-0.003843</v>
      </c>
      <c r="Q49" s="35">
        <v>-0.003602</v>
      </c>
      <c r="R49" s="35">
        <v>-0.00328</v>
      </c>
      <c r="S49" s="35">
        <v>-0.002819</v>
      </c>
      <c r="T49" s="35">
        <v>-0.002373</v>
      </c>
      <c r="U49" s="35">
        <v>-0.00183</v>
      </c>
      <c r="V49" s="35">
        <v>-0.001342</v>
      </c>
      <c r="W49" s="35">
        <v>-8.22E-4</v>
      </c>
      <c r="X49" s="35">
        <v>-4.45E-4</v>
      </c>
      <c r="Y49" s="35">
        <v>0.0</v>
      </c>
      <c r="Z49" s="35">
        <v>4.82E-4</v>
      </c>
      <c r="AA49" s="35">
        <v>9.11E-4</v>
      </c>
      <c r="AB49" s="35">
        <v>0.001333</v>
      </c>
      <c r="AC49" s="35">
        <v>0.001745</v>
      </c>
      <c r="AD49" s="35">
        <v>0.002157</v>
      </c>
      <c r="AE49" s="35">
        <v>0.002525</v>
      </c>
      <c r="AF49" s="35">
        <v>0.002967</v>
      </c>
      <c r="AG49" s="35">
        <v>0.003472</v>
      </c>
      <c r="AH49" s="35">
        <v>0.004</v>
      </c>
      <c r="AI49" s="35">
        <v>0.004391</v>
      </c>
      <c r="AJ49" s="35">
        <v>0.004708</v>
      </c>
      <c r="AK49" s="35">
        <v>0.004897</v>
      </c>
      <c r="AL49" s="35">
        <v>0.005101</v>
      </c>
      <c r="AM49" s="35">
        <v>0.00525</v>
      </c>
    </row>
    <row r="50" ht="12.75" customHeight="1">
      <c r="A50" s="35">
        <v>-0.007264</v>
      </c>
      <c r="B50" s="35">
        <v>-0.00666</v>
      </c>
      <c r="C50" s="35">
        <v>-0.006172</v>
      </c>
      <c r="D50" s="35">
        <v>-0.005774</v>
      </c>
      <c r="E50" s="35">
        <v>-0.005512</v>
      </c>
      <c r="F50" s="35">
        <v>-0.005304</v>
      </c>
      <c r="G50" s="35">
        <v>-0.005148</v>
      </c>
      <c r="H50" s="35">
        <v>-0.005069</v>
      </c>
      <c r="I50" s="35">
        <v>-0.004981</v>
      </c>
      <c r="J50" s="35">
        <v>-0.004875</v>
      </c>
      <c r="K50" s="35">
        <v>-0.004661</v>
      </c>
      <c r="L50" s="35">
        <v>-0.004515</v>
      </c>
      <c r="M50" s="35">
        <v>-0.00436</v>
      </c>
      <c r="N50" s="35">
        <v>-0.004094</v>
      </c>
      <c r="O50" s="35">
        <v>-0.003884</v>
      </c>
      <c r="P50" s="35">
        <v>-0.003641</v>
      </c>
      <c r="Q50" s="35">
        <v>-0.003428</v>
      </c>
      <c r="R50" s="35">
        <v>-0.003159</v>
      </c>
      <c r="S50" s="35">
        <v>-0.002714</v>
      </c>
      <c r="T50" s="35">
        <v>-0.002293</v>
      </c>
      <c r="U50" s="35">
        <v>-0.001768</v>
      </c>
      <c r="V50" s="35">
        <v>-0.001282</v>
      </c>
      <c r="W50" s="35">
        <v>-7.94E-4</v>
      </c>
      <c r="X50" s="35">
        <v>-4.28E-4</v>
      </c>
      <c r="Y50" s="35">
        <v>0.0</v>
      </c>
      <c r="Z50" s="35">
        <v>4.96E-4</v>
      </c>
      <c r="AA50" s="35">
        <v>9.04E-4</v>
      </c>
      <c r="AB50" s="35">
        <v>0.001344</v>
      </c>
      <c r="AC50" s="35">
        <v>0.001748</v>
      </c>
      <c r="AD50" s="35">
        <v>0.002146</v>
      </c>
      <c r="AE50" s="35">
        <v>0.002553</v>
      </c>
      <c r="AF50" s="35">
        <v>0.002966</v>
      </c>
      <c r="AG50" s="35">
        <v>0.003474</v>
      </c>
      <c r="AH50" s="35">
        <v>0.004024</v>
      </c>
      <c r="AI50" s="35">
        <v>0.00439</v>
      </c>
      <c r="AJ50" s="35">
        <v>0.004704</v>
      </c>
      <c r="AK50" s="35">
        <v>0.004877</v>
      </c>
      <c r="AL50" s="35">
        <v>0.005093</v>
      </c>
      <c r="AM50" s="35">
        <v>0.005218</v>
      </c>
    </row>
    <row r="51" ht="12.75" customHeight="1">
      <c r="A51" s="35">
        <v>-0.006973</v>
      </c>
      <c r="B51" s="35">
        <v>-0.006422</v>
      </c>
      <c r="C51" s="35">
        <v>-0.005937</v>
      </c>
      <c r="D51" s="35">
        <v>-0.005538</v>
      </c>
      <c r="E51" s="35">
        <v>-0.005298</v>
      </c>
      <c r="F51" s="35">
        <v>-0.005064</v>
      </c>
      <c r="G51" s="35">
        <v>-0.00488</v>
      </c>
      <c r="H51" s="35">
        <v>-0.004801</v>
      </c>
      <c r="I51" s="35">
        <v>-0.004717</v>
      </c>
      <c r="J51" s="35">
        <v>-0.004623</v>
      </c>
      <c r="K51" s="35">
        <v>-0.004461</v>
      </c>
      <c r="L51" s="35">
        <v>-0.004321</v>
      </c>
      <c r="M51" s="35">
        <v>-0.004153</v>
      </c>
      <c r="N51" s="35">
        <v>-0.003918</v>
      </c>
      <c r="O51" s="35">
        <v>-0.003713</v>
      </c>
      <c r="P51" s="35">
        <v>-0.003499</v>
      </c>
      <c r="Q51" s="35">
        <v>-0.003281</v>
      </c>
      <c r="R51" s="35">
        <v>-0.00301</v>
      </c>
      <c r="S51" s="35">
        <v>-0.002596</v>
      </c>
      <c r="T51" s="35">
        <v>-0.002201</v>
      </c>
      <c r="U51" s="35">
        <v>-0.001707</v>
      </c>
      <c r="V51" s="35">
        <v>-0.001235</v>
      </c>
      <c r="W51" s="35">
        <v>-7.56E-4</v>
      </c>
      <c r="X51" s="35">
        <v>-3.97E-4</v>
      </c>
      <c r="Y51" s="35">
        <v>0.0</v>
      </c>
      <c r="Z51" s="35">
        <v>4.72E-4</v>
      </c>
      <c r="AA51" s="35">
        <v>8.7E-4</v>
      </c>
      <c r="AB51" s="35">
        <v>0.001276</v>
      </c>
      <c r="AC51" s="35">
        <v>0.001674</v>
      </c>
      <c r="AD51" s="35">
        <v>0.00205</v>
      </c>
      <c r="AE51" s="35">
        <v>0.002407</v>
      </c>
      <c r="AF51" s="35">
        <v>0.002823</v>
      </c>
      <c r="AG51" s="35">
        <v>0.003331</v>
      </c>
      <c r="AH51" s="35">
        <v>0.003861</v>
      </c>
      <c r="AI51" s="35">
        <v>0.004238</v>
      </c>
      <c r="AJ51" s="35">
        <v>0.004537</v>
      </c>
      <c r="AK51" s="35">
        <v>0.004729</v>
      </c>
      <c r="AL51" s="35">
        <v>0.00494</v>
      </c>
      <c r="AM51" s="35">
        <v>0.005057</v>
      </c>
    </row>
    <row r="52" ht="12.75" customHeight="1">
      <c r="A52" s="35">
        <v>-0.006548</v>
      </c>
      <c r="B52" s="35">
        <v>-0.006023</v>
      </c>
      <c r="C52" s="35">
        <v>-0.005585</v>
      </c>
      <c r="D52" s="35">
        <v>-0.005241</v>
      </c>
      <c r="E52" s="35">
        <v>-0.00504</v>
      </c>
      <c r="F52" s="35">
        <v>-0.004863</v>
      </c>
      <c r="G52" s="35">
        <v>-0.004719</v>
      </c>
      <c r="H52" s="35">
        <v>-0.004628</v>
      </c>
      <c r="I52" s="35">
        <v>-0.004487</v>
      </c>
      <c r="J52" s="35">
        <v>-0.004393</v>
      </c>
      <c r="K52" s="35">
        <v>-0.004227</v>
      </c>
      <c r="L52" s="35">
        <v>-0.004103</v>
      </c>
      <c r="M52" s="35">
        <v>-0.003956</v>
      </c>
      <c r="N52" s="35">
        <v>-0.003715</v>
      </c>
      <c r="O52" s="35">
        <v>-0.003521</v>
      </c>
      <c r="P52" s="35">
        <v>-0.003302</v>
      </c>
      <c r="Q52" s="35">
        <v>-0.003123</v>
      </c>
      <c r="R52" s="35">
        <v>-0.002858</v>
      </c>
      <c r="S52" s="35">
        <v>-0.002435</v>
      </c>
      <c r="T52" s="35">
        <v>-0.002057</v>
      </c>
      <c r="U52" s="35">
        <v>-0.001581</v>
      </c>
      <c r="V52" s="35">
        <v>-0.001135</v>
      </c>
      <c r="W52" s="35">
        <v>-6.97E-4</v>
      </c>
      <c r="X52" s="35">
        <v>-3.69E-4</v>
      </c>
      <c r="Y52" s="35">
        <v>0.0</v>
      </c>
      <c r="Z52" s="35">
        <v>4.58E-4</v>
      </c>
      <c r="AA52" s="35">
        <v>8.63E-4</v>
      </c>
      <c r="AB52" s="35">
        <v>0.001241</v>
      </c>
      <c r="AC52" s="35">
        <v>0.00161</v>
      </c>
      <c r="AD52" s="35">
        <v>0.00199</v>
      </c>
      <c r="AE52" s="35">
        <v>0.002347</v>
      </c>
      <c r="AF52" s="35">
        <v>0.002747</v>
      </c>
      <c r="AG52" s="35">
        <v>0.003255</v>
      </c>
      <c r="AH52" s="35">
        <v>0.003745</v>
      </c>
      <c r="AI52" s="35">
        <v>0.004123</v>
      </c>
      <c r="AJ52" s="35">
        <v>0.004411</v>
      </c>
      <c r="AK52" s="35">
        <v>0.004587</v>
      </c>
      <c r="AL52" s="35">
        <v>0.004791</v>
      </c>
      <c r="AM52" s="35">
        <v>0.004912</v>
      </c>
    </row>
    <row r="53" ht="12.75" customHeight="1">
      <c r="A53" s="35">
        <v>-0.006382</v>
      </c>
      <c r="B53" s="35">
        <v>-0.005854</v>
      </c>
      <c r="C53" s="35">
        <v>-0.005404</v>
      </c>
      <c r="D53" s="35">
        <v>-0.005043</v>
      </c>
      <c r="E53" s="35">
        <v>-0.004843</v>
      </c>
      <c r="F53" s="35">
        <v>-0.004657</v>
      </c>
      <c r="G53" s="35">
        <v>-0.004517</v>
      </c>
      <c r="H53" s="35">
        <v>-0.004458</v>
      </c>
      <c r="I53" s="35">
        <v>-0.004388</v>
      </c>
      <c r="J53" s="35">
        <v>-0.004234</v>
      </c>
      <c r="K53" s="35">
        <v>-0.004085</v>
      </c>
      <c r="L53" s="35">
        <v>-0.003975</v>
      </c>
      <c r="M53" s="35">
        <v>-0.003842</v>
      </c>
      <c r="N53" s="35">
        <v>-0.00362</v>
      </c>
      <c r="O53" s="35">
        <v>-0.003457</v>
      </c>
      <c r="P53" s="35">
        <v>-0.003243</v>
      </c>
      <c r="Q53" s="35">
        <v>-0.003041</v>
      </c>
      <c r="R53" s="35">
        <v>-0.002806</v>
      </c>
      <c r="S53" s="35">
        <v>-0.00241</v>
      </c>
      <c r="T53" s="35">
        <v>-0.002048</v>
      </c>
      <c r="U53" s="35">
        <v>-0.001583</v>
      </c>
      <c r="V53" s="35">
        <v>-0.001154</v>
      </c>
      <c r="W53" s="35">
        <v>-7.17E-4</v>
      </c>
      <c r="X53" s="35">
        <v>-3.8E-4</v>
      </c>
      <c r="Y53" s="35">
        <v>0.0</v>
      </c>
      <c r="Z53" s="35">
        <v>4.25E-4</v>
      </c>
      <c r="AA53" s="35">
        <v>8.31E-4</v>
      </c>
      <c r="AB53" s="35">
        <v>0.001195</v>
      </c>
      <c r="AC53" s="35">
        <v>0.001553</v>
      </c>
      <c r="AD53" s="35">
        <v>0.001922</v>
      </c>
      <c r="AE53" s="35">
        <v>0.002253</v>
      </c>
      <c r="AF53" s="35">
        <v>0.002638</v>
      </c>
      <c r="AG53" s="35">
        <v>0.003112</v>
      </c>
      <c r="AH53" s="35">
        <v>0.00359</v>
      </c>
      <c r="AI53" s="35">
        <v>0.003954</v>
      </c>
      <c r="AJ53" s="35">
        <v>0.00422</v>
      </c>
      <c r="AK53" s="35">
        <v>0.004402</v>
      </c>
      <c r="AL53" s="35">
        <v>0.004599</v>
      </c>
      <c r="AM53" s="35">
        <v>0.004707</v>
      </c>
    </row>
    <row r="54" ht="12.75" customHeight="1">
      <c r="A54" s="35">
        <v>-0.006056</v>
      </c>
      <c r="B54" s="35">
        <v>-0.005562</v>
      </c>
      <c r="C54" s="35">
        <v>-0.00514</v>
      </c>
      <c r="D54" s="35">
        <v>-0.004812</v>
      </c>
      <c r="E54" s="35">
        <v>-0.004613</v>
      </c>
      <c r="F54" s="35">
        <v>-0.004451</v>
      </c>
      <c r="G54" s="35">
        <v>-0.004313</v>
      </c>
      <c r="H54" s="35">
        <v>-0.00422</v>
      </c>
      <c r="I54" s="35">
        <v>-0.004093</v>
      </c>
      <c r="J54" s="35">
        <v>-0.004015</v>
      </c>
      <c r="K54" s="35">
        <v>-0.003855</v>
      </c>
      <c r="L54" s="35">
        <v>-0.003748</v>
      </c>
      <c r="M54" s="35">
        <v>-0.003648</v>
      </c>
      <c r="N54" s="35">
        <v>-0.003459</v>
      </c>
      <c r="O54" s="35">
        <v>-0.00329</v>
      </c>
      <c r="P54" s="35">
        <v>-0.003083</v>
      </c>
      <c r="Q54" s="35">
        <v>-0.002918</v>
      </c>
      <c r="R54" s="35">
        <v>-0.002685</v>
      </c>
      <c r="S54" s="35">
        <v>-0.002314</v>
      </c>
      <c r="T54" s="35">
        <v>-0.001962</v>
      </c>
      <c r="U54" s="35">
        <v>-0.001513</v>
      </c>
      <c r="V54" s="35">
        <v>-0.001096</v>
      </c>
      <c r="W54" s="35">
        <v>-6.85E-4</v>
      </c>
      <c r="X54" s="35">
        <v>-3.84E-4</v>
      </c>
      <c r="Y54" s="35">
        <v>0.0</v>
      </c>
      <c r="Z54" s="35">
        <v>4.27E-4</v>
      </c>
      <c r="AA54" s="35">
        <v>8.04E-4</v>
      </c>
      <c r="AB54" s="35">
        <v>0.001167</v>
      </c>
      <c r="AC54" s="35">
        <v>0.001525</v>
      </c>
      <c r="AD54" s="35">
        <v>0.001875</v>
      </c>
      <c r="AE54" s="35">
        <v>0.002193</v>
      </c>
      <c r="AF54" s="35">
        <v>0.002561</v>
      </c>
      <c r="AG54" s="35">
        <v>0.003032</v>
      </c>
      <c r="AH54" s="35">
        <v>0.003517</v>
      </c>
      <c r="AI54" s="35">
        <v>0.003864</v>
      </c>
      <c r="AJ54" s="35">
        <v>0.004128</v>
      </c>
      <c r="AK54" s="35">
        <v>0.004291</v>
      </c>
      <c r="AL54" s="35">
        <v>0.004484</v>
      </c>
      <c r="AM54" s="35">
        <v>0.004595</v>
      </c>
    </row>
    <row r="55" ht="12.75" customHeight="1">
      <c r="A55" s="35">
        <v>-0.005843</v>
      </c>
      <c r="B55" s="35">
        <v>-0.00534</v>
      </c>
      <c r="C55" s="35">
        <v>-0.004923</v>
      </c>
      <c r="D55" s="35">
        <v>-0.004569</v>
      </c>
      <c r="E55" s="35">
        <v>-0.004345</v>
      </c>
      <c r="F55" s="35">
        <v>-0.004143</v>
      </c>
      <c r="G55" s="35">
        <v>-0.003994</v>
      </c>
      <c r="H55" s="35">
        <v>-0.003957</v>
      </c>
      <c r="I55" s="35">
        <v>-0.003918</v>
      </c>
      <c r="J55" s="35">
        <v>-0.003853</v>
      </c>
      <c r="K55" s="35">
        <v>-0.003707</v>
      </c>
      <c r="L55" s="35">
        <v>-0.003597</v>
      </c>
      <c r="M55" s="35">
        <v>-0.003475</v>
      </c>
      <c r="N55" s="35">
        <v>-0.003332</v>
      </c>
      <c r="O55" s="35">
        <v>-0.003197</v>
      </c>
      <c r="P55" s="35">
        <v>-0.002996</v>
      </c>
      <c r="Q55" s="35">
        <v>-0.002827</v>
      </c>
      <c r="R55" s="35">
        <v>-0.002616</v>
      </c>
      <c r="S55" s="35">
        <v>-0.002252</v>
      </c>
      <c r="T55" s="35">
        <v>-0.00192</v>
      </c>
      <c r="U55" s="35">
        <v>-0.001478</v>
      </c>
      <c r="V55" s="35">
        <v>-0.001086</v>
      </c>
      <c r="W55" s="35">
        <v>-6.6E-4</v>
      </c>
      <c r="X55" s="35">
        <v>-3.5E-4</v>
      </c>
      <c r="Y55" s="35">
        <v>0.0</v>
      </c>
      <c r="Z55" s="35">
        <v>4.24E-4</v>
      </c>
      <c r="AA55" s="35">
        <v>7.75E-4</v>
      </c>
      <c r="AB55" s="35">
        <v>0.001134</v>
      </c>
      <c r="AC55" s="35">
        <v>0.001484</v>
      </c>
      <c r="AD55" s="35">
        <v>0.001824</v>
      </c>
      <c r="AE55" s="35">
        <v>0.002144</v>
      </c>
      <c r="AF55" s="35">
        <v>0.002496</v>
      </c>
      <c r="AG55" s="35">
        <v>0.002942</v>
      </c>
      <c r="AH55" s="35">
        <v>0.003398</v>
      </c>
      <c r="AI55" s="35">
        <v>0.003709</v>
      </c>
      <c r="AJ55" s="35">
        <v>0.003957</v>
      </c>
      <c r="AK55" s="35">
        <v>0.00415</v>
      </c>
      <c r="AL55" s="35">
        <v>0.00432</v>
      </c>
      <c r="AM55" s="35">
        <v>0.004444</v>
      </c>
    </row>
    <row r="56" ht="12.75" customHeight="1">
      <c r="A56" s="35">
        <v>-0.005547</v>
      </c>
      <c r="B56" s="35">
        <v>-0.005054</v>
      </c>
      <c r="C56" s="35">
        <v>-0.004617</v>
      </c>
      <c r="D56" s="35">
        <v>-0.004317</v>
      </c>
      <c r="E56" s="35">
        <v>-0.004157</v>
      </c>
      <c r="F56" s="35">
        <v>-0.004001</v>
      </c>
      <c r="G56" s="35">
        <v>-0.003876</v>
      </c>
      <c r="H56" s="35">
        <v>-0.00384</v>
      </c>
      <c r="I56" s="35">
        <v>-0.003775</v>
      </c>
      <c r="J56" s="35">
        <v>-0.003734</v>
      </c>
      <c r="K56" s="35">
        <v>-0.003623</v>
      </c>
      <c r="L56" s="35">
        <v>-0.003545</v>
      </c>
      <c r="M56" s="35">
        <v>-0.00347</v>
      </c>
      <c r="N56" s="35">
        <v>-0.003277</v>
      </c>
      <c r="O56" s="35">
        <v>-0.003113</v>
      </c>
      <c r="P56" s="35">
        <v>-0.002934</v>
      </c>
      <c r="Q56" s="35">
        <v>-0.00277</v>
      </c>
      <c r="R56" s="35">
        <v>-0.002552</v>
      </c>
      <c r="S56" s="35">
        <v>-0.002213</v>
      </c>
      <c r="T56" s="35">
        <v>-0.001886</v>
      </c>
      <c r="U56" s="35">
        <v>-0.001456</v>
      </c>
      <c r="V56" s="35">
        <v>-0.001062</v>
      </c>
      <c r="W56" s="35">
        <v>-6.53E-4</v>
      </c>
      <c r="X56" s="35">
        <v>-3.59E-4</v>
      </c>
      <c r="Y56" s="35">
        <v>0.0</v>
      </c>
      <c r="Z56" s="35">
        <v>4.15E-4</v>
      </c>
      <c r="AA56" s="35">
        <v>7.78E-4</v>
      </c>
      <c r="AB56" s="35">
        <v>0.001124</v>
      </c>
      <c r="AC56" s="35">
        <v>0.001461</v>
      </c>
      <c r="AD56" s="35">
        <v>0.001798</v>
      </c>
      <c r="AE56" s="35">
        <v>0.002102</v>
      </c>
      <c r="AF56" s="35">
        <v>0.002447</v>
      </c>
      <c r="AG56" s="35">
        <v>0.00289</v>
      </c>
      <c r="AH56" s="35">
        <v>0.003322</v>
      </c>
      <c r="AI56" s="35">
        <v>0.003643</v>
      </c>
      <c r="AJ56" s="35">
        <v>0.003884</v>
      </c>
      <c r="AK56" s="35">
        <v>0.004045</v>
      </c>
      <c r="AL56" s="35">
        <v>0.004243</v>
      </c>
      <c r="AM56" s="35">
        <v>0.004344</v>
      </c>
    </row>
    <row r="57" ht="12.75" customHeight="1">
      <c r="A57" s="35">
        <v>-0.005397</v>
      </c>
      <c r="B57" s="35">
        <v>-0.004933</v>
      </c>
      <c r="C57" s="35">
        <v>-0.004559</v>
      </c>
      <c r="D57" s="35">
        <v>-0.004235</v>
      </c>
      <c r="E57" s="35">
        <v>-0.004066</v>
      </c>
      <c r="F57" s="35">
        <v>-0.003933</v>
      </c>
      <c r="G57" s="35">
        <v>-0.003827</v>
      </c>
      <c r="H57" s="35">
        <v>-0.003814</v>
      </c>
      <c r="I57" s="35">
        <v>-0.003772</v>
      </c>
      <c r="J57" s="35">
        <v>-0.00373</v>
      </c>
      <c r="K57" s="35">
        <v>-0.00359</v>
      </c>
      <c r="L57" s="35">
        <v>-0.003499</v>
      </c>
      <c r="M57" s="35">
        <v>-0.003381</v>
      </c>
      <c r="N57" s="35">
        <v>-0.003183</v>
      </c>
      <c r="O57" s="35">
        <v>-0.003045</v>
      </c>
      <c r="P57" s="35">
        <v>-0.002861</v>
      </c>
      <c r="Q57" s="35">
        <v>-0.002697</v>
      </c>
      <c r="R57" s="35">
        <v>-0.002493</v>
      </c>
      <c r="S57" s="35">
        <v>-0.002156</v>
      </c>
      <c r="T57" s="35">
        <v>-0.001828</v>
      </c>
      <c r="U57" s="35">
        <v>-0.001415</v>
      </c>
      <c r="V57" s="35">
        <v>-0.001024</v>
      </c>
      <c r="W57" s="35">
        <v>-6.29E-4</v>
      </c>
      <c r="X57" s="35">
        <v>-3.42E-4</v>
      </c>
      <c r="Y57" s="35">
        <v>0.0</v>
      </c>
      <c r="Z57" s="35">
        <v>3.78E-4</v>
      </c>
      <c r="AA57" s="35">
        <v>7.32E-4</v>
      </c>
      <c r="AB57" s="35">
        <v>0.001071</v>
      </c>
      <c r="AC57" s="35">
        <v>0.001388</v>
      </c>
      <c r="AD57" s="35">
        <v>0.001716</v>
      </c>
      <c r="AE57" s="35">
        <v>0.002002</v>
      </c>
      <c r="AF57" s="35">
        <v>0.002315</v>
      </c>
      <c r="AG57" s="35">
        <v>0.00272</v>
      </c>
      <c r="AH57" s="35">
        <v>0.003129</v>
      </c>
      <c r="AI57" s="35">
        <v>0.003429</v>
      </c>
      <c r="AJ57" s="35">
        <v>0.003659</v>
      </c>
      <c r="AK57" s="35">
        <v>0.003795</v>
      </c>
      <c r="AL57" s="35">
        <v>0.003972</v>
      </c>
      <c r="AM57" s="35">
        <v>0.004067</v>
      </c>
    </row>
    <row r="58" ht="12.75" customHeight="1">
      <c r="A58" s="35">
        <v>-0.005249</v>
      </c>
      <c r="B58" s="35">
        <v>-0.004769</v>
      </c>
      <c r="C58" s="35">
        <v>-0.004369</v>
      </c>
      <c r="D58" s="35">
        <v>-0.004072</v>
      </c>
      <c r="E58" s="35">
        <v>-0.003908</v>
      </c>
      <c r="F58" s="35">
        <v>-0.003755</v>
      </c>
      <c r="G58" s="35">
        <v>-0.003642</v>
      </c>
      <c r="H58" s="35">
        <v>-0.003628</v>
      </c>
      <c r="I58" s="35">
        <v>-0.00359</v>
      </c>
      <c r="J58" s="35">
        <v>-0.003549</v>
      </c>
      <c r="K58" s="35">
        <v>-0.003406</v>
      </c>
      <c r="L58" s="35">
        <v>-0.003321</v>
      </c>
      <c r="M58" s="35">
        <v>-0.003242</v>
      </c>
      <c r="N58" s="35">
        <v>-0.003072</v>
      </c>
      <c r="O58" s="35">
        <v>-0.002916</v>
      </c>
      <c r="P58" s="35">
        <v>-0.002748</v>
      </c>
      <c r="Q58" s="35">
        <v>-0.002599</v>
      </c>
      <c r="R58" s="35">
        <v>-0.002392</v>
      </c>
      <c r="S58" s="35">
        <v>-0.002076</v>
      </c>
      <c r="T58" s="35">
        <v>-0.001784</v>
      </c>
      <c r="U58" s="35">
        <v>-0.001378</v>
      </c>
      <c r="V58" s="35">
        <v>-9.97E-4</v>
      </c>
      <c r="W58" s="35">
        <v>-5.98E-4</v>
      </c>
      <c r="X58" s="35">
        <v>-3.3E-4</v>
      </c>
      <c r="Y58" s="35">
        <v>0.0</v>
      </c>
      <c r="Z58" s="35">
        <v>3.88E-4</v>
      </c>
      <c r="AA58" s="35">
        <v>7.17E-4</v>
      </c>
      <c r="AB58" s="35">
        <v>0.001073</v>
      </c>
      <c r="AC58" s="35">
        <v>0.001384</v>
      </c>
      <c r="AD58" s="35">
        <v>0.001683</v>
      </c>
      <c r="AE58" s="35">
        <v>0.001945</v>
      </c>
      <c r="AF58" s="35">
        <v>0.002257</v>
      </c>
      <c r="AG58" s="35">
        <v>0.002638</v>
      </c>
      <c r="AH58" s="35">
        <v>0.003048</v>
      </c>
      <c r="AI58" s="35">
        <v>0.003344</v>
      </c>
      <c r="AJ58" s="35">
        <v>0.003549</v>
      </c>
      <c r="AK58" s="35">
        <v>0.003698</v>
      </c>
      <c r="AL58" s="35">
        <v>0.003861</v>
      </c>
      <c r="AM58" s="35">
        <v>0.003954</v>
      </c>
    </row>
    <row r="59" ht="12.75" customHeight="1">
      <c r="A59" s="35">
        <v>-0.004991</v>
      </c>
      <c r="B59" s="35">
        <v>-0.004577</v>
      </c>
      <c r="C59" s="35">
        <v>-0.004208</v>
      </c>
      <c r="D59" s="35">
        <v>-0.003954</v>
      </c>
      <c r="E59" s="35">
        <v>-0.003822</v>
      </c>
      <c r="F59" s="35">
        <v>-0.003681</v>
      </c>
      <c r="G59" s="35">
        <v>-0.003567</v>
      </c>
      <c r="H59" s="35">
        <v>-0.003549</v>
      </c>
      <c r="I59" s="35">
        <v>-0.003477</v>
      </c>
      <c r="J59" s="35">
        <v>-0.003431</v>
      </c>
      <c r="K59" s="35">
        <v>-0.003327</v>
      </c>
      <c r="L59" s="35">
        <v>-0.003229</v>
      </c>
      <c r="M59" s="35">
        <v>-0.003139</v>
      </c>
      <c r="N59" s="35">
        <v>-0.002969</v>
      </c>
      <c r="O59" s="35">
        <v>-0.002816</v>
      </c>
      <c r="P59" s="35">
        <v>-0.002662</v>
      </c>
      <c r="Q59" s="35">
        <v>-0.00253</v>
      </c>
      <c r="R59" s="35">
        <v>-0.002338</v>
      </c>
      <c r="S59" s="35">
        <v>-0.002019</v>
      </c>
      <c r="T59" s="35">
        <v>-0.001733</v>
      </c>
      <c r="U59" s="35">
        <v>-0.001342</v>
      </c>
      <c r="V59" s="35">
        <v>-9.83E-4</v>
      </c>
      <c r="W59" s="35">
        <v>-6.14E-4</v>
      </c>
      <c r="X59" s="35">
        <v>-3.37E-4</v>
      </c>
      <c r="Y59" s="35">
        <v>0.0</v>
      </c>
      <c r="Z59" s="35">
        <v>3.91E-4</v>
      </c>
      <c r="AA59" s="35">
        <v>7.2E-4</v>
      </c>
      <c r="AB59" s="35">
        <v>0.001031</v>
      </c>
      <c r="AC59" s="35">
        <v>0.001345</v>
      </c>
      <c r="AD59" s="35">
        <v>0.001653</v>
      </c>
      <c r="AE59" s="35">
        <v>0.001914</v>
      </c>
      <c r="AF59" s="35">
        <v>0.002216</v>
      </c>
      <c r="AG59" s="35">
        <v>0.002588</v>
      </c>
      <c r="AH59" s="35">
        <v>0.002961</v>
      </c>
      <c r="AI59" s="35">
        <v>0.003234</v>
      </c>
      <c r="AJ59" s="35">
        <v>0.003431</v>
      </c>
      <c r="AK59" s="35">
        <v>0.003543</v>
      </c>
      <c r="AL59" s="35">
        <v>0.003715</v>
      </c>
      <c r="AM59" s="35">
        <v>0.003829</v>
      </c>
    </row>
    <row r="60" ht="12.75" customHeight="1">
      <c r="A60" s="35">
        <v>-0.004844</v>
      </c>
      <c r="B60" s="35">
        <v>-0.004384</v>
      </c>
      <c r="C60" s="35">
        <v>-0.004045</v>
      </c>
      <c r="D60" s="35">
        <v>-0.003714</v>
      </c>
      <c r="E60" s="35">
        <v>-0.003551</v>
      </c>
      <c r="F60" s="35">
        <v>-0.003414</v>
      </c>
      <c r="G60" s="35">
        <v>-0.003332</v>
      </c>
      <c r="H60" s="35">
        <v>-0.003323</v>
      </c>
      <c r="I60" s="35">
        <v>-0.003297</v>
      </c>
      <c r="J60" s="35">
        <v>-0.003245</v>
      </c>
      <c r="K60" s="35">
        <v>-0.003124</v>
      </c>
      <c r="L60" s="35">
        <v>-0.00307</v>
      </c>
      <c r="M60" s="35">
        <v>-0.002985</v>
      </c>
      <c r="N60" s="35">
        <v>-0.002822</v>
      </c>
      <c r="O60" s="35">
        <v>-0.002712</v>
      </c>
      <c r="P60" s="35">
        <v>-0.002541</v>
      </c>
      <c r="Q60" s="35">
        <v>-0.002414</v>
      </c>
      <c r="R60" s="35">
        <v>-0.002229</v>
      </c>
      <c r="S60" s="35">
        <v>-0.001931</v>
      </c>
      <c r="T60" s="35">
        <v>-0.00163</v>
      </c>
      <c r="U60" s="35">
        <v>-0.00125</v>
      </c>
      <c r="V60" s="35">
        <v>-9.0E-4</v>
      </c>
      <c r="W60" s="35">
        <v>-5.44E-4</v>
      </c>
      <c r="X60" s="35">
        <v>-3.01E-4</v>
      </c>
      <c r="Y60" s="35">
        <v>0.0</v>
      </c>
      <c r="Z60" s="35">
        <v>3.96E-4</v>
      </c>
      <c r="AA60" s="35">
        <v>7.21E-4</v>
      </c>
      <c r="AB60" s="35">
        <v>0.001034</v>
      </c>
      <c r="AC60" s="35">
        <v>0.00135</v>
      </c>
      <c r="AD60" s="35">
        <v>0.001633</v>
      </c>
      <c r="AE60" s="35">
        <v>0.001887</v>
      </c>
      <c r="AF60" s="35">
        <v>0.002184</v>
      </c>
      <c r="AG60" s="35">
        <v>0.002546</v>
      </c>
      <c r="AH60" s="35">
        <v>0.002901</v>
      </c>
      <c r="AI60" s="35">
        <v>0.003152</v>
      </c>
      <c r="AJ60" s="35">
        <v>0.003356</v>
      </c>
      <c r="AK60" s="35">
        <v>0.003466</v>
      </c>
      <c r="AL60" s="35">
        <v>0.003623</v>
      </c>
      <c r="AM60" s="35">
        <v>0.003716</v>
      </c>
    </row>
    <row r="61" ht="12.75" customHeight="1">
      <c r="A61" s="35">
        <v>-0.004761</v>
      </c>
      <c r="B61" s="35">
        <v>-0.004316</v>
      </c>
      <c r="C61" s="35">
        <v>-0.003942</v>
      </c>
      <c r="D61" s="35">
        <v>-0.003687</v>
      </c>
      <c r="E61" s="35">
        <v>-0.003556</v>
      </c>
      <c r="F61" s="35">
        <v>-0.003411</v>
      </c>
      <c r="G61" s="35">
        <v>-0.003329</v>
      </c>
      <c r="H61" s="35">
        <v>-0.003304</v>
      </c>
      <c r="I61" s="35">
        <v>-0.003298</v>
      </c>
      <c r="J61" s="35">
        <v>-0.003275</v>
      </c>
      <c r="K61" s="35">
        <v>-0.003161</v>
      </c>
      <c r="L61" s="35">
        <v>-0.003068</v>
      </c>
      <c r="M61" s="35">
        <v>-0.003009</v>
      </c>
      <c r="N61" s="35">
        <v>-0.002869</v>
      </c>
      <c r="O61" s="35">
        <v>-0.002723</v>
      </c>
      <c r="P61" s="35">
        <v>-0.002569</v>
      </c>
      <c r="Q61" s="35">
        <v>-0.002419</v>
      </c>
      <c r="R61" s="35">
        <v>-0.00223</v>
      </c>
      <c r="S61" s="35">
        <v>-0.001973</v>
      </c>
      <c r="T61" s="35">
        <v>-0.00169</v>
      </c>
      <c r="U61" s="35">
        <v>-0.001305</v>
      </c>
      <c r="V61" s="35">
        <v>-9.67E-4</v>
      </c>
      <c r="W61" s="35">
        <v>-5.61E-4</v>
      </c>
      <c r="X61" s="35">
        <v>-3.01E-4</v>
      </c>
      <c r="Y61" s="35">
        <v>0.0</v>
      </c>
      <c r="Z61" s="35">
        <v>3.91E-4</v>
      </c>
      <c r="AA61" s="35">
        <v>7.09E-4</v>
      </c>
      <c r="AB61" s="35">
        <v>0.001002</v>
      </c>
      <c r="AC61" s="35">
        <v>0.001308</v>
      </c>
      <c r="AD61" s="35">
        <v>0.001582</v>
      </c>
      <c r="AE61" s="35">
        <v>0.001806</v>
      </c>
      <c r="AF61" s="35">
        <v>0.002073</v>
      </c>
      <c r="AG61" s="35">
        <v>0.002411</v>
      </c>
      <c r="AH61" s="35">
        <v>0.002746</v>
      </c>
      <c r="AI61" s="35">
        <v>0.002983</v>
      </c>
      <c r="AJ61" s="35">
        <v>0.003125</v>
      </c>
      <c r="AK61" s="35">
        <v>0.003262</v>
      </c>
      <c r="AL61" s="35">
        <v>0.003425</v>
      </c>
      <c r="AM61" s="35">
        <v>0.003502</v>
      </c>
    </row>
    <row r="62" ht="12.75" customHeight="1">
      <c r="A62" s="35">
        <v>-0.004495</v>
      </c>
      <c r="B62" s="35">
        <v>-0.004122</v>
      </c>
      <c r="C62" s="35">
        <v>-0.003776</v>
      </c>
      <c r="D62" s="35">
        <v>-0.003507</v>
      </c>
      <c r="E62" s="35">
        <v>-0.003374</v>
      </c>
      <c r="F62" s="35">
        <v>-0.003271</v>
      </c>
      <c r="G62" s="35">
        <v>-0.003178</v>
      </c>
      <c r="H62" s="35">
        <v>-0.003159</v>
      </c>
      <c r="I62" s="35">
        <v>-0.003098</v>
      </c>
      <c r="J62" s="35">
        <v>-0.003046</v>
      </c>
      <c r="K62" s="35">
        <v>-0.002949</v>
      </c>
      <c r="L62" s="35">
        <v>-0.002869</v>
      </c>
      <c r="M62" s="35">
        <v>-0.002821</v>
      </c>
      <c r="N62" s="35">
        <v>-0.002634</v>
      </c>
      <c r="O62" s="35">
        <v>-0.002498</v>
      </c>
      <c r="P62" s="35">
        <v>-0.002383</v>
      </c>
      <c r="Q62" s="35">
        <v>-0.002291</v>
      </c>
      <c r="R62" s="35">
        <v>-0.002113</v>
      </c>
      <c r="S62" s="35">
        <v>-0.001826</v>
      </c>
      <c r="T62" s="35">
        <v>-0.001578</v>
      </c>
      <c r="U62" s="35">
        <v>-0.001216</v>
      </c>
      <c r="V62" s="35">
        <v>-9.05E-4</v>
      </c>
      <c r="W62" s="35">
        <v>-5.82E-4</v>
      </c>
      <c r="X62" s="35">
        <v>-3.11E-4</v>
      </c>
      <c r="Y62" s="35">
        <v>0.0</v>
      </c>
      <c r="Z62" s="35">
        <v>3.52E-4</v>
      </c>
      <c r="AA62" s="35">
        <v>6.34E-4</v>
      </c>
      <c r="AB62" s="35">
        <v>9.35E-4</v>
      </c>
      <c r="AC62" s="35">
        <v>0.001236</v>
      </c>
      <c r="AD62" s="35">
        <v>0.001499</v>
      </c>
      <c r="AE62" s="35">
        <v>0.001728</v>
      </c>
      <c r="AF62" s="35">
        <v>0.002012</v>
      </c>
      <c r="AG62" s="35">
        <v>0.002337</v>
      </c>
      <c r="AH62" s="35">
        <v>0.002621</v>
      </c>
      <c r="AI62" s="35">
        <v>0.002833</v>
      </c>
      <c r="AJ62" s="35">
        <v>0.002967</v>
      </c>
      <c r="AK62" s="35">
        <v>0.003075</v>
      </c>
      <c r="AL62" s="35">
        <v>0.003237</v>
      </c>
      <c r="AM62" s="35">
        <v>0.003324</v>
      </c>
    </row>
    <row r="63" ht="12.75" customHeight="1">
      <c r="A63" s="35">
        <v>-0.004235</v>
      </c>
      <c r="B63" s="35">
        <v>-0.003779</v>
      </c>
      <c r="C63" s="35">
        <v>-0.003458</v>
      </c>
      <c r="D63" s="35">
        <v>-0.003153</v>
      </c>
      <c r="E63" s="35">
        <v>-0.003004</v>
      </c>
      <c r="F63" s="35">
        <v>-0.002894</v>
      </c>
      <c r="G63" s="35">
        <v>-0.002823</v>
      </c>
      <c r="H63" s="35">
        <v>-0.002856</v>
      </c>
      <c r="I63" s="35">
        <v>-0.002885</v>
      </c>
      <c r="J63" s="35">
        <v>-0.002867</v>
      </c>
      <c r="K63" s="35">
        <v>-0.002769</v>
      </c>
      <c r="L63" s="35">
        <v>-0.002711</v>
      </c>
      <c r="M63" s="35">
        <v>-0.002667</v>
      </c>
      <c r="N63" s="35">
        <v>-0.002541</v>
      </c>
      <c r="O63" s="35">
        <v>-0.002477</v>
      </c>
      <c r="P63" s="35">
        <v>-0.002302</v>
      </c>
      <c r="Q63" s="35">
        <v>-0.002177</v>
      </c>
      <c r="R63" s="35">
        <v>-0.002029</v>
      </c>
      <c r="S63" s="35">
        <v>-0.001779</v>
      </c>
      <c r="T63" s="35">
        <v>-0.001495</v>
      </c>
      <c r="U63" s="35">
        <v>-0.001148</v>
      </c>
      <c r="V63" s="35">
        <v>-8.41E-4</v>
      </c>
      <c r="W63" s="35">
        <v>-4.83E-4</v>
      </c>
      <c r="X63" s="35">
        <v>-2.56E-4</v>
      </c>
      <c r="Y63" s="35">
        <v>0.0</v>
      </c>
      <c r="Z63" s="35">
        <v>3.83E-4</v>
      </c>
      <c r="AA63" s="35">
        <v>6.84E-4</v>
      </c>
      <c r="AB63" s="35">
        <v>9.7E-4</v>
      </c>
      <c r="AC63" s="35">
        <v>0.00124</v>
      </c>
      <c r="AD63" s="35">
        <v>0.001505</v>
      </c>
      <c r="AE63" s="35">
        <v>0.001753</v>
      </c>
      <c r="AF63" s="35">
        <v>0.00196</v>
      </c>
      <c r="AG63" s="35">
        <v>0.002265</v>
      </c>
      <c r="AH63" s="35">
        <v>0.002581</v>
      </c>
      <c r="AI63" s="35">
        <v>0.002775</v>
      </c>
      <c r="AJ63" s="35">
        <v>0.0029</v>
      </c>
      <c r="AK63" s="35">
        <v>0.002978</v>
      </c>
      <c r="AL63" s="35">
        <v>0.003135</v>
      </c>
      <c r="AM63" s="35">
        <v>0.003233</v>
      </c>
    </row>
    <row r="64" ht="12.75" customHeight="1">
      <c r="A64" s="35">
        <v>-0.004089</v>
      </c>
      <c r="B64" s="35">
        <v>-0.003711</v>
      </c>
      <c r="C64" s="35">
        <v>-0.003358</v>
      </c>
      <c r="D64" s="35">
        <v>-0.003175</v>
      </c>
      <c r="E64" s="35">
        <v>-0.003083</v>
      </c>
      <c r="F64" s="35">
        <v>-0.002965</v>
      </c>
      <c r="G64" s="35">
        <v>-0.002869</v>
      </c>
      <c r="H64" s="35">
        <v>-0.002896</v>
      </c>
      <c r="I64" s="35">
        <v>-0.002868</v>
      </c>
      <c r="J64" s="35">
        <v>-0.002851</v>
      </c>
      <c r="K64" s="35">
        <v>-0.002765</v>
      </c>
      <c r="L64" s="35">
        <v>-0.002706</v>
      </c>
      <c r="M64" s="35">
        <v>-0.002624</v>
      </c>
      <c r="N64" s="35">
        <v>-0.002535</v>
      </c>
      <c r="O64" s="35">
        <v>-0.002391</v>
      </c>
      <c r="P64" s="35">
        <v>-0.002247</v>
      </c>
      <c r="Q64" s="35">
        <v>-0.002125</v>
      </c>
      <c r="R64" s="35">
        <v>-0.001987</v>
      </c>
      <c r="S64" s="35">
        <v>-0.001733</v>
      </c>
      <c r="T64" s="35">
        <v>-0.001512</v>
      </c>
      <c r="U64" s="35">
        <v>-0.001158</v>
      </c>
      <c r="V64" s="35">
        <v>-8.77E-4</v>
      </c>
      <c r="W64" s="35">
        <v>-5.07E-4</v>
      </c>
      <c r="X64" s="35">
        <v>-2.69E-4</v>
      </c>
      <c r="Y64" s="35">
        <v>0.0</v>
      </c>
      <c r="Z64" s="35">
        <v>3.59E-4</v>
      </c>
      <c r="AA64" s="35">
        <v>6.6E-4</v>
      </c>
      <c r="AB64" s="35">
        <v>9.33E-4</v>
      </c>
      <c r="AC64" s="35">
        <v>0.001217</v>
      </c>
      <c r="AD64" s="35">
        <v>0.001459</v>
      </c>
      <c r="AE64" s="35">
        <v>0.00168</v>
      </c>
      <c r="AF64" s="35">
        <v>0.001877</v>
      </c>
      <c r="AG64" s="35">
        <v>0.002157</v>
      </c>
      <c r="AH64" s="35">
        <v>0.002442</v>
      </c>
      <c r="AI64" s="35">
        <v>0.002604</v>
      </c>
      <c r="AJ64" s="35">
        <v>0.002732</v>
      </c>
      <c r="AK64" s="35">
        <v>0.002817</v>
      </c>
      <c r="AL64" s="35">
        <v>0.002931</v>
      </c>
      <c r="AM64" s="35">
        <v>0.003041</v>
      </c>
    </row>
    <row r="65" ht="12.75" customHeight="1">
      <c r="A65" s="35">
        <v>-0.003983</v>
      </c>
      <c r="B65" s="35">
        <v>-0.003566</v>
      </c>
      <c r="C65" s="35">
        <v>-0.003313</v>
      </c>
      <c r="D65" s="35">
        <v>-0.003028</v>
      </c>
      <c r="E65" s="35">
        <v>-0.002885</v>
      </c>
      <c r="F65" s="35">
        <v>-0.002797</v>
      </c>
      <c r="G65" s="35">
        <v>-0.002718</v>
      </c>
      <c r="H65" s="35">
        <v>-0.002715</v>
      </c>
      <c r="I65" s="35">
        <v>-0.002633</v>
      </c>
      <c r="J65" s="35">
        <v>-0.002603</v>
      </c>
      <c r="K65" s="35">
        <v>-0.002562</v>
      </c>
      <c r="L65" s="35">
        <v>-0.002515</v>
      </c>
      <c r="M65" s="35">
        <v>-0.002461</v>
      </c>
      <c r="N65" s="35">
        <v>-0.002284</v>
      </c>
      <c r="O65" s="35">
        <v>-0.002204</v>
      </c>
      <c r="P65" s="35">
        <v>-0.002091</v>
      </c>
      <c r="Q65" s="35">
        <v>-0.002026</v>
      </c>
      <c r="R65" s="35">
        <v>-0.001863</v>
      </c>
      <c r="S65" s="35">
        <v>-0.001611</v>
      </c>
      <c r="T65" s="35">
        <v>-0.00138</v>
      </c>
      <c r="U65" s="35">
        <v>-0.001068</v>
      </c>
      <c r="V65" s="35">
        <v>-7.88E-4</v>
      </c>
      <c r="W65" s="35">
        <v>-5.25E-4</v>
      </c>
      <c r="X65" s="35">
        <v>-3.15E-4</v>
      </c>
      <c r="Y65" s="35">
        <v>0.0</v>
      </c>
      <c r="Z65" s="35">
        <v>3.0E-4</v>
      </c>
      <c r="AA65" s="35">
        <v>5.47E-4</v>
      </c>
      <c r="AB65" s="35">
        <v>8.4E-4</v>
      </c>
      <c r="AC65" s="35">
        <v>0.001114</v>
      </c>
      <c r="AD65" s="35">
        <v>0.001359</v>
      </c>
      <c r="AE65" s="35">
        <v>0.001527</v>
      </c>
      <c r="AF65" s="35">
        <v>0.00175</v>
      </c>
      <c r="AG65" s="35">
        <v>0.002016</v>
      </c>
      <c r="AH65" s="35">
        <v>0.002299</v>
      </c>
      <c r="AI65" s="35">
        <v>0.002377</v>
      </c>
      <c r="AJ65" s="35">
        <v>0.002503</v>
      </c>
      <c r="AK65" s="35">
        <v>0.002554</v>
      </c>
      <c r="AL65" s="35">
        <v>0.002715</v>
      </c>
      <c r="AM65" s="35">
        <v>0.002803</v>
      </c>
    </row>
    <row r="66" ht="12.75" customHeight="1">
      <c r="A66" s="35">
        <v>-0.003647</v>
      </c>
      <c r="B66" s="35">
        <v>-0.003253</v>
      </c>
      <c r="C66" s="35">
        <v>-0.002894</v>
      </c>
      <c r="D66" s="35">
        <v>-0.002621</v>
      </c>
      <c r="E66" s="35">
        <v>-0.002526</v>
      </c>
      <c r="F66" s="35">
        <v>-0.002429</v>
      </c>
      <c r="G66" s="35">
        <v>-0.002395</v>
      </c>
      <c r="H66" s="35">
        <v>-0.002446</v>
      </c>
      <c r="I66" s="35">
        <v>-0.002522</v>
      </c>
      <c r="J66" s="35">
        <v>-0.00257</v>
      </c>
      <c r="K66" s="35">
        <v>-0.002418</v>
      </c>
      <c r="L66" s="35">
        <v>-0.002388</v>
      </c>
      <c r="M66" s="35">
        <v>-0.002375</v>
      </c>
      <c r="N66" s="35">
        <v>-0.002335</v>
      </c>
      <c r="O66" s="35">
        <v>-0.002223</v>
      </c>
      <c r="P66" s="35">
        <v>-0.002097</v>
      </c>
      <c r="Q66" s="35">
        <v>-0.001963</v>
      </c>
      <c r="R66" s="35">
        <v>-0.00184</v>
      </c>
      <c r="S66" s="35">
        <v>-0.001625</v>
      </c>
      <c r="T66" s="35">
        <v>-0.001382</v>
      </c>
      <c r="U66" s="35">
        <v>-0.001055</v>
      </c>
      <c r="V66" s="35">
        <v>-7.5E-4</v>
      </c>
      <c r="W66" s="35">
        <v>-4.04E-4</v>
      </c>
      <c r="X66" s="35">
        <v>-2.51E-4</v>
      </c>
      <c r="Y66" s="35">
        <v>0.0</v>
      </c>
      <c r="Z66" s="35">
        <v>3.46E-4</v>
      </c>
      <c r="AA66" s="35">
        <v>6.12E-4</v>
      </c>
      <c r="AB66" s="35">
        <v>8.49E-4</v>
      </c>
      <c r="AC66" s="35">
        <v>0.001102</v>
      </c>
      <c r="AD66" s="35">
        <v>0.00136</v>
      </c>
      <c r="AE66" s="35">
        <v>0.001543</v>
      </c>
      <c r="AF66" s="35">
        <v>0.001707</v>
      </c>
      <c r="AG66" s="35">
        <v>0.001947</v>
      </c>
      <c r="AH66" s="35">
        <v>0.002166</v>
      </c>
      <c r="AI66" s="35">
        <v>0.002354</v>
      </c>
      <c r="AJ66" s="35">
        <v>0.002401</v>
      </c>
      <c r="AK66" s="35">
        <v>0.002479</v>
      </c>
      <c r="AL66" s="35">
        <v>0.002583</v>
      </c>
      <c r="AM66" s="35">
        <v>0.00266</v>
      </c>
    </row>
    <row r="67" ht="12.75" customHeight="1">
      <c r="A67" s="35">
        <v>-0.003459</v>
      </c>
      <c r="B67" s="35">
        <v>-0.003138</v>
      </c>
      <c r="C67" s="35">
        <v>-0.002836</v>
      </c>
      <c r="D67" s="35">
        <v>-0.002725</v>
      </c>
      <c r="E67" s="35">
        <v>-0.002634</v>
      </c>
      <c r="F67" s="35">
        <v>-0.002527</v>
      </c>
      <c r="G67" s="35">
        <v>-0.002473</v>
      </c>
      <c r="H67" s="35">
        <v>-0.002459</v>
      </c>
      <c r="I67" s="35">
        <v>-0.002405</v>
      </c>
      <c r="J67" s="35">
        <v>-0.002379</v>
      </c>
      <c r="K67" s="35">
        <v>-0.002352</v>
      </c>
      <c r="L67" s="35">
        <v>-0.002264</v>
      </c>
      <c r="M67" s="35">
        <v>-0.002242</v>
      </c>
      <c r="N67" s="35">
        <v>-0.002123</v>
      </c>
      <c r="O67" s="35">
        <v>-0.00202</v>
      </c>
      <c r="P67" s="35">
        <v>-0.001906</v>
      </c>
      <c r="Q67" s="35">
        <v>-0.001852</v>
      </c>
      <c r="R67" s="35">
        <v>-0.001747</v>
      </c>
      <c r="S67" s="35">
        <v>-0.001532</v>
      </c>
      <c r="T67" s="35">
        <v>-0.001338</v>
      </c>
      <c r="U67" s="35">
        <v>-0.001044</v>
      </c>
      <c r="V67" s="35">
        <v>-7.82E-4</v>
      </c>
      <c r="W67" s="35">
        <v>-4.71E-4</v>
      </c>
      <c r="X67" s="35">
        <v>-2.68E-4</v>
      </c>
      <c r="Y67" s="35">
        <v>0.0</v>
      </c>
      <c r="Z67" s="35">
        <v>3.44E-4</v>
      </c>
      <c r="AA67" s="35">
        <v>5.98E-4</v>
      </c>
      <c r="AB67" s="35">
        <v>8.07E-4</v>
      </c>
      <c r="AC67" s="35">
        <v>0.001075</v>
      </c>
      <c r="AD67" s="35">
        <v>0.00128</v>
      </c>
      <c r="AE67" s="35">
        <v>0.001414</v>
      </c>
      <c r="AF67" s="35">
        <v>0.001607</v>
      </c>
      <c r="AG67" s="35">
        <v>0.0018</v>
      </c>
      <c r="AH67" s="35">
        <v>0.002056</v>
      </c>
      <c r="AI67" s="35">
        <v>0.002124</v>
      </c>
      <c r="AJ67" s="35">
        <v>0.002227</v>
      </c>
      <c r="AK67" s="35">
        <v>0.002267</v>
      </c>
      <c r="AL67" s="35">
        <v>0.002374</v>
      </c>
      <c r="AM67" s="35">
        <v>0.002448</v>
      </c>
    </row>
    <row r="68" ht="12.75" customHeight="1">
      <c r="A68" s="35">
        <v>-0.003261</v>
      </c>
      <c r="B68" s="35">
        <v>-0.002837</v>
      </c>
      <c r="C68" s="35">
        <v>-0.00258</v>
      </c>
      <c r="D68" s="35">
        <v>-0.002265</v>
      </c>
      <c r="E68" s="35">
        <v>-0.002122</v>
      </c>
      <c r="F68" s="35">
        <v>-0.002071</v>
      </c>
      <c r="G68" s="35">
        <v>-0.002041</v>
      </c>
      <c r="H68" s="35">
        <v>-0.002078</v>
      </c>
      <c r="I68" s="35">
        <v>-0.00207</v>
      </c>
      <c r="J68" s="35">
        <v>-0.00205</v>
      </c>
      <c r="K68" s="35">
        <v>-0.002001</v>
      </c>
      <c r="L68" s="35">
        <v>-0.002052</v>
      </c>
      <c r="M68" s="35">
        <v>-0.002006</v>
      </c>
      <c r="N68" s="35">
        <v>-0.001867</v>
      </c>
      <c r="O68" s="35">
        <v>-0.001857</v>
      </c>
      <c r="P68" s="35">
        <v>-0.001781</v>
      </c>
      <c r="Q68" s="35">
        <v>-0.001706</v>
      </c>
      <c r="R68" s="35">
        <v>-0.001591</v>
      </c>
      <c r="S68" s="35">
        <v>-0.001352</v>
      </c>
      <c r="T68" s="35">
        <v>-0.001178</v>
      </c>
      <c r="U68" s="35">
        <v>-8.62E-4</v>
      </c>
      <c r="V68" s="35">
        <v>-6.53E-4</v>
      </c>
      <c r="W68" s="35">
        <v>-4.47E-4</v>
      </c>
      <c r="X68" s="35">
        <v>-2.43E-4</v>
      </c>
      <c r="Y68" s="35">
        <v>0.0</v>
      </c>
      <c r="Z68" s="35">
        <v>2.7E-4</v>
      </c>
      <c r="AA68" s="35">
        <v>4.83E-4</v>
      </c>
      <c r="AB68" s="35">
        <v>7.11E-4</v>
      </c>
      <c r="AC68" s="35">
        <v>9.49E-4</v>
      </c>
      <c r="AD68" s="35">
        <v>0.001167</v>
      </c>
      <c r="AE68" s="35">
        <v>0.001319</v>
      </c>
      <c r="AF68" s="35">
        <v>0.001458</v>
      </c>
      <c r="AG68" s="35">
        <v>0.001668</v>
      </c>
      <c r="AH68" s="35">
        <v>0.001851</v>
      </c>
      <c r="AI68" s="35">
        <v>0.001941</v>
      </c>
      <c r="AJ68" s="35">
        <v>0.001993</v>
      </c>
      <c r="AK68" s="35">
        <v>0.001971</v>
      </c>
      <c r="AL68" s="35">
        <v>0.002128</v>
      </c>
      <c r="AM68" s="35">
        <v>0.002233</v>
      </c>
    </row>
    <row r="69" ht="12.75" customHeight="1">
      <c r="A69" s="35">
        <v>-0.002506</v>
      </c>
      <c r="B69" s="35">
        <v>-0.002191</v>
      </c>
      <c r="C69" s="35">
        <v>-0.001888</v>
      </c>
      <c r="D69" s="35">
        <v>-0.001696</v>
      </c>
      <c r="E69" s="35">
        <v>-0.001681</v>
      </c>
      <c r="F69" s="35">
        <v>-0.001603</v>
      </c>
      <c r="G69" s="35">
        <v>-0.001621</v>
      </c>
      <c r="H69" s="35">
        <v>-0.001707</v>
      </c>
      <c r="I69" s="35">
        <v>-0.001805</v>
      </c>
      <c r="J69" s="35">
        <v>-0.001912</v>
      </c>
      <c r="K69" s="35">
        <v>-0.001794</v>
      </c>
      <c r="L69" s="35">
        <v>-0.00175</v>
      </c>
      <c r="M69" s="35">
        <v>-0.001783</v>
      </c>
      <c r="N69" s="35">
        <v>-0.00182</v>
      </c>
      <c r="O69" s="35">
        <v>-0.001749</v>
      </c>
      <c r="P69" s="35">
        <v>-0.001639</v>
      </c>
      <c r="Q69" s="35">
        <v>-0.001545</v>
      </c>
      <c r="R69" s="35">
        <v>-0.00146</v>
      </c>
      <c r="S69" s="35">
        <v>-0.001317</v>
      </c>
      <c r="T69" s="35">
        <v>-0.001112</v>
      </c>
      <c r="U69" s="35">
        <v>-8.7E-4</v>
      </c>
      <c r="V69" s="35">
        <v>-5.87E-4</v>
      </c>
      <c r="W69" s="35">
        <v>-2.66E-4</v>
      </c>
      <c r="X69" s="35">
        <v>-1.58E-4</v>
      </c>
      <c r="Y69" s="35">
        <v>0.0</v>
      </c>
      <c r="Z69" s="35">
        <v>3.27E-4</v>
      </c>
      <c r="AA69" s="35">
        <v>5.32E-4</v>
      </c>
      <c r="AB69" s="35">
        <v>7.18E-4</v>
      </c>
      <c r="AC69" s="35">
        <v>9.38E-4</v>
      </c>
      <c r="AD69" s="35">
        <v>0.001112</v>
      </c>
      <c r="AE69" s="35">
        <v>0.001214</v>
      </c>
      <c r="AF69" s="35">
        <v>0.001351</v>
      </c>
      <c r="AG69" s="35">
        <v>0.001544</v>
      </c>
      <c r="AH69" s="35">
        <v>0.001691</v>
      </c>
      <c r="AI69" s="35">
        <v>0.001791</v>
      </c>
      <c r="AJ69" s="35">
        <v>0.001821</v>
      </c>
      <c r="AK69" s="35">
        <v>0.001845</v>
      </c>
      <c r="AL69" s="35">
        <v>0.001939</v>
      </c>
      <c r="AM69" s="35">
        <v>0.001997</v>
      </c>
    </row>
    <row r="70" ht="12.75" customHeight="1">
      <c r="A70" s="35">
        <v>-0.002453</v>
      </c>
      <c r="B70" s="35">
        <v>-0.002164</v>
      </c>
      <c r="C70" s="35">
        <v>-0.001946</v>
      </c>
      <c r="D70" s="35">
        <v>-0.001855</v>
      </c>
      <c r="E70" s="35">
        <v>-0.001792</v>
      </c>
      <c r="F70" s="35">
        <v>-0.001738</v>
      </c>
      <c r="G70" s="35">
        <v>-0.001671</v>
      </c>
      <c r="H70" s="35">
        <v>-0.001681</v>
      </c>
      <c r="I70" s="35">
        <v>-0.001624</v>
      </c>
      <c r="J70" s="35">
        <v>-0.001576</v>
      </c>
      <c r="K70" s="35">
        <v>-0.001615</v>
      </c>
      <c r="L70" s="35">
        <v>-0.001617</v>
      </c>
      <c r="M70" s="35">
        <v>-0.001605</v>
      </c>
      <c r="N70" s="35">
        <v>-0.001521</v>
      </c>
      <c r="O70" s="35">
        <v>-0.001439</v>
      </c>
      <c r="P70" s="35">
        <v>-0.001389</v>
      </c>
      <c r="Q70" s="35">
        <v>-0.001391</v>
      </c>
      <c r="R70" s="35">
        <v>-0.001333</v>
      </c>
      <c r="S70" s="35">
        <v>-0.001133</v>
      </c>
      <c r="T70" s="35">
        <v>-0.001042</v>
      </c>
      <c r="U70" s="35">
        <v>-8.29E-4</v>
      </c>
      <c r="V70" s="35">
        <v>-6.58E-4</v>
      </c>
      <c r="W70" s="35">
        <v>-4.21E-4</v>
      </c>
      <c r="X70" s="35">
        <v>-2.32E-4</v>
      </c>
      <c r="Y70" s="35">
        <v>0.0</v>
      </c>
      <c r="Z70" s="35">
        <v>2.18E-4</v>
      </c>
      <c r="AA70" s="35">
        <v>4.49E-4</v>
      </c>
      <c r="AB70" s="35">
        <v>6.16E-4</v>
      </c>
      <c r="AC70" s="35">
        <v>8.3E-4</v>
      </c>
      <c r="AD70" s="35">
        <v>9.6E-4</v>
      </c>
      <c r="AE70" s="35">
        <v>0.001061</v>
      </c>
      <c r="AF70" s="35">
        <v>0.001225</v>
      </c>
      <c r="AG70" s="35">
        <v>0.001362</v>
      </c>
      <c r="AH70" s="35">
        <v>0.001535</v>
      </c>
      <c r="AI70" s="35">
        <v>0.001564</v>
      </c>
      <c r="AJ70" s="35">
        <v>0.001645</v>
      </c>
      <c r="AK70" s="35">
        <v>0.001646</v>
      </c>
      <c r="AL70" s="35">
        <v>0.001729</v>
      </c>
      <c r="AM70" s="35">
        <v>0.001821</v>
      </c>
    </row>
    <row r="71" ht="12.75" customHeight="1">
      <c r="A71" s="35">
        <v>-0.002102</v>
      </c>
      <c r="B71" s="35">
        <v>-0.001705</v>
      </c>
      <c r="C71" s="35">
        <v>-0.001478</v>
      </c>
      <c r="D71" s="35">
        <v>-0.001189</v>
      </c>
      <c r="E71" s="35">
        <v>-0.001111</v>
      </c>
      <c r="F71" s="35">
        <v>-0.001105</v>
      </c>
      <c r="G71" s="35">
        <v>-0.001125</v>
      </c>
      <c r="H71" s="35">
        <v>-0.001227</v>
      </c>
      <c r="I71" s="35">
        <v>-0.001299</v>
      </c>
      <c r="J71" s="35">
        <v>-0.001373</v>
      </c>
      <c r="K71" s="35">
        <v>-0.001364</v>
      </c>
      <c r="L71" s="35">
        <v>-0.001417</v>
      </c>
      <c r="M71" s="35">
        <v>-0.001439</v>
      </c>
      <c r="N71" s="35">
        <v>-0.001373</v>
      </c>
      <c r="O71" s="35">
        <v>-0.001402</v>
      </c>
      <c r="P71" s="35">
        <v>-0.001339</v>
      </c>
      <c r="Q71" s="35">
        <v>-0.001277</v>
      </c>
      <c r="R71" s="35">
        <v>-0.001166</v>
      </c>
      <c r="S71" s="35">
        <v>-0.001017</v>
      </c>
      <c r="T71" s="35">
        <v>-8.49E-4</v>
      </c>
      <c r="U71" s="35">
        <v>-6.2E-4</v>
      </c>
      <c r="V71" s="35">
        <v>-4.51E-4</v>
      </c>
      <c r="W71" s="35">
        <v>-2.42E-4</v>
      </c>
      <c r="X71" s="35">
        <v>-1.8E-4</v>
      </c>
      <c r="Y71" s="35">
        <v>0.0</v>
      </c>
      <c r="Z71" s="35">
        <v>2.79E-4</v>
      </c>
      <c r="AA71" s="35">
        <v>4.0E-4</v>
      </c>
      <c r="AB71" s="35">
        <v>5.28E-4</v>
      </c>
      <c r="AC71" s="35">
        <v>7.11E-4</v>
      </c>
      <c r="AD71" s="35">
        <v>9.53E-4</v>
      </c>
      <c r="AE71" s="35">
        <v>0.001018</v>
      </c>
      <c r="AF71" s="35">
        <v>0.00113</v>
      </c>
      <c r="AG71" s="35">
        <v>0.001295</v>
      </c>
      <c r="AH71" s="35">
        <v>0.001459</v>
      </c>
      <c r="AI71" s="35">
        <v>0.001482</v>
      </c>
      <c r="AJ71" s="35">
        <v>0.001476</v>
      </c>
      <c r="AK71" s="35">
        <v>0.001496</v>
      </c>
      <c r="AL71" s="35">
        <v>0.001603</v>
      </c>
      <c r="AM71" s="35">
        <v>0.001693</v>
      </c>
    </row>
    <row r="72" ht="12.75" customHeight="1">
      <c r="A72" s="35">
        <v>-0.001399</v>
      </c>
      <c r="B72" s="35">
        <v>-0.001177</v>
      </c>
      <c r="C72" s="35">
        <v>-9.36E-4</v>
      </c>
      <c r="D72" s="35">
        <v>-8.68E-4</v>
      </c>
      <c r="E72" s="35">
        <v>-8.96E-4</v>
      </c>
      <c r="F72" s="35">
        <v>-8.87E-4</v>
      </c>
      <c r="G72" s="35">
        <v>-9.0E-4</v>
      </c>
      <c r="H72" s="35">
        <v>-0.001017</v>
      </c>
      <c r="I72" s="35">
        <v>-0.001154</v>
      </c>
      <c r="J72" s="35">
        <v>-0.001208</v>
      </c>
      <c r="K72" s="35">
        <v>-0.001152</v>
      </c>
      <c r="L72" s="35">
        <v>-0.00115</v>
      </c>
      <c r="M72" s="35">
        <v>-0.001192</v>
      </c>
      <c r="N72" s="35">
        <v>-0.001232</v>
      </c>
      <c r="O72" s="35">
        <v>-0.001203</v>
      </c>
      <c r="P72" s="35">
        <v>-0.001142</v>
      </c>
      <c r="Q72" s="35">
        <v>-0.001103</v>
      </c>
      <c r="R72" s="35">
        <v>-0.001104</v>
      </c>
      <c r="S72" s="35">
        <v>-9.68E-4</v>
      </c>
      <c r="T72" s="35">
        <v>-8.59E-4</v>
      </c>
      <c r="U72" s="35">
        <v>-6.71E-4</v>
      </c>
      <c r="V72" s="35">
        <v>-4.48E-4</v>
      </c>
      <c r="W72" s="35">
        <v>-2.22E-4</v>
      </c>
      <c r="X72" s="35">
        <v>-1.17E-4</v>
      </c>
      <c r="Y72" s="35">
        <v>0.0</v>
      </c>
      <c r="Z72" s="35">
        <v>1.82E-4</v>
      </c>
      <c r="AA72" s="35">
        <v>3.83E-4</v>
      </c>
      <c r="AB72" s="35">
        <v>5.07E-4</v>
      </c>
      <c r="AC72" s="35">
        <v>6.59E-4</v>
      </c>
      <c r="AD72" s="35">
        <v>7.43E-4</v>
      </c>
      <c r="AE72" s="35">
        <v>8.94E-4</v>
      </c>
      <c r="AF72" s="35">
        <v>9.94E-4</v>
      </c>
      <c r="AG72" s="35">
        <v>0.001125</v>
      </c>
      <c r="AH72" s="35">
        <v>0.001253</v>
      </c>
      <c r="AI72" s="35">
        <v>0.001336</v>
      </c>
      <c r="AJ72" s="35">
        <v>0.001347</v>
      </c>
      <c r="AK72" s="35">
        <v>0.001337</v>
      </c>
      <c r="AL72" s="35">
        <v>0.001416</v>
      </c>
      <c r="AM72" s="35">
        <v>0.001503</v>
      </c>
    </row>
    <row r="73" ht="12.75" customHeight="1">
      <c r="A73" s="35">
        <v>-0.001621</v>
      </c>
      <c r="B73" s="35">
        <v>-0.001333</v>
      </c>
      <c r="C73" s="35">
        <v>-0.001129</v>
      </c>
      <c r="D73" s="35">
        <v>-9.85E-4</v>
      </c>
      <c r="E73" s="35">
        <v>-9.31E-4</v>
      </c>
      <c r="F73" s="35">
        <v>-9.15E-4</v>
      </c>
      <c r="G73" s="35">
        <v>-8.87E-4</v>
      </c>
      <c r="H73" s="35">
        <v>-9.01E-4</v>
      </c>
      <c r="I73" s="35">
        <v>-8.58E-4</v>
      </c>
      <c r="J73" s="35">
        <v>-8.62E-4</v>
      </c>
      <c r="K73" s="35">
        <v>-9.79E-4</v>
      </c>
      <c r="L73" s="35">
        <v>-9.65E-4</v>
      </c>
      <c r="M73" s="35">
        <v>-0.001014</v>
      </c>
      <c r="N73" s="35">
        <v>-9.19E-4</v>
      </c>
      <c r="O73" s="35">
        <v>-9.2E-4</v>
      </c>
      <c r="P73" s="35">
        <v>-9.09E-4</v>
      </c>
      <c r="Q73" s="35">
        <v>-9.83E-4</v>
      </c>
      <c r="R73" s="35">
        <v>-9.29E-4</v>
      </c>
      <c r="S73" s="35">
        <v>-7.72E-4</v>
      </c>
      <c r="T73" s="35">
        <v>-7.74E-4</v>
      </c>
      <c r="U73" s="35">
        <v>-5.63E-4</v>
      </c>
      <c r="V73" s="35">
        <v>-4.84E-4</v>
      </c>
      <c r="W73" s="35">
        <v>-3.4E-4</v>
      </c>
      <c r="X73" s="35">
        <v>-2.01E-4</v>
      </c>
      <c r="Y73" s="35">
        <v>0.0</v>
      </c>
      <c r="Z73" s="35">
        <v>2.2E-4</v>
      </c>
      <c r="AA73" s="35">
        <v>2.73E-4</v>
      </c>
      <c r="AB73" s="35">
        <v>4.58E-4</v>
      </c>
      <c r="AC73" s="35">
        <v>6.24E-4</v>
      </c>
      <c r="AD73" s="35">
        <v>7.67E-4</v>
      </c>
      <c r="AE73" s="35">
        <v>8.3E-4</v>
      </c>
      <c r="AF73" s="35">
        <v>9.39E-4</v>
      </c>
      <c r="AG73" s="35">
        <v>0.001095</v>
      </c>
      <c r="AH73" s="35">
        <v>0.00123</v>
      </c>
      <c r="AI73" s="35">
        <v>0.001239</v>
      </c>
      <c r="AJ73" s="35">
        <v>0.001342</v>
      </c>
      <c r="AK73" s="35">
        <v>0.001291</v>
      </c>
      <c r="AL73" s="35">
        <v>0.001375</v>
      </c>
      <c r="AM73" s="35">
        <v>0.001482</v>
      </c>
    </row>
    <row r="74" ht="12.75" customHeight="1">
      <c r="A74" s="35">
        <v>-0.00112</v>
      </c>
      <c r="B74" s="35">
        <v>-7.73E-4</v>
      </c>
      <c r="C74" s="35">
        <v>-5.72E-4</v>
      </c>
      <c r="D74" s="35">
        <v>-3.83E-4</v>
      </c>
      <c r="E74" s="35">
        <v>-3.74E-4</v>
      </c>
      <c r="F74" s="35">
        <v>-4.43E-4</v>
      </c>
      <c r="G74" s="35">
        <v>-5.19E-4</v>
      </c>
      <c r="H74" s="35">
        <v>-6.68E-4</v>
      </c>
      <c r="I74" s="35">
        <v>-8.07E-4</v>
      </c>
      <c r="J74" s="35">
        <v>-9.15E-4</v>
      </c>
      <c r="K74" s="35">
        <v>-8.95E-4</v>
      </c>
      <c r="L74" s="35">
        <v>-9.94E-4</v>
      </c>
      <c r="M74" s="35">
        <v>-0.001062</v>
      </c>
      <c r="N74" s="35">
        <v>-0.001064</v>
      </c>
      <c r="O74" s="35">
        <v>-0.001108</v>
      </c>
      <c r="P74" s="35">
        <v>-0.001066</v>
      </c>
      <c r="Q74" s="35">
        <v>-0.001001</v>
      </c>
      <c r="R74" s="35">
        <v>-9.66E-4</v>
      </c>
      <c r="S74" s="35">
        <v>-8.23E-4</v>
      </c>
      <c r="T74" s="35">
        <v>-6.99E-4</v>
      </c>
      <c r="U74" s="35">
        <v>-5.55E-4</v>
      </c>
      <c r="V74" s="35">
        <v>-3.66E-4</v>
      </c>
      <c r="W74" s="35">
        <v>-1.35E-4</v>
      </c>
      <c r="X74" s="35">
        <v>-1.72E-4</v>
      </c>
      <c r="Y74" s="35">
        <v>0.0</v>
      </c>
      <c r="Z74" s="35">
        <v>1.89E-4</v>
      </c>
      <c r="AA74" s="35">
        <v>3.55E-4</v>
      </c>
      <c r="AB74" s="35">
        <v>3.7E-4</v>
      </c>
      <c r="AC74" s="35">
        <v>5.62E-4</v>
      </c>
      <c r="AD74" s="35">
        <v>7.38E-4</v>
      </c>
      <c r="AE74" s="35">
        <v>8.36E-4</v>
      </c>
      <c r="AF74" s="35">
        <v>8.91E-4</v>
      </c>
      <c r="AG74" s="35">
        <v>0.001077</v>
      </c>
      <c r="AH74" s="35">
        <v>0.00121</v>
      </c>
      <c r="AI74" s="35">
        <v>0.001296</v>
      </c>
      <c r="AJ74" s="35">
        <v>0.001279</v>
      </c>
      <c r="AK74" s="35">
        <v>0.001283</v>
      </c>
      <c r="AL74" s="35">
        <v>0.001377</v>
      </c>
      <c r="AM74" s="35">
        <v>0.001488</v>
      </c>
    </row>
    <row r="75" ht="12.75" customHeight="1">
      <c r="A75" s="35">
        <v>-9.57E-4</v>
      </c>
      <c r="B75" s="35">
        <v>-8.04E-4</v>
      </c>
      <c r="C75" s="35">
        <v>-5.91E-4</v>
      </c>
      <c r="D75" s="35">
        <v>-5.42E-4</v>
      </c>
      <c r="E75" s="35">
        <v>-5.88E-4</v>
      </c>
      <c r="F75" s="35">
        <v>-5.52E-4</v>
      </c>
      <c r="G75" s="35">
        <v>-5.91E-4</v>
      </c>
      <c r="H75" s="35">
        <v>-6.78E-4</v>
      </c>
      <c r="I75" s="35">
        <v>-7.54E-4</v>
      </c>
      <c r="J75" s="35">
        <v>-8.43E-4</v>
      </c>
      <c r="K75" s="35">
        <v>-7.61E-4</v>
      </c>
      <c r="L75" s="35">
        <v>-7.5E-4</v>
      </c>
      <c r="M75" s="35">
        <v>-8.41E-4</v>
      </c>
      <c r="N75" s="35">
        <v>-8.89E-4</v>
      </c>
      <c r="O75" s="35">
        <v>-8.35E-4</v>
      </c>
      <c r="P75" s="35">
        <v>-7.91E-4</v>
      </c>
      <c r="Q75" s="35">
        <v>-8.25E-4</v>
      </c>
      <c r="R75" s="35">
        <v>-8.58E-4</v>
      </c>
      <c r="S75" s="35">
        <v>-7.63E-4</v>
      </c>
      <c r="T75" s="35">
        <v>-6.93E-4</v>
      </c>
      <c r="U75" s="35">
        <v>-5.48E-4</v>
      </c>
      <c r="V75" s="35">
        <v>-3.71E-4</v>
      </c>
      <c r="W75" s="35">
        <v>-1.78E-4</v>
      </c>
      <c r="X75" s="35">
        <v>-7.2E-5</v>
      </c>
      <c r="Y75" s="35">
        <v>0.0</v>
      </c>
      <c r="Z75" s="35">
        <v>2.44E-4</v>
      </c>
      <c r="AA75" s="35">
        <v>3.03E-4</v>
      </c>
      <c r="AB75" s="35">
        <v>4.73E-4</v>
      </c>
      <c r="AC75" s="35">
        <v>6.03E-4</v>
      </c>
      <c r="AD75" s="35">
        <v>7.5E-4</v>
      </c>
      <c r="AE75" s="35">
        <v>8.93E-4</v>
      </c>
      <c r="AF75" s="35">
        <v>9.82E-4</v>
      </c>
      <c r="AG75" s="35">
        <v>0.001043</v>
      </c>
      <c r="AH75" s="35">
        <v>0.001254</v>
      </c>
      <c r="AI75" s="35">
        <v>0.001317</v>
      </c>
      <c r="AJ75" s="35">
        <v>0.001396</v>
      </c>
      <c r="AK75" s="35">
        <v>0.001366</v>
      </c>
      <c r="AL75" s="35">
        <v>0.00144</v>
      </c>
      <c r="AM75" s="35">
        <v>0.001509</v>
      </c>
    </row>
    <row r="76" ht="12.75" customHeight="1">
      <c r="A76" s="35">
        <v>-0.001486</v>
      </c>
      <c r="B76" s="35">
        <v>-0.001114</v>
      </c>
      <c r="C76" s="35">
        <v>-9.04E-4</v>
      </c>
      <c r="D76" s="35">
        <v>-6.96E-4</v>
      </c>
      <c r="E76" s="35">
        <v>-6.49E-4</v>
      </c>
      <c r="F76" s="35">
        <v>-6.66E-4</v>
      </c>
      <c r="G76" s="35">
        <v>-6.34E-4</v>
      </c>
      <c r="H76" s="35">
        <v>-6.98E-4</v>
      </c>
      <c r="I76" s="35">
        <v>-6.45E-4</v>
      </c>
      <c r="J76" s="35">
        <v>-6.62E-4</v>
      </c>
      <c r="K76" s="35">
        <v>-8.01E-4</v>
      </c>
      <c r="L76" s="35">
        <v>-8.64E-4</v>
      </c>
      <c r="M76" s="35">
        <v>-9.38E-4</v>
      </c>
      <c r="N76" s="35">
        <v>-8.28E-4</v>
      </c>
      <c r="O76" s="35">
        <v>-8.53E-4</v>
      </c>
      <c r="P76" s="35">
        <v>-8.81E-4</v>
      </c>
      <c r="Q76" s="35">
        <v>-9.5E-4</v>
      </c>
      <c r="R76" s="35">
        <v>-8.48E-4</v>
      </c>
      <c r="S76" s="35">
        <v>-7.14E-4</v>
      </c>
      <c r="T76" s="35">
        <v>-7.05E-4</v>
      </c>
      <c r="U76" s="35">
        <v>-5.21E-4</v>
      </c>
      <c r="V76" s="35">
        <v>-4.42E-4</v>
      </c>
      <c r="W76" s="35">
        <v>-3.36E-4</v>
      </c>
      <c r="X76" s="35">
        <v>-2.25E-4</v>
      </c>
      <c r="Y76" s="35">
        <v>0.0</v>
      </c>
      <c r="Z76" s="35">
        <v>2.05E-4</v>
      </c>
      <c r="AA76" s="35">
        <v>3.09E-4</v>
      </c>
      <c r="AB76" s="35">
        <v>4.62E-4</v>
      </c>
      <c r="AC76" s="35">
        <v>6.13E-4</v>
      </c>
      <c r="AD76" s="35">
        <v>7.98E-4</v>
      </c>
      <c r="AE76" s="35">
        <v>8.38E-4</v>
      </c>
      <c r="AF76" s="35">
        <v>9.94E-4</v>
      </c>
      <c r="AG76" s="35">
        <v>0.001155</v>
      </c>
      <c r="AH76" s="35">
        <v>0.001328</v>
      </c>
      <c r="AI76" s="35">
        <v>0.001344</v>
      </c>
      <c r="AJ76" s="35">
        <v>0.001392</v>
      </c>
      <c r="AK76" s="35">
        <v>0.0014</v>
      </c>
      <c r="AL76" s="35">
        <v>0.001486</v>
      </c>
      <c r="AM76" s="35">
        <v>0.001563</v>
      </c>
    </row>
    <row r="77" ht="12.75" customHeight="1">
      <c r="A77" s="35">
        <v>-3.63E-4</v>
      </c>
      <c r="B77" s="35">
        <v>-1.01E-4</v>
      </c>
      <c r="C77" s="35">
        <v>4.6E-5</v>
      </c>
      <c r="D77" s="35">
        <v>1.69E-4</v>
      </c>
      <c r="E77" s="35">
        <v>1.13E-4</v>
      </c>
      <c r="F77" s="35">
        <v>3.7E-5</v>
      </c>
      <c r="G77" s="35">
        <v>-9.6E-5</v>
      </c>
      <c r="H77" s="35">
        <v>-2.62E-4</v>
      </c>
      <c r="I77" s="35">
        <v>-4.87E-4</v>
      </c>
      <c r="J77" s="35">
        <v>-6.4E-4</v>
      </c>
      <c r="K77" s="35">
        <v>-5.99E-4</v>
      </c>
      <c r="L77" s="35">
        <v>-6.88E-4</v>
      </c>
      <c r="M77" s="35">
        <v>-7.82E-4</v>
      </c>
      <c r="N77" s="35">
        <v>-8.27E-4</v>
      </c>
      <c r="O77" s="35">
        <v>-8.91E-4</v>
      </c>
      <c r="P77" s="35">
        <v>-8.5E-4</v>
      </c>
      <c r="Q77" s="35">
        <v>-8.08E-4</v>
      </c>
      <c r="R77" s="35">
        <v>-7.86E-4</v>
      </c>
      <c r="S77" s="35">
        <v>-7.4E-4</v>
      </c>
      <c r="T77" s="35">
        <v>-5.57E-4</v>
      </c>
      <c r="U77" s="35">
        <v>-4.5E-4</v>
      </c>
      <c r="V77" s="35">
        <v>-2.97E-4</v>
      </c>
      <c r="W77" s="35">
        <v>-4.7E-5</v>
      </c>
      <c r="X77" s="35">
        <v>-7.2E-5</v>
      </c>
      <c r="Y77" s="35">
        <v>0.0</v>
      </c>
      <c r="Z77" s="35">
        <v>2.11E-4</v>
      </c>
      <c r="AA77" s="35">
        <v>3.38E-4</v>
      </c>
      <c r="AB77" s="35">
        <v>4.39E-4</v>
      </c>
      <c r="AC77" s="35">
        <v>6.14E-4</v>
      </c>
      <c r="AD77" s="35">
        <v>7.61E-4</v>
      </c>
      <c r="AE77" s="35">
        <v>9.02E-4</v>
      </c>
      <c r="AF77" s="35">
        <v>9.41E-4</v>
      </c>
      <c r="AG77" s="35">
        <v>0.001127</v>
      </c>
      <c r="AH77" s="35">
        <v>0.001283</v>
      </c>
      <c r="AI77" s="35">
        <v>0.0014</v>
      </c>
      <c r="AJ77" s="35">
        <v>0.001381</v>
      </c>
      <c r="AK77" s="35">
        <v>0.001416</v>
      </c>
      <c r="AL77" s="35">
        <v>0.001455</v>
      </c>
      <c r="AM77" s="35">
        <v>0.001595</v>
      </c>
    </row>
    <row r="78" ht="12.75" customHeight="1">
      <c r="A78" s="35">
        <v>-9.44E-4</v>
      </c>
      <c r="B78" s="35">
        <v>-7.62E-4</v>
      </c>
      <c r="C78" s="35">
        <v>-5.99E-4</v>
      </c>
      <c r="D78" s="35">
        <v>-5.3E-4</v>
      </c>
      <c r="E78" s="35">
        <v>-5.92E-4</v>
      </c>
      <c r="F78" s="35">
        <v>-5.36E-4</v>
      </c>
      <c r="G78" s="35">
        <v>-5.53E-4</v>
      </c>
      <c r="H78" s="35">
        <v>-6.32E-4</v>
      </c>
      <c r="I78" s="35">
        <v>-6.48E-4</v>
      </c>
      <c r="J78" s="35">
        <v>-6.93E-4</v>
      </c>
      <c r="K78" s="35">
        <v>-6.88E-4</v>
      </c>
      <c r="L78" s="35">
        <v>-6.93E-4</v>
      </c>
      <c r="M78" s="35">
        <v>-7.55E-4</v>
      </c>
      <c r="N78" s="35">
        <v>-7.83E-4</v>
      </c>
      <c r="O78" s="35">
        <v>-7.49E-4</v>
      </c>
      <c r="P78" s="35">
        <v>-7.51E-4</v>
      </c>
      <c r="Q78" s="35">
        <v>-8.46E-4</v>
      </c>
      <c r="R78" s="35">
        <v>-8.68E-4</v>
      </c>
      <c r="S78" s="35">
        <v>-7.88E-4</v>
      </c>
      <c r="T78" s="35">
        <v>-7.48E-4</v>
      </c>
      <c r="U78" s="35">
        <v>-6.32E-4</v>
      </c>
      <c r="V78" s="35">
        <v>-4.55E-4</v>
      </c>
      <c r="W78" s="35">
        <v>-2.88E-4</v>
      </c>
      <c r="X78" s="35">
        <v>-1.68E-4</v>
      </c>
      <c r="Y78" s="35">
        <v>0.0</v>
      </c>
      <c r="Z78" s="35">
        <v>1.23E-4</v>
      </c>
      <c r="AA78" s="35">
        <v>2.82E-4</v>
      </c>
      <c r="AB78" s="35">
        <v>4.53E-4</v>
      </c>
      <c r="AC78" s="35">
        <v>6.0E-4</v>
      </c>
      <c r="AD78" s="35">
        <v>7.18E-4</v>
      </c>
      <c r="AE78" s="35">
        <v>8.91E-4</v>
      </c>
      <c r="AF78" s="35">
        <v>9.76E-4</v>
      </c>
      <c r="AG78" s="35">
        <v>0.001134</v>
      </c>
      <c r="AH78" s="35">
        <v>0.001286</v>
      </c>
      <c r="AI78" s="35">
        <v>0.001385</v>
      </c>
      <c r="AJ78" s="35">
        <v>0.001447</v>
      </c>
      <c r="AK78" s="35">
        <v>0.001454</v>
      </c>
      <c r="AL78" s="35">
        <v>0.001528</v>
      </c>
      <c r="AM78" s="35">
        <v>0.00161</v>
      </c>
    </row>
    <row r="79" ht="12.75" customHeight="1">
      <c r="A79" s="35">
        <v>-0.00124</v>
      </c>
      <c r="B79" s="35">
        <v>-7.92E-4</v>
      </c>
      <c r="C79" s="35">
        <v>-5.52E-4</v>
      </c>
      <c r="D79" s="35">
        <v>-3.59E-4</v>
      </c>
      <c r="E79" s="35">
        <v>-3.01E-4</v>
      </c>
      <c r="F79" s="35">
        <v>-3.84E-4</v>
      </c>
      <c r="G79" s="35">
        <v>-3.93E-4</v>
      </c>
      <c r="H79" s="35">
        <v>-5.11E-4</v>
      </c>
      <c r="I79" s="35">
        <v>-5.18E-4</v>
      </c>
      <c r="J79" s="35">
        <v>-6.13E-4</v>
      </c>
      <c r="K79" s="35">
        <v>-7.68E-4</v>
      </c>
      <c r="L79" s="35">
        <v>-8.6E-4</v>
      </c>
      <c r="M79" s="35">
        <v>-9.72E-4</v>
      </c>
      <c r="N79" s="35">
        <v>-8.78E-4</v>
      </c>
      <c r="O79" s="35">
        <v>-8.79E-4</v>
      </c>
      <c r="P79" s="35">
        <v>-9.0E-4</v>
      </c>
      <c r="Q79" s="35">
        <v>-9.47E-4</v>
      </c>
      <c r="R79" s="35">
        <v>-8.5E-4</v>
      </c>
      <c r="S79" s="35">
        <v>-7.26E-4</v>
      </c>
      <c r="T79" s="35">
        <v>-7.02E-4</v>
      </c>
      <c r="U79" s="35">
        <v>-5.15E-4</v>
      </c>
      <c r="V79" s="35">
        <v>-4.11E-4</v>
      </c>
      <c r="W79" s="35">
        <v>-2.88E-4</v>
      </c>
      <c r="X79" s="35">
        <v>-2.11E-4</v>
      </c>
      <c r="Y79" s="35">
        <v>0.0</v>
      </c>
      <c r="Z79" s="35">
        <v>2.68E-4</v>
      </c>
      <c r="AA79" s="35">
        <v>3.65E-4</v>
      </c>
      <c r="AB79" s="35">
        <v>4.94E-4</v>
      </c>
      <c r="AC79" s="35">
        <v>7.47E-4</v>
      </c>
      <c r="AD79" s="35">
        <v>9.5E-4</v>
      </c>
      <c r="AE79" s="35">
        <v>8.84E-4</v>
      </c>
      <c r="AF79" s="35">
        <v>0.001082</v>
      </c>
      <c r="AG79" s="35">
        <v>0.001252</v>
      </c>
      <c r="AH79" s="35">
        <v>0.00143</v>
      </c>
      <c r="AI79" s="35">
        <v>0.001539</v>
      </c>
      <c r="AJ79" s="35">
        <v>0.001578</v>
      </c>
      <c r="AK79" s="35">
        <v>0.001525</v>
      </c>
      <c r="AL79" s="35">
        <v>0.00169</v>
      </c>
      <c r="AM79" s="35">
        <v>0.001713</v>
      </c>
    </row>
    <row r="80" ht="12.75" customHeight="1">
      <c r="A80" s="35">
        <v>-3.94E-4</v>
      </c>
      <c r="B80" s="35">
        <v>-2.39E-4</v>
      </c>
      <c r="C80" s="35">
        <v>-1.31E-4</v>
      </c>
      <c r="D80" s="35">
        <v>-5.9E-5</v>
      </c>
      <c r="E80" s="35">
        <v>-1.32E-4</v>
      </c>
      <c r="F80" s="35">
        <v>-2.05E-4</v>
      </c>
      <c r="G80" s="35">
        <v>-2.98E-4</v>
      </c>
      <c r="H80" s="35">
        <v>-4.96E-4</v>
      </c>
      <c r="I80" s="35">
        <v>-6.67E-4</v>
      </c>
      <c r="J80" s="35">
        <v>-7.84E-4</v>
      </c>
      <c r="K80" s="35">
        <v>-7.23E-4</v>
      </c>
      <c r="L80" s="35">
        <v>-7.65E-4</v>
      </c>
      <c r="M80" s="35">
        <v>-8.64E-4</v>
      </c>
      <c r="N80" s="35">
        <v>-9.31E-4</v>
      </c>
      <c r="O80" s="35">
        <v>-9.69E-4</v>
      </c>
      <c r="P80" s="35">
        <v>-9.45E-4</v>
      </c>
      <c r="Q80" s="35">
        <v>-9.11E-4</v>
      </c>
      <c r="R80" s="35">
        <v>-9.23E-4</v>
      </c>
      <c r="S80" s="35">
        <v>-8.29E-4</v>
      </c>
      <c r="T80" s="35">
        <v>-7.3E-4</v>
      </c>
      <c r="U80" s="35">
        <v>-5.85E-4</v>
      </c>
      <c r="V80" s="35">
        <v>-3.7E-4</v>
      </c>
      <c r="W80" s="35">
        <v>-9.1E-5</v>
      </c>
      <c r="X80" s="35">
        <v>-7.4E-5</v>
      </c>
      <c r="Y80" s="35">
        <v>0.0</v>
      </c>
      <c r="Z80" s="35">
        <v>2.09E-4</v>
      </c>
      <c r="AA80" s="35">
        <v>3.45E-4</v>
      </c>
      <c r="AB80" s="35">
        <v>4.89E-4</v>
      </c>
      <c r="AC80" s="35">
        <v>6.93E-4</v>
      </c>
      <c r="AD80" s="35">
        <v>8.6E-4</v>
      </c>
      <c r="AE80" s="35">
        <v>0.001003</v>
      </c>
      <c r="AF80" s="35">
        <v>0.001112</v>
      </c>
      <c r="AG80" s="35">
        <v>0.001301</v>
      </c>
      <c r="AH80" s="35">
        <v>0.001417</v>
      </c>
      <c r="AI80" s="35">
        <v>0.001515</v>
      </c>
      <c r="AJ80" s="35">
        <v>0.001577</v>
      </c>
      <c r="AK80" s="35">
        <v>0.001555</v>
      </c>
      <c r="AL80" s="35">
        <v>0.00165</v>
      </c>
      <c r="AM80" s="35">
        <v>0.00176</v>
      </c>
    </row>
    <row r="81" ht="12.75" customHeight="1">
      <c r="A81" s="35">
        <v>-0.0013</v>
      </c>
      <c r="B81" s="35">
        <v>-9.87E-4</v>
      </c>
      <c r="C81" s="35">
        <v>-7.59E-4</v>
      </c>
      <c r="D81" s="35">
        <v>-6.56E-4</v>
      </c>
      <c r="E81" s="35">
        <v>-6.49E-4</v>
      </c>
      <c r="F81" s="35">
        <v>-5.82E-4</v>
      </c>
      <c r="G81" s="35">
        <v>-5.71E-4</v>
      </c>
      <c r="H81" s="35">
        <v>-6.18E-4</v>
      </c>
      <c r="I81" s="35">
        <v>-6.33E-4</v>
      </c>
      <c r="J81" s="35">
        <v>-6.76E-4</v>
      </c>
      <c r="K81" s="35">
        <v>-6.85E-4</v>
      </c>
      <c r="L81" s="35">
        <v>-7.06E-4</v>
      </c>
      <c r="M81" s="35">
        <v>-7.74E-4</v>
      </c>
      <c r="N81" s="35">
        <v>-7.68E-4</v>
      </c>
      <c r="O81" s="35">
        <v>-7.8E-4</v>
      </c>
      <c r="P81" s="35">
        <v>-7.12E-4</v>
      </c>
      <c r="Q81" s="35">
        <v>-8.48E-4</v>
      </c>
      <c r="R81" s="35">
        <v>-9.06E-4</v>
      </c>
      <c r="S81" s="35">
        <v>-8.11E-4</v>
      </c>
      <c r="T81" s="35">
        <v>-7.88E-4</v>
      </c>
      <c r="U81" s="35">
        <v>-6.31E-4</v>
      </c>
      <c r="V81" s="35">
        <v>-5.11E-4</v>
      </c>
      <c r="W81" s="35">
        <v>-3.31E-4</v>
      </c>
      <c r="X81" s="35">
        <v>-1.82E-4</v>
      </c>
      <c r="Y81" s="35">
        <v>0.0</v>
      </c>
      <c r="Z81" s="35">
        <v>1.48E-4</v>
      </c>
      <c r="AA81" s="35">
        <v>3.04E-4</v>
      </c>
      <c r="AB81" s="35">
        <v>5.08E-4</v>
      </c>
      <c r="AC81" s="35">
        <v>6.76E-4</v>
      </c>
      <c r="AD81" s="35">
        <v>8.27E-4</v>
      </c>
      <c r="AE81" s="35">
        <v>9.92E-4</v>
      </c>
      <c r="AF81" s="35">
        <v>0.001014</v>
      </c>
      <c r="AG81" s="35">
        <v>0.001137</v>
      </c>
      <c r="AH81" s="35">
        <v>0.001405</v>
      </c>
      <c r="AI81" s="35">
        <v>0.001479</v>
      </c>
      <c r="AJ81" s="35">
        <v>0.001592</v>
      </c>
      <c r="AK81" s="35">
        <v>0.001609</v>
      </c>
      <c r="AL81" s="35">
        <v>0.001641</v>
      </c>
      <c r="AM81" s="35">
        <v>0.001739</v>
      </c>
    </row>
    <row r="82" ht="12.75" customHeight="1">
      <c r="A82" s="35">
        <v>-0.001868</v>
      </c>
      <c r="B82" s="35">
        <v>-0.001327</v>
      </c>
      <c r="C82" s="35">
        <v>-0.001062</v>
      </c>
      <c r="D82" s="35">
        <v>-7.91E-4</v>
      </c>
      <c r="E82" s="35">
        <v>-7.66E-4</v>
      </c>
      <c r="F82" s="35">
        <v>-8.04E-4</v>
      </c>
      <c r="G82" s="35">
        <v>-9.23E-4</v>
      </c>
      <c r="H82" s="35">
        <v>-9.72E-4</v>
      </c>
      <c r="I82" s="35">
        <v>-0.001018</v>
      </c>
      <c r="J82" s="35">
        <v>-0.001094</v>
      </c>
      <c r="K82" s="35">
        <v>-0.001221</v>
      </c>
      <c r="L82" s="35">
        <v>-0.001389</v>
      </c>
      <c r="M82" s="35">
        <v>-0.001469</v>
      </c>
      <c r="N82" s="35">
        <v>-0.001302</v>
      </c>
      <c r="O82" s="35">
        <v>-0.001354</v>
      </c>
      <c r="P82" s="35">
        <v>-0.001398</v>
      </c>
      <c r="Q82" s="35">
        <v>-0.001336</v>
      </c>
      <c r="R82" s="35">
        <v>-0.001241</v>
      </c>
      <c r="S82" s="35">
        <v>-0.001081</v>
      </c>
      <c r="T82" s="35">
        <v>-9.66E-4</v>
      </c>
      <c r="U82" s="35">
        <v>-7.42E-4</v>
      </c>
      <c r="V82" s="35">
        <v>-5.52E-4</v>
      </c>
      <c r="W82" s="35">
        <v>-3.3E-4</v>
      </c>
      <c r="X82" s="35">
        <v>-2.53E-4</v>
      </c>
      <c r="Y82" s="35">
        <v>0.0</v>
      </c>
      <c r="Z82" s="35">
        <v>2.58E-4</v>
      </c>
      <c r="AA82" s="35">
        <v>3.84E-4</v>
      </c>
      <c r="AB82" s="35">
        <v>5.69E-4</v>
      </c>
      <c r="AC82" s="35">
        <v>7.74E-4</v>
      </c>
      <c r="AD82" s="35">
        <v>9.77E-4</v>
      </c>
      <c r="AE82" s="35">
        <v>9.61E-4</v>
      </c>
      <c r="AF82" s="35">
        <v>0.001137</v>
      </c>
      <c r="AG82" s="35">
        <v>0.001305</v>
      </c>
      <c r="AH82" s="35">
        <v>0.001416</v>
      </c>
      <c r="AI82" s="35">
        <v>0.001469</v>
      </c>
      <c r="AJ82" s="35">
        <v>0.001448</v>
      </c>
      <c r="AK82" s="35">
        <v>0.001442</v>
      </c>
      <c r="AL82" s="35">
        <v>0.001575</v>
      </c>
      <c r="AM82" s="35">
        <v>0.001636</v>
      </c>
    </row>
    <row r="83" ht="12.75" customHeight="1">
      <c r="A83" s="35">
        <v>-0.002841</v>
      </c>
      <c r="B83" s="35">
        <v>-0.002676</v>
      </c>
      <c r="C83" s="35">
        <v>-0.002353</v>
      </c>
      <c r="D83" s="35">
        <v>-0.002175</v>
      </c>
      <c r="E83" s="35">
        <v>-0.002038</v>
      </c>
      <c r="F83" s="35">
        <v>-0.002035</v>
      </c>
      <c r="G83" s="35">
        <v>-0.00202</v>
      </c>
      <c r="H83" s="35">
        <v>-0.002133</v>
      </c>
      <c r="I83" s="35">
        <v>-0.002302</v>
      </c>
      <c r="J83" s="35">
        <v>-0.002263</v>
      </c>
      <c r="K83" s="35">
        <v>-0.001773</v>
      </c>
      <c r="L83" s="35">
        <v>-0.001637</v>
      </c>
      <c r="M83" s="35">
        <v>-0.001737</v>
      </c>
      <c r="N83" s="35">
        <v>-0.001794</v>
      </c>
      <c r="O83" s="35">
        <v>-0.001616</v>
      </c>
      <c r="P83" s="35">
        <v>-0.001646</v>
      </c>
      <c r="Q83" s="35">
        <v>-0.001788</v>
      </c>
      <c r="R83" s="35">
        <v>-0.001773</v>
      </c>
      <c r="S83" s="35">
        <v>-0.001637</v>
      </c>
      <c r="T83" s="35">
        <v>-0.001219</v>
      </c>
      <c r="U83" s="35">
        <v>-0.001001</v>
      </c>
      <c r="V83" s="35">
        <v>-6.35E-4</v>
      </c>
      <c r="W83" s="35">
        <v>-2.56E-4</v>
      </c>
      <c r="X83" s="35">
        <v>-5.9E-5</v>
      </c>
      <c r="Y83" s="35">
        <v>0.0</v>
      </c>
      <c r="Z83" s="35">
        <v>2.4E-4</v>
      </c>
      <c r="AA83" s="35">
        <v>5.68E-4</v>
      </c>
      <c r="AB83" s="35">
        <v>7.09E-4</v>
      </c>
      <c r="AC83" s="35">
        <v>8.72E-4</v>
      </c>
      <c r="AD83" s="35">
        <v>0.001085</v>
      </c>
      <c r="AE83" s="35">
        <v>0.001301</v>
      </c>
      <c r="AF83" s="35">
        <v>0.001279</v>
      </c>
      <c r="AG83" s="35">
        <v>0.001485</v>
      </c>
      <c r="AH83" s="35">
        <v>0.001625</v>
      </c>
      <c r="AI83" s="35">
        <v>0.00172</v>
      </c>
      <c r="AJ83" s="35">
        <v>0.001826</v>
      </c>
      <c r="AK83" s="35">
        <v>0.001766</v>
      </c>
      <c r="AL83" s="35">
        <v>0.00165</v>
      </c>
      <c r="AM83" s="35">
        <v>0.001827</v>
      </c>
    </row>
    <row r="84" ht="12.7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 ht="12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</row>
    <row r="86" ht="12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  <c r="AM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  <c r="AM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  <c r="AM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  <c r="AM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  <c r="AM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  <c r="AM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  <c r="AM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  <c r="AM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  <c r="AM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  <c r="AM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  <c r="AM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  <c r="AM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  <c r="AM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  <c r="AM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  <c r="AM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  <c r="AL1000" s="38"/>
      <c r="AM1000" s="3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4" width="10.29"/>
    <col customWidth="1" min="25" max="26" width="9.57"/>
    <col customWidth="1" min="27" max="37" width="10.29"/>
    <col customWidth="1" min="38" max="39" width="9.14"/>
  </cols>
  <sheetData>
    <row r="1" ht="12.75" customHeight="1">
      <c r="A1" s="35">
        <v>-0.037462</v>
      </c>
      <c r="B1" s="35">
        <v>-0.035133</v>
      </c>
      <c r="C1" s="35">
        <v>-0.032421</v>
      </c>
      <c r="D1" s="35">
        <v>-0.030933</v>
      </c>
      <c r="E1" s="35">
        <v>-0.028221</v>
      </c>
      <c r="F1" s="35">
        <v>-0.025899</v>
      </c>
      <c r="G1" s="35">
        <v>-0.023567</v>
      </c>
      <c r="H1" s="35">
        <v>-0.02127</v>
      </c>
      <c r="I1" s="35">
        <v>-0.020099</v>
      </c>
      <c r="J1" s="35">
        <v>-0.017243</v>
      </c>
      <c r="K1" s="35">
        <v>-0.014425</v>
      </c>
      <c r="L1" s="35">
        <v>-0.011978</v>
      </c>
      <c r="M1" s="35">
        <v>-0.009942</v>
      </c>
      <c r="N1" s="35">
        <v>-0.008226</v>
      </c>
      <c r="O1" s="35">
        <v>-0.006991</v>
      </c>
      <c r="P1" s="35">
        <v>-0.006271</v>
      </c>
      <c r="Q1" s="35">
        <v>-0.006139</v>
      </c>
      <c r="R1" s="35">
        <v>-0.006265</v>
      </c>
      <c r="S1" s="35">
        <v>-0.00364</v>
      </c>
      <c r="T1" s="35">
        <v>-0.00297</v>
      </c>
      <c r="U1" s="35">
        <v>-0.002841</v>
      </c>
      <c r="V1" s="35">
        <v>-0.001544</v>
      </c>
      <c r="W1" s="35">
        <v>-0.001154</v>
      </c>
      <c r="X1" s="35">
        <v>-2.74E-4</v>
      </c>
      <c r="Y1" s="35">
        <v>0.0</v>
      </c>
      <c r="Z1" s="35">
        <v>-3.27E-4</v>
      </c>
      <c r="AA1" s="35">
        <v>-6.72E-4</v>
      </c>
      <c r="AB1" s="35">
        <v>-4.47E-4</v>
      </c>
      <c r="AC1" s="35">
        <v>-0.001108</v>
      </c>
      <c r="AD1" s="35">
        <v>-3.53E-4</v>
      </c>
      <c r="AE1" s="35">
        <v>4.87E-4</v>
      </c>
      <c r="AF1" s="35">
        <v>7.6E-5</v>
      </c>
      <c r="AG1" s="35">
        <v>5.78E-4</v>
      </c>
      <c r="AH1" s="35">
        <v>0.001735</v>
      </c>
      <c r="AI1" s="35">
        <v>0.001635</v>
      </c>
      <c r="AJ1" s="35">
        <v>0.00243</v>
      </c>
      <c r="AK1" s="35">
        <v>0.002414</v>
      </c>
      <c r="AL1" s="35">
        <v>-4.88E-4</v>
      </c>
      <c r="AM1" s="35">
        <v>-0.00145</v>
      </c>
    </row>
    <row r="2" ht="12.75" customHeight="1">
      <c r="A2" s="35">
        <v>-0.036052</v>
      </c>
      <c r="B2" s="35">
        <v>-0.034055</v>
      </c>
      <c r="C2" s="35">
        <v>-0.031769</v>
      </c>
      <c r="D2" s="35">
        <v>-0.030044</v>
      </c>
      <c r="E2" s="35">
        <v>-0.027643</v>
      </c>
      <c r="F2" s="35">
        <v>-0.025124</v>
      </c>
      <c r="G2" s="35">
        <v>-0.023331</v>
      </c>
      <c r="H2" s="35">
        <v>-0.021523</v>
      </c>
      <c r="I2" s="35">
        <v>-0.020661</v>
      </c>
      <c r="J2" s="35">
        <v>-0.01856</v>
      </c>
      <c r="K2" s="35">
        <v>-0.015299</v>
      </c>
      <c r="L2" s="35">
        <v>-0.013468</v>
      </c>
      <c r="M2" s="35">
        <v>-0.011456</v>
      </c>
      <c r="N2" s="35">
        <v>-0.009892</v>
      </c>
      <c r="O2" s="35">
        <v>-0.008804</v>
      </c>
      <c r="P2" s="35">
        <v>-0.008253</v>
      </c>
      <c r="Q2" s="35">
        <v>-0.007611</v>
      </c>
      <c r="R2" s="35">
        <v>-0.007477</v>
      </c>
      <c r="S2" s="35">
        <v>-0.005068</v>
      </c>
      <c r="T2" s="35">
        <v>-0.003656</v>
      </c>
      <c r="U2" s="35">
        <v>-0.002938</v>
      </c>
      <c r="V2" s="35">
        <v>-0.001786</v>
      </c>
      <c r="W2" s="35">
        <v>-0.001125</v>
      </c>
      <c r="X2" s="35">
        <v>-4.46E-4</v>
      </c>
      <c r="Y2" s="35">
        <v>0.0</v>
      </c>
      <c r="Z2" s="35">
        <v>-9.0E-5</v>
      </c>
      <c r="AA2" s="35">
        <v>-2.58E-4</v>
      </c>
      <c r="AB2" s="35">
        <v>-6.02E-4</v>
      </c>
      <c r="AC2" s="35">
        <v>-6.62E-4</v>
      </c>
      <c r="AD2" s="35">
        <v>8.7E-5</v>
      </c>
      <c r="AE2" s="35">
        <v>2.79E-4</v>
      </c>
      <c r="AF2" s="35">
        <v>3.29E-4</v>
      </c>
      <c r="AG2" s="35">
        <v>5.57E-4</v>
      </c>
      <c r="AH2" s="35">
        <v>0.001758</v>
      </c>
      <c r="AI2" s="35">
        <v>0.001938</v>
      </c>
      <c r="AJ2" s="35">
        <v>0.002087</v>
      </c>
      <c r="AK2" s="35">
        <v>0.001968</v>
      </c>
      <c r="AL2" s="35">
        <v>-7.57E-4</v>
      </c>
      <c r="AM2" s="35">
        <v>-0.001519</v>
      </c>
    </row>
    <row r="3" ht="12.75" customHeight="1">
      <c r="A3" s="35">
        <v>-0.033577</v>
      </c>
      <c r="B3" s="35">
        <v>-0.031851</v>
      </c>
      <c r="C3" s="35">
        <v>-0.02964</v>
      </c>
      <c r="D3" s="35">
        <v>-0.027798</v>
      </c>
      <c r="E3" s="35">
        <v>-0.025667</v>
      </c>
      <c r="F3" s="35">
        <v>-0.023271</v>
      </c>
      <c r="G3" s="35">
        <v>-0.02109</v>
      </c>
      <c r="H3" s="35">
        <v>-0.019546</v>
      </c>
      <c r="I3" s="35">
        <v>-0.018636</v>
      </c>
      <c r="J3" s="35">
        <v>-0.016391</v>
      </c>
      <c r="K3" s="35">
        <v>-0.013634</v>
      </c>
      <c r="L3" s="35">
        <v>-0.011667</v>
      </c>
      <c r="M3" s="35">
        <v>-0.009697</v>
      </c>
      <c r="N3" s="35">
        <v>-0.008408</v>
      </c>
      <c r="O3" s="35">
        <v>-0.007307</v>
      </c>
      <c r="P3" s="35">
        <v>-0.006838</v>
      </c>
      <c r="Q3" s="35">
        <v>-0.006556</v>
      </c>
      <c r="R3" s="35">
        <v>-0.006274</v>
      </c>
      <c r="S3" s="35">
        <v>-0.004111</v>
      </c>
      <c r="T3" s="35">
        <v>-0.003199</v>
      </c>
      <c r="U3" s="35">
        <v>-0.002563</v>
      </c>
      <c r="V3" s="35">
        <v>-0.001342</v>
      </c>
      <c r="W3" s="35">
        <v>-0.001028</v>
      </c>
      <c r="X3" s="35">
        <v>-1.46E-4</v>
      </c>
      <c r="Y3" s="35">
        <v>0.0</v>
      </c>
      <c r="Z3" s="35">
        <v>-3.53E-4</v>
      </c>
      <c r="AA3" s="35">
        <v>-5.5E-4</v>
      </c>
      <c r="AB3" s="35">
        <v>-8.95E-4</v>
      </c>
      <c r="AC3" s="35">
        <v>-0.001054</v>
      </c>
      <c r="AD3" s="35">
        <v>-7.01E-4</v>
      </c>
      <c r="AE3" s="35">
        <v>-7.5E-5</v>
      </c>
      <c r="AF3" s="35">
        <v>-3.98E-4</v>
      </c>
      <c r="AG3" s="35">
        <v>-1.26E-4</v>
      </c>
      <c r="AH3" s="35">
        <v>9.57E-4</v>
      </c>
      <c r="AI3" s="35">
        <v>4.46E-4</v>
      </c>
      <c r="AJ3" s="35">
        <v>6.15E-4</v>
      </c>
      <c r="AK3" s="35">
        <v>3.8E-4</v>
      </c>
      <c r="AL3" s="35">
        <v>-0.002401</v>
      </c>
      <c r="AM3" s="35">
        <v>-0.003611</v>
      </c>
    </row>
    <row r="4" ht="12.75" customHeight="1">
      <c r="A4" s="35">
        <v>-0.02844</v>
      </c>
      <c r="B4" s="35">
        <v>-0.02662</v>
      </c>
      <c r="C4" s="35">
        <v>-0.024588</v>
      </c>
      <c r="D4" s="35">
        <v>-0.023018</v>
      </c>
      <c r="E4" s="35">
        <v>-0.020827</v>
      </c>
      <c r="F4" s="35">
        <v>-0.018801</v>
      </c>
      <c r="G4" s="35">
        <v>-0.017028</v>
      </c>
      <c r="H4" s="35">
        <v>-0.015578</v>
      </c>
      <c r="I4" s="35">
        <v>-0.014987</v>
      </c>
      <c r="J4" s="35">
        <v>-0.013031</v>
      </c>
      <c r="K4" s="35">
        <v>-0.010739</v>
      </c>
      <c r="L4" s="35">
        <v>-0.009082</v>
      </c>
      <c r="M4" s="35">
        <v>-0.007411</v>
      </c>
      <c r="N4" s="35">
        <v>-0.006378</v>
      </c>
      <c r="O4" s="35">
        <v>-0.005616</v>
      </c>
      <c r="P4" s="35">
        <v>-0.005314</v>
      </c>
      <c r="Q4" s="35">
        <v>-0.005165</v>
      </c>
      <c r="R4" s="35">
        <v>-0.004859</v>
      </c>
      <c r="S4" s="35">
        <v>-0.003127</v>
      </c>
      <c r="T4" s="35">
        <v>-0.002166</v>
      </c>
      <c r="U4" s="35">
        <v>-0.001899</v>
      </c>
      <c r="V4" s="35">
        <v>-0.001047</v>
      </c>
      <c r="W4" s="35">
        <v>-6.79E-4</v>
      </c>
      <c r="X4" s="35">
        <v>-9.9E-5</v>
      </c>
      <c r="Y4" s="35">
        <v>0.0</v>
      </c>
      <c r="Z4" s="35">
        <v>-4.53E-4</v>
      </c>
      <c r="AA4" s="35">
        <v>-0.001012</v>
      </c>
      <c r="AB4" s="35">
        <v>-0.001327</v>
      </c>
      <c r="AC4" s="35">
        <v>-0.00173</v>
      </c>
      <c r="AD4" s="35">
        <v>-0.001495</v>
      </c>
      <c r="AE4" s="35">
        <v>-0.001308</v>
      </c>
      <c r="AF4" s="35">
        <v>-0.00176</v>
      </c>
      <c r="AG4" s="35">
        <v>-0.001524</v>
      </c>
      <c r="AH4" s="35">
        <v>-8.21E-4</v>
      </c>
      <c r="AI4" s="35">
        <v>-0.001344</v>
      </c>
      <c r="AJ4" s="35">
        <v>-0.001498</v>
      </c>
      <c r="AK4" s="35">
        <v>-0.002392</v>
      </c>
      <c r="AL4" s="35">
        <v>-0.004958</v>
      </c>
      <c r="AM4" s="35">
        <v>-0.006213</v>
      </c>
    </row>
    <row r="5" ht="12.75" customHeight="1">
      <c r="A5" s="35">
        <v>-0.022744</v>
      </c>
      <c r="B5" s="35">
        <v>-0.021313</v>
      </c>
      <c r="C5" s="35">
        <v>-0.019597</v>
      </c>
      <c r="D5" s="35">
        <v>-0.018152</v>
      </c>
      <c r="E5" s="35">
        <v>-0.016365</v>
      </c>
      <c r="F5" s="35">
        <v>-0.014619</v>
      </c>
      <c r="G5" s="35">
        <v>-0.013042</v>
      </c>
      <c r="H5" s="35">
        <v>-0.012179</v>
      </c>
      <c r="I5" s="35">
        <v>-0.01174</v>
      </c>
      <c r="J5" s="35">
        <v>-0.010101</v>
      </c>
      <c r="K5" s="35">
        <v>-0.007953</v>
      </c>
      <c r="L5" s="35">
        <v>-0.006365</v>
      </c>
      <c r="M5" s="35">
        <v>-0.00523</v>
      </c>
      <c r="N5" s="35">
        <v>-0.004305</v>
      </c>
      <c r="O5" s="35">
        <v>-0.00374</v>
      </c>
      <c r="P5" s="35">
        <v>-0.003702</v>
      </c>
      <c r="Q5" s="35">
        <v>-0.003437</v>
      </c>
      <c r="R5" s="35">
        <v>-0.003314</v>
      </c>
      <c r="S5" s="35">
        <v>-0.001797</v>
      </c>
      <c r="T5" s="35">
        <v>-0.001185</v>
      </c>
      <c r="U5" s="35">
        <v>-9.24E-4</v>
      </c>
      <c r="V5" s="35">
        <v>-3.81E-4</v>
      </c>
      <c r="W5" s="35">
        <v>-1.71E-4</v>
      </c>
      <c r="X5" s="35">
        <v>1.72E-4</v>
      </c>
      <c r="Y5" s="35">
        <v>0.0</v>
      </c>
      <c r="Z5" s="35">
        <v>-5.91E-4</v>
      </c>
      <c r="AA5" s="35">
        <v>-0.00119</v>
      </c>
      <c r="AB5" s="35">
        <v>-0.001731</v>
      </c>
      <c r="AC5" s="35">
        <v>-0.002018</v>
      </c>
      <c r="AD5" s="35">
        <v>-0.002076</v>
      </c>
      <c r="AE5" s="35">
        <v>-0.001846</v>
      </c>
      <c r="AF5" s="35">
        <v>-0.002399</v>
      </c>
      <c r="AG5" s="35">
        <v>-0.002363</v>
      </c>
      <c r="AH5" s="35">
        <v>-0.002016</v>
      </c>
      <c r="AI5" s="35">
        <v>-0.002336</v>
      </c>
      <c r="AJ5" s="35">
        <v>-0.002997</v>
      </c>
      <c r="AK5" s="35">
        <v>-0.003862</v>
      </c>
      <c r="AL5" s="35">
        <v>-0.006514</v>
      </c>
      <c r="AM5" s="35">
        <v>-0.007808</v>
      </c>
    </row>
    <row r="6" ht="12.75" customHeight="1">
      <c r="A6" s="35">
        <v>-0.01888</v>
      </c>
      <c r="B6" s="35">
        <v>-0.017501</v>
      </c>
      <c r="C6" s="35">
        <v>-0.015848</v>
      </c>
      <c r="D6" s="35">
        <v>-0.01465</v>
      </c>
      <c r="E6" s="35">
        <v>-0.013006</v>
      </c>
      <c r="F6" s="35">
        <v>-0.01139</v>
      </c>
      <c r="G6" s="35">
        <v>-0.01007</v>
      </c>
      <c r="H6" s="35">
        <v>-0.00937</v>
      </c>
      <c r="I6" s="35">
        <v>-0.008841</v>
      </c>
      <c r="J6" s="35">
        <v>-0.007315</v>
      </c>
      <c r="K6" s="35">
        <v>-0.005599</v>
      </c>
      <c r="L6" s="35">
        <v>-0.004199</v>
      </c>
      <c r="M6" s="35">
        <v>-0.003204</v>
      </c>
      <c r="N6" s="35">
        <v>-0.002515</v>
      </c>
      <c r="O6" s="35">
        <v>-0.002037</v>
      </c>
      <c r="P6" s="35">
        <v>-0.002106</v>
      </c>
      <c r="Q6" s="35">
        <v>-0.001892</v>
      </c>
      <c r="R6" s="35">
        <v>-0.001891</v>
      </c>
      <c r="S6" s="35">
        <v>-6.94E-4</v>
      </c>
      <c r="T6" s="35">
        <v>-1.83E-4</v>
      </c>
      <c r="U6" s="35">
        <v>-1.25E-4</v>
      </c>
      <c r="V6" s="35">
        <v>1.83E-4</v>
      </c>
      <c r="W6" s="35">
        <v>2.47E-4</v>
      </c>
      <c r="X6" s="35">
        <v>2.78E-4</v>
      </c>
      <c r="Y6" s="35">
        <v>0.0</v>
      </c>
      <c r="Z6" s="35">
        <v>-6.85E-4</v>
      </c>
      <c r="AA6" s="35">
        <v>-0.001581</v>
      </c>
      <c r="AB6" s="35">
        <v>-0.002014</v>
      </c>
      <c r="AC6" s="35">
        <v>-0.002572</v>
      </c>
      <c r="AD6" s="35">
        <v>-0.002718</v>
      </c>
      <c r="AE6" s="35">
        <v>-0.002601</v>
      </c>
      <c r="AF6" s="35">
        <v>-0.003307</v>
      </c>
      <c r="AG6" s="35">
        <v>-0.003233</v>
      </c>
      <c r="AH6" s="35">
        <v>-0.003084</v>
      </c>
      <c r="AI6" s="35">
        <v>-0.003803</v>
      </c>
      <c r="AJ6" s="35">
        <v>-0.004205</v>
      </c>
      <c r="AK6" s="35">
        <v>-0.00536</v>
      </c>
      <c r="AL6" s="35">
        <v>-0.007946</v>
      </c>
      <c r="AM6" s="35">
        <v>-0.009218</v>
      </c>
    </row>
    <row r="7" ht="12.75" customHeight="1">
      <c r="A7" s="35">
        <v>-0.01541</v>
      </c>
      <c r="B7" s="35">
        <v>-0.014157</v>
      </c>
      <c r="C7" s="35">
        <v>-0.012647</v>
      </c>
      <c r="D7" s="35">
        <v>-0.011473</v>
      </c>
      <c r="E7" s="35">
        <v>-0.010006</v>
      </c>
      <c r="F7" s="35">
        <v>-0.008663</v>
      </c>
      <c r="G7" s="35">
        <v>-0.007534</v>
      </c>
      <c r="H7" s="35">
        <v>-0.006925</v>
      </c>
      <c r="I7" s="35">
        <v>-0.006585</v>
      </c>
      <c r="J7" s="35">
        <v>-0.005312</v>
      </c>
      <c r="K7" s="35">
        <v>-0.00369</v>
      </c>
      <c r="L7" s="35">
        <v>-0.002641</v>
      </c>
      <c r="M7" s="35">
        <v>-0.001772</v>
      </c>
      <c r="N7" s="35">
        <v>-0.001128</v>
      </c>
      <c r="O7" s="35">
        <v>-7.81E-4</v>
      </c>
      <c r="P7" s="35">
        <v>-0.001048</v>
      </c>
      <c r="Q7" s="35">
        <v>-9.91E-4</v>
      </c>
      <c r="R7" s="35">
        <v>-9.77E-4</v>
      </c>
      <c r="S7" s="35">
        <v>5.7E-5</v>
      </c>
      <c r="T7" s="35">
        <v>3.98E-4</v>
      </c>
      <c r="U7" s="35">
        <v>4.3E-4</v>
      </c>
      <c r="V7" s="35">
        <v>5.56E-4</v>
      </c>
      <c r="W7" s="35">
        <v>5.21E-4</v>
      </c>
      <c r="X7" s="35">
        <v>3.72E-4</v>
      </c>
      <c r="Y7" s="35">
        <v>0.0</v>
      </c>
      <c r="Z7" s="35">
        <v>-8.54E-4</v>
      </c>
      <c r="AA7" s="35">
        <v>-0.001717</v>
      </c>
      <c r="AB7" s="35">
        <v>-0.002494</v>
      </c>
      <c r="AC7" s="35">
        <v>-0.002852</v>
      </c>
      <c r="AD7" s="35">
        <v>-0.003099</v>
      </c>
      <c r="AE7" s="35">
        <v>-0.003175</v>
      </c>
      <c r="AF7" s="35">
        <v>-0.003693</v>
      </c>
      <c r="AG7" s="35">
        <v>-0.003786</v>
      </c>
      <c r="AH7" s="35">
        <v>-0.003703</v>
      </c>
      <c r="AI7" s="35">
        <v>-0.004154</v>
      </c>
      <c r="AJ7" s="35">
        <v>-0.004949</v>
      </c>
      <c r="AK7" s="35">
        <v>-0.005951</v>
      </c>
      <c r="AL7" s="35">
        <v>-0.00848</v>
      </c>
      <c r="AM7" s="35">
        <v>-0.009818</v>
      </c>
    </row>
    <row r="8" ht="12.75" customHeight="1">
      <c r="A8" s="35">
        <v>-0.012752</v>
      </c>
      <c r="B8" s="35">
        <v>-0.011762</v>
      </c>
      <c r="C8" s="35">
        <v>-0.010469</v>
      </c>
      <c r="D8" s="35">
        <v>-0.009498</v>
      </c>
      <c r="E8" s="35">
        <v>-0.008228</v>
      </c>
      <c r="F8" s="35">
        <v>-0.007007</v>
      </c>
      <c r="G8" s="35">
        <v>-0.006098</v>
      </c>
      <c r="H8" s="35">
        <v>-0.00552</v>
      </c>
      <c r="I8" s="35">
        <v>-0.005297</v>
      </c>
      <c r="J8" s="35">
        <v>-0.004088</v>
      </c>
      <c r="K8" s="35">
        <v>-0.002612</v>
      </c>
      <c r="L8" s="35">
        <v>-0.001684</v>
      </c>
      <c r="M8" s="35">
        <v>-7.89E-4</v>
      </c>
      <c r="N8" s="35">
        <v>-3.22E-4</v>
      </c>
      <c r="O8" s="35">
        <v>-5.9E-5</v>
      </c>
      <c r="P8" s="35">
        <v>-1.05E-4</v>
      </c>
      <c r="Q8" s="35">
        <v>-1.76E-4</v>
      </c>
      <c r="R8" s="35">
        <v>-1.74E-4</v>
      </c>
      <c r="S8" s="35">
        <v>6.47E-4</v>
      </c>
      <c r="T8" s="35">
        <v>8.52E-4</v>
      </c>
      <c r="U8" s="35">
        <v>7.37E-4</v>
      </c>
      <c r="V8" s="35">
        <v>7.87E-4</v>
      </c>
      <c r="W8" s="35">
        <v>6.02E-4</v>
      </c>
      <c r="X8" s="35">
        <v>3.98E-4</v>
      </c>
      <c r="Y8" s="35">
        <v>0.0</v>
      </c>
      <c r="Z8" s="35">
        <v>-9.92E-4</v>
      </c>
      <c r="AA8" s="35">
        <v>-0.001981</v>
      </c>
      <c r="AB8" s="35">
        <v>-0.00256</v>
      </c>
      <c r="AC8" s="35">
        <v>-0.003077</v>
      </c>
      <c r="AD8" s="35">
        <v>-0.003435</v>
      </c>
      <c r="AE8" s="35">
        <v>-0.003445</v>
      </c>
      <c r="AF8" s="35">
        <v>-0.00396</v>
      </c>
      <c r="AG8" s="35">
        <v>-0.00403</v>
      </c>
      <c r="AH8" s="35">
        <v>-0.003961</v>
      </c>
      <c r="AI8" s="35">
        <v>-0.00442</v>
      </c>
      <c r="AJ8" s="35">
        <v>-0.00511</v>
      </c>
      <c r="AK8" s="35">
        <v>-0.006167</v>
      </c>
      <c r="AL8" s="35">
        <v>-0.00848</v>
      </c>
      <c r="AM8" s="35">
        <v>-0.00984</v>
      </c>
    </row>
    <row r="9" ht="12.75" customHeight="1">
      <c r="A9" s="35">
        <v>-0.011493</v>
      </c>
      <c r="B9" s="35">
        <v>-0.010529</v>
      </c>
      <c r="C9" s="35">
        <v>-0.009257</v>
      </c>
      <c r="D9" s="35">
        <v>-0.00837</v>
      </c>
      <c r="E9" s="35">
        <v>-0.00715</v>
      </c>
      <c r="F9" s="35">
        <v>-0.00599</v>
      </c>
      <c r="G9" s="35">
        <v>-0.005129</v>
      </c>
      <c r="H9" s="35">
        <v>-0.004604</v>
      </c>
      <c r="I9" s="35">
        <v>-0.004351</v>
      </c>
      <c r="J9" s="35">
        <v>-0.003145</v>
      </c>
      <c r="K9" s="35">
        <v>-0.001933</v>
      </c>
      <c r="L9" s="35">
        <v>-9.57E-4</v>
      </c>
      <c r="M9" s="35">
        <v>-2.15E-4</v>
      </c>
      <c r="N9" s="35">
        <v>2.9E-4</v>
      </c>
      <c r="O9" s="35">
        <v>4.87E-4</v>
      </c>
      <c r="P9" s="35">
        <v>3.88E-4</v>
      </c>
      <c r="Q9" s="35">
        <v>3.67E-4</v>
      </c>
      <c r="R9" s="35">
        <v>3.91E-4</v>
      </c>
      <c r="S9" s="35">
        <v>9.78E-4</v>
      </c>
      <c r="T9" s="35">
        <v>0.00121</v>
      </c>
      <c r="U9" s="35">
        <v>0.001008</v>
      </c>
      <c r="V9" s="35">
        <v>9.45E-4</v>
      </c>
      <c r="W9" s="35">
        <v>7.62E-4</v>
      </c>
      <c r="X9" s="35">
        <v>4.98E-4</v>
      </c>
      <c r="Y9" s="35">
        <v>0.0</v>
      </c>
      <c r="Z9" s="35">
        <v>-0.001022</v>
      </c>
      <c r="AA9" s="35">
        <v>-0.002063</v>
      </c>
      <c r="AB9" s="35">
        <v>-0.002644</v>
      </c>
      <c r="AC9" s="35">
        <v>-0.00314</v>
      </c>
      <c r="AD9" s="35">
        <v>-0.003423</v>
      </c>
      <c r="AE9" s="35">
        <v>-0.003626</v>
      </c>
      <c r="AF9" s="35">
        <v>-0.003986</v>
      </c>
      <c r="AG9" s="35">
        <v>-0.004115</v>
      </c>
      <c r="AH9" s="35">
        <v>-0.003965</v>
      </c>
      <c r="AI9" s="35">
        <v>-0.004364</v>
      </c>
      <c r="AJ9" s="35">
        <v>-0.00496</v>
      </c>
      <c r="AK9" s="35">
        <v>-0.005858</v>
      </c>
      <c r="AL9" s="35">
        <v>-0.008118</v>
      </c>
      <c r="AM9" s="35">
        <v>-0.009306</v>
      </c>
    </row>
    <row r="10" ht="12.75" customHeight="1">
      <c r="A10" s="35">
        <v>-0.010059</v>
      </c>
      <c r="B10" s="35">
        <v>-0.009161</v>
      </c>
      <c r="C10" s="35">
        <v>-0.008076</v>
      </c>
      <c r="D10" s="35">
        <v>-0.007229</v>
      </c>
      <c r="E10" s="35">
        <v>-0.006161</v>
      </c>
      <c r="F10" s="35">
        <v>-0.005126</v>
      </c>
      <c r="G10" s="35">
        <v>-0.004369</v>
      </c>
      <c r="H10" s="35">
        <v>-0.003891</v>
      </c>
      <c r="I10" s="35">
        <v>-0.003641</v>
      </c>
      <c r="J10" s="35">
        <v>-0.002613</v>
      </c>
      <c r="K10" s="35">
        <v>-0.00143</v>
      </c>
      <c r="L10" s="35">
        <v>-5.36E-4</v>
      </c>
      <c r="M10" s="35">
        <v>1.16E-4</v>
      </c>
      <c r="N10" s="35">
        <v>6.7E-4</v>
      </c>
      <c r="O10" s="35">
        <v>8.25E-4</v>
      </c>
      <c r="P10" s="35">
        <v>7.86E-4</v>
      </c>
      <c r="Q10" s="35">
        <v>7.91E-4</v>
      </c>
      <c r="R10" s="35">
        <v>7.8E-4</v>
      </c>
      <c r="S10" s="35">
        <v>0.001342</v>
      </c>
      <c r="T10" s="35">
        <v>0.001531</v>
      </c>
      <c r="U10" s="35">
        <v>0.001272</v>
      </c>
      <c r="V10" s="35">
        <v>0.001165</v>
      </c>
      <c r="W10" s="35">
        <v>9.28E-4</v>
      </c>
      <c r="X10" s="35">
        <v>5.56E-4</v>
      </c>
      <c r="Y10" s="35">
        <v>0.0</v>
      </c>
      <c r="Z10" s="35">
        <v>-0.001017</v>
      </c>
      <c r="AA10" s="35">
        <v>-0.002018</v>
      </c>
      <c r="AB10" s="35">
        <v>-0.002699</v>
      </c>
      <c r="AC10" s="35">
        <v>-0.003241</v>
      </c>
      <c r="AD10" s="35">
        <v>-0.003335</v>
      </c>
      <c r="AE10" s="35">
        <v>-0.003569</v>
      </c>
      <c r="AF10" s="35">
        <v>-0.00395</v>
      </c>
      <c r="AG10" s="35">
        <v>-0.004042</v>
      </c>
      <c r="AH10" s="35">
        <v>-0.0038</v>
      </c>
      <c r="AI10" s="35">
        <v>-0.004217</v>
      </c>
      <c r="AJ10" s="35">
        <v>-0.004765</v>
      </c>
      <c r="AK10" s="35">
        <v>-0.00567</v>
      </c>
      <c r="AL10" s="35">
        <v>-0.007572</v>
      </c>
      <c r="AM10" s="35">
        <v>-0.008718</v>
      </c>
    </row>
    <row r="11" ht="12.75" customHeight="1">
      <c r="A11" s="35">
        <v>-0.009078</v>
      </c>
      <c r="B11" s="35">
        <v>-0.008327</v>
      </c>
      <c r="C11" s="35">
        <v>-0.007324</v>
      </c>
      <c r="D11" s="35">
        <v>-0.006519</v>
      </c>
      <c r="E11" s="35">
        <v>-0.005512</v>
      </c>
      <c r="F11" s="35">
        <v>-0.004516</v>
      </c>
      <c r="G11" s="35">
        <v>-0.003889</v>
      </c>
      <c r="H11" s="35">
        <v>-0.003429</v>
      </c>
      <c r="I11" s="35">
        <v>-0.003162</v>
      </c>
      <c r="J11" s="35">
        <v>-0.00217</v>
      </c>
      <c r="K11" s="35">
        <v>-0.001061</v>
      </c>
      <c r="L11" s="35">
        <v>-1.47E-4</v>
      </c>
      <c r="M11" s="35">
        <v>4.35E-4</v>
      </c>
      <c r="N11" s="35">
        <v>9.15E-4</v>
      </c>
      <c r="O11" s="35">
        <v>0.001058</v>
      </c>
      <c r="P11" s="35">
        <v>0.001124</v>
      </c>
      <c r="Q11" s="35">
        <v>0.001131</v>
      </c>
      <c r="R11" s="35">
        <v>0.001101</v>
      </c>
      <c r="S11" s="35">
        <v>0.00151</v>
      </c>
      <c r="T11" s="35">
        <v>0.001701</v>
      </c>
      <c r="U11" s="35">
        <v>0.00133</v>
      </c>
      <c r="V11" s="35">
        <v>0.00124</v>
      </c>
      <c r="W11" s="35">
        <v>9.03E-4</v>
      </c>
      <c r="X11" s="35">
        <v>5.57E-4</v>
      </c>
      <c r="Y11" s="35">
        <v>0.0</v>
      </c>
      <c r="Z11" s="35">
        <v>-0.001024</v>
      </c>
      <c r="AA11" s="35">
        <v>-0.002071</v>
      </c>
      <c r="AB11" s="35">
        <v>-0.002798</v>
      </c>
      <c r="AC11" s="35">
        <v>-0.003177</v>
      </c>
      <c r="AD11" s="35">
        <v>-0.00346</v>
      </c>
      <c r="AE11" s="35">
        <v>-0.00356</v>
      </c>
      <c r="AF11" s="35">
        <v>-0.004039</v>
      </c>
      <c r="AG11" s="35">
        <v>-0.003914</v>
      </c>
      <c r="AH11" s="35">
        <v>-0.003823</v>
      </c>
      <c r="AI11" s="35">
        <v>-0.00411</v>
      </c>
      <c r="AJ11" s="35">
        <v>-0.004629</v>
      </c>
      <c r="AK11" s="35">
        <v>-0.005304</v>
      </c>
      <c r="AL11" s="35">
        <v>-0.007038</v>
      </c>
      <c r="AM11" s="35">
        <v>-0.008065</v>
      </c>
    </row>
    <row r="12" ht="12.75" customHeight="1">
      <c r="A12" s="35">
        <v>-0.008627</v>
      </c>
      <c r="B12" s="35">
        <v>-0.007847</v>
      </c>
      <c r="C12" s="35">
        <v>-0.006892</v>
      </c>
      <c r="D12" s="35">
        <v>-0.006189</v>
      </c>
      <c r="E12" s="35">
        <v>-0.005291</v>
      </c>
      <c r="F12" s="35">
        <v>-0.004345</v>
      </c>
      <c r="G12" s="35">
        <v>-0.003667</v>
      </c>
      <c r="H12" s="35">
        <v>-0.003242</v>
      </c>
      <c r="I12" s="35">
        <v>-0.002854</v>
      </c>
      <c r="J12" s="35">
        <v>-0.001916</v>
      </c>
      <c r="K12" s="35">
        <v>-9.69E-4</v>
      </c>
      <c r="L12" s="35">
        <v>-9.4E-5</v>
      </c>
      <c r="M12" s="35">
        <v>4.83E-4</v>
      </c>
      <c r="N12" s="35">
        <v>9.74E-4</v>
      </c>
      <c r="O12" s="35">
        <v>0.001161</v>
      </c>
      <c r="P12" s="35">
        <v>0.001202</v>
      </c>
      <c r="Q12" s="35">
        <v>0.001284</v>
      </c>
      <c r="R12" s="35">
        <v>0.001313</v>
      </c>
      <c r="S12" s="35">
        <v>0.001729</v>
      </c>
      <c r="T12" s="35">
        <v>0.001703</v>
      </c>
      <c r="U12" s="35">
        <v>0.001392</v>
      </c>
      <c r="V12" s="35">
        <v>0.001298</v>
      </c>
      <c r="W12" s="35">
        <v>9.37E-4</v>
      </c>
      <c r="X12" s="35">
        <v>5.54E-4</v>
      </c>
      <c r="Y12" s="35">
        <v>0.0</v>
      </c>
      <c r="Z12" s="35">
        <v>-9.17E-4</v>
      </c>
      <c r="AA12" s="35">
        <v>-0.002</v>
      </c>
      <c r="AB12" s="35">
        <v>-0.002753</v>
      </c>
      <c r="AC12" s="35">
        <v>-0.003204</v>
      </c>
      <c r="AD12" s="35">
        <v>-0.00337</v>
      </c>
      <c r="AE12" s="35">
        <v>-0.003536</v>
      </c>
      <c r="AF12" s="35">
        <v>-0.003945</v>
      </c>
      <c r="AG12" s="35">
        <v>-0.003811</v>
      </c>
      <c r="AH12" s="35">
        <v>-0.003538</v>
      </c>
      <c r="AI12" s="35">
        <v>-0.003861</v>
      </c>
      <c r="AJ12" s="35">
        <v>-0.004177</v>
      </c>
      <c r="AK12" s="35">
        <v>-0.004886</v>
      </c>
      <c r="AL12" s="35">
        <v>-0.006461</v>
      </c>
      <c r="AM12" s="35">
        <v>-0.007304</v>
      </c>
    </row>
    <row r="13" ht="12.75" customHeight="1">
      <c r="A13" s="35">
        <v>-0.007866</v>
      </c>
      <c r="B13" s="35">
        <v>-0.007199</v>
      </c>
      <c r="C13" s="35">
        <v>-0.006379</v>
      </c>
      <c r="D13" s="35">
        <v>-0.005725</v>
      </c>
      <c r="E13" s="35">
        <v>-0.004857</v>
      </c>
      <c r="F13" s="35">
        <v>-0.004017</v>
      </c>
      <c r="G13" s="35">
        <v>-0.003437</v>
      </c>
      <c r="H13" s="35">
        <v>-0.003004</v>
      </c>
      <c r="I13" s="35">
        <v>-0.002699</v>
      </c>
      <c r="J13" s="35">
        <v>-0.001759</v>
      </c>
      <c r="K13" s="35">
        <v>-8.1E-4</v>
      </c>
      <c r="L13" s="35">
        <v>-3.6E-5</v>
      </c>
      <c r="M13" s="35">
        <v>5.32E-4</v>
      </c>
      <c r="N13" s="35">
        <v>0.001011</v>
      </c>
      <c r="O13" s="35">
        <v>0.001237</v>
      </c>
      <c r="P13" s="35">
        <v>0.001291</v>
      </c>
      <c r="Q13" s="35">
        <v>0.001389</v>
      </c>
      <c r="R13" s="35">
        <v>0.001496</v>
      </c>
      <c r="S13" s="35">
        <v>0.001775</v>
      </c>
      <c r="T13" s="35">
        <v>0.001848</v>
      </c>
      <c r="U13" s="35">
        <v>0.001524</v>
      </c>
      <c r="V13" s="35">
        <v>0.001357</v>
      </c>
      <c r="W13" s="35">
        <v>0.00108</v>
      </c>
      <c r="X13" s="35">
        <v>7.02E-4</v>
      </c>
      <c r="Y13" s="35">
        <v>0.0</v>
      </c>
      <c r="Z13" s="35">
        <v>-8.56E-4</v>
      </c>
      <c r="AA13" s="35">
        <v>-0.001869</v>
      </c>
      <c r="AB13" s="35">
        <v>-0.002553</v>
      </c>
      <c r="AC13" s="35">
        <v>-0.002933</v>
      </c>
      <c r="AD13" s="35">
        <v>-0.003111</v>
      </c>
      <c r="AE13" s="35">
        <v>-0.003315</v>
      </c>
      <c r="AF13" s="35">
        <v>-0.003577</v>
      </c>
      <c r="AG13" s="35">
        <v>-0.003571</v>
      </c>
      <c r="AH13" s="35">
        <v>-0.003256</v>
      </c>
      <c r="AI13" s="35">
        <v>-0.003508</v>
      </c>
      <c r="AJ13" s="35">
        <v>-0.003855</v>
      </c>
      <c r="AK13" s="35">
        <v>-0.004354</v>
      </c>
      <c r="AL13" s="35">
        <v>-0.005753</v>
      </c>
      <c r="AM13" s="35">
        <v>-0.00658</v>
      </c>
    </row>
    <row r="14" ht="12.75" customHeight="1">
      <c r="A14" s="35">
        <v>-0.007926</v>
      </c>
      <c r="B14" s="35">
        <v>-0.007288</v>
      </c>
      <c r="C14" s="35">
        <v>-0.006503</v>
      </c>
      <c r="D14" s="35">
        <v>-0.005877</v>
      </c>
      <c r="E14" s="35">
        <v>-0.005059</v>
      </c>
      <c r="F14" s="35">
        <v>-0.004251</v>
      </c>
      <c r="G14" s="35">
        <v>-0.003597</v>
      </c>
      <c r="H14" s="35">
        <v>-0.003182</v>
      </c>
      <c r="I14" s="35">
        <v>-0.002825</v>
      </c>
      <c r="J14" s="35">
        <v>-0.00191</v>
      </c>
      <c r="K14" s="35">
        <v>-9.43E-4</v>
      </c>
      <c r="L14" s="35">
        <v>-1.28E-4</v>
      </c>
      <c r="M14" s="35">
        <v>4.72E-4</v>
      </c>
      <c r="N14" s="35">
        <v>8.79E-4</v>
      </c>
      <c r="O14" s="35">
        <v>0.001122</v>
      </c>
      <c r="P14" s="35">
        <v>0.001251</v>
      </c>
      <c r="Q14" s="35">
        <v>0.001337</v>
      </c>
      <c r="R14" s="35">
        <v>0.001461</v>
      </c>
      <c r="S14" s="35">
        <v>0.001736</v>
      </c>
      <c r="T14" s="35">
        <v>0.001745</v>
      </c>
      <c r="U14" s="35">
        <v>0.001422</v>
      </c>
      <c r="V14" s="35">
        <v>0.001258</v>
      </c>
      <c r="W14" s="35">
        <v>9.77E-4</v>
      </c>
      <c r="X14" s="35">
        <v>5.38E-4</v>
      </c>
      <c r="Y14" s="35">
        <v>0.0</v>
      </c>
      <c r="Z14" s="35">
        <v>-9.29E-4</v>
      </c>
      <c r="AA14" s="35">
        <v>-0.001907</v>
      </c>
      <c r="AB14" s="35">
        <v>-0.002593</v>
      </c>
      <c r="AC14" s="35">
        <v>-0.003001</v>
      </c>
      <c r="AD14" s="35">
        <v>-0.00319</v>
      </c>
      <c r="AE14" s="35">
        <v>-0.003294</v>
      </c>
      <c r="AF14" s="35">
        <v>-0.003526</v>
      </c>
      <c r="AG14" s="35">
        <v>-0.003441</v>
      </c>
      <c r="AH14" s="35">
        <v>-0.00323</v>
      </c>
      <c r="AI14" s="35">
        <v>-0.003373</v>
      </c>
      <c r="AJ14" s="35">
        <v>-0.003586</v>
      </c>
      <c r="AK14" s="35">
        <v>-0.004086</v>
      </c>
      <c r="AL14" s="35">
        <v>-0.005359</v>
      </c>
      <c r="AM14" s="35">
        <v>-0.006082</v>
      </c>
    </row>
    <row r="15" ht="12.75" customHeight="1">
      <c r="A15" s="35">
        <v>-0.007706</v>
      </c>
      <c r="B15" s="35">
        <v>-0.007054</v>
      </c>
      <c r="C15" s="35">
        <v>-0.006286</v>
      </c>
      <c r="D15" s="35">
        <v>-0.00568</v>
      </c>
      <c r="E15" s="35">
        <v>-0.004894</v>
      </c>
      <c r="F15" s="35">
        <v>-0.004184</v>
      </c>
      <c r="G15" s="35">
        <v>-0.003611</v>
      </c>
      <c r="H15" s="35">
        <v>-0.003163</v>
      </c>
      <c r="I15" s="35">
        <v>-0.002788</v>
      </c>
      <c r="J15" s="35">
        <v>-0.001901</v>
      </c>
      <c r="K15" s="35">
        <v>-0.001088</v>
      </c>
      <c r="L15" s="35">
        <v>-3.29E-4</v>
      </c>
      <c r="M15" s="35">
        <v>2.61E-4</v>
      </c>
      <c r="N15" s="35">
        <v>7.45E-4</v>
      </c>
      <c r="O15" s="35">
        <v>0.001035</v>
      </c>
      <c r="P15" s="35">
        <v>0.001162</v>
      </c>
      <c r="Q15" s="35">
        <v>0.001367</v>
      </c>
      <c r="R15" s="35">
        <v>0.001457</v>
      </c>
      <c r="S15" s="35">
        <v>0.001757</v>
      </c>
      <c r="T15" s="35">
        <v>0.001727</v>
      </c>
      <c r="U15" s="35">
        <v>0.001432</v>
      </c>
      <c r="V15" s="35">
        <v>0.001238</v>
      </c>
      <c r="W15" s="35">
        <v>9.3E-4</v>
      </c>
      <c r="X15" s="35">
        <v>5.64E-4</v>
      </c>
      <c r="Y15" s="35">
        <v>0.0</v>
      </c>
      <c r="Z15" s="35">
        <v>-8.79E-4</v>
      </c>
      <c r="AA15" s="35">
        <v>-0.001831</v>
      </c>
      <c r="AB15" s="35">
        <v>-0.002435</v>
      </c>
      <c r="AC15" s="35">
        <v>-0.002849</v>
      </c>
      <c r="AD15" s="35">
        <v>-0.003068</v>
      </c>
      <c r="AE15" s="35">
        <v>-0.003271</v>
      </c>
      <c r="AF15" s="35">
        <v>-0.003458</v>
      </c>
      <c r="AG15" s="35">
        <v>-0.00338</v>
      </c>
      <c r="AH15" s="35">
        <v>-0.003112</v>
      </c>
      <c r="AI15" s="35">
        <v>-0.003161</v>
      </c>
      <c r="AJ15" s="35">
        <v>-0.003415</v>
      </c>
      <c r="AK15" s="35">
        <v>-0.003823</v>
      </c>
      <c r="AL15" s="35">
        <v>-0.004886</v>
      </c>
      <c r="AM15" s="35">
        <v>-0.005552</v>
      </c>
    </row>
    <row r="16" ht="12.75" customHeight="1">
      <c r="A16" s="35">
        <v>-0.00744</v>
      </c>
      <c r="B16" s="35">
        <v>-0.0069</v>
      </c>
      <c r="C16" s="35">
        <v>-0.006186</v>
      </c>
      <c r="D16" s="35">
        <v>-0.005638</v>
      </c>
      <c r="E16" s="35">
        <v>-0.00491</v>
      </c>
      <c r="F16" s="35">
        <v>-0.004232</v>
      </c>
      <c r="G16" s="35">
        <v>-0.003648</v>
      </c>
      <c r="H16" s="35">
        <v>-0.003236</v>
      </c>
      <c r="I16" s="35">
        <v>-0.002881</v>
      </c>
      <c r="J16" s="35">
        <v>-0.00202</v>
      </c>
      <c r="K16" s="35">
        <v>-0.00115</v>
      </c>
      <c r="L16" s="35">
        <v>-4.17E-4</v>
      </c>
      <c r="M16" s="35">
        <v>1.97E-4</v>
      </c>
      <c r="N16" s="35">
        <v>5.92E-4</v>
      </c>
      <c r="O16" s="35">
        <v>9.54E-4</v>
      </c>
      <c r="P16" s="35">
        <v>0.001068</v>
      </c>
      <c r="Q16" s="35">
        <v>0.001248</v>
      </c>
      <c r="R16" s="35">
        <v>0.001398</v>
      </c>
      <c r="S16" s="35">
        <v>0.00165</v>
      </c>
      <c r="T16" s="35">
        <v>0.001686</v>
      </c>
      <c r="U16" s="35">
        <v>0.001368</v>
      </c>
      <c r="V16" s="35">
        <v>0.001183</v>
      </c>
      <c r="W16" s="35">
        <v>8.86E-4</v>
      </c>
      <c r="X16" s="35">
        <v>5.63E-4</v>
      </c>
      <c r="Y16" s="35">
        <v>0.0</v>
      </c>
      <c r="Z16" s="35">
        <v>-8.87E-4</v>
      </c>
      <c r="AA16" s="35">
        <v>-0.001803</v>
      </c>
      <c r="AB16" s="35">
        <v>-0.00248</v>
      </c>
      <c r="AC16" s="35">
        <v>-0.002835</v>
      </c>
      <c r="AD16" s="35">
        <v>-0.003045</v>
      </c>
      <c r="AE16" s="35">
        <v>-0.003159</v>
      </c>
      <c r="AF16" s="35">
        <v>-0.00346</v>
      </c>
      <c r="AG16" s="35">
        <v>-0.003308</v>
      </c>
      <c r="AH16" s="35">
        <v>-0.003014</v>
      </c>
      <c r="AI16" s="35">
        <v>-0.002996</v>
      </c>
      <c r="AJ16" s="35">
        <v>-0.003244</v>
      </c>
      <c r="AK16" s="35">
        <v>-0.003611</v>
      </c>
      <c r="AL16" s="35">
        <v>-0.004556</v>
      </c>
      <c r="AM16" s="35">
        <v>-0.005157</v>
      </c>
    </row>
    <row r="17" ht="12.75" customHeight="1">
      <c r="A17" s="35">
        <v>-0.007264</v>
      </c>
      <c r="B17" s="35">
        <v>-0.006713</v>
      </c>
      <c r="C17" s="35">
        <v>-0.006061</v>
      </c>
      <c r="D17" s="35">
        <v>-0.00549</v>
      </c>
      <c r="E17" s="35">
        <v>-0.004796</v>
      </c>
      <c r="F17" s="35">
        <v>-0.004135</v>
      </c>
      <c r="G17" s="35">
        <v>-0.003587</v>
      </c>
      <c r="H17" s="35">
        <v>-0.003113</v>
      </c>
      <c r="I17" s="35">
        <v>-0.002733</v>
      </c>
      <c r="J17" s="35">
        <v>-0.001879</v>
      </c>
      <c r="K17" s="35">
        <v>-0.00106</v>
      </c>
      <c r="L17" s="35">
        <v>-3.08E-4</v>
      </c>
      <c r="M17" s="35">
        <v>2.59E-4</v>
      </c>
      <c r="N17" s="35">
        <v>6.83E-4</v>
      </c>
      <c r="O17" s="35">
        <v>9.95E-4</v>
      </c>
      <c r="P17" s="35">
        <v>0.001179</v>
      </c>
      <c r="Q17" s="35">
        <v>0.001357</v>
      </c>
      <c r="R17" s="35">
        <v>0.001477</v>
      </c>
      <c r="S17" s="35">
        <v>0.00169</v>
      </c>
      <c r="T17" s="35">
        <v>0.001729</v>
      </c>
      <c r="U17" s="35">
        <v>0.001396</v>
      </c>
      <c r="V17" s="35">
        <v>0.001195</v>
      </c>
      <c r="W17" s="35">
        <v>8.56E-4</v>
      </c>
      <c r="X17" s="35">
        <v>5.24E-4</v>
      </c>
      <c r="Y17" s="35">
        <v>0.0</v>
      </c>
      <c r="Z17" s="35">
        <v>-9.4E-4</v>
      </c>
      <c r="AA17" s="35">
        <v>-0.00183</v>
      </c>
      <c r="AB17" s="35">
        <v>-0.002429</v>
      </c>
      <c r="AC17" s="35">
        <v>-0.002843</v>
      </c>
      <c r="AD17" s="35">
        <v>-0.003042</v>
      </c>
      <c r="AE17" s="35">
        <v>-0.003245</v>
      </c>
      <c r="AF17" s="35">
        <v>-0.0035</v>
      </c>
      <c r="AG17" s="35">
        <v>-0.003328</v>
      </c>
      <c r="AH17" s="35">
        <v>-0.003054</v>
      </c>
      <c r="AI17" s="35">
        <v>-0.003057</v>
      </c>
      <c r="AJ17" s="35">
        <v>-0.003207</v>
      </c>
      <c r="AK17" s="35">
        <v>-0.003534</v>
      </c>
      <c r="AL17" s="35">
        <v>-0.004383</v>
      </c>
      <c r="AM17" s="35">
        <v>-0.004886</v>
      </c>
    </row>
    <row r="18" ht="12.75" customHeight="1">
      <c r="A18" s="35">
        <v>-0.006629</v>
      </c>
      <c r="B18" s="35">
        <v>-0.006151</v>
      </c>
      <c r="C18" s="35">
        <v>-0.005573</v>
      </c>
      <c r="D18" s="35">
        <v>-0.005054</v>
      </c>
      <c r="E18" s="35">
        <v>-0.004421</v>
      </c>
      <c r="F18" s="35">
        <v>-0.00381</v>
      </c>
      <c r="G18" s="35">
        <v>-0.003301</v>
      </c>
      <c r="H18" s="35">
        <v>-0.002906</v>
      </c>
      <c r="I18" s="35">
        <v>-0.002527</v>
      </c>
      <c r="J18" s="35">
        <v>-0.001749</v>
      </c>
      <c r="K18" s="35">
        <v>-0.001004</v>
      </c>
      <c r="L18" s="35">
        <v>-3.19E-4</v>
      </c>
      <c r="M18" s="35">
        <v>2.54E-4</v>
      </c>
      <c r="N18" s="35">
        <v>6.84E-4</v>
      </c>
      <c r="O18" s="35">
        <v>9.91E-4</v>
      </c>
      <c r="P18" s="35">
        <v>0.001175</v>
      </c>
      <c r="Q18" s="35">
        <v>0.001415</v>
      </c>
      <c r="R18" s="35">
        <v>0.001537</v>
      </c>
      <c r="S18" s="35">
        <v>0.00175</v>
      </c>
      <c r="T18" s="35">
        <v>0.00173</v>
      </c>
      <c r="U18" s="35">
        <v>0.001429</v>
      </c>
      <c r="V18" s="35">
        <v>0.001221</v>
      </c>
      <c r="W18" s="35">
        <v>8.99E-4</v>
      </c>
      <c r="X18" s="35">
        <v>5.49E-4</v>
      </c>
      <c r="Y18" s="35">
        <v>0.0</v>
      </c>
      <c r="Z18" s="35">
        <v>-8.34E-4</v>
      </c>
      <c r="AA18" s="35">
        <v>-0.001782</v>
      </c>
      <c r="AB18" s="35">
        <v>-0.002337</v>
      </c>
      <c r="AC18" s="35">
        <v>-0.002829</v>
      </c>
      <c r="AD18" s="35">
        <v>-0.003025</v>
      </c>
      <c r="AE18" s="35">
        <v>-0.003223</v>
      </c>
      <c r="AF18" s="35">
        <v>-0.003444</v>
      </c>
      <c r="AG18" s="35">
        <v>-0.00332</v>
      </c>
      <c r="AH18" s="35">
        <v>-0.003039</v>
      </c>
      <c r="AI18" s="35">
        <v>-0.003057</v>
      </c>
      <c r="AJ18" s="35">
        <v>-0.00317</v>
      </c>
      <c r="AK18" s="35">
        <v>-0.003417</v>
      </c>
      <c r="AL18" s="35">
        <v>-0.004175</v>
      </c>
      <c r="AM18" s="35">
        <v>-0.004627</v>
      </c>
    </row>
    <row r="19" ht="12.75" customHeight="1">
      <c r="A19" s="35">
        <v>-0.006107</v>
      </c>
      <c r="B19" s="35">
        <v>-0.005721</v>
      </c>
      <c r="C19" s="35">
        <v>-0.005212</v>
      </c>
      <c r="D19" s="35">
        <v>-0.004734</v>
      </c>
      <c r="E19" s="35">
        <v>-0.004121</v>
      </c>
      <c r="F19" s="35">
        <v>-0.003573</v>
      </c>
      <c r="G19" s="35">
        <v>-0.003113</v>
      </c>
      <c r="H19" s="35">
        <v>-0.002733</v>
      </c>
      <c r="I19" s="35">
        <v>-0.002351</v>
      </c>
      <c r="J19" s="35">
        <v>-0.00157</v>
      </c>
      <c r="K19" s="35">
        <v>-8.35E-4</v>
      </c>
      <c r="L19" s="35">
        <v>-1.36E-4</v>
      </c>
      <c r="M19" s="35">
        <v>4.69E-4</v>
      </c>
      <c r="N19" s="35">
        <v>8.34E-4</v>
      </c>
      <c r="O19" s="35">
        <v>0.001166</v>
      </c>
      <c r="P19" s="35">
        <v>0.001355</v>
      </c>
      <c r="Q19" s="35">
        <v>0.001571</v>
      </c>
      <c r="R19" s="35">
        <v>0.001706</v>
      </c>
      <c r="S19" s="35">
        <v>0.001884</v>
      </c>
      <c r="T19" s="35">
        <v>0.001863</v>
      </c>
      <c r="U19" s="35">
        <v>0.001517</v>
      </c>
      <c r="V19" s="35">
        <v>0.001298</v>
      </c>
      <c r="W19" s="35">
        <v>9.88E-4</v>
      </c>
      <c r="X19" s="35">
        <v>6.07E-4</v>
      </c>
      <c r="Y19" s="35">
        <v>0.0</v>
      </c>
      <c r="Z19" s="35">
        <v>-7.95E-4</v>
      </c>
      <c r="AA19" s="35">
        <v>-0.001722</v>
      </c>
      <c r="AB19" s="35">
        <v>-0.00235</v>
      </c>
      <c r="AC19" s="35">
        <v>-0.002796</v>
      </c>
      <c r="AD19" s="35">
        <v>-0.003079</v>
      </c>
      <c r="AE19" s="35">
        <v>-0.003258</v>
      </c>
      <c r="AF19" s="35">
        <v>-0.003475</v>
      </c>
      <c r="AG19" s="35">
        <v>-0.003357</v>
      </c>
      <c r="AH19" s="35">
        <v>-0.00311</v>
      </c>
      <c r="AI19" s="35">
        <v>-0.003075</v>
      </c>
      <c r="AJ19" s="35">
        <v>-0.003158</v>
      </c>
      <c r="AK19" s="35">
        <v>-0.00344</v>
      </c>
      <c r="AL19" s="35">
        <v>-0.004032</v>
      </c>
      <c r="AM19" s="35">
        <v>-0.004461</v>
      </c>
    </row>
    <row r="20" ht="12.75" customHeight="1">
      <c r="A20" s="35">
        <v>-0.00617</v>
      </c>
      <c r="B20" s="35">
        <v>-0.005741</v>
      </c>
      <c r="C20" s="35">
        <v>-0.005194</v>
      </c>
      <c r="D20" s="35">
        <v>-0.004727</v>
      </c>
      <c r="E20" s="35">
        <v>-0.004143</v>
      </c>
      <c r="F20" s="35">
        <v>-0.003598</v>
      </c>
      <c r="G20" s="35">
        <v>-0.00311</v>
      </c>
      <c r="H20" s="35">
        <v>-0.002717</v>
      </c>
      <c r="I20" s="35">
        <v>-0.00229</v>
      </c>
      <c r="J20" s="35">
        <v>-0.001584</v>
      </c>
      <c r="K20" s="35">
        <v>-8.25E-4</v>
      </c>
      <c r="L20" s="35">
        <v>-1.48E-4</v>
      </c>
      <c r="M20" s="35">
        <v>3.71E-4</v>
      </c>
      <c r="N20" s="35">
        <v>8.03E-4</v>
      </c>
      <c r="O20" s="35">
        <v>0.001129</v>
      </c>
      <c r="P20" s="35">
        <v>0.001341</v>
      </c>
      <c r="Q20" s="35">
        <v>0.0016</v>
      </c>
      <c r="R20" s="35">
        <v>0.00175</v>
      </c>
      <c r="S20" s="35">
        <v>0.001882</v>
      </c>
      <c r="T20" s="35">
        <v>0.001822</v>
      </c>
      <c r="U20" s="35">
        <v>0.001516</v>
      </c>
      <c r="V20" s="35">
        <v>0.001279</v>
      </c>
      <c r="W20" s="35">
        <v>9.64E-4</v>
      </c>
      <c r="X20" s="35">
        <v>5.66E-4</v>
      </c>
      <c r="Y20" s="35">
        <v>0.0</v>
      </c>
      <c r="Z20" s="35">
        <v>-7.98E-4</v>
      </c>
      <c r="AA20" s="35">
        <v>-0.001728</v>
      </c>
      <c r="AB20" s="35">
        <v>-0.002312</v>
      </c>
      <c r="AC20" s="35">
        <v>-0.002804</v>
      </c>
      <c r="AD20" s="35">
        <v>-0.003047</v>
      </c>
      <c r="AE20" s="35">
        <v>-0.003286</v>
      </c>
      <c r="AF20" s="35">
        <v>-0.003532</v>
      </c>
      <c r="AG20" s="35">
        <v>-0.003397</v>
      </c>
      <c r="AH20" s="35">
        <v>-0.003151</v>
      </c>
      <c r="AI20" s="35">
        <v>-0.003099</v>
      </c>
      <c r="AJ20" s="35">
        <v>-0.003164</v>
      </c>
      <c r="AK20" s="35">
        <v>-0.003358</v>
      </c>
      <c r="AL20" s="35">
        <v>-0.003882</v>
      </c>
      <c r="AM20" s="35">
        <v>-0.004271</v>
      </c>
    </row>
    <row r="21" ht="12.75" customHeight="1">
      <c r="A21" s="35">
        <v>-0.005908</v>
      </c>
      <c r="B21" s="35">
        <v>-0.005522</v>
      </c>
      <c r="C21" s="35">
        <v>-0.00507</v>
      </c>
      <c r="D21" s="35">
        <v>-0.004639</v>
      </c>
      <c r="E21" s="35">
        <v>-0.004111</v>
      </c>
      <c r="F21" s="35">
        <v>-0.003598</v>
      </c>
      <c r="G21" s="35">
        <v>-0.003157</v>
      </c>
      <c r="H21" s="35">
        <v>-0.002786</v>
      </c>
      <c r="I21" s="35">
        <v>-0.002378</v>
      </c>
      <c r="J21" s="35">
        <v>-0.001666</v>
      </c>
      <c r="K21" s="35">
        <v>-9.58E-4</v>
      </c>
      <c r="L21" s="35">
        <v>-3.11E-4</v>
      </c>
      <c r="M21" s="35">
        <v>2.3E-4</v>
      </c>
      <c r="N21" s="35">
        <v>6.34E-4</v>
      </c>
      <c r="O21" s="35">
        <v>0.001026</v>
      </c>
      <c r="P21" s="35">
        <v>0.001214</v>
      </c>
      <c r="Q21" s="35">
        <v>0.001487</v>
      </c>
      <c r="R21" s="35">
        <v>0.001654</v>
      </c>
      <c r="S21" s="35">
        <v>0.001804</v>
      </c>
      <c r="T21" s="35">
        <v>0.00177</v>
      </c>
      <c r="U21" s="35">
        <v>0.001472</v>
      </c>
      <c r="V21" s="35">
        <v>0.001225</v>
      </c>
      <c r="W21" s="35">
        <v>9.47E-4</v>
      </c>
      <c r="X21" s="35">
        <v>5.58E-4</v>
      </c>
      <c r="Y21" s="35">
        <v>0.0</v>
      </c>
      <c r="Z21" s="35">
        <v>-7.79E-4</v>
      </c>
      <c r="AA21" s="35">
        <v>-0.001701</v>
      </c>
      <c r="AB21" s="35">
        <v>-0.002322</v>
      </c>
      <c r="AC21" s="35">
        <v>-0.00278</v>
      </c>
      <c r="AD21" s="35">
        <v>-0.003066</v>
      </c>
      <c r="AE21" s="35">
        <v>-0.003287</v>
      </c>
      <c r="AF21" s="35">
        <v>-0.003536</v>
      </c>
      <c r="AG21" s="35">
        <v>-0.003398</v>
      </c>
      <c r="AH21" s="35">
        <v>-0.003173</v>
      </c>
      <c r="AI21" s="35">
        <v>-0.003082</v>
      </c>
      <c r="AJ21" s="35">
        <v>-0.00318</v>
      </c>
      <c r="AK21" s="35">
        <v>-0.003335</v>
      </c>
      <c r="AL21" s="35">
        <v>-0.003794</v>
      </c>
      <c r="AM21" s="35">
        <v>-0.004113</v>
      </c>
    </row>
    <row r="22" ht="12.75" customHeight="1">
      <c r="A22" s="35">
        <v>-0.006079</v>
      </c>
      <c r="B22" s="35">
        <v>-0.005715</v>
      </c>
      <c r="C22" s="35">
        <v>-0.00525</v>
      </c>
      <c r="D22" s="35">
        <v>-0.004835</v>
      </c>
      <c r="E22" s="35">
        <v>-0.0043</v>
      </c>
      <c r="F22" s="35">
        <v>-0.003751</v>
      </c>
      <c r="G22" s="35">
        <v>-0.003309</v>
      </c>
      <c r="H22" s="35">
        <v>-0.002909</v>
      </c>
      <c r="I22" s="35">
        <v>-0.002451</v>
      </c>
      <c r="J22" s="35">
        <v>-0.001755</v>
      </c>
      <c r="K22" s="35">
        <v>-0.001001</v>
      </c>
      <c r="L22" s="35">
        <v>-3.33E-4</v>
      </c>
      <c r="M22" s="35">
        <v>2.29E-4</v>
      </c>
      <c r="N22" s="35">
        <v>6.32E-4</v>
      </c>
      <c r="O22" s="35">
        <v>9.89E-4</v>
      </c>
      <c r="P22" s="35">
        <v>0.001266</v>
      </c>
      <c r="Q22" s="35">
        <v>0.001458</v>
      </c>
      <c r="R22" s="35">
        <v>0.001647</v>
      </c>
      <c r="S22" s="35">
        <v>0.001769</v>
      </c>
      <c r="T22" s="35">
        <v>0.00174</v>
      </c>
      <c r="U22" s="35">
        <v>0.00144</v>
      </c>
      <c r="V22" s="35">
        <v>0.001206</v>
      </c>
      <c r="W22" s="35">
        <v>9.02E-4</v>
      </c>
      <c r="X22" s="35">
        <v>5.8E-4</v>
      </c>
      <c r="Y22" s="35">
        <v>0.0</v>
      </c>
      <c r="Z22" s="35">
        <v>-8.02E-4</v>
      </c>
      <c r="AA22" s="35">
        <v>-0.001671</v>
      </c>
      <c r="AB22" s="35">
        <v>-0.002298</v>
      </c>
      <c r="AC22" s="35">
        <v>-0.00278</v>
      </c>
      <c r="AD22" s="35">
        <v>-0.002997</v>
      </c>
      <c r="AE22" s="35">
        <v>-0.003282</v>
      </c>
      <c r="AF22" s="35">
        <v>-0.003519</v>
      </c>
      <c r="AG22" s="35">
        <v>-0.003396</v>
      </c>
      <c r="AH22" s="35">
        <v>-0.003217</v>
      </c>
      <c r="AI22" s="35">
        <v>-0.003115</v>
      </c>
      <c r="AJ22" s="35">
        <v>-0.003143</v>
      </c>
      <c r="AK22" s="35">
        <v>-0.00327</v>
      </c>
      <c r="AL22" s="35">
        <v>-0.00365</v>
      </c>
      <c r="AM22" s="35">
        <v>-0.003981</v>
      </c>
    </row>
    <row r="23" ht="12.75" customHeight="1">
      <c r="A23" s="35">
        <v>-0.006388</v>
      </c>
      <c r="B23" s="35">
        <v>-0.005979</v>
      </c>
      <c r="C23" s="35">
        <v>-0.005475</v>
      </c>
      <c r="D23" s="35">
        <v>-0.005034</v>
      </c>
      <c r="E23" s="35">
        <v>-0.004531</v>
      </c>
      <c r="F23" s="35">
        <v>-0.003969</v>
      </c>
      <c r="G23" s="35">
        <v>-0.003506</v>
      </c>
      <c r="H23" s="35">
        <v>-0.003118</v>
      </c>
      <c r="I23" s="35">
        <v>-0.002644</v>
      </c>
      <c r="J23" s="35">
        <v>-0.001953</v>
      </c>
      <c r="K23" s="35">
        <v>-0.001251</v>
      </c>
      <c r="L23" s="35">
        <v>-6.04E-4</v>
      </c>
      <c r="M23" s="35">
        <v>-2.4E-5</v>
      </c>
      <c r="N23" s="35">
        <v>3.86E-4</v>
      </c>
      <c r="O23" s="35">
        <v>7.3E-4</v>
      </c>
      <c r="P23" s="35">
        <v>0.001036</v>
      </c>
      <c r="Q23" s="35">
        <v>0.001309</v>
      </c>
      <c r="R23" s="35">
        <v>0.001498</v>
      </c>
      <c r="S23" s="35">
        <v>0.001652</v>
      </c>
      <c r="T23" s="35">
        <v>0.001614</v>
      </c>
      <c r="U23" s="35">
        <v>0.001361</v>
      </c>
      <c r="V23" s="35">
        <v>0.001134</v>
      </c>
      <c r="W23" s="35">
        <v>8.76E-4</v>
      </c>
      <c r="X23" s="35">
        <v>5.46E-4</v>
      </c>
      <c r="Y23" s="35">
        <v>0.0</v>
      </c>
      <c r="Z23" s="35">
        <v>-7.58E-4</v>
      </c>
      <c r="AA23" s="35">
        <v>-0.001622</v>
      </c>
      <c r="AB23" s="35">
        <v>-0.002245</v>
      </c>
      <c r="AC23" s="35">
        <v>-0.002689</v>
      </c>
      <c r="AD23" s="35">
        <v>-0.002946</v>
      </c>
      <c r="AE23" s="35">
        <v>-0.003282</v>
      </c>
      <c r="AF23" s="35">
        <v>-0.003483</v>
      </c>
      <c r="AG23" s="35">
        <v>-0.003356</v>
      </c>
      <c r="AH23" s="35">
        <v>-0.003176</v>
      </c>
      <c r="AI23" s="35">
        <v>-0.003095</v>
      </c>
      <c r="AJ23" s="35">
        <v>-0.003053</v>
      </c>
      <c r="AK23" s="35">
        <v>-0.003184</v>
      </c>
      <c r="AL23" s="35">
        <v>-0.003485</v>
      </c>
      <c r="AM23" s="35">
        <v>-0.003766</v>
      </c>
    </row>
    <row r="24" ht="12.75" customHeight="1">
      <c r="A24" s="35">
        <v>-0.00641</v>
      </c>
      <c r="B24" s="35">
        <v>-0.006032</v>
      </c>
      <c r="C24" s="35">
        <v>-0.005597</v>
      </c>
      <c r="D24" s="35">
        <v>-0.005181</v>
      </c>
      <c r="E24" s="35">
        <v>-0.004681</v>
      </c>
      <c r="F24" s="35">
        <v>-0.004185</v>
      </c>
      <c r="G24" s="35">
        <v>-0.003717</v>
      </c>
      <c r="H24" s="35">
        <v>-0.00332</v>
      </c>
      <c r="I24" s="35">
        <v>-0.002828</v>
      </c>
      <c r="J24" s="35">
        <v>-0.002139</v>
      </c>
      <c r="K24" s="35">
        <v>-0.00144</v>
      </c>
      <c r="L24" s="35">
        <v>-8.15E-4</v>
      </c>
      <c r="M24" s="35">
        <v>-2.13E-4</v>
      </c>
      <c r="N24" s="35">
        <v>2.27E-4</v>
      </c>
      <c r="O24" s="35">
        <v>5.86E-4</v>
      </c>
      <c r="P24" s="35">
        <v>9.09E-4</v>
      </c>
      <c r="Q24" s="35">
        <v>0.001228</v>
      </c>
      <c r="R24" s="35">
        <v>0.001427</v>
      </c>
      <c r="S24" s="35">
        <v>0.001583</v>
      </c>
      <c r="T24" s="35">
        <v>0.001573</v>
      </c>
      <c r="U24" s="35">
        <v>0.001339</v>
      </c>
      <c r="V24" s="35">
        <v>0.001136</v>
      </c>
      <c r="W24" s="35">
        <v>8.77E-4</v>
      </c>
      <c r="X24" s="35">
        <v>5.4E-4</v>
      </c>
      <c r="Y24" s="35">
        <v>0.0</v>
      </c>
      <c r="Z24" s="35">
        <v>-7.4E-4</v>
      </c>
      <c r="AA24" s="35">
        <v>-0.001594</v>
      </c>
      <c r="AB24" s="35">
        <v>-0.002198</v>
      </c>
      <c r="AC24" s="35">
        <v>-0.002649</v>
      </c>
      <c r="AD24" s="35">
        <v>-0.002923</v>
      </c>
      <c r="AE24" s="35">
        <v>-0.003217</v>
      </c>
      <c r="AF24" s="35">
        <v>-0.00343</v>
      </c>
      <c r="AG24" s="35">
        <v>-0.003304</v>
      </c>
      <c r="AH24" s="35">
        <v>-0.003127</v>
      </c>
      <c r="AI24" s="35">
        <v>-0.003032</v>
      </c>
      <c r="AJ24" s="35">
        <v>-0.003016</v>
      </c>
      <c r="AK24" s="35">
        <v>-0.003129</v>
      </c>
      <c r="AL24" s="35">
        <v>-0.00338</v>
      </c>
      <c r="AM24" s="35">
        <v>-0.003642</v>
      </c>
    </row>
    <row r="25" ht="12.75" customHeight="1">
      <c r="A25" s="35">
        <v>-0.006496</v>
      </c>
      <c r="B25" s="35">
        <v>-0.006129</v>
      </c>
      <c r="C25" s="35">
        <v>-0.005673</v>
      </c>
      <c r="D25" s="35">
        <v>-0.005244</v>
      </c>
      <c r="E25" s="35">
        <v>-0.004707</v>
      </c>
      <c r="F25" s="35">
        <v>-0.004198</v>
      </c>
      <c r="G25" s="35">
        <v>-0.003746</v>
      </c>
      <c r="H25" s="35">
        <v>-0.003327</v>
      </c>
      <c r="I25" s="35">
        <v>-0.002859</v>
      </c>
      <c r="J25" s="35">
        <v>-0.00213</v>
      </c>
      <c r="K25" s="35">
        <v>-0.001407</v>
      </c>
      <c r="L25" s="35">
        <v>-7.65E-4</v>
      </c>
      <c r="M25" s="35">
        <v>-1.86E-4</v>
      </c>
      <c r="N25" s="35">
        <v>2.39E-4</v>
      </c>
      <c r="O25" s="35">
        <v>6.11E-4</v>
      </c>
      <c r="P25" s="35">
        <v>9.36E-4</v>
      </c>
      <c r="Q25" s="35">
        <v>0.001238</v>
      </c>
      <c r="R25" s="35">
        <v>0.001418</v>
      </c>
      <c r="S25" s="35">
        <v>0.001567</v>
      </c>
      <c r="T25" s="35">
        <v>0.001574</v>
      </c>
      <c r="U25" s="35">
        <v>0.00131</v>
      </c>
      <c r="V25" s="35">
        <v>0.001107</v>
      </c>
      <c r="W25" s="35">
        <v>8.2E-4</v>
      </c>
      <c r="X25" s="35">
        <v>5.35E-4</v>
      </c>
      <c r="Y25" s="35">
        <v>0.0</v>
      </c>
      <c r="Z25" s="35">
        <v>-7.34E-4</v>
      </c>
      <c r="AA25" s="35">
        <v>-0.001586</v>
      </c>
      <c r="AB25" s="35">
        <v>-0.002205</v>
      </c>
      <c r="AC25" s="35">
        <v>-0.002664</v>
      </c>
      <c r="AD25" s="35">
        <v>-0.002937</v>
      </c>
      <c r="AE25" s="35">
        <v>-0.00326</v>
      </c>
      <c r="AF25" s="35">
        <v>-0.003449</v>
      </c>
      <c r="AG25" s="35">
        <v>-0.003363</v>
      </c>
      <c r="AH25" s="35">
        <v>-0.003191</v>
      </c>
      <c r="AI25" s="35">
        <v>-0.003086</v>
      </c>
      <c r="AJ25" s="35">
        <v>-0.003051</v>
      </c>
      <c r="AK25" s="35">
        <v>-0.003143</v>
      </c>
      <c r="AL25" s="35">
        <v>-0.003365</v>
      </c>
      <c r="AM25" s="35">
        <v>-0.003597</v>
      </c>
    </row>
    <row r="26" ht="12.75" customHeight="1">
      <c r="A26" s="35">
        <v>-0.006483</v>
      </c>
      <c r="B26" s="35">
        <v>-0.006087</v>
      </c>
      <c r="C26" s="35">
        <v>-0.005637</v>
      </c>
      <c r="D26" s="35">
        <v>-0.005241</v>
      </c>
      <c r="E26" s="35">
        <v>-0.004757</v>
      </c>
      <c r="F26" s="35">
        <v>-0.004268</v>
      </c>
      <c r="G26" s="35">
        <v>-0.003832</v>
      </c>
      <c r="H26" s="35">
        <v>-0.003425</v>
      </c>
      <c r="I26" s="35">
        <v>-0.002921</v>
      </c>
      <c r="J26" s="35">
        <v>-0.002245</v>
      </c>
      <c r="K26" s="35">
        <v>-0.001584</v>
      </c>
      <c r="L26" s="35">
        <v>-9.41E-4</v>
      </c>
      <c r="M26" s="35">
        <v>-3.64E-4</v>
      </c>
      <c r="N26" s="35">
        <v>7.5E-5</v>
      </c>
      <c r="O26" s="35">
        <v>4.53E-4</v>
      </c>
      <c r="P26" s="35">
        <v>7.82E-4</v>
      </c>
      <c r="Q26" s="35">
        <v>0.001127</v>
      </c>
      <c r="R26" s="35">
        <v>0.001353</v>
      </c>
      <c r="S26" s="35">
        <v>0.001482</v>
      </c>
      <c r="T26" s="35">
        <v>0.001468</v>
      </c>
      <c r="U26" s="35">
        <v>0.001247</v>
      </c>
      <c r="V26" s="35">
        <v>0.001055</v>
      </c>
      <c r="W26" s="35">
        <v>8.1E-4</v>
      </c>
      <c r="X26" s="35">
        <v>5.04E-4</v>
      </c>
      <c r="Y26" s="35">
        <v>0.0</v>
      </c>
      <c r="Z26" s="35">
        <v>-7.11E-4</v>
      </c>
      <c r="AA26" s="35">
        <v>-0.00155</v>
      </c>
      <c r="AB26" s="35">
        <v>-0.002158</v>
      </c>
      <c r="AC26" s="35">
        <v>-0.002634</v>
      </c>
      <c r="AD26" s="35">
        <v>-0.00293</v>
      </c>
      <c r="AE26" s="35">
        <v>-0.003277</v>
      </c>
      <c r="AF26" s="35">
        <v>-0.003499</v>
      </c>
      <c r="AG26" s="35">
        <v>-0.003445</v>
      </c>
      <c r="AH26" s="35">
        <v>-0.003275</v>
      </c>
      <c r="AI26" s="35">
        <v>-0.003162</v>
      </c>
      <c r="AJ26" s="35">
        <v>-0.003139</v>
      </c>
      <c r="AK26" s="35">
        <v>-0.003173</v>
      </c>
      <c r="AL26" s="35">
        <v>-0.003376</v>
      </c>
      <c r="AM26" s="35">
        <v>-0.003536</v>
      </c>
    </row>
    <row r="27" ht="12.75" customHeight="1">
      <c r="A27" s="35">
        <v>-0.006436</v>
      </c>
      <c r="B27" s="35">
        <v>-0.006088</v>
      </c>
      <c r="C27" s="35">
        <v>-0.005706</v>
      </c>
      <c r="D27" s="35">
        <v>-0.005316</v>
      </c>
      <c r="E27" s="35">
        <v>-0.004837</v>
      </c>
      <c r="F27" s="35">
        <v>-0.004357</v>
      </c>
      <c r="G27" s="35">
        <v>-0.003935</v>
      </c>
      <c r="H27" s="35">
        <v>-0.00353</v>
      </c>
      <c r="I27" s="35">
        <v>-0.003021</v>
      </c>
      <c r="J27" s="35">
        <v>-0.00233</v>
      </c>
      <c r="K27" s="35">
        <v>-0.001644</v>
      </c>
      <c r="L27" s="35">
        <v>-9.93E-4</v>
      </c>
      <c r="M27" s="35">
        <v>-3.99E-4</v>
      </c>
      <c r="N27" s="35">
        <v>2.6E-5</v>
      </c>
      <c r="O27" s="35">
        <v>4.37E-4</v>
      </c>
      <c r="P27" s="35">
        <v>7.79E-4</v>
      </c>
      <c r="Q27" s="35">
        <v>0.001088</v>
      </c>
      <c r="R27" s="35">
        <v>0.001325</v>
      </c>
      <c r="S27" s="35">
        <v>0.001476</v>
      </c>
      <c r="T27" s="35">
        <v>0.001475</v>
      </c>
      <c r="U27" s="35">
        <v>0.001228</v>
      </c>
      <c r="V27" s="35">
        <v>0.001028</v>
      </c>
      <c r="W27" s="35">
        <v>7.71E-4</v>
      </c>
      <c r="X27" s="35">
        <v>5.01E-4</v>
      </c>
      <c r="Y27" s="35">
        <v>0.0</v>
      </c>
      <c r="Z27" s="35">
        <v>-7.49E-4</v>
      </c>
      <c r="AA27" s="35">
        <v>-0.001571</v>
      </c>
      <c r="AB27" s="35">
        <v>-0.002214</v>
      </c>
      <c r="AC27" s="35">
        <v>-0.002683</v>
      </c>
      <c r="AD27" s="35">
        <v>-0.002975</v>
      </c>
      <c r="AE27" s="35">
        <v>-0.003314</v>
      </c>
      <c r="AF27" s="35">
        <v>-0.003531</v>
      </c>
      <c r="AG27" s="35">
        <v>-0.00347</v>
      </c>
      <c r="AH27" s="35">
        <v>-0.003351</v>
      </c>
      <c r="AI27" s="35">
        <v>-0.003249</v>
      </c>
      <c r="AJ27" s="35">
        <v>-0.00323</v>
      </c>
      <c r="AK27" s="35">
        <v>-0.003267</v>
      </c>
      <c r="AL27" s="35">
        <v>-0.003414</v>
      </c>
      <c r="AM27" s="35">
        <v>-0.003582</v>
      </c>
    </row>
    <row r="28" ht="12.75" customHeight="1">
      <c r="A28" s="35">
        <v>-0.006773</v>
      </c>
      <c r="B28" s="35">
        <v>-0.006386</v>
      </c>
      <c r="C28" s="35">
        <v>-0.005925</v>
      </c>
      <c r="D28" s="35">
        <v>-0.005496</v>
      </c>
      <c r="E28" s="35">
        <v>-0.005002</v>
      </c>
      <c r="F28" s="35">
        <v>-0.004482</v>
      </c>
      <c r="G28" s="35">
        <v>-0.004005</v>
      </c>
      <c r="H28" s="35">
        <v>-0.003596</v>
      </c>
      <c r="I28" s="35">
        <v>-0.003068</v>
      </c>
      <c r="J28" s="35">
        <v>-0.0024</v>
      </c>
      <c r="K28" s="35">
        <v>-0.001697</v>
      </c>
      <c r="L28" s="35">
        <v>-0.00105</v>
      </c>
      <c r="M28" s="35">
        <v>-4.45E-4</v>
      </c>
      <c r="N28" s="35">
        <v>-1.8E-5</v>
      </c>
      <c r="O28" s="35">
        <v>3.79E-4</v>
      </c>
      <c r="P28" s="35">
        <v>7.25E-4</v>
      </c>
      <c r="Q28" s="35">
        <v>0.001075</v>
      </c>
      <c r="R28" s="35">
        <v>0.001301</v>
      </c>
      <c r="S28" s="35">
        <v>0.001446</v>
      </c>
      <c r="T28" s="35">
        <v>0.001468</v>
      </c>
      <c r="U28" s="35">
        <v>0.001215</v>
      </c>
      <c r="V28" s="35">
        <v>0.001031</v>
      </c>
      <c r="W28" s="35">
        <v>7.8E-4</v>
      </c>
      <c r="X28" s="35">
        <v>5.1E-4</v>
      </c>
      <c r="Y28" s="35">
        <v>0.0</v>
      </c>
      <c r="Z28" s="35">
        <v>-6.95E-4</v>
      </c>
      <c r="AA28" s="35">
        <v>-0.001536</v>
      </c>
      <c r="AB28" s="35">
        <v>-0.002159</v>
      </c>
      <c r="AC28" s="35">
        <v>-0.002599</v>
      </c>
      <c r="AD28" s="35">
        <v>-0.002925</v>
      </c>
      <c r="AE28" s="35">
        <v>-0.00328</v>
      </c>
      <c r="AF28" s="35">
        <v>-0.003526</v>
      </c>
      <c r="AG28" s="35">
        <v>-0.003455</v>
      </c>
      <c r="AH28" s="35">
        <v>-0.003354</v>
      </c>
      <c r="AI28" s="35">
        <v>-0.003281</v>
      </c>
      <c r="AJ28" s="35">
        <v>-0.003247</v>
      </c>
      <c r="AK28" s="35">
        <v>-0.003294</v>
      </c>
      <c r="AL28" s="35">
        <v>-0.003404</v>
      </c>
      <c r="AM28" s="35">
        <v>-0.003578</v>
      </c>
    </row>
    <row r="29" ht="12.75" customHeight="1">
      <c r="A29" s="35">
        <v>-0.006997</v>
      </c>
      <c r="B29" s="35">
        <v>-0.006608</v>
      </c>
      <c r="C29" s="35">
        <v>-0.006154</v>
      </c>
      <c r="D29" s="35">
        <v>-0.005741</v>
      </c>
      <c r="E29" s="35">
        <v>-0.005253</v>
      </c>
      <c r="F29" s="35">
        <v>-0.004758</v>
      </c>
      <c r="G29" s="35">
        <v>-0.004303</v>
      </c>
      <c r="H29" s="35">
        <v>-0.003896</v>
      </c>
      <c r="I29" s="35">
        <v>-0.003348</v>
      </c>
      <c r="J29" s="35">
        <v>-0.002679</v>
      </c>
      <c r="K29" s="35">
        <v>-0.002006</v>
      </c>
      <c r="L29" s="35">
        <v>-0.001366</v>
      </c>
      <c r="M29" s="35">
        <v>-7.63E-4</v>
      </c>
      <c r="N29" s="35">
        <v>-3.03E-4</v>
      </c>
      <c r="O29" s="35">
        <v>1.16E-4</v>
      </c>
      <c r="P29" s="35">
        <v>4.8E-4</v>
      </c>
      <c r="Q29" s="35">
        <v>8.66E-4</v>
      </c>
      <c r="R29" s="35">
        <v>0.001142</v>
      </c>
      <c r="S29" s="35">
        <v>0.001293</v>
      </c>
      <c r="T29" s="35">
        <v>0.001307</v>
      </c>
      <c r="U29" s="35">
        <v>0.001097</v>
      </c>
      <c r="V29" s="35">
        <v>9.57E-4</v>
      </c>
      <c r="W29" s="35">
        <v>7.35E-4</v>
      </c>
      <c r="X29" s="35">
        <v>4.74E-4</v>
      </c>
      <c r="Y29" s="35">
        <v>0.0</v>
      </c>
      <c r="Z29" s="35">
        <v>-6.97E-4</v>
      </c>
      <c r="AA29" s="35">
        <v>-0.001467</v>
      </c>
      <c r="AB29" s="35">
        <v>-0.002115</v>
      </c>
      <c r="AC29" s="35">
        <v>-0.002558</v>
      </c>
      <c r="AD29" s="35">
        <v>-0.002896</v>
      </c>
      <c r="AE29" s="35">
        <v>-0.003269</v>
      </c>
      <c r="AF29" s="35">
        <v>-0.003523</v>
      </c>
      <c r="AG29" s="35">
        <v>-0.00347</v>
      </c>
      <c r="AH29" s="35">
        <v>-0.003379</v>
      </c>
      <c r="AI29" s="35">
        <v>-0.003316</v>
      </c>
      <c r="AJ29" s="35">
        <v>-0.00329</v>
      </c>
      <c r="AK29" s="35">
        <v>-0.003345</v>
      </c>
      <c r="AL29" s="35">
        <v>-0.00341</v>
      </c>
      <c r="AM29" s="35">
        <v>-0.003559</v>
      </c>
    </row>
    <row r="30" ht="12.75" customHeight="1">
      <c r="A30" s="35">
        <v>-0.006668</v>
      </c>
      <c r="B30" s="35">
        <v>-0.006343</v>
      </c>
      <c r="C30" s="35">
        <v>-0.00597</v>
      </c>
      <c r="D30" s="35">
        <v>-0.005579</v>
      </c>
      <c r="E30" s="35">
        <v>-0.005093</v>
      </c>
      <c r="F30" s="35">
        <v>-0.004641</v>
      </c>
      <c r="G30" s="35">
        <v>-0.004191</v>
      </c>
      <c r="H30" s="35">
        <v>-0.003777</v>
      </c>
      <c r="I30" s="35">
        <v>-0.003238</v>
      </c>
      <c r="J30" s="35">
        <v>-0.002569</v>
      </c>
      <c r="K30" s="35">
        <v>-0.001899</v>
      </c>
      <c r="L30" s="35">
        <v>-0.001267</v>
      </c>
      <c r="M30" s="35">
        <v>-6.5E-4</v>
      </c>
      <c r="N30" s="35">
        <v>-1.84E-4</v>
      </c>
      <c r="O30" s="35">
        <v>1.94E-4</v>
      </c>
      <c r="P30" s="35">
        <v>5.73E-4</v>
      </c>
      <c r="Q30" s="35">
        <v>9.23E-4</v>
      </c>
      <c r="R30" s="35">
        <v>0.001191</v>
      </c>
      <c r="S30" s="35">
        <v>0.00135</v>
      </c>
      <c r="T30" s="35">
        <v>0.001363</v>
      </c>
      <c r="U30" s="35">
        <v>0.001134</v>
      </c>
      <c r="V30" s="35">
        <v>9.6E-4</v>
      </c>
      <c r="W30" s="35">
        <v>7.4E-4</v>
      </c>
      <c r="X30" s="35">
        <v>4.81E-4</v>
      </c>
      <c r="Y30" s="35">
        <v>0.0</v>
      </c>
      <c r="Z30" s="35">
        <v>-6.77E-4</v>
      </c>
      <c r="AA30" s="35">
        <v>-0.001488</v>
      </c>
      <c r="AB30" s="35">
        <v>-0.002088</v>
      </c>
      <c r="AC30" s="35">
        <v>-0.002524</v>
      </c>
      <c r="AD30" s="35">
        <v>-0.002868</v>
      </c>
      <c r="AE30" s="35">
        <v>-0.003243</v>
      </c>
      <c r="AF30" s="35">
        <v>-0.003533</v>
      </c>
      <c r="AG30" s="35">
        <v>-0.003497</v>
      </c>
      <c r="AH30" s="35">
        <v>-0.003455</v>
      </c>
      <c r="AI30" s="35">
        <v>-0.003404</v>
      </c>
      <c r="AJ30" s="35">
        <v>-0.003392</v>
      </c>
      <c r="AK30" s="35">
        <v>-0.003435</v>
      </c>
      <c r="AL30" s="35">
        <v>-0.003487</v>
      </c>
      <c r="AM30" s="35">
        <v>-0.003627</v>
      </c>
    </row>
    <row r="31" ht="12.75" customHeight="1">
      <c r="A31" s="35">
        <v>-0.006491</v>
      </c>
      <c r="B31" s="35">
        <v>-0.006135</v>
      </c>
      <c r="C31" s="35">
        <v>-0.005727</v>
      </c>
      <c r="D31" s="35">
        <v>-0.00533</v>
      </c>
      <c r="E31" s="35">
        <v>-0.004881</v>
      </c>
      <c r="F31" s="35">
        <v>-0.004419</v>
      </c>
      <c r="G31" s="35">
        <v>-0.003987</v>
      </c>
      <c r="H31" s="35">
        <v>-0.003574</v>
      </c>
      <c r="I31" s="35">
        <v>-0.003054</v>
      </c>
      <c r="J31" s="35">
        <v>-0.002408</v>
      </c>
      <c r="K31" s="35">
        <v>-0.001755</v>
      </c>
      <c r="L31" s="35">
        <v>-0.001122</v>
      </c>
      <c r="M31" s="35">
        <v>-5.66E-4</v>
      </c>
      <c r="N31" s="35">
        <v>-1.27E-4</v>
      </c>
      <c r="O31" s="35">
        <v>2.64E-4</v>
      </c>
      <c r="P31" s="35">
        <v>6.4E-4</v>
      </c>
      <c r="Q31" s="35">
        <v>9.97E-4</v>
      </c>
      <c r="R31" s="35">
        <v>0.001256</v>
      </c>
      <c r="S31" s="35">
        <v>0.00138</v>
      </c>
      <c r="T31" s="35">
        <v>0.001396</v>
      </c>
      <c r="U31" s="35">
        <v>0.001152</v>
      </c>
      <c r="V31" s="35">
        <v>9.77E-4</v>
      </c>
      <c r="W31" s="35">
        <v>7.76E-4</v>
      </c>
      <c r="X31" s="35">
        <v>4.85E-4</v>
      </c>
      <c r="Y31" s="35">
        <v>0.0</v>
      </c>
      <c r="Z31" s="35">
        <v>-6.63E-4</v>
      </c>
      <c r="AA31" s="35">
        <v>-0.001508</v>
      </c>
      <c r="AB31" s="35">
        <v>-0.00208</v>
      </c>
      <c r="AC31" s="35">
        <v>-0.00256</v>
      </c>
      <c r="AD31" s="35">
        <v>-0.002917</v>
      </c>
      <c r="AE31" s="35">
        <v>-0.00333</v>
      </c>
      <c r="AF31" s="35">
        <v>-0.003643</v>
      </c>
      <c r="AG31" s="35">
        <v>-0.003644</v>
      </c>
      <c r="AH31" s="35">
        <v>-0.003627</v>
      </c>
      <c r="AI31" s="35">
        <v>-0.003597</v>
      </c>
      <c r="AJ31" s="35">
        <v>-0.003613</v>
      </c>
      <c r="AK31" s="35">
        <v>-0.003626</v>
      </c>
      <c r="AL31" s="35">
        <v>-0.003668</v>
      </c>
      <c r="AM31" s="35">
        <v>-0.003766</v>
      </c>
    </row>
    <row r="32" ht="12.75" customHeight="1">
      <c r="A32" s="35">
        <v>-0.006046</v>
      </c>
      <c r="B32" s="35">
        <v>-0.00573</v>
      </c>
      <c r="C32" s="35">
        <v>-0.005381</v>
      </c>
      <c r="D32" s="35">
        <v>-0.00505</v>
      </c>
      <c r="E32" s="35">
        <v>-0.004627</v>
      </c>
      <c r="F32" s="35">
        <v>-0.004217</v>
      </c>
      <c r="G32" s="35">
        <v>-0.003805</v>
      </c>
      <c r="H32" s="35">
        <v>-0.00341</v>
      </c>
      <c r="I32" s="35">
        <v>-0.002895</v>
      </c>
      <c r="J32" s="35">
        <v>-0.002279</v>
      </c>
      <c r="K32" s="35">
        <v>-0.001696</v>
      </c>
      <c r="L32" s="35">
        <v>-0.001064</v>
      </c>
      <c r="M32" s="35">
        <v>-5.0E-4</v>
      </c>
      <c r="N32" s="35">
        <v>-5.5E-5</v>
      </c>
      <c r="O32" s="35">
        <v>3.58E-4</v>
      </c>
      <c r="P32" s="35">
        <v>7.17E-4</v>
      </c>
      <c r="Q32" s="35">
        <v>0.001074</v>
      </c>
      <c r="R32" s="35">
        <v>0.001309</v>
      </c>
      <c r="S32" s="35">
        <v>0.00144</v>
      </c>
      <c r="T32" s="35">
        <v>0.00142</v>
      </c>
      <c r="U32" s="35">
        <v>0.001179</v>
      </c>
      <c r="V32" s="35">
        <v>9.92E-4</v>
      </c>
      <c r="W32" s="35">
        <v>7.69E-4</v>
      </c>
      <c r="X32" s="35">
        <v>4.8E-4</v>
      </c>
      <c r="Y32" s="35">
        <v>0.0</v>
      </c>
      <c r="Z32" s="35">
        <v>-6.58E-4</v>
      </c>
      <c r="AA32" s="35">
        <v>-0.001455</v>
      </c>
      <c r="AB32" s="35">
        <v>-0.002065</v>
      </c>
      <c r="AC32" s="35">
        <v>-0.002562</v>
      </c>
      <c r="AD32" s="35">
        <v>-0.002935</v>
      </c>
      <c r="AE32" s="35">
        <v>-0.003369</v>
      </c>
      <c r="AF32" s="35">
        <v>-0.003704</v>
      </c>
      <c r="AG32" s="35">
        <v>-0.003737</v>
      </c>
      <c r="AH32" s="35">
        <v>-0.003758</v>
      </c>
      <c r="AI32" s="35">
        <v>-0.003754</v>
      </c>
      <c r="AJ32" s="35">
        <v>-0.003784</v>
      </c>
      <c r="AK32" s="35">
        <v>-0.003838</v>
      </c>
      <c r="AL32" s="35">
        <v>-0.003842</v>
      </c>
      <c r="AM32" s="35">
        <v>-0.003925</v>
      </c>
    </row>
    <row r="33" ht="12.75" customHeight="1">
      <c r="A33" s="35">
        <v>-0.005881</v>
      </c>
      <c r="B33" s="35">
        <v>-0.005592</v>
      </c>
      <c r="C33" s="35">
        <v>-0.005264</v>
      </c>
      <c r="D33" s="35">
        <v>-0.004902</v>
      </c>
      <c r="E33" s="35">
        <v>-0.004475</v>
      </c>
      <c r="F33" s="35">
        <v>-0.004058</v>
      </c>
      <c r="G33" s="35">
        <v>-0.003674</v>
      </c>
      <c r="H33" s="35">
        <v>-0.003273</v>
      </c>
      <c r="I33" s="35">
        <v>-0.002784</v>
      </c>
      <c r="J33" s="35">
        <v>-0.002168</v>
      </c>
      <c r="K33" s="35">
        <v>-0.001553</v>
      </c>
      <c r="L33" s="35">
        <v>-9.49E-4</v>
      </c>
      <c r="M33" s="35">
        <v>-4.0E-4</v>
      </c>
      <c r="N33" s="35">
        <v>4.5E-5</v>
      </c>
      <c r="O33" s="35">
        <v>4.16E-4</v>
      </c>
      <c r="P33" s="35">
        <v>8.01E-4</v>
      </c>
      <c r="Q33" s="35">
        <v>0.001149</v>
      </c>
      <c r="R33" s="35">
        <v>0.001362</v>
      </c>
      <c r="S33" s="35">
        <v>0.00147</v>
      </c>
      <c r="T33" s="35">
        <v>0.001455</v>
      </c>
      <c r="U33" s="35">
        <v>0.001204</v>
      </c>
      <c r="V33" s="35">
        <v>0.001004</v>
      </c>
      <c r="W33" s="35">
        <v>7.71E-4</v>
      </c>
      <c r="X33" s="35">
        <v>4.71E-4</v>
      </c>
      <c r="Y33" s="35">
        <v>0.0</v>
      </c>
      <c r="Z33" s="35">
        <v>-6.81E-4</v>
      </c>
      <c r="AA33" s="35">
        <v>-0.001456</v>
      </c>
      <c r="AB33" s="35">
        <v>-0.002072</v>
      </c>
      <c r="AC33" s="35">
        <v>-0.002556</v>
      </c>
      <c r="AD33" s="35">
        <v>-0.002958</v>
      </c>
      <c r="AE33" s="35">
        <v>-0.003408</v>
      </c>
      <c r="AF33" s="35">
        <v>-0.003786</v>
      </c>
      <c r="AG33" s="35">
        <v>-0.003871</v>
      </c>
      <c r="AH33" s="35">
        <v>-0.003885</v>
      </c>
      <c r="AI33" s="35">
        <v>-0.003904</v>
      </c>
      <c r="AJ33" s="35">
        <v>-0.003952</v>
      </c>
      <c r="AK33" s="35">
        <v>-0.003997</v>
      </c>
      <c r="AL33" s="35">
        <v>-0.003995</v>
      </c>
      <c r="AM33" s="35">
        <v>-0.004069</v>
      </c>
    </row>
    <row r="34" ht="12.75" customHeight="1">
      <c r="A34" s="35">
        <v>-0.00558</v>
      </c>
      <c r="B34" s="35">
        <v>-0.005285</v>
      </c>
      <c r="C34" s="35">
        <v>-0.004949</v>
      </c>
      <c r="D34" s="35">
        <v>-0.004613</v>
      </c>
      <c r="E34" s="35">
        <v>-0.004254</v>
      </c>
      <c r="F34" s="35">
        <v>-0.003833</v>
      </c>
      <c r="G34" s="35">
        <v>-0.00345</v>
      </c>
      <c r="H34" s="35">
        <v>-0.003068</v>
      </c>
      <c r="I34" s="35">
        <v>-0.002576</v>
      </c>
      <c r="J34" s="35">
        <v>-0.002</v>
      </c>
      <c r="K34" s="35">
        <v>-0.001405</v>
      </c>
      <c r="L34" s="35">
        <v>-8.41E-4</v>
      </c>
      <c r="M34" s="35">
        <v>-3.1E-4</v>
      </c>
      <c r="N34" s="35">
        <v>1.17E-4</v>
      </c>
      <c r="O34" s="35">
        <v>4.8E-4</v>
      </c>
      <c r="P34" s="35">
        <v>8.53E-4</v>
      </c>
      <c r="Q34" s="35">
        <v>0.001197</v>
      </c>
      <c r="R34" s="35">
        <v>0.001413</v>
      </c>
      <c r="S34" s="35">
        <v>0.001506</v>
      </c>
      <c r="T34" s="35">
        <v>0.00149</v>
      </c>
      <c r="U34" s="35">
        <v>0.00122</v>
      </c>
      <c r="V34" s="35">
        <v>0.001027</v>
      </c>
      <c r="W34" s="35">
        <v>7.93E-4</v>
      </c>
      <c r="X34" s="35">
        <v>4.92E-4</v>
      </c>
      <c r="Y34" s="35">
        <v>0.0</v>
      </c>
      <c r="Z34" s="35">
        <v>-6.23E-4</v>
      </c>
      <c r="AA34" s="35">
        <v>-0.001434</v>
      </c>
      <c r="AB34" s="35">
        <v>-0.002075</v>
      </c>
      <c r="AC34" s="35">
        <v>-0.002544</v>
      </c>
      <c r="AD34" s="35">
        <v>-0.002959</v>
      </c>
      <c r="AE34" s="35">
        <v>-0.003434</v>
      </c>
      <c r="AF34" s="35">
        <v>-0.003857</v>
      </c>
      <c r="AG34" s="35">
        <v>-0.00393</v>
      </c>
      <c r="AH34" s="35">
        <v>-0.004003</v>
      </c>
      <c r="AI34" s="35">
        <v>-0.003999</v>
      </c>
      <c r="AJ34" s="35">
        <v>-0.004079</v>
      </c>
      <c r="AK34" s="35">
        <v>-0.004103</v>
      </c>
      <c r="AL34" s="35">
        <v>-0.00407</v>
      </c>
      <c r="AM34" s="35">
        <v>-0.004127</v>
      </c>
    </row>
    <row r="35" ht="12.75" customHeight="1">
      <c r="A35" s="35">
        <v>-0.005176</v>
      </c>
      <c r="B35" s="35">
        <v>-0.004945</v>
      </c>
      <c r="C35" s="35">
        <v>-0.004675</v>
      </c>
      <c r="D35" s="35">
        <v>-0.004385</v>
      </c>
      <c r="E35" s="35">
        <v>-0.004038</v>
      </c>
      <c r="F35" s="35">
        <v>-0.003665</v>
      </c>
      <c r="G35" s="35">
        <v>-0.00331</v>
      </c>
      <c r="H35" s="35">
        <v>-0.002958</v>
      </c>
      <c r="I35" s="35">
        <v>-0.002469</v>
      </c>
      <c r="J35" s="35">
        <v>-0.001902</v>
      </c>
      <c r="K35" s="35">
        <v>-0.001358</v>
      </c>
      <c r="L35" s="35">
        <v>-8.09E-4</v>
      </c>
      <c r="M35" s="35">
        <v>-2.57E-4</v>
      </c>
      <c r="N35" s="35">
        <v>1.59E-4</v>
      </c>
      <c r="O35" s="35">
        <v>5.4E-4</v>
      </c>
      <c r="P35" s="35">
        <v>9.03E-4</v>
      </c>
      <c r="Q35" s="35">
        <v>0.001233</v>
      </c>
      <c r="R35" s="35">
        <v>0.00144</v>
      </c>
      <c r="S35" s="35">
        <v>0.00152</v>
      </c>
      <c r="T35" s="35">
        <v>0.001501</v>
      </c>
      <c r="U35" s="35">
        <v>0.00124</v>
      </c>
      <c r="V35" s="35">
        <v>0.001025</v>
      </c>
      <c r="W35" s="35">
        <v>7.62E-4</v>
      </c>
      <c r="X35" s="35">
        <v>4.84E-4</v>
      </c>
      <c r="Y35" s="35">
        <v>0.0</v>
      </c>
      <c r="Z35" s="35">
        <v>-6.5E-4</v>
      </c>
      <c r="AA35" s="35">
        <v>-0.001423</v>
      </c>
      <c r="AB35" s="35">
        <v>-0.002075</v>
      </c>
      <c r="AC35" s="35">
        <v>-0.002546</v>
      </c>
      <c r="AD35" s="35">
        <v>-0.002961</v>
      </c>
      <c r="AE35" s="35">
        <v>-0.003437</v>
      </c>
      <c r="AF35" s="35">
        <v>-0.003837</v>
      </c>
      <c r="AG35" s="35">
        <v>-0.003954</v>
      </c>
      <c r="AH35" s="35">
        <v>-0.004024</v>
      </c>
      <c r="AI35" s="35">
        <v>-0.004046</v>
      </c>
      <c r="AJ35" s="35">
        <v>-0.004072</v>
      </c>
      <c r="AK35" s="35">
        <v>-0.00408</v>
      </c>
      <c r="AL35" s="35">
        <v>-0.004041</v>
      </c>
      <c r="AM35" s="35">
        <v>-0.004093</v>
      </c>
    </row>
    <row r="36" ht="12.75" customHeight="1">
      <c r="A36" s="35">
        <v>-0.004966</v>
      </c>
      <c r="B36" s="35">
        <v>-0.004744</v>
      </c>
      <c r="C36" s="35">
        <v>-0.004463</v>
      </c>
      <c r="D36" s="35">
        <v>-0.004147</v>
      </c>
      <c r="E36" s="35">
        <v>-0.003798</v>
      </c>
      <c r="F36" s="35">
        <v>-0.003446</v>
      </c>
      <c r="G36" s="35">
        <v>-0.00311</v>
      </c>
      <c r="H36" s="35">
        <v>-0.002758</v>
      </c>
      <c r="I36" s="35">
        <v>-0.002285</v>
      </c>
      <c r="J36" s="35">
        <v>-0.00174</v>
      </c>
      <c r="K36" s="35">
        <v>-0.001191</v>
      </c>
      <c r="L36" s="35">
        <v>-6.53E-4</v>
      </c>
      <c r="M36" s="35">
        <v>-1.29E-4</v>
      </c>
      <c r="N36" s="35">
        <v>2.59E-4</v>
      </c>
      <c r="O36" s="35">
        <v>6.36E-4</v>
      </c>
      <c r="P36" s="35">
        <v>9.84E-4</v>
      </c>
      <c r="Q36" s="35">
        <v>0.001305</v>
      </c>
      <c r="R36" s="35">
        <v>0.001482</v>
      </c>
      <c r="S36" s="35">
        <v>0.00156</v>
      </c>
      <c r="T36" s="35">
        <v>0.00153</v>
      </c>
      <c r="U36" s="35">
        <v>0.001252</v>
      </c>
      <c r="V36" s="35">
        <v>0.001054</v>
      </c>
      <c r="W36" s="35">
        <v>7.86E-4</v>
      </c>
      <c r="X36" s="35">
        <v>5.18E-4</v>
      </c>
      <c r="Y36" s="35">
        <v>0.0</v>
      </c>
      <c r="Z36" s="35">
        <v>-6.09E-4</v>
      </c>
      <c r="AA36" s="35">
        <v>-0.001422</v>
      </c>
      <c r="AB36" s="35">
        <v>-0.00206</v>
      </c>
      <c r="AC36" s="35">
        <v>-0.002515</v>
      </c>
      <c r="AD36" s="35">
        <v>-0.002934</v>
      </c>
      <c r="AE36" s="35">
        <v>-0.0034</v>
      </c>
      <c r="AF36" s="35">
        <v>-0.00379</v>
      </c>
      <c r="AG36" s="35">
        <v>-0.003884</v>
      </c>
      <c r="AH36" s="35">
        <v>-0.003927</v>
      </c>
      <c r="AI36" s="35">
        <v>-0.003962</v>
      </c>
      <c r="AJ36" s="35">
        <v>-0.003955</v>
      </c>
      <c r="AK36" s="35">
        <v>-0.003947</v>
      </c>
      <c r="AL36" s="35">
        <v>-0.003889</v>
      </c>
      <c r="AM36" s="35">
        <v>-0.003937</v>
      </c>
    </row>
    <row r="37" ht="12.75" customHeight="1">
      <c r="A37" s="35">
        <v>-0.004649</v>
      </c>
      <c r="B37" s="35">
        <v>-0.004429</v>
      </c>
      <c r="C37" s="35">
        <v>-0.004163</v>
      </c>
      <c r="D37" s="35">
        <v>-0.003896</v>
      </c>
      <c r="E37" s="35">
        <v>-0.003611</v>
      </c>
      <c r="F37" s="35">
        <v>-0.003259</v>
      </c>
      <c r="G37" s="35">
        <v>-0.002934</v>
      </c>
      <c r="H37" s="35">
        <v>-0.002617</v>
      </c>
      <c r="I37" s="35">
        <v>-0.00216</v>
      </c>
      <c r="J37" s="35">
        <v>-0.001653</v>
      </c>
      <c r="K37" s="35">
        <v>-0.001137</v>
      </c>
      <c r="L37" s="35">
        <v>-6.1E-4</v>
      </c>
      <c r="M37" s="35">
        <v>-1.26E-4</v>
      </c>
      <c r="N37" s="35">
        <v>2.51E-4</v>
      </c>
      <c r="O37" s="35">
        <v>6.11E-4</v>
      </c>
      <c r="P37" s="35">
        <v>9.56E-4</v>
      </c>
      <c r="Q37" s="35">
        <v>0.001298</v>
      </c>
      <c r="R37" s="35">
        <v>0.001451</v>
      </c>
      <c r="S37" s="35">
        <v>0.001517</v>
      </c>
      <c r="T37" s="35">
        <v>0.00148</v>
      </c>
      <c r="U37" s="35">
        <v>0.001203</v>
      </c>
      <c r="V37" s="35">
        <v>0.001022</v>
      </c>
      <c r="W37" s="35">
        <v>7.8E-4</v>
      </c>
      <c r="X37" s="35">
        <v>4.94E-4</v>
      </c>
      <c r="Y37" s="35">
        <v>0.0</v>
      </c>
      <c r="Z37" s="35">
        <v>-6.11E-4</v>
      </c>
      <c r="AA37" s="35">
        <v>-0.001386</v>
      </c>
      <c r="AB37" s="35">
        <v>-0.002022</v>
      </c>
      <c r="AC37" s="35">
        <v>-0.002452</v>
      </c>
      <c r="AD37" s="35">
        <v>-0.002885</v>
      </c>
      <c r="AE37" s="35">
        <v>-0.003318</v>
      </c>
      <c r="AF37" s="35">
        <v>-0.003676</v>
      </c>
      <c r="AG37" s="35">
        <v>-0.003747</v>
      </c>
      <c r="AH37" s="35">
        <v>-0.003776</v>
      </c>
      <c r="AI37" s="35">
        <v>-0.003701</v>
      </c>
      <c r="AJ37" s="35">
        <v>-0.003686</v>
      </c>
      <c r="AK37" s="35">
        <v>-0.003655</v>
      </c>
      <c r="AL37" s="35">
        <v>-0.003551</v>
      </c>
      <c r="AM37" s="35">
        <v>-0.00358</v>
      </c>
    </row>
    <row r="38" ht="12.75" customHeight="1">
      <c r="A38" s="35">
        <v>-0.004768</v>
      </c>
      <c r="B38" s="35">
        <v>-0.004589</v>
      </c>
      <c r="C38" s="35">
        <v>-0.004367</v>
      </c>
      <c r="D38" s="35">
        <v>-0.004105</v>
      </c>
      <c r="E38" s="35">
        <v>-0.0038</v>
      </c>
      <c r="F38" s="35">
        <v>-0.003476</v>
      </c>
      <c r="G38" s="35">
        <v>-0.003136</v>
      </c>
      <c r="H38" s="35">
        <v>-0.002815</v>
      </c>
      <c r="I38" s="35">
        <v>-0.002338</v>
      </c>
      <c r="J38" s="35">
        <v>-0.00181</v>
      </c>
      <c r="K38" s="35">
        <v>-0.001317</v>
      </c>
      <c r="L38" s="35">
        <v>-7.93E-4</v>
      </c>
      <c r="M38" s="35">
        <v>-2.89E-4</v>
      </c>
      <c r="N38" s="35">
        <v>1.17E-4</v>
      </c>
      <c r="O38" s="35">
        <v>5.03E-4</v>
      </c>
      <c r="P38" s="35">
        <v>8.51E-4</v>
      </c>
      <c r="Q38" s="35">
        <v>0.00115</v>
      </c>
      <c r="R38" s="35">
        <v>0.001307</v>
      </c>
      <c r="S38" s="35">
        <v>0.001415</v>
      </c>
      <c r="T38" s="35">
        <v>0.001388</v>
      </c>
      <c r="U38" s="35">
        <v>0.00113</v>
      </c>
      <c r="V38" s="35">
        <v>9.42E-4</v>
      </c>
      <c r="W38" s="35">
        <v>7.1E-4</v>
      </c>
      <c r="X38" s="35">
        <v>4.43E-4</v>
      </c>
      <c r="Y38" s="35">
        <v>0.0</v>
      </c>
      <c r="Z38" s="35">
        <v>-5.77E-4</v>
      </c>
      <c r="AA38" s="35">
        <v>-0.001326</v>
      </c>
      <c r="AB38" s="35">
        <v>-0.001934</v>
      </c>
      <c r="AC38" s="35">
        <v>-0.002344</v>
      </c>
      <c r="AD38" s="35">
        <v>-0.002741</v>
      </c>
      <c r="AE38" s="35">
        <v>-0.003123</v>
      </c>
      <c r="AF38" s="35">
        <v>-0.003399</v>
      </c>
      <c r="AG38" s="35">
        <v>-0.003418</v>
      </c>
      <c r="AH38" s="35">
        <v>-0.003364</v>
      </c>
      <c r="AI38" s="35">
        <v>-0.003273</v>
      </c>
      <c r="AJ38" s="35">
        <v>-0.003179</v>
      </c>
      <c r="AK38" s="35">
        <v>-0.00311</v>
      </c>
      <c r="AL38" s="35">
        <v>-0.002992</v>
      </c>
      <c r="AM38" s="35">
        <v>-0.003012</v>
      </c>
    </row>
    <row r="39" ht="12.75" customHeight="1">
      <c r="A39" s="35">
        <v>-0.005019</v>
      </c>
      <c r="B39" s="35">
        <v>-0.004806</v>
      </c>
      <c r="C39" s="35">
        <v>-0.004543</v>
      </c>
      <c r="D39" s="35">
        <v>-0.004244</v>
      </c>
      <c r="E39" s="35">
        <v>-0.003935</v>
      </c>
      <c r="F39" s="35">
        <v>-0.003592</v>
      </c>
      <c r="G39" s="35">
        <v>-0.003262</v>
      </c>
      <c r="H39" s="35">
        <v>-0.002947</v>
      </c>
      <c r="I39" s="35">
        <v>-0.00248</v>
      </c>
      <c r="J39" s="35">
        <v>-0.001973</v>
      </c>
      <c r="K39" s="35">
        <v>-0.001464</v>
      </c>
      <c r="L39" s="35">
        <v>-9.33E-4</v>
      </c>
      <c r="M39" s="35">
        <v>-4.57E-4</v>
      </c>
      <c r="N39" s="35">
        <v>-5.6E-5</v>
      </c>
      <c r="O39" s="35">
        <v>3.06E-4</v>
      </c>
      <c r="P39" s="35">
        <v>6.69E-4</v>
      </c>
      <c r="Q39" s="35">
        <v>0.00101</v>
      </c>
      <c r="R39" s="35">
        <v>0.001168</v>
      </c>
      <c r="S39" s="35">
        <v>0.001261</v>
      </c>
      <c r="T39" s="35">
        <v>0.001243</v>
      </c>
      <c r="U39" s="35">
        <v>0.001021</v>
      </c>
      <c r="V39" s="35">
        <v>8.6E-4</v>
      </c>
      <c r="W39" s="35">
        <v>6.58E-4</v>
      </c>
      <c r="X39" s="35">
        <v>4.1E-4</v>
      </c>
      <c r="Y39" s="35">
        <v>0.0</v>
      </c>
      <c r="Z39" s="35">
        <v>-5.51E-4</v>
      </c>
      <c r="AA39" s="35">
        <v>-0.001277</v>
      </c>
      <c r="AB39" s="35">
        <v>-0.001845</v>
      </c>
      <c r="AC39" s="35">
        <v>-0.002234</v>
      </c>
      <c r="AD39" s="35">
        <v>-0.002574</v>
      </c>
      <c r="AE39" s="35">
        <v>-0.002907</v>
      </c>
      <c r="AF39" s="35">
        <v>-0.003139</v>
      </c>
      <c r="AG39" s="35">
        <v>-0.003082</v>
      </c>
      <c r="AH39" s="35">
        <v>-0.002952</v>
      </c>
      <c r="AI39" s="35">
        <v>-0.002783</v>
      </c>
      <c r="AJ39" s="35">
        <v>-0.002637</v>
      </c>
      <c r="AK39" s="35">
        <v>-0.002556</v>
      </c>
      <c r="AL39" s="35">
        <v>-0.002367</v>
      </c>
      <c r="AM39" s="35">
        <v>-0.002374</v>
      </c>
    </row>
    <row r="40" ht="12.75" customHeight="1">
      <c r="A40" s="35">
        <v>-0.005042</v>
      </c>
      <c r="B40" s="35">
        <v>-0.004866</v>
      </c>
      <c r="C40" s="35">
        <v>-0.004632</v>
      </c>
      <c r="D40" s="35">
        <v>-0.004385</v>
      </c>
      <c r="E40" s="35">
        <v>-0.004122</v>
      </c>
      <c r="F40" s="35">
        <v>-0.003792</v>
      </c>
      <c r="G40" s="35">
        <v>-0.003484</v>
      </c>
      <c r="H40" s="35">
        <v>-0.003163</v>
      </c>
      <c r="I40" s="35">
        <v>-0.00269</v>
      </c>
      <c r="J40" s="35">
        <v>-0.002173</v>
      </c>
      <c r="K40" s="35">
        <v>-0.001689</v>
      </c>
      <c r="L40" s="35">
        <v>-0.001157</v>
      </c>
      <c r="M40" s="35">
        <v>-6.69E-4</v>
      </c>
      <c r="N40" s="35">
        <v>-2.7E-4</v>
      </c>
      <c r="O40" s="35">
        <v>1.12E-4</v>
      </c>
      <c r="P40" s="35">
        <v>4.73E-4</v>
      </c>
      <c r="Q40" s="35">
        <v>8.16E-4</v>
      </c>
      <c r="R40" s="35">
        <v>9.87E-4</v>
      </c>
      <c r="S40" s="35">
        <v>0.001087</v>
      </c>
      <c r="T40" s="35">
        <v>0.001089</v>
      </c>
      <c r="U40" s="35">
        <v>8.76E-4</v>
      </c>
      <c r="V40" s="35">
        <v>7.69E-4</v>
      </c>
      <c r="W40" s="35">
        <v>6.0E-4</v>
      </c>
      <c r="X40" s="35">
        <v>3.91E-4</v>
      </c>
      <c r="Y40" s="35">
        <v>0.0</v>
      </c>
      <c r="Z40" s="35">
        <v>-5.04E-4</v>
      </c>
      <c r="AA40" s="35">
        <v>-0.001186</v>
      </c>
      <c r="AB40" s="35">
        <v>-0.001731</v>
      </c>
      <c r="AC40" s="35">
        <v>-0.00209</v>
      </c>
      <c r="AD40" s="35">
        <v>-0.002406</v>
      </c>
      <c r="AE40" s="35">
        <v>-0.00268</v>
      </c>
      <c r="AF40" s="35">
        <v>-0.002816</v>
      </c>
      <c r="AG40" s="35">
        <v>-0.002659</v>
      </c>
      <c r="AH40" s="35">
        <v>-0.002485</v>
      </c>
      <c r="AI40" s="35">
        <v>-0.002249</v>
      </c>
      <c r="AJ40" s="35">
        <v>-0.002054</v>
      </c>
      <c r="AK40" s="35">
        <v>-0.001911</v>
      </c>
      <c r="AL40" s="35">
        <v>-0.001721</v>
      </c>
      <c r="AM40" s="35">
        <v>-0.001698</v>
      </c>
    </row>
    <row r="41" ht="12.75" customHeight="1">
      <c r="A41" s="35">
        <v>-0.005303</v>
      </c>
      <c r="B41" s="35">
        <v>-0.005106</v>
      </c>
      <c r="C41" s="35">
        <v>-0.004884</v>
      </c>
      <c r="D41" s="35">
        <v>-0.00458</v>
      </c>
      <c r="E41" s="35">
        <v>-0.004269</v>
      </c>
      <c r="F41" s="35">
        <v>-0.003936</v>
      </c>
      <c r="G41" s="35">
        <v>-0.003599</v>
      </c>
      <c r="H41" s="35">
        <v>-0.003273</v>
      </c>
      <c r="I41" s="35">
        <v>-0.002788</v>
      </c>
      <c r="J41" s="35">
        <v>-0.002299</v>
      </c>
      <c r="K41" s="35">
        <v>-0.001818</v>
      </c>
      <c r="L41" s="35">
        <v>-0.001323</v>
      </c>
      <c r="M41" s="35">
        <v>-8.17E-4</v>
      </c>
      <c r="N41" s="35">
        <v>-4.02E-4</v>
      </c>
      <c r="O41" s="35">
        <v>-2.6E-5</v>
      </c>
      <c r="P41" s="35">
        <v>3.46E-4</v>
      </c>
      <c r="Q41" s="35">
        <v>6.71E-4</v>
      </c>
      <c r="R41" s="35">
        <v>8.23E-4</v>
      </c>
      <c r="S41" s="35">
        <v>9.47E-4</v>
      </c>
      <c r="T41" s="35">
        <v>9.84E-4</v>
      </c>
      <c r="U41" s="35">
        <v>7.98E-4</v>
      </c>
      <c r="V41" s="35">
        <v>6.55E-4</v>
      </c>
      <c r="W41" s="35">
        <v>5.19E-4</v>
      </c>
      <c r="X41" s="35">
        <v>3.32E-4</v>
      </c>
      <c r="Y41" s="35">
        <v>0.0</v>
      </c>
      <c r="Z41" s="35">
        <v>-5.03E-4</v>
      </c>
      <c r="AA41" s="35">
        <v>-0.001133</v>
      </c>
      <c r="AB41" s="35">
        <v>-0.001645</v>
      </c>
      <c r="AC41" s="35">
        <v>-0.001977</v>
      </c>
      <c r="AD41" s="35">
        <v>-0.002228</v>
      </c>
      <c r="AE41" s="35">
        <v>-0.00246</v>
      </c>
      <c r="AF41" s="35">
        <v>-0.002528</v>
      </c>
      <c r="AG41" s="35">
        <v>-0.002325</v>
      </c>
      <c r="AH41" s="35">
        <v>-0.002088</v>
      </c>
      <c r="AI41" s="35">
        <v>-0.001818</v>
      </c>
      <c r="AJ41" s="35">
        <v>-0.001582</v>
      </c>
      <c r="AK41" s="35">
        <v>-0.001402</v>
      </c>
      <c r="AL41" s="35">
        <v>-0.00122</v>
      </c>
      <c r="AM41" s="35">
        <v>-0.001181</v>
      </c>
    </row>
    <row r="42" ht="12.75" customHeight="1">
      <c r="A42" s="35">
        <v>-0.005673</v>
      </c>
      <c r="B42" s="35">
        <v>-0.005448</v>
      </c>
      <c r="C42" s="35">
        <v>-0.005179</v>
      </c>
      <c r="D42" s="35">
        <v>-0.004878</v>
      </c>
      <c r="E42" s="35">
        <v>-0.004581</v>
      </c>
      <c r="F42" s="35">
        <v>-0.004224</v>
      </c>
      <c r="G42" s="35">
        <v>-0.003896</v>
      </c>
      <c r="H42" s="35">
        <v>-0.003555</v>
      </c>
      <c r="I42" s="35">
        <v>-0.003103</v>
      </c>
      <c r="J42" s="35">
        <v>-0.002609</v>
      </c>
      <c r="K42" s="35">
        <v>-0.002109</v>
      </c>
      <c r="L42" s="35">
        <v>-0.001588</v>
      </c>
      <c r="M42" s="35">
        <v>-0.001111</v>
      </c>
      <c r="N42" s="35">
        <v>-7.03E-4</v>
      </c>
      <c r="O42" s="35">
        <v>-3.25E-4</v>
      </c>
      <c r="P42" s="35">
        <v>3.3E-5</v>
      </c>
      <c r="Q42" s="35">
        <v>4.1E-4</v>
      </c>
      <c r="R42" s="35">
        <v>5.98E-4</v>
      </c>
      <c r="S42" s="35">
        <v>7.19E-4</v>
      </c>
      <c r="T42" s="35">
        <v>7.85E-4</v>
      </c>
      <c r="U42" s="35">
        <v>6.33E-4</v>
      </c>
      <c r="V42" s="35">
        <v>5.61E-4</v>
      </c>
      <c r="W42" s="35">
        <v>4.56E-4</v>
      </c>
      <c r="X42" s="35">
        <v>3.04E-4</v>
      </c>
      <c r="Y42" s="35">
        <v>0.0</v>
      </c>
      <c r="Z42" s="35">
        <v>-4.61E-4</v>
      </c>
      <c r="AA42" s="35">
        <v>-0.001062</v>
      </c>
      <c r="AB42" s="35">
        <v>-0.001526</v>
      </c>
      <c r="AC42" s="35">
        <v>-0.001821</v>
      </c>
      <c r="AD42" s="35">
        <v>-0.002033</v>
      </c>
      <c r="AE42" s="35">
        <v>-0.002213</v>
      </c>
      <c r="AF42" s="35">
        <v>-0.002246</v>
      </c>
      <c r="AG42" s="35">
        <v>-0.001962</v>
      </c>
      <c r="AH42" s="35">
        <v>-0.001717</v>
      </c>
      <c r="AI42" s="35">
        <v>-0.001376</v>
      </c>
      <c r="AJ42" s="35">
        <v>-0.001144</v>
      </c>
      <c r="AK42" s="35">
        <v>-9.74E-4</v>
      </c>
      <c r="AL42" s="35">
        <v>-7.36E-4</v>
      </c>
      <c r="AM42" s="35">
        <v>-6.91E-4</v>
      </c>
    </row>
    <row r="43" ht="12.75" customHeight="1">
      <c r="A43" s="35">
        <v>-0.005778</v>
      </c>
      <c r="B43" s="35">
        <v>-0.005564</v>
      </c>
      <c r="C43" s="35">
        <v>-0.005316</v>
      </c>
      <c r="D43" s="35">
        <v>-0.005049</v>
      </c>
      <c r="E43" s="35">
        <v>-0.004738</v>
      </c>
      <c r="F43" s="35">
        <v>-0.0044</v>
      </c>
      <c r="G43" s="35">
        <v>-0.004074</v>
      </c>
      <c r="H43" s="35">
        <v>-0.003724</v>
      </c>
      <c r="I43" s="35">
        <v>-0.003243</v>
      </c>
      <c r="J43" s="35">
        <v>-0.002739</v>
      </c>
      <c r="K43" s="35">
        <v>-0.00225</v>
      </c>
      <c r="L43" s="35">
        <v>-0.001739</v>
      </c>
      <c r="M43" s="35">
        <v>-0.001248</v>
      </c>
      <c r="N43" s="35">
        <v>-8.39E-4</v>
      </c>
      <c r="O43" s="35">
        <v>-4.35E-4</v>
      </c>
      <c r="P43" s="35">
        <v>-6.7E-5</v>
      </c>
      <c r="Q43" s="35">
        <v>2.75E-4</v>
      </c>
      <c r="R43" s="35">
        <v>4.69E-4</v>
      </c>
      <c r="S43" s="35">
        <v>6.13E-4</v>
      </c>
      <c r="T43" s="35">
        <v>6.76E-4</v>
      </c>
      <c r="U43" s="35">
        <v>5.52E-4</v>
      </c>
      <c r="V43" s="35">
        <v>4.78E-4</v>
      </c>
      <c r="W43" s="35">
        <v>4.06E-4</v>
      </c>
      <c r="X43" s="35">
        <v>2.91E-4</v>
      </c>
      <c r="Y43" s="35">
        <v>0.0</v>
      </c>
      <c r="Z43" s="35">
        <v>-4.13E-4</v>
      </c>
      <c r="AA43" s="35">
        <v>-9.87E-4</v>
      </c>
      <c r="AB43" s="35">
        <v>-0.001409</v>
      </c>
      <c r="AC43" s="35">
        <v>-0.001679</v>
      </c>
      <c r="AD43" s="35">
        <v>-0.00186</v>
      </c>
      <c r="AE43" s="35">
        <v>-0.001994</v>
      </c>
      <c r="AF43" s="35">
        <v>-0.001996</v>
      </c>
      <c r="AG43" s="35">
        <v>-0.001712</v>
      </c>
      <c r="AH43" s="35">
        <v>-0.00143</v>
      </c>
      <c r="AI43" s="35">
        <v>-0.001106</v>
      </c>
      <c r="AJ43" s="35">
        <v>-8.5E-4</v>
      </c>
      <c r="AK43" s="35">
        <v>-6.8E-4</v>
      </c>
      <c r="AL43" s="35">
        <v>-4.43E-4</v>
      </c>
      <c r="AM43" s="35">
        <v>-3.74E-4</v>
      </c>
    </row>
    <row r="44" ht="12.75" customHeight="1">
      <c r="A44" s="35">
        <v>-0.006268</v>
      </c>
      <c r="B44" s="35">
        <v>-0.006012</v>
      </c>
      <c r="C44" s="35">
        <v>-0.005761</v>
      </c>
      <c r="D44" s="35">
        <v>-0.005413</v>
      </c>
      <c r="E44" s="35">
        <v>-0.005053</v>
      </c>
      <c r="F44" s="35">
        <v>-0.004683</v>
      </c>
      <c r="G44" s="35">
        <v>-0.004349</v>
      </c>
      <c r="H44" s="35">
        <v>-0.003969</v>
      </c>
      <c r="I44" s="35">
        <v>-0.003471</v>
      </c>
      <c r="J44" s="35">
        <v>-0.002964</v>
      </c>
      <c r="K44" s="35">
        <v>-0.002479</v>
      </c>
      <c r="L44" s="35">
        <v>-0.001979</v>
      </c>
      <c r="M44" s="35">
        <v>-0.001465</v>
      </c>
      <c r="N44" s="35">
        <v>-0.001023</v>
      </c>
      <c r="O44" s="35">
        <v>-6.57E-4</v>
      </c>
      <c r="P44" s="35">
        <v>-2.7E-4</v>
      </c>
      <c r="Q44" s="35">
        <v>1.0E-4</v>
      </c>
      <c r="R44" s="35">
        <v>2.91E-4</v>
      </c>
      <c r="S44" s="35">
        <v>4.55E-4</v>
      </c>
      <c r="T44" s="35">
        <v>5.6E-4</v>
      </c>
      <c r="U44" s="35">
        <v>4.64E-4</v>
      </c>
      <c r="V44" s="35">
        <v>3.87E-4</v>
      </c>
      <c r="W44" s="35">
        <v>3.25E-4</v>
      </c>
      <c r="X44" s="35">
        <v>2.31E-4</v>
      </c>
      <c r="Y44" s="35">
        <v>0.0</v>
      </c>
      <c r="Z44" s="35">
        <v>-3.85E-4</v>
      </c>
      <c r="AA44" s="35">
        <v>-9.23E-4</v>
      </c>
      <c r="AB44" s="35">
        <v>-0.001332</v>
      </c>
      <c r="AC44" s="35">
        <v>-0.001579</v>
      </c>
      <c r="AD44" s="35">
        <v>-0.00173</v>
      </c>
      <c r="AE44" s="35">
        <v>-0.001847</v>
      </c>
      <c r="AF44" s="35">
        <v>-0.001844</v>
      </c>
      <c r="AG44" s="35">
        <v>-0.001576</v>
      </c>
      <c r="AH44" s="35">
        <v>-0.001313</v>
      </c>
      <c r="AI44" s="35">
        <v>-0.00102</v>
      </c>
      <c r="AJ44" s="35">
        <v>-7.88E-4</v>
      </c>
      <c r="AK44" s="35">
        <v>-6.23E-4</v>
      </c>
      <c r="AL44" s="35">
        <v>-3.7E-4</v>
      </c>
      <c r="AM44" s="35">
        <v>-3.14E-4</v>
      </c>
    </row>
    <row r="45" ht="12.75" customHeight="1">
      <c r="A45" s="35">
        <v>-0.007476</v>
      </c>
      <c r="B45" s="35">
        <v>-0.007182</v>
      </c>
      <c r="C45" s="35">
        <v>-0.006837</v>
      </c>
      <c r="D45" s="35">
        <v>-0.00649</v>
      </c>
      <c r="E45" s="35">
        <v>-0.006118</v>
      </c>
      <c r="F45" s="35">
        <v>-0.005726</v>
      </c>
      <c r="G45" s="35">
        <v>-0.005316</v>
      </c>
      <c r="H45" s="35">
        <v>-0.004894</v>
      </c>
      <c r="I45" s="35">
        <v>-0.004358</v>
      </c>
      <c r="J45" s="35">
        <v>-0.003848</v>
      </c>
      <c r="K45" s="35">
        <v>-0.003321</v>
      </c>
      <c r="L45" s="35">
        <v>-0.0028</v>
      </c>
      <c r="M45" s="35">
        <v>-0.002307</v>
      </c>
      <c r="N45" s="35">
        <v>-0.001833</v>
      </c>
      <c r="O45" s="35">
        <v>-0.001416</v>
      </c>
      <c r="P45" s="35">
        <v>-0.001028</v>
      </c>
      <c r="Q45" s="35">
        <v>-5.79E-4</v>
      </c>
      <c r="R45" s="35">
        <v>-3.47E-4</v>
      </c>
      <c r="S45" s="35">
        <v>-1.45E-4</v>
      </c>
      <c r="T45" s="35">
        <v>3.0E-6</v>
      </c>
      <c r="U45" s="35">
        <v>4.0E-6</v>
      </c>
      <c r="V45" s="35">
        <v>2.7E-5</v>
      </c>
      <c r="W45" s="35">
        <v>8.0E-5</v>
      </c>
      <c r="X45" s="35">
        <v>1.12E-4</v>
      </c>
      <c r="Y45" s="35">
        <v>0.0</v>
      </c>
      <c r="Z45" s="35">
        <v>-2.29E-4</v>
      </c>
      <c r="AA45" s="35">
        <v>-4.49E-4</v>
      </c>
      <c r="AB45" s="35">
        <v>-5.62E-4</v>
      </c>
      <c r="AC45" s="35">
        <v>-5.12E-4</v>
      </c>
      <c r="AD45" s="35">
        <v>-3.36E-4</v>
      </c>
      <c r="AE45" s="35">
        <v>-1.57E-4</v>
      </c>
      <c r="AF45" s="35">
        <v>7.0E-5</v>
      </c>
      <c r="AG45" s="35">
        <v>4.81E-4</v>
      </c>
      <c r="AH45" s="35">
        <v>8.5E-4</v>
      </c>
      <c r="AI45" s="35">
        <v>0.001233</v>
      </c>
      <c r="AJ45" s="35">
        <v>0.001526</v>
      </c>
      <c r="AK45" s="35">
        <v>0.001752</v>
      </c>
      <c r="AL45" s="35">
        <v>0.002022</v>
      </c>
      <c r="AM45" s="35">
        <v>0.002104</v>
      </c>
    </row>
    <row r="46" ht="12.75" customHeight="1">
      <c r="A46" s="35">
        <v>-0.007562</v>
      </c>
      <c r="B46" s="35">
        <v>-0.007212</v>
      </c>
      <c r="C46" s="35">
        <v>-0.006863</v>
      </c>
      <c r="D46" s="35">
        <v>-0.006483</v>
      </c>
      <c r="E46" s="35">
        <v>-0.006098</v>
      </c>
      <c r="F46" s="35">
        <v>-0.005684</v>
      </c>
      <c r="G46" s="35">
        <v>-0.005287</v>
      </c>
      <c r="H46" s="35">
        <v>-0.004883</v>
      </c>
      <c r="I46" s="35">
        <v>-0.004348</v>
      </c>
      <c r="J46" s="35">
        <v>-0.003862</v>
      </c>
      <c r="K46" s="35">
        <v>-0.003333</v>
      </c>
      <c r="L46" s="35">
        <v>-0.002798</v>
      </c>
      <c r="M46" s="35">
        <v>-0.002298</v>
      </c>
      <c r="N46" s="35">
        <v>-0.001847</v>
      </c>
      <c r="O46" s="35">
        <v>-0.001428</v>
      </c>
      <c r="P46" s="35">
        <v>-0.001019</v>
      </c>
      <c r="Q46" s="35">
        <v>-5.59E-4</v>
      </c>
      <c r="R46" s="35">
        <v>-3.22E-4</v>
      </c>
      <c r="S46" s="35">
        <v>-1.36E-4</v>
      </c>
      <c r="T46" s="35">
        <v>-1.1E-5</v>
      </c>
      <c r="U46" s="35">
        <v>9.0E-6</v>
      </c>
      <c r="V46" s="35">
        <v>2.9E-5</v>
      </c>
      <c r="W46" s="35">
        <v>8.1E-5</v>
      </c>
      <c r="X46" s="35">
        <v>9.9E-5</v>
      </c>
      <c r="Y46" s="35">
        <v>0.0</v>
      </c>
      <c r="Z46" s="35">
        <v>-2.34E-4</v>
      </c>
      <c r="AA46" s="35">
        <v>-4.61E-4</v>
      </c>
      <c r="AB46" s="35">
        <v>-5.46E-4</v>
      </c>
      <c r="AC46" s="35">
        <v>-4.95E-4</v>
      </c>
      <c r="AD46" s="35">
        <v>-3.0E-4</v>
      </c>
      <c r="AE46" s="35">
        <v>-1.2E-4</v>
      </c>
      <c r="AF46" s="35">
        <v>1.67E-4</v>
      </c>
      <c r="AG46" s="35">
        <v>6.21E-4</v>
      </c>
      <c r="AH46" s="35">
        <v>0.001021</v>
      </c>
      <c r="AI46" s="35">
        <v>0.001404</v>
      </c>
      <c r="AJ46" s="35">
        <v>0.001728</v>
      </c>
      <c r="AK46" s="35">
        <v>0.00198</v>
      </c>
      <c r="AL46" s="35">
        <v>0.002256</v>
      </c>
      <c r="AM46" s="35">
        <v>0.002351</v>
      </c>
    </row>
    <row r="47" ht="12.75" customHeight="1">
      <c r="A47" s="35">
        <v>-0.007474</v>
      </c>
      <c r="B47" s="35">
        <v>-0.007142</v>
      </c>
      <c r="C47" s="35">
        <v>-0.006788</v>
      </c>
      <c r="D47" s="35">
        <v>-0.006442</v>
      </c>
      <c r="E47" s="35">
        <v>-0.006073</v>
      </c>
      <c r="F47" s="35">
        <v>-0.005671</v>
      </c>
      <c r="G47" s="35">
        <v>-0.005292</v>
      </c>
      <c r="H47" s="35">
        <v>-0.004865</v>
      </c>
      <c r="I47" s="35">
        <v>-0.004361</v>
      </c>
      <c r="J47" s="35">
        <v>-0.003866</v>
      </c>
      <c r="K47" s="35">
        <v>-0.003347</v>
      </c>
      <c r="L47" s="35">
        <v>-0.002836</v>
      </c>
      <c r="M47" s="35">
        <v>-0.002335</v>
      </c>
      <c r="N47" s="35">
        <v>-0.001887</v>
      </c>
      <c r="O47" s="35">
        <v>-0.001446</v>
      </c>
      <c r="P47" s="35">
        <v>-0.001051</v>
      </c>
      <c r="Q47" s="35">
        <v>-5.88E-4</v>
      </c>
      <c r="R47" s="35">
        <v>-3.59E-4</v>
      </c>
      <c r="S47" s="35">
        <v>-1.61E-4</v>
      </c>
      <c r="T47" s="35">
        <v>-4.7E-5</v>
      </c>
      <c r="U47" s="35">
        <v>-1.0E-5</v>
      </c>
      <c r="V47" s="35">
        <v>3.3E-5</v>
      </c>
      <c r="W47" s="35">
        <v>9.2E-5</v>
      </c>
      <c r="X47" s="35">
        <v>1.09E-4</v>
      </c>
      <c r="Y47" s="35">
        <v>0.0</v>
      </c>
      <c r="Z47" s="35">
        <v>-2.18E-4</v>
      </c>
      <c r="AA47" s="35">
        <v>-4.19E-4</v>
      </c>
      <c r="AB47" s="35">
        <v>-5.32E-4</v>
      </c>
      <c r="AC47" s="35">
        <v>-4.69E-4</v>
      </c>
      <c r="AD47" s="35">
        <v>-2.59E-4</v>
      </c>
      <c r="AE47" s="35">
        <v>-6.2E-5</v>
      </c>
      <c r="AF47" s="35">
        <v>2.37E-4</v>
      </c>
      <c r="AG47" s="35">
        <v>7.17E-4</v>
      </c>
      <c r="AH47" s="35">
        <v>0.001152</v>
      </c>
      <c r="AI47" s="35">
        <v>0.001582</v>
      </c>
      <c r="AJ47" s="35">
        <v>0.001913</v>
      </c>
      <c r="AK47" s="35">
        <v>0.002181</v>
      </c>
      <c r="AL47" s="35">
        <v>0.002479</v>
      </c>
      <c r="AM47" s="35">
        <v>0.00258</v>
      </c>
    </row>
    <row r="48" ht="12.75" customHeight="1">
      <c r="A48" s="35">
        <v>-0.007368</v>
      </c>
      <c r="B48" s="35">
        <v>-0.007059</v>
      </c>
      <c r="C48" s="35">
        <v>-0.006723</v>
      </c>
      <c r="D48" s="35">
        <v>-0.006363</v>
      </c>
      <c r="E48" s="35">
        <v>-0.005996</v>
      </c>
      <c r="F48" s="35">
        <v>-0.005602</v>
      </c>
      <c r="G48" s="35">
        <v>-0.005211</v>
      </c>
      <c r="H48" s="35">
        <v>-0.004775</v>
      </c>
      <c r="I48" s="35">
        <v>-0.004262</v>
      </c>
      <c r="J48" s="35">
        <v>-0.003747</v>
      </c>
      <c r="K48" s="35">
        <v>-0.003222</v>
      </c>
      <c r="L48" s="35">
        <v>-0.002705</v>
      </c>
      <c r="M48" s="35">
        <v>-0.002215</v>
      </c>
      <c r="N48" s="35">
        <v>-0.001771</v>
      </c>
      <c r="O48" s="35">
        <v>-0.00134</v>
      </c>
      <c r="P48" s="35">
        <v>-9.24E-4</v>
      </c>
      <c r="Q48" s="35">
        <v>-5.06E-4</v>
      </c>
      <c r="R48" s="35">
        <v>-2.76E-4</v>
      </c>
      <c r="S48" s="35">
        <v>-8.4E-5</v>
      </c>
      <c r="T48" s="35">
        <v>2.5E-5</v>
      </c>
      <c r="U48" s="35">
        <v>3.7E-5</v>
      </c>
      <c r="V48" s="35">
        <v>6.2E-5</v>
      </c>
      <c r="W48" s="35">
        <v>9.0E-5</v>
      </c>
      <c r="X48" s="35">
        <v>1.18E-4</v>
      </c>
      <c r="Y48" s="35">
        <v>0.0</v>
      </c>
      <c r="Z48" s="35">
        <v>-2.56E-4</v>
      </c>
      <c r="AA48" s="35">
        <v>-4.64E-4</v>
      </c>
      <c r="AB48" s="35">
        <v>-5.51E-4</v>
      </c>
      <c r="AC48" s="35">
        <v>-4.93E-4</v>
      </c>
      <c r="AD48" s="35">
        <v>-2.9E-4</v>
      </c>
      <c r="AE48" s="35">
        <v>-7.4E-5</v>
      </c>
      <c r="AF48" s="35">
        <v>2.36E-4</v>
      </c>
      <c r="AG48" s="35">
        <v>7.51E-4</v>
      </c>
      <c r="AH48" s="35">
        <v>0.001205</v>
      </c>
      <c r="AI48" s="35">
        <v>0.001639</v>
      </c>
      <c r="AJ48" s="35">
        <v>0.00198</v>
      </c>
      <c r="AK48" s="35">
        <v>0.002261</v>
      </c>
      <c r="AL48" s="35">
        <v>0.00256</v>
      </c>
      <c r="AM48" s="35">
        <v>0.002667</v>
      </c>
    </row>
    <row r="49" ht="12.75" customHeight="1">
      <c r="A49" s="35">
        <v>-0.007268</v>
      </c>
      <c r="B49" s="35">
        <v>-0.006918</v>
      </c>
      <c r="C49" s="35">
        <v>-0.006575</v>
      </c>
      <c r="D49" s="35">
        <v>-0.006215</v>
      </c>
      <c r="E49" s="35">
        <v>-0.005834</v>
      </c>
      <c r="F49" s="35">
        <v>-0.005442</v>
      </c>
      <c r="G49" s="35">
        <v>-0.005054</v>
      </c>
      <c r="H49" s="35">
        <v>-0.004648</v>
      </c>
      <c r="I49" s="35">
        <v>-0.004141</v>
      </c>
      <c r="J49" s="35">
        <v>-0.00367</v>
      </c>
      <c r="K49" s="35">
        <v>-0.003161</v>
      </c>
      <c r="L49" s="35">
        <v>-0.002636</v>
      </c>
      <c r="M49" s="35">
        <v>-0.002143</v>
      </c>
      <c r="N49" s="35">
        <v>-0.001711</v>
      </c>
      <c r="O49" s="35">
        <v>-0.001293</v>
      </c>
      <c r="P49" s="35">
        <v>-8.73E-4</v>
      </c>
      <c r="Q49" s="35">
        <v>-4.35E-4</v>
      </c>
      <c r="R49" s="35">
        <v>-2.2E-4</v>
      </c>
      <c r="S49" s="35">
        <v>-5.7E-5</v>
      </c>
      <c r="T49" s="35">
        <v>6.5E-5</v>
      </c>
      <c r="U49" s="35">
        <v>7.8E-5</v>
      </c>
      <c r="V49" s="35">
        <v>9.8E-5</v>
      </c>
      <c r="W49" s="35">
        <v>1.37E-4</v>
      </c>
      <c r="X49" s="35">
        <v>1.48E-4</v>
      </c>
      <c r="Y49" s="35">
        <v>0.0</v>
      </c>
      <c r="Z49" s="35">
        <v>-2.5E-4</v>
      </c>
      <c r="AA49" s="35">
        <v>-4.73E-4</v>
      </c>
      <c r="AB49" s="35">
        <v>-5.76E-4</v>
      </c>
      <c r="AC49" s="35">
        <v>-5.27E-4</v>
      </c>
      <c r="AD49" s="35">
        <v>-3.19E-4</v>
      </c>
      <c r="AE49" s="35">
        <v>-1.27E-4</v>
      </c>
      <c r="AF49" s="35">
        <v>2.05E-4</v>
      </c>
      <c r="AG49" s="35">
        <v>7.49E-4</v>
      </c>
      <c r="AH49" s="35">
        <v>0.001206</v>
      </c>
      <c r="AI49" s="35">
        <v>0.001652</v>
      </c>
      <c r="AJ49" s="35">
        <v>0.002019</v>
      </c>
      <c r="AK49" s="35">
        <v>0.002302</v>
      </c>
      <c r="AL49" s="35">
        <v>0.002618</v>
      </c>
      <c r="AM49" s="35">
        <v>0.002732</v>
      </c>
    </row>
    <row r="50" ht="12.75" customHeight="1">
      <c r="A50" s="35">
        <v>-0.00704</v>
      </c>
      <c r="B50" s="35">
        <v>-0.006729</v>
      </c>
      <c r="C50" s="35">
        <v>-0.006407</v>
      </c>
      <c r="D50" s="35">
        <v>-0.006089</v>
      </c>
      <c r="E50" s="35">
        <v>-0.005751</v>
      </c>
      <c r="F50" s="35">
        <v>-0.005363</v>
      </c>
      <c r="G50" s="35">
        <v>-0.004988</v>
      </c>
      <c r="H50" s="35">
        <v>-0.004568</v>
      </c>
      <c r="I50" s="35">
        <v>-0.004058</v>
      </c>
      <c r="J50" s="35">
        <v>-0.003566</v>
      </c>
      <c r="K50" s="35">
        <v>-0.003059</v>
      </c>
      <c r="L50" s="35">
        <v>-0.002571</v>
      </c>
      <c r="M50" s="35">
        <v>-0.002054</v>
      </c>
      <c r="N50" s="35">
        <v>-0.001606</v>
      </c>
      <c r="O50" s="35">
        <v>-0.001193</v>
      </c>
      <c r="P50" s="35">
        <v>-7.74E-4</v>
      </c>
      <c r="Q50" s="35">
        <v>-3.54E-4</v>
      </c>
      <c r="R50" s="35">
        <v>-1.71E-4</v>
      </c>
      <c r="S50" s="35">
        <v>-1.0E-5</v>
      </c>
      <c r="T50" s="35">
        <v>1.14E-4</v>
      </c>
      <c r="U50" s="35">
        <v>1.03E-4</v>
      </c>
      <c r="V50" s="35">
        <v>1.21E-4</v>
      </c>
      <c r="W50" s="35">
        <v>1.55E-4</v>
      </c>
      <c r="X50" s="35">
        <v>1.49E-4</v>
      </c>
      <c r="Y50" s="35">
        <v>0.0</v>
      </c>
      <c r="Z50" s="35">
        <v>-2.52E-4</v>
      </c>
      <c r="AA50" s="35">
        <v>-4.9E-4</v>
      </c>
      <c r="AB50" s="35">
        <v>-5.91E-4</v>
      </c>
      <c r="AC50" s="35">
        <v>-5.41E-4</v>
      </c>
      <c r="AD50" s="35">
        <v>-3.51E-4</v>
      </c>
      <c r="AE50" s="35">
        <v>-1.41E-4</v>
      </c>
      <c r="AF50" s="35">
        <v>1.78E-4</v>
      </c>
      <c r="AG50" s="35">
        <v>7.08E-4</v>
      </c>
      <c r="AH50" s="35">
        <v>0.001201</v>
      </c>
      <c r="AI50" s="35">
        <v>0.001688</v>
      </c>
      <c r="AJ50" s="35">
        <v>0.002045</v>
      </c>
      <c r="AK50" s="35">
        <v>0.002352</v>
      </c>
      <c r="AL50" s="35">
        <v>0.002671</v>
      </c>
      <c r="AM50" s="35">
        <v>0.002794</v>
      </c>
    </row>
    <row r="51" ht="12.75" customHeight="1">
      <c r="A51" s="35">
        <v>-0.006913</v>
      </c>
      <c r="B51" s="35">
        <v>-0.006615</v>
      </c>
      <c r="C51" s="35">
        <v>-0.006289</v>
      </c>
      <c r="D51" s="35">
        <v>-0.005967</v>
      </c>
      <c r="E51" s="35">
        <v>-0.005611</v>
      </c>
      <c r="F51" s="35">
        <v>-0.005242</v>
      </c>
      <c r="G51" s="35">
        <v>-0.004886</v>
      </c>
      <c r="H51" s="35">
        <v>-0.004469</v>
      </c>
      <c r="I51" s="35">
        <v>-0.003966</v>
      </c>
      <c r="J51" s="35">
        <v>-0.003485</v>
      </c>
      <c r="K51" s="35">
        <v>-0.002993</v>
      </c>
      <c r="L51" s="35">
        <v>-0.002509</v>
      </c>
      <c r="M51" s="35">
        <v>-0.002015</v>
      </c>
      <c r="N51" s="35">
        <v>-0.001568</v>
      </c>
      <c r="O51" s="35">
        <v>-0.001153</v>
      </c>
      <c r="P51" s="35">
        <v>-7.27E-4</v>
      </c>
      <c r="Q51" s="35">
        <v>-3.27E-4</v>
      </c>
      <c r="R51" s="35">
        <v>-1.24E-4</v>
      </c>
      <c r="S51" s="35">
        <v>6.2E-5</v>
      </c>
      <c r="T51" s="35">
        <v>1.74E-4</v>
      </c>
      <c r="U51" s="35">
        <v>1.33E-4</v>
      </c>
      <c r="V51" s="35">
        <v>1.27E-4</v>
      </c>
      <c r="W51" s="35">
        <v>1.41E-4</v>
      </c>
      <c r="X51" s="35">
        <v>1.33E-4</v>
      </c>
      <c r="Y51" s="35">
        <v>0.0</v>
      </c>
      <c r="Z51" s="35">
        <v>-2.85E-4</v>
      </c>
      <c r="AA51" s="35">
        <v>-5.36E-4</v>
      </c>
      <c r="AB51" s="35">
        <v>-6.29E-4</v>
      </c>
      <c r="AC51" s="35">
        <v>-5.92E-4</v>
      </c>
      <c r="AD51" s="35">
        <v>-4.2E-4</v>
      </c>
      <c r="AE51" s="35">
        <v>-2.25E-4</v>
      </c>
      <c r="AF51" s="35">
        <v>1.09E-4</v>
      </c>
      <c r="AG51" s="35">
        <v>6.37E-4</v>
      </c>
      <c r="AH51" s="35">
        <v>0.001142</v>
      </c>
      <c r="AI51" s="35">
        <v>0.001605</v>
      </c>
      <c r="AJ51" s="35">
        <v>0.001968</v>
      </c>
      <c r="AK51" s="35">
        <v>0.002253</v>
      </c>
      <c r="AL51" s="35">
        <v>0.002573</v>
      </c>
      <c r="AM51" s="35">
        <v>0.002699</v>
      </c>
    </row>
    <row r="52" ht="12.75" customHeight="1">
      <c r="A52" s="35">
        <v>-0.006745</v>
      </c>
      <c r="B52" s="35">
        <v>-0.006412</v>
      </c>
      <c r="C52" s="35">
        <v>-0.00611</v>
      </c>
      <c r="D52" s="35">
        <v>-0.005802</v>
      </c>
      <c r="E52" s="35">
        <v>-0.005468</v>
      </c>
      <c r="F52" s="35">
        <v>-0.005094</v>
      </c>
      <c r="G52" s="35">
        <v>-0.004779</v>
      </c>
      <c r="H52" s="35">
        <v>-0.004389</v>
      </c>
      <c r="I52" s="35">
        <v>-0.003893</v>
      </c>
      <c r="J52" s="35">
        <v>-0.003436</v>
      </c>
      <c r="K52" s="35">
        <v>-0.002939</v>
      </c>
      <c r="L52" s="35">
        <v>-0.002441</v>
      </c>
      <c r="M52" s="35">
        <v>-0.001944</v>
      </c>
      <c r="N52" s="35">
        <v>-0.001525</v>
      </c>
      <c r="O52" s="35">
        <v>-0.001119</v>
      </c>
      <c r="P52" s="35">
        <v>-7.08E-4</v>
      </c>
      <c r="Q52" s="35">
        <v>-3.03E-4</v>
      </c>
      <c r="R52" s="35">
        <v>-1.29E-4</v>
      </c>
      <c r="S52" s="35">
        <v>3.7E-5</v>
      </c>
      <c r="T52" s="35">
        <v>1.46E-4</v>
      </c>
      <c r="U52" s="35">
        <v>1.52E-4</v>
      </c>
      <c r="V52" s="35">
        <v>1.69E-4</v>
      </c>
      <c r="W52" s="35">
        <v>1.79E-4</v>
      </c>
      <c r="X52" s="35">
        <v>1.51E-4</v>
      </c>
      <c r="Y52" s="35">
        <v>0.0</v>
      </c>
      <c r="Z52" s="35">
        <v>-2.68E-4</v>
      </c>
      <c r="AA52" s="35">
        <v>-5.32E-4</v>
      </c>
      <c r="AB52" s="35">
        <v>-6.51E-4</v>
      </c>
      <c r="AC52" s="35">
        <v>-6.03E-4</v>
      </c>
      <c r="AD52" s="35">
        <v>-4.38E-4</v>
      </c>
      <c r="AE52" s="35">
        <v>-2.64E-4</v>
      </c>
      <c r="AF52" s="35">
        <v>7.5E-5</v>
      </c>
      <c r="AG52" s="35">
        <v>5.85E-4</v>
      </c>
      <c r="AH52" s="35">
        <v>0.00106</v>
      </c>
      <c r="AI52" s="35">
        <v>0.001519</v>
      </c>
      <c r="AJ52" s="35">
        <v>0.001904</v>
      </c>
      <c r="AK52" s="35">
        <v>0.002203</v>
      </c>
      <c r="AL52" s="35">
        <v>0.002525</v>
      </c>
      <c r="AM52" s="35">
        <v>0.002661</v>
      </c>
    </row>
    <row r="53" ht="12.75" customHeight="1">
      <c r="A53" s="35">
        <v>-0.00665</v>
      </c>
      <c r="B53" s="35">
        <v>-0.006336</v>
      </c>
      <c r="C53" s="35">
        <v>-0.006047</v>
      </c>
      <c r="D53" s="35">
        <v>-0.005752</v>
      </c>
      <c r="E53" s="35">
        <v>-0.005425</v>
      </c>
      <c r="F53" s="35">
        <v>-0.00505</v>
      </c>
      <c r="G53" s="35">
        <v>-0.004711</v>
      </c>
      <c r="H53" s="35">
        <v>-0.00432</v>
      </c>
      <c r="I53" s="35">
        <v>-0.003818</v>
      </c>
      <c r="J53" s="35">
        <v>-0.003347</v>
      </c>
      <c r="K53" s="35">
        <v>-0.002883</v>
      </c>
      <c r="L53" s="35">
        <v>-0.002414</v>
      </c>
      <c r="M53" s="35">
        <v>-0.001917</v>
      </c>
      <c r="N53" s="35">
        <v>-0.001471</v>
      </c>
      <c r="O53" s="35">
        <v>-0.001068</v>
      </c>
      <c r="P53" s="35">
        <v>-6.69E-4</v>
      </c>
      <c r="Q53" s="35">
        <v>-2.98E-4</v>
      </c>
      <c r="R53" s="35">
        <v>-1.24E-4</v>
      </c>
      <c r="S53" s="35">
        <v>3.5E-5</v>
      </c>
      <c r="T53" s="35">
        <v>1.44E-4</v>
      </c>
      <c r="U53" s="35">
        <v>1.07E-4</v>
      </c>
      <c r="V53" s="35">
        <v>1.72E-4</v>
      </c>
      <c r="W53" s="35">
        <v>1.89E-4</v>
      </c>
      <c r="X53" s="35">
        <v>1.67E-4</v>
      </c>
      <c r="Y53" s="35">
        <v>0.0</v>
      </c>
      <c r="Z53" s="35">
        <v>-2.67E-4</v>
      </c>
      <c r="AA53" s="35">
        <v>-5.38E-4</v>
      </c>
      <c r="AB53" s="35">
        <v>-6.59E-4</v>
      </c>
      <c r="AC53" s="35">
        <v>-6.2E-4</v>
      </c>
      <c r="AD53" s="35">
        <v>-4.81E-4</v>
      </c>
      <c r="AE53" s="35">
        <v>-2.79E-4</v>
      </c>
      <c r="AF53" s="35">
        <v>-6.0E-6</v>
      </c>
      <c r="AG53" s="35">
        <v>5.01E-4</v>
      </c>
      <c r="AH53" s="35">
        <v>9.88E-4</v>
      </c>
      <c r="AI53" s="35">
        <v>0.00145</v>
      </c>
      <c r="AJ53" s="35">
        <v>0.001824</v>
      </c>
      <c r="AK53" s="35">
        <v>0.002123</v>
      </c>
      <c r="AL53" s="35">
        <v>0.002439</v>
      </c>
      <c r="AM53" s="35">
        <v>0.002578</v>
      </c>
    </row>
    <row r="54" ht="12.75" customHeight="1">
      <c r="A54" s="35">
        <v>-0.006526</v>
      </c>
      <c r="B54" s="35">
        <v>-0.006219</v>
      </c>
      <c r="C54" s="35">
        <v>-0.00592</v>
      </c>
      <c r="D54" s="35">
        <v>-0.005629</v>
      </c>
      <c r="E54" s="35">
        <v>-0.005302</v>
      </c>
      <c r="F54" s="35">
        <v>-0.004947</v>
      </c>
      <c r="G54" s="35">
        <v>-0.004632</v>
      </c>
      <c r="H54" s="35">
        <v>-0.004239</v>
      </c>
      <c r="I54" s="35">
        <v>-0.003752</v>
      </c>
      <c r="J54" s="35">
        <v>-0.003298</v>
      </c>
      <c r="K54" s="35">
        <v>-0.002824</v>
      </c>
      <c r="L54" s="35">
        <v>-0.002337</v>
      </c>
      <c r="M54" s="35">
        <v>-0.001842</v>
      </c>
      <c r="N54" s="35">
        <v>-0.001432</v>
      </c>
      <c r="O54" s="35">
        <v>-0.001018</v>
      </c>
      <c r="P54" s="35">
        <v>-6.13E-4</v>
      </c>
      <c r="Q54" s="35">
        <v>-2.65E-4</v>
      </c>
      <c r="R54" s="35">
        <v>-7.0E-5</v>
      </c>
      <c r="S54" s="35">
        <v>6.5E-5</v>
      </c>
      <c r="T54" s="35">
        <v>1.84E-4</v>
      </c>
      <c r="U54" s="35">
        <v>1.59E-4</v>
      </c>
      <c r="V54" s="35">
        <v>1.84E-4</v>
      </c>
      <c r="W54" s="35">
        <v>1.78E-4</v>
      </c>
      <c r="X54" s="35">
        <v>1.58E-4</v>
      </c>
      <c r="Y54" s="35">
        <v>0.0</v>
      </c>
      <c r="Z54" s="35">
        <v>-2.82E-4</v>
      </c>
      <c r="AA54" s="35">
        <v>-5.55E-4</v>
      </c>
      <c r="AB54" s="35">
        <v>-6.79E-4</v>
      </c>
      <c r="AC54" s="35">
        <v>-6.27E-4</v>
      </c>
      <c r="AD54" s="35">
        <v>-5.11E-4</v>
      </c>
      <c r="AE54" s="35">
        <v>-3.55E-4</v>
      </c>
      <c r="AF54" s="35">
        <v>-4.8E-5</v>
      </c>
      <c r="AG54" s="35">
        <v>4.37E-4</v>
      </c>
      <c r="AH54" s="35">
        <v>8.9E-4</v>
      </c>
      <c r="AI54" s="35">
        <v>0.00134</v>
      </c>
      <c r="AJ54" s="35">
        <v>0.001697</v>
      </c>
      <c r="AK54" s="35">
        <v>0.002006</v>
      </c>
      <c r="AL54" s="35">
        <v>0.00232</v>
      </c>
      <c r="AM54" s="35">
        <v>0.002471</v>
      </c>
    </row>
    <row r="55" ht="12.75" customHeight="1">
      <c r="A55" s="35">
        <v>-0.006319</v>
      </c>
      <c r="B55" s="35">
        <v>-0.006031</v>
      </c>
      <c r="C55" s="35">
        <v>-0.005755</v>
      </c>
      <c r="D55" s="35">
        <v>-0.005475</v>
      </c>
      <c r="E55" s="35">
        <v>-0.00516</v>
      </c>
      <c r="F55" s="35">
        <v>-0.004808</v>
      </c>
      <c r="G55" s="35">
        <v>-0.004511</v>
      </c>
      <c r="H55" s="35">
        <v>-0.004154</v>
      </c>
      <c r="I55" s="35">
        <v>-0.003687</v>
      </c>
      <c r="J55" s="35">
        <v>-0.003252</v>
      </c>
      <c r="K55" s="35">
        <v>-0.002768</v>
      </c>
      <c r="L55" s="35">
        <v>-0.002276</v>
      </c>
      <c r="M55" s="35">
        <v>-0.001799</v>
      </c>
      <c r="N55" s="35">
        <v>-0.001386</v>
      </c>
      <c r="O55" s="35">
        <v>-9.8E-4</v>
      </c>
      <c r="P55" s="35">
        <v>-5.6E-4</v>
      </c>
      <c r="Q55" s="35">
        <v>-1.83E-4</v>
      </c>
      <c r="R55" s="35">
        <v>2.9E-5</v>
      </c>
      <c r="S55" s="35">
        <v>1.74E-4</v>
      </c>
      <c r="T55" s="35">
        <v>2.84E-4</v>
      </c>
      <c r="U55" s="35">
        <v>2.37E-4</v>
      </c>
      <c r="V55" s="35">
        <v>2.26E-4</v>
      </c>
      <c r="W55" s="35">
        <v>2.08E-4</v>
      </c>
      <c r="X55" s="35">
        <v>1.63E-4</v>
      </c>
      <c r="Y55" s="35">
        <v>0.0</v>
      </c>
      <c r="Z55" s="35">
        <v>-2.74E-4</v>
      </c>
      <c r="AA55" s="35">
        <v>-5.56E-4</v>
      </c>
      <c r="AB55" s="35">
        <v>-7.19E-4</v>
      </c>
      <c r="AC55" s="35">
        <v>-6.71E-4</v>
      </c>
      <c r="AD55" s="35">
        <v>-5.63E-4</v>
      </c>
      <c r="AE55" s="35">
        <v>-4.2E-4</v>
      </c>
      <c r="AF55" s="35">
        <v>-1.37E-4</v>
      </c>
      <c r="AG55" s="35">
        <v>3.37E-4</v>
      </c>
      <c r="AH55" s="35">
        <v>7.58E-4</v>
      </c>
      <c r="AI55" s="35">
        <v>0.001206</v>
      </c>
      <c r="AJ55" s="35">
        <v>0.00155</v>
      </c>
      <c r="AK55" s="35">
        <v>0.00184</v>
      </c>
      <c r="AL55" s="35">
        <v>0.002187</v>
      </c>
      <c r="AM55" s="35">
        <v>0.002331</v>
      </c>
    </row>
    <row r="56" ht="12.75" customHeight="1">
      <c r="A56" s="35">
        <v>-0.006245</v>
      </c>
      <c r="B56" s="35">
        <v>-0.005993</v>
      </c>
      <c r="C56" s="35">
        <v>-0.005719</v>
      </c>
      <c r="D56" s="35">
        <v>-0.005434</v>
      </c>
      <c r="E56" s="35">
        <v>-0.005125</v>
      </c>
      <c r="F56" s="35">
        <v>-0.00478</v>
      </c>
      <c r="G56" s="35">
        <v>-0.004458</v>
      </c>
      <c r="H56" s="35">
        <v>-0.004069</v>
      </c>
      <c r="I56" s="35">
        <v>-0.003586</v>
      </c>
      <c r="J56" s="35">
        <v>-0.003134</v>
      </c>
      <c r="K56" s="35">
        <v>-0.002696</v>
      </c>
      <c r="L56" s="35">
        <v>-0.002199</v>
      </c>
      <c r="M56" s="35">
        <v>-0.001698</v>
      </c>
      <c r="N56" s="35">
        <v>-0.001283</v>
      </c>
      <c r="O56" s="35">
        <v>-8.73E-4</v>
      </c>
      <c r="P56" s="35">
        <v>-4.92E-4</v>
      </c>
      <c r="Q56" s="35">
        <v>-1.67E-4</v>
      </c>
      <c r="R56" s="35">
        <v>3.0E-5</v>
      </c>
      <c r="S56" s="35">
        <v>1.77E-4</v>
      </c>
      <c r="T56" s="35">
        <v>3.01E-4</v>
      </c>
      <c r="U56" s="35">
        <v>2.41E-4</v>
      </c>
      <c r="V56" s="35">
        <v>2.51E-4</v>
      </c>
      <c r="W56" s="35">
        <v>2.32E-4</v>
      </c>
      <c r="X56" s="35">
        <v>1.79E-4</v>
      </c>
      <c r="Y56" s="35">
        <v>0.0</v>
      </c>
      <c r="Z56" s="35">
        <v>-2.85E-4</v>
      </c>
      <c r="AA56" s="35">
        <v>-5.81E-4</v>
      </c>
      <c r="AB56" s="35">
        <v>-7.12E-4</v>
      </c>
      <c r="AC56" s="35">
        <v>-6.9E-4</v>
      </c>
      <c r="AD56" s="35">
        <v>-5.84E-4</v>
      </c>
      <c r="AE56" s="35">
        <v>-4.42E-4</v>
      </c>
      <c r="AF56" s="35">
        <v>-2.14E-4</v>
      </c>
      <c r="AG56" s="35">
        <v>2.38E-4</v>
      </c>
      <c r="AH56" s="35">
        <v>6.58E-4</v>
      </c>
      <c r="AI56" s="35">
        <v>0.001097</v>
      </c>
      <c r="AJ56" s="35">
        <v>0.001429</v>
      </c>
      <c r="AK56" s="35">
        <v>0.001718</v>
      </c>
      <c r="AL56" s="35">
        <v>0.002043</v>
      </c>
      <c r="AM56" s="35">
        <v>0.002195</v>
      </c>
    </row>
    <row r="57" ht="12.75" customHeight="1">
      <c r="A57" s="35">
        <v>-0.006131</v>
      </c>
      <c r="B57" s="35">
        <v>-0.005844</v>
      </c>
      <c r="C57" s="35">
        <v>-0.005555</v>
      </c>
      <c r="D57" s="35">
        <v>-0.005242</v>
      </c>
      <c r="E57" s="35">
        <v>-0.004922</v>
      </c>
      <c r="F57" s="35">
        <v>-0.004578</v>
      </c>
      <c r="G57" s="35">
        <v>-0.00428</v>
      </c>
      <c r="H57" s="35">
        <v>-0.003945</v>
      </c>
      <c r="I57" s="35">
        <v>-0.003476</v>
      </c>
      <c r="J57" s="35">
        <v>-0.003068</v>
      </c>
      <c r="K57" s="35">
        <v>-0.002612</v>
      </c>
      <c r="L57" s="35">
        <v>-0.002127</v>
      </c>
      <c r="M57" s="35">
        <v>-0.001646</v>
      </c>
      <c r="N57" s="35">
        <v>-0.00125</v>
      </c>
      <c r="O57" s="35">
        <v>-8.83E-4</v>
      </c>
      <c r="P57" s="35">
        <v>-5.01E-4</v>
      </c>
      <c r="Q57" s="35">
        <v>-1.34E-4</v>
      </c>
      <c r="R57" s="35">
        <v>6.8E-5</v>
      </c>
      <c r="S57" s="35">
        <v>2.05E-4</v>
      </c>
      <c r="T57" s="35">
        <v>3.15E-4</v>
      </c>
      <c r="U57" s="35">
        <v>2.51E-4</v>
      </c>
      <c r="V57" s="35">
        <v>2.4E-4</v>
      </c>
      <c r="W57" s="35">
        <v>2.35E-4</v>
      </c>
      <c r="X57" s="35">
        <v>1.71E-4</v>
      </c>
      <c r="Y57" s="35">
        <v>0.0</v>
      </c>
      <c r="Z57" s="35">
        <v>-2.78E-4</v>
      </c>
      <c r="AA57" s="35">
        <v>-5.83E-4</v>
      </c>
      <c r="AB57" s="35">
        <v>-7.35E-4</v>
      </c>
      <c r="AC57" s="35">
        <v>-7.33E-4</v>
      </c>
      <c r="AD57" s="35">
        <v>-6.35E-4</v>
      </c>
      <c r="AE57" s="35">
        <v>-5.3E-4</v>
      </c>
      <c r="AF57" s="35">
        <v>-2.92E-4</v>
      </c>
      <c r="AG57" s="35">
        <v>1.48E-4</v>
      </c>
      <c r="AH57" s="35">
        <v>5.1E-4</v>
      </c>
      <c r="AI57" s="35">
        <v>9.33E-4</v>
      </c>
      <c r="AJ57" s="35">
        <v>0.001252</v>
      </c>
      <c r="AK57" s="35">
        <v>0.00152</v>
      </c>
      <c r="AL57" s="35">
        <v>0.001854</v>
      </c>
      <c r="AM57" s="35">
        <v>0.002005</v>
      </c>
    </row>
    <row r="58" ht="12.75" customHeight="1">
      <c r="A58" s="35">
        <v>-0.005938</v>
      </c>
      <c r="B58" s="35">
        <v>-0.005683</v>
      </c>
      <c r="C58" s="35">
        <v>-0.005436</v>
      </c>
      <c r="D58" s="35">
        <v>-0.00517</v>
      </c>
      <c r="E58" s="35">
        <v>-0.004888</v>
      </c>
      <c r="F58" s="35">
        <v>-0.004563</v>
      </c>
      <c r="G58" s="35">
        <v>-0.004261</v>
      </c>
      <c r="H58" s="35">
        <v>-0.003912</v>
      </c>
      <c r="I58" s="35">
        <v>-0.003456</v>
      </c>
      <c r="J58" s="35">
        <v>-0.003037</v>
      </c>
      <c r="K58" s="35">
        <v>-0.002579</v>
      </c>
      <c r="L58" s="35">
        <v>-0.0021</v>
      </c>
      <c r="M58" s="35">
        <v>-0.001597</v>
      </c>
      <c r="N58" s="35">
        <v>-0.001223</v>
      </c>
      <c r="O58" s="35">
        <v>-8.29E-4</v>
      </c>
      <c r="P58" s="35">
        <v>-4.62E-4</v>
      </c>
      <c r="Q58" s="35">
        <v>-1.04E-4</v>
      </c>
      <c r="R58" s="35">
        <v>9.7E-5</v>
      </c>
      <c r="S58" s="35">
        <v>2.23E-4</v>
      </c>
      <c r="T58" s="35">
        <v>3.37E-4</v>
      </c>
      <c r="U58" s="35">
        <v>2.7E-4</v>
      </c>
      <c r="V58" s="35">
        <v>2.73E-4</v>
      </c>
      <c r="W58" s="35">
        <v>2.61E-4</v>
      </c>
      <c r="X58" s="35">
        <v>1.96E-4</v>
      </c>
      <c r="Y58" s="35">
        <v>0.0</v>
      </c>
      <c r="Z58" s="35">
        <v>-2.58E-4</v>
      </c>
      <c r="AA58" s="35">
        <v>-5.67E-4</v>
      </c>
      <c r="AB58" s="35">
        <v>-7.59E-4</v>
      </c>
      <c r="AC58" s="35">
        <v>-7.48E-4</v>
      </c>
      <c r="AD58" s="35">
        <v>-6.84E-4</v>
      </c>
      <c r="AE58" s="35">
        <v>-5.9E-4</v>
      </c>
      <c r="AF58" s="35">
        <v>-3.8E-4</v>
      </c>
      <c r="AG58" s="35">
        <v>1.4E-5</v>
      </c>
      <c r="AH58" s="35">
        <v>3.78E-4</v>
      </c>
      <c r="AI58" s="35">
        <v>7.67E-4</v>
      </c>
      <c r="AJ58" s="35">
        <v>0.00108</v>
      </c>
      <c r="AK58" s="35">
        <v>0.001339</v>
      </c>
      <c r="AL58" s="35">
        <v>0.001689</v>
      </c>
      <c r="AM58" s="35">
        <v>0.00185</v>
      </c>
    </row>
    <row r="59" ht="12.75" customHeight="1">
      <c r="A59" s="35">
        <v>-0.005989</v>
      </c>
      <c r="B59" s="35">
        <v>-0.005738</v>
      </c>
      <c r="C59" s="35">
        <v>-0.005481</v>
      </c>
      <c r="D59" s="35">
        <v>-0.00517</v>
      </c>
      <c r="E59" s="35">
        <v>-0.004875</v>
      </c>
      <c r="F59" s="35">
        <v>-0.004555</v>
      </c>
      <c r="G59" s="35">
        <v>-0.004227</v>
      </c>
      <c r="H59" s="35">
        <v>-0.003868</v>
      </c>
      <c r="I59" s="35">
        <v>-0.003394</v>
      </c>
      <c r="J59" s="35">
        <v>-0.002982</v>
      </c>
      <c r="K59" s="35">
        <v>-0.002567</v>
      </c>
      <c r="L59" s="35">
        <v>-0.002089</v>
      </c>
      <c r="M59" s="35">
        <v>-0.001604</v>
      </c>
      <c r="N59" s="35">
        <v>-0.001224</v>
      </c>
      <c r="O59" s="35">
        <v>-8.68E-4</v>
      </c>
      <c r="P59" s="35">
        <v>-5.23E-4</v>
      </c>
      <c r="Q59" s="35">
        <v>-1.68E-4</v>
      </c>
      <c r="R59" s="35">
        <v>3.8E-5</v>
      </c>
      <c r="S59" s="35">
        <v>1.78E-4</v>
      </c>
      <c r="T59" s="35">
        <v>3.01E-4</v>
      </c>
      <c r="U59" s="35">
        <v>2.32E-4</v>
      </c>
      <c r="V59" s="35">
        <v>2.47E-4</v>
      </c>
      <c r="W59" s="35">
        <v>2.27E-4</v>
      </c>
      <c r="X59" s="35">
        <v>1.87E-4</v>
      </c>
      <c r="Y59" s="35">
        <v>0.0</v>
      </c>
      <c r="Z59" s="35">
        <v>-2.76E-4</v>
      </c>
      <c r="AA59" s="35">
        <v>-5.92E-4</v>
      </c>
      <c r="AB59" s="35">
        <v>-7.57E-4</v>
      </c>
      <c r="AC59" s="35">
        <v>-7.78E-4</v>
      </c>
      <c r="AD59" s="35">
        <v>-7.17E-4</v>
      </c>
      <c r="AE59" s="35">
        <v>-6.56E-4</v>
      </c>
      <c r="AF59" s="35">
        <v>-4.73E-4</v>
      </c>
      <c r="AG59" s="35">
        <v>-7.2E-5</v>
      </c>
      <c r="AH59" s="35">
        <v>2.57E-4</v>
      </c>
      <c r="AI59" s="35">
        <v>6.41E-4</v>
      </c>
      <c r="AJ59" s="35">
        <v>9.31E-4</v>
      </c>
      <c r="AK59" s="35">
        <v>0.001184</v>
      </c>
      <c r="AL59" s="35">
        <v>0.001523</v>
      </c>
      <c r="AM59" s="35">
        <v>0.001674</v>
      </c>
    </row>
    <row r="60" ht="12.75" customHeight="1">
      <c r="A60" s="35">
        <v>-0.005827</v>
      </c>
      <c r="B60" s="35">
        <v>-0.005576</v>
      </c>
      <c r="C60" s="35">
        <v>-0.005326</v>
      </c>
      <c r="D60" s="35">
        <v>-0.005042</v>
      </c>
      <c r="E60" s="35">
        <v>-0.004752</v>
      </c>
      <c r="F60" s="35">
        <v>-0.004445</v>
      </c>
      <c r="G60" s="35">
        <v>-0.004149</v>
      </c>
      <c r="H60" s="35">
        <v>-0.003816</v>
      </c>
      <c r="I60" s="35">
        <v>-0.003362</v>
      </c>
      <c r="J60" s="35">
        <v>-0.00298</v>
      </c>
      <c r="K60" s="35">
        <v>-0.002532</v>
      </c>
      <c r="L60" s="35">
        <v>-0.00204</v>
      </c>
      <c r="M60" s="35">
        <v>-0.001564</v>
      </c>
      <c r="N60" s="35">
        <v>-0.001188</v>
      </c>
      <c r="O60" s="35">
        <v>-8.42E-4</v>
      </c>
      <c r="P60" s="35">
        <v>-4.7E-4</v>
      </c>
      <c r="Q60" s="35">
        <v>-9.0E-5</v>
      </c>
      <c r="R60" s="35">
        <v>1.26E-4</v>
      </c>
      <c r="S60" s="35">
        <v>2.49E-4</v>
      </c>
      <c r="T60" s="35">
        <v>3.67E-4</v>
      </c>
      <c r="U60" s="35">
        <v>2.92E-4</v>
      </c>
      <c r="V60" s="35">
        <v>2.86E-4</v>
      </c>
      <c r="W60" s="35">
        <v>2.63E-4</v>
      </c>
      <c r="X60" s="35">
        <v>1.86E-4</v>
      </c>
      <c r="Y60" s="35">
        <v>0.0</v>
      </c>
      <c r="Z60" s="35">
        <v>-2.82E-4</v>
      </c>
      <c r="AA60" s="35">
        <v>-5.92E-4</v>
      </c>
      <c r="AB60" s="35">
        <v>-7.72E-4</v>
      </c>
      <c r="AC60" s="35">
        <v>-7.99E-4</v>
      </c>
      <c r="AD60" s="35">
        <v>-7.78E-4</v>
      </c>
      <c r="AE60" s="35">
        <v>-7.34E-4</v>
      </c>
      <c r="AF60" s="35">
        <v>-5.57E-4</v>
      </c>
      <c r="AG60" s="35">
        <v>-2.11E-4</v>
      </c>
      <c r="AH60" s="35">
        <v>1.09E-4</v>
      </c>
      <c r="AI60" s="35">
        <v>4.64E-4</v>
      </c>
      <c r="AJ60" s="35">
        <v>7.62E-4</v>
      </c>
      <c r="AK60" s="35">
        <v>9.92E-4</v>
      </c>
      <c r="AL60" s="35">
        <v>0.001327</v>
      </c>
      <c r="AM60" s="35">
        <v>0.001471</v>
      </c>
    </row>
    <row r="61" ht="12.75" customHeight="1">
      <c r="A61" s="35">
        <v>-0.005684</v>
      </c>
      <c r="B61" s="35">
        <v>-0.005444</v>
      </c>
      <c r="C61" s="35">
        <v>-0.005206</v>
      </c>
      <c r="D61" s="35">
        <v>-0.004919</v>
      </c>
      <c r="E61" s="35">
        <v>-0.004651</v>
      </c>
      <c r="F61" s="35">
        <v>-0.004349</v>
      </c>
      <c r="G61" s="35">
        <v>-0.004045</v>
      </c>
      <c r="H61" s="35">
        <v>-0.003703</v>
      </c>
      <c r="I61" s="35">
        <v>-0.003254</v>
      </c>
      <c r="J61" s="35">
        <v>-0.002868</v>
      </c>
      <c r="K61" s="35">
        <v>-0.002453</v>
      </c>
      <c r="L61" s="35">
        <v>-0.00196</v>
      </c>
      <c r="M61" s="35">
        <v>-0.001482</v>
      </c>
      <c r="N61" s="35">
        <v>-0.001124</v>
      </c>
      <c r="O61" s="35">
        <v>-7.75E-4</v>
      </c>
      <c r="P61" s="35">
        <v>-4.03E-4</v>
      </c>
      <c r="Q61" s="35">
        <v>-3.9E-5</v>
      </c>
      <c r="R61" s="35">
        <v>1.74E-4</v>
      </c>
      <c r="S61" s="35">
        <v>2.79E-4</v>
      </c>
      <c r="T61" s="35">
        <v>3.95E-4</v>
      </c>
      <c r="U61" s="35">
        <v>3.05E-4</v>
      </c>
      <c r="V61" s="35">
        <v>3.05E-4</v>
      </c>
      <c r="W61" s="35">
        <v>2.54E-4</v>
      </c>
      <c r="X61" s="35">
        <v>2.05E-4</v>
      </c>
      <c r="Y61" s="35">
        <v>0.0</v>
      </c>
      <c r="Z61" s="35">
        <v>-2.69E-4</v>
      </c>
      <c r="AA61" s="35">
        <v>-6.01E-4</v>
      </c>
      <c r="AB61" s="35">
        <v>-7.96E-4</v>
      </c>
      <c r="AC61" s="35">
        <v>-8.37E-4</v>
      </c>
      <c r="AD61" s="35">
        <v>-8.31E-4</v>
      </c>
      <c r="AE61" s="35">
        <v>-8.03E-4</v>
      </c>
      <c r="AF61" s="35">
        <v>-6.54E-4</v>
      </c>
      <c r="AG61" s="35">
        <v>-3.37E-4</v>
      </c>
      <c r="AH61" s="35">
        <v>-4.5E-5</v>
      </c>
      <c r="AI61" s="35">
        <v>3.06E-4</v>
      </c>
      <c r="AJ61" s="35">
        <v>5.86E-4</v>
      </c>
      <c r="AK61" s="35">
        <v>8.09E-4</v>
      </c>
      <c r="AL61" s="35">
        <v>0.001146</v>
      </c>
      <c r="AM61" s="35">
        <v>0.001306</v>
      </c>
    </row>
    <row r="62" ht="12.75" customHeight="1">
      <c r="A62" s="35">
        <v>-0.005567</v>
      </c>
      <c r="B62" s="35">
        <v>-0.005341</v>
      </c>
      <c r="C62" s="35">
        <v>-0.005102</v>
      </c>
      <c r="D62" s="35">
        <v>-0.004812</v>
      </c>
      <c r="E62" s="35">
        <v>-0.004549</v>
      </c>
      <c r="F62" s="35">
        <v>-0.004251</v>
      </c>
      <c r="G62" s="35">
        <v>-0.003957</v>
      </c>
      <c r="H62" s="35">
        <v>-0.003639</v>
      </c>
      <c r="I62" s="35">
        <v>-0.003174</v>
      </c>
      <c r="J62" s="35">
        <v>-0.002808</v>
      </c>
      <c r="K62" s="35">
        <v>-0.002405</v>
      </c>
      <c r="L62" s="35">
        <v>-0.00194</v>
      </c>
      <c r="M62" s="35">
        <v>-0.00147</v>
      </c>
      <c r="N62" s="35">
        <v>-0.001133</v>
      </c>
      <c r="O62" s="35">
        <v>-7.82E-4</v>
      </c>
      <c r="P62" s="35">
        <v>-4.18E-4</v>
      </c>
      <c r="Q62" s="35">
        <v>-5.2E-5</v>
      </c>
      <c r="R62" s="35">
        <v>1.56E-4</v>
      </c>
      <c r="S62" s="35">
        <v>2.88E-4</v>
      </c>
      <c r="T62" s="35">
        <v>3.92E-4</v>
      </c>
      <c r="U62" s="35">
        <v>3.06E-4</v>
      </c>
      <c r="V62" s="35">
        <v>2.97E-4</v>
      </c>
      <c r="W62" s="35">
        <v>2.58E-4</v>
      </c>
      <c r="X62" s="35">
        <v>2.03E-4</v>
      </c>
      <c r="Y62" s="35">
        <v>0.0</v>
      </c>
      <c r="Z62" s="35">
        <v>-2.65E-4</v>
      </c>
      <c r="AA62" s="35">
        <v>-5.88E-4</v>
      </c>
      <c r="AB62" s="35">
        <v>-7.84E-4</v>
      </c>
      <c r="AC62" s="35">
        <v>-8.35E-4</v>
      </c>
      <c r="AD62" s="35">
        <v>-8.34E-4</v>
      </c>
      <c r="AE62" s="35">
        <v>-8.17E-4</v>
      </c>
      <c r="AF62" s="35">
        <v>-7.13E-4</v>
      </c>
      <c r="AG62" s="35">
        <v>-4.04E-4</v>
      </c>
      <c r="AH62" s="35">
        <v>-1.17E-4</v>
      </c>
      <c r="AI62" s="35">
        <v>2.07E-4</v>
      </c>
      <c r="AJ62" s="35">
        <v>4.72E-4</v>
      </c>
      <c r="AK62" s="35">
        <v>6.79E-4</v>
      </c>
      <c r="AL62" s="35">
        <v>0.001019</v>
      </c>
      <c r="AM62" s="35">
        <v>0.001178</v>
      </c>
    </row>
    <row r="63" ht="12.75" customHeight="1">
      <c r="A63" s="35">
        <v>-0.005293</v>
      </c>
      <c r="B63" s="35">
        <v>-0.005086</v>
      </c>
      <c r="C63" s="35">
        <v>-0.004871</v>
      </c>
      <c r="D63" s="35">
        <v>-0.004613</v>
      </c>
      <c r="E63" s="35">
        <v>-0.004362</v>
      </c>
      <c r="F63" s="35">
        <v>-0.004068</v>
      </c>
      <c r="G63" s="35">
        <v>-0.003806</v>
      </c>
      <c r="H63" s="35">
        <v>-0.003486</v>
      </c>
      <c r="I63" s="35">
        <v>-0.003049</v>
      </c>
      <c r="J63" s="35">
        <v>-0.002686</v>
      </c>
      <c r="K63" s="35">
        <v>-0.00226</v>
      </c>
      <c r="L63" s="35">
        <v>-0.001792</v>
      </c>
      <c r="M63" s="35">
        <v>-0.001332</v>
      </c>
      <c r="N63" s="35">
        <v>-0.001009</v>
      </c>
      <c r="O63" s="35">
        <v>-6.53E-4</v>
      </c>
      <c r="P63" s="35">
        <v>-2.86E-4</v>
      </c>
      <c r="Q63" s="35">
        <v>9.7E-5</v>
      </c>
      <c r="R63" s="35">
        <v>3.04E-4</v>
      </c>
      <c r="S63" s="35">
        <v>3.9E-4</v>
      </c>
      <c r="T63" s="35">
        <v>4.71E-4</v>
      </c>
      <c r="U63" s="35">
        <v>3.8E-4</v>
      </c>
      <c r="V63" s="35">
        <v>3.47E-4</v>
      </c>
      <c r="W63" s="35">
        <v>2.96E-4</v>
      </c>
      <c r="X63" s="35">
        <v>2.27E-4</v>
      </c>
      <c r="Y63" s="35">
        <v>0.0</v>
      </c>
      <c r="Z63" s="35">
        <v>-2.56E-4</v>
      </c>
      <c r="AA63" s="35">
        <v>-6.08E-4</v>
      </c>
      <c r="AB63" s="35">
        <v>-8.38E-4</v>
      </c>
      <c r="AC63" s="35">
        <v>-8.91E-4</v>
      </c>
      <c r="AD63" s="35">
        <v>-9.17E-4</v>
      </c>
      <c r="AE63" s="35">
        <v>-9.37E-4</v>
      </c>
      <c r="AF63" s="35">
        <v>-8.5E-4</v>
      </c>
      <c r="AG63" s="35">
        <v>-5.64E-4</v>
      </c>
      <c r="AH63" s="35">
        <v>-3.06E-4</v>
      </c>
      <c r="AI63" s="35">
        <v>-1.8E-5</v>
      </c>
      <c r="AJ63" s="35">
        <v>2.29E-4</v>
      </c>
      <c r="AK63" s="35">
        <v>4.34E-4</v>
      </c>
      <c r="AL63" s="35">
        <v>7.69E-4</v>
      </c>
      <c r="AM63" s="35">
        <v>9.23E-4</v>
      </c>
    </row>
    <row r="64" ht="12.75" customHeight="1">
      <c r="A64" s="35">
        <v>-0.005109</v>
      </c>
      <c r="B64" s="35">
        <v>-0.004916</v>
      </c>
      <c r="C64" s="35">
        <v>-0.004727</v>
      </c>
      <c r="D64" s="35">
        <v>-0.004476</v>
      </c>
      <c r="E64" s="35">
        <v>-0.004238</v>
      </c>
      <c r="F64" s="35">
        <v>-0.003957</v>
      </c>
      <c r="G64" s="35">
        <v>-0.003671</v>
      </c>
      <c r="H64" s="35">
        <v>-0.003345</v>
      </c>
      <c r="I64" s="35">
        <v>-0.0029</v>
      </c>
      <c r="J64" s="35">
        <v>-0.002542</v>
      </c>
      <c r="K64" s="35">
        <v>-0.002145</v>
      </c>
      <c r="L64" s="35">
        <v>-0.001696</v>
      </c>
      <c r="M64" s="35">
        <v>-0.001244</v>
      </c>
      <c r="N64" s="35">
        <v>-9.07E-4</v>
      </c>
      <c r="O64" s="35">
        <v>-5.5E-4</v>
      </c>
      <c r="P64" s="35">
        <v>-2.13E-4</v>
      </c>
      <c r="Q64" s="35">
        <v>1.61E-4</v>
      </c>
      <c r="R64" s="35">
        <v>3.5E-4</v>
      </c>
      <c r="S64" s="35">
        <v>4.27E-4</v>
      </c>
      <c r="T64" s="35">
        <v>4.99E-4</v>
      </c>
      <c r="U64" s="35">
        <v>3.9E-4</v>
      </c>
      <c r="V64" s="35">
        <v>3.44E-4</v>
      </c>
      <c r="W64" s="35">
        <v>2.86E-4</v>
      </c>
      <c r="X64" s="35">
        <v>2.05E-4</v>
      </c>
      <c r="Y64" s="35">
        <v>0.0</v>
      </c>
      <c r="Z64" s="35">
        <v>-2.81E-4</v>
      </c>
      <c r="AA64" s="35">
        <v>-6.14E-4</v>
      </c>
      <c r="AB64" s="35">
        <v>-8.51E-4</v>
      </c>
      <c r="AC64" s="35">
        <v>-9.49E-4</v>
      </c>
      <c r="AD64" s="35">
        <v>-9.93E-4</v>
      </c>
      <c r="AE64" s="35">
        <v>-0.001025</v>
      </c>
      <c r="AF64" s="35">
        <v>-9.51E-4</v>
      </c>
      <c r="AG64" s="35">
        <v>-7.06E-4</v>
      </c>
      <c r="AH64" s="35">
        <v>-4.73E-4</v>
      </c>
      <c r="AI64" s="35">
        <v>-2.0E-4</v>
      </c>
      <c r="AJ64" s="35">
        <v>4.1E-5</v>
      </c>
      <c r="AK64" s="35">
        <v>2.48E-4</v>
      </c>
      <c r="AL64" s="35">
        <v>5.63E-4</v>
      </c>
      <c r="AM64" s="35">
        <v>7.3E-4</v>
      </c>
    </row>
    <row r="65" ht="12.75" customHeight="1">
      <c r="A65" s="35">
        <v>-0.004849</v>
      </c>
      <c r="B65" s="35">
        <v>-0.004669</v>
      </c>
      <c r="C65" s="35">
        <v>-0.004461</v>
      </c>
      <c r="D65" s="35">
        <v>-0.00423</v>
      </c>
      <c r="E65" s="35">
        <v>-0.003999</v>
      </c>
      <c r="F65" s="35">
        <v>-0.003723</v>
      </c>
      <c r="G65" s="35">
        <v>-0.00346</v>
      </c>
      <c r="H65" s="35">
        <v>-0.003175</v>
      </c>
      <c r="I65" s="35">
        <v>-0.002744</v>
      </c>
      <c r="J65" s="35">
        <v>-0.002408</v>
      </c>
      <c r="K65" s="35">
        <v>-0.002029</v>
      </c>
      <c r="L65" s="35">
        <v>-0.001605</v>
      </c>
      <c r="M65" s="35">
        <v>-0.001172</v>
      </c>
      <c r="N65" s="35">
        <v>-8.49E-4</v>
      </c>
      <c r="O65" s="35">
        <v>-5.07E-4</v>
      </c>
      <c r="P65" s="35">
        <v>-1.57E-4</v>
      </c>
      <c r="Q65" s="35">
        <v>1.99E-4</v>
      </c>
      <c r="R65" s="35">
        <v>3.81E-4</v>
      </c>
      <c r="S65" s="35">
        <v>4.63E-4</v>
      </c>
      <c r="T65" s="35">
        <v>5.42E-4</v>
      </c>
      <c r="U65" s="35">
        <v>4.07E-4</v>
      </c>
      <c r="V65" s="35">
        <v>3.76E-4</v>
      </c>
      <c r="W65" s="35">
        <v>3.06E-4</v>
      </c>
      <c r="X65" s="35">
        <v>2.13E-4</v>
      </c>
      <c r="Y65" s="35">
        <v>0.0</v>
      </c>
      <c r="Z65" s="35">
        <v>-2.87E-4</v>
      </c>
      <c r="AA65" s="35">
        <v>-6.2E-4</v>
      </c>
      <c r="AB65" s="35">
        <v>-8.91E-4</v>
      </c>
      <c r="AC65" s="35">
        <v>-0.001</v>
      </c>
      <c r="AD65" s="35">
        <v>-0.001075</v>
      </c>
      <c r="AE65" s="35">
        <v>-0.001116</v>
      </c>
      <c r="AF65" s="35">
        <v>-0.001104</v>
      </c>
      <c r="AG65" s="35">
        <v>-8.71E-4</v>
      </c>
      <c r="AH65" s="35">
        <v>-6.82E-4</v>
      </c>
      <c r="AI65" s="35">
        <v>-4.25E-4</v>
      </c>
      <c r="AJ65" s="35">
        <v>-2.12E-4</v>
      </c>
      <c r="AK65" s="35">
        <v>-2.7E-5</v>
      </c>
      <c r="AL65" s="35">
        <v>2.79E-4</v>
      </c>
      <c r="AM65" s="35">
        <v>4.49E-4</v>
      </c>
    </row>
    <row r="66" ht="12.75" customHeight="1">
      <c r="A66" s="35">
        <v>-0.004321</v>
      </c>
      <c r="B66" s="35">
        <v>-0.004178</v>
      </c>
      <c r="C66" s="35">
        <v>-0.004022</v>
      </c>
      <c r="D66" s="35">
        <v>-0.003839</v>
      </c>
      <c r="E66" s="35">
        <v>-0.003637</v>
      </c>
      <c r="F66" s="35">
        <v>-0.003398</v>
      </c>
      <c r="G66" s="35">
        <v>-0.003152</v>
      </c>
      <c r="H66" s="35">
        <v>-0.002897</v>
      </c>
      <c r="I66" s="35">
        <v>-0.002484</v>
      </c>
      <c r="J66" s="35">
        <v>-0.002172</v>
      </c>
      <c r="K66" s="35">
        <v>-0.001773</v>
      </c>
      <c r="L66" s="35">
        <v>-0.001375</v>
      </c>
      <c r="M66" s="35">
        <v>-9.64E-4</v>
      </c>
      <c r="N66" s="35">
        <v>-6.45E-4</v>
      </c>
      <c r="O66" s="35">
        <v>-3.23E-4</v>
      </c>
      <c r="P66" s="35">
        <v>2.0E-5</v>
      </c>
      <c r="Q66" s="35">
        <v>3.79E-4</v>
      </c>
      <c r="R66" s="35">
        <v>5.42E-4</v>
      </c>
      <c r="S66" s="35">
        <v>5.92E-4</v>
      </c>
      <c r="T66" s="35">
        <v>6.28E-4</v>
      </c>
      <c r="U66" s="35">
        <v>4.88E-4</v>
      </c>
      <c r="V66" s="35">
        <v>4.16E-4</v>
      </c>
      <c r="W66" s="35">
        <v>3.15E-4</v>
      </c>
      <c r="X66" s="35">
        <v>2.32E-4</v>
      </c>
      <c r="Y66" s="35">
        <v>0.0</v>
      </c>
      <c r="Z66" s="35">
        <v>-2.9E-4</v>
      </c>
      <c r="AA66" s="35">
        <v>-6.37E-4</v>
      </c>
      <c r="AB66" s="35">
        <v>-9.02E-4</v>
      </c>
      <c r="AC66" s="35">
        <v>-0.00102</v>
      </c>
      <c r="AD66" s="35">
        <v>-0.001095</v>
      </c>
      <c r="AE66" s="35">
        <v>-0.001164</v>
      </c>
      <c r="AF66" s="35">
        <v>-0.001162</v>
      </c>
      <c r="AG66" s="35">
        <v>-9.7E-4</v>
      </c>
      <c r="AH66" s="35">
        <v>-7.87E-4</v>
      </c>
      <c r="AI66" s="35">
        <v>-5.73E-4</v>
      </c>
      <c r="AJ66" s="35">
        <v>-3.84E-4</v>
      </c>
      <c r="AK66" s="35">
        <v>-2.12E-4</v>
      </c>
      <c r="AL66" s="35">
        <v>8.7E-5</v>
      </c>
      <c r="AM66" s="35">
        <v>2.52E-4</v>
      </c>
    </row>
    <row r="67" ht="12.75" customHeight="1">
      <c r="A67" s="35">
        <v>-0.004491</v>
      </c>
      <c r="B67" s="35">
        <v>-0.004329</v>
      </c>
      <c r="C67" s="35">
        <v>-0.004162</v>
      </c>
      <c r="D67" s="35">
        <v>-0.003962</v>
      </c>
      <c r="E67" s="35">
        <v>-0.003743</v>
      </c>
      <c r="F67" s="35">
        <v>-0.003495</v>
      </c>
      <c r="G67" s="35">
        <v>-0.003241</v>
      </c>
      <c r="H67" s="35">
        <v>-0.002945</v>
      </c>
      <c r="I67" s="35">
        <v>-0.002546</v>
      </c>
      <c r="J67" s="35">
        <v>-0.002209</v>
      </c>
      <c r="K67" s="35">
        <v>-0.00183</v>
      </c>
      <c r="L67" s="35">
        <v>-0.001427</v>
      </c>
      <c r="M67" s="35">
        <v>-0.001012</v>
      </c>
      <c r="N67" s="35">
        <v>-6.74E-4</v>
      </c>
      <c r="O67" s="35">
        <v>-3.42E-4</v>
      </c>
      <c r="P67" s="35">
        <v>1.3E-5</v>
      </c>
      <c r="Q67" s="35">
        <v>3.43E-4</v>
      </c>
      <c r="R67" s="35">
        <v>5.01E-4</v>
      </c>
      <c r="S67" s="35">
        <v>5.63E-4</v>
      </c>
      <c r="T67" s="35">
        <v>5.95E-4</v>
      </c>
      <c r="U67" s="35">
        <v>4.68E-4</v>
      </c>
      <c r="V67" s="35">
        <v>3.91E-4</v>
      </c>
      <c r="W67" s="35">
        <v>3.02E-4</v>
      </c>
      <c r="X67" s="35">
        <v>2.13E-4</v>
      </c>
      <c r="Y67" s="35">
        <v>0.0</v>
      </c>
      <c r="Z67" s="35">
        <v>-3.11E-4</v>
      </c>
      <c r="AA67" s="35">
        <v>-6.82E-4</v>
      </c>
      <c r="AB67" s="35">
        <v>-9.27E-4</v>
      </c>
      <c r="AC67" s="35">
        <v>-0.001064</v>
      </c>
      <c r="AD67" s="35">
        <v>-0.001169</v>
      </c>
      <c r="AE67" s="35">
        <v>-0.001268</v>
      </c>
      <c r="AF67" s="35">
        <v>-0.001262</v>
      </c>
      <c r="AG67" s="35">
        <v>-0.001127</v>
      </c>
      <c r="AH67" s="35">
        <v>-9.6E-4</v>
      </c>
      <c r="AI67" s="35">
        <v>-7.66E-4</v>
      </c>
      <c r="AJ67" s="35">
        <v>-6.01E-4</v>
      </c>
      <c r="AK67" s="35">
        <v>-4.26E-4</v>
      </c>
      <c r="AL67" s="35">
        <v>-1.29E-4</v>
      </c>
      <c r="AM67" s="35">
        <v>4.2E-5</v>
      </c>
    </row>
    <row r="68" ht="12.75" customHeight="1">
      <c r="A68" s="35">
        <v>-0.00422</v>
      </c>
      <c r="B68" s="35">
        <v>-0.004071</v>
      </c>
      <c r="C68" s="35">
        <v>-0.00391</v>
      </c>
      <c r="D68" s="35">
        <v>-0.003719</v>
      </c>
      <c r="E68" s="35">
        <v>-0.003524</v>
      </c>
      <c r="F68" s="35">
        <v>-0.003285</v>
      </c>
      <c r="G68" s="35">
        <v>-0.003053</v>
      </c>
      <c r="H68" s="35">
        <v>-0.002789</v>
      </c>
      <c r="I68" s="35">
        <v>-0.002408</v>
      </c>
      <c r="J68" s="35">
        <v>-0.002092</v>
      </c>
      <c r="K68" s="35">
        <v>-0.00175</v>
      </c>
      <c r="L68" s="35">
        <v>-0.001365</v>
      </c>
      <c r="M68" s="35">
        <v>-9.55E-4</v>
      </c>
      <c r="N68" s="35">
        <v>-6.34E-4</v>
      </c>
      <c r="O68" s="35">
        <v>-3.01E-4</v>
      </c>
      <c r="P68" s="35">
        <v>2.6E-5</v>
      </c>
      <c r="Q68" s="35">
        <v>3.74E-4</v>
      </c>
      <c r="R68" s="35">
        <v>5.33E-4</v>
      </c>
      <c r="S68" s="35">
        <v>5.92E-4</v>
      </c>
      <c r="T68" s="35">
        <v>6.24E-4</v>
      </c>
      <c r="U68" s="35">
        <v>4.78E-4</v>
      </c>
      <c r="V68" s="35">
        <v>3.94E-4</v>
      </c>
      <c r="W68" s="35">
        <v>3.09E-4</v>
      </c>
      <c r="X68" s="35">
        <v>2.17E-4</v>
      </c>
      <c r="Y68" s="35">
        <v>0.0</v>
      </c>
      <c r="Z68" s="35">
        <v>-3.02E-4</v>
      </c>
      <c r="AA68" s="35">
        <v>-6.69E-4</v>
      </c>
      <c r="AB68" s="35">
        <v>-9.33E-4</v>
      </c>
      <c r="AC68" s="35">
        <v>-0.001097</v>
      </c>
      <c r="AD68" s="35">
        <v>-0.001226</v>
      </c>
      <c r="AE68" s="35">
        <v>-0.001324</v>
      </c>
      <c r="AF68" s="35">
        <v>-0.001364</v>
      </c>
      <c r="AG68" s="35">
        <v>-0.00123</v>
      </c>
      <c r="AH68" s="35">
        <v>-0.001099</v>
      </c>
      <c r="AI68" s="35">
        <v>-9.29E-4</v>
      </c>
      <c r="AJ68" s="35">
        <v>-8.09E-4</v>
      </c>
      <c r="AK68" s="35">
        <v>-6.26E-4</v>
      </c>
      <c r="AL68" s="35">
        <v>-3.37E-4</v>
      </c>
      <c r="AM68" s="35">
        <v>-1.84E-4</v>
      </c>
    </row>
    <row r="69" ht="12.75" customHeight="1">
      <c r="A69" s="35">
        <v>-0.004021</v>
      </c>
      <c r="B69" s="35">
        <v>-0.003878</v>
      </c>
      <c r="C69" s="35">
        <v>-0.00374</v>
      </c>
      <c r="D69" s="35">
        <v>-0.003558</v>
      </c>
      <c r="E69" s="35">
        <v>-0.003354</v>
      </c>
      <c r="F69" s="35">
        <v>-0.003136</v>
      </c>
      <c r="G69" s="35">
        <v>-0.002914</v>
      </c>
      <c r="H69" s="35">
        <v>-0.002644</v>
      </c>
      <c r="I69" s="35">
        <v>-0.002268</v>
      </c>
      <c r="J69" s="35">
        <v>-0.001952</v>
      </c>
      <c r="K69" s="35">
        <v>-0.001599</v>
      </c>
      <c r="L69" s="35">
        <v>-0.001192</v>
      </c>
      <c r="M69" s="35">
        <v>-8.09E-4</v>
      </c>
      <c r="N69" s="35">
        <v>-4.79E-4</v>
      </c>
      <c r="O69" s="35">
        <v>-1.49E-4</v>
      </c>
      <c r="P69" s="35">
        <v>1.75E-4</v>
      </c>
      <c r="Q69" s="35">
        <v>5.02E-4</v>
      </c>
      <c r="R69" s="35">
        <v>6.45E-4</v>
      </c>
      <c r="S69" s="35">
        <v>6.81E-4</v>
      </c>
      <c r="T69" s="35">
        <v>7.06E-4</v>
      </c>
      <c r="U69" s="35">
        <v>5.4E-4</v>
      </c>
      <c r="V69" s="35">
        <v>4.44E-4</v>
      </c>
      <c r="W69" s="35">
        <v>3.38E-4</v>
      </c>
      <c r="X69" s="35">
        <v>2.42E-4</v>
      </c>
      <c r="Y69" s="35">
        <v>0.0</v>
      </c>
      <c r="Z69" s="35">
        <v>-3.18E-4</v>
      </c>
      <c r="AA69" s="35">
        <v>-7.03E-4</v>
      </c>
      <c r="AB69" s="35">
        <v>-9.78E-4</v>
      </c>
      <c r="AC69" s="35">
        <v>-0.001149</v>
      </c>
      <c r="AD69" s="35">
        <v>-0.001291</v>
      </c>
      <c r="AE69" s="35">
        <v>-0.001442</v>
      </c>
      <c r="AF69" s="35">
        <v>-0.001505</v>
      </c>
      <c r="AG69" s="35">
        <v>-0.001394</v>
      </c>
      <c r="AH69" s="35">
        <v>-0.001286</v>
      </c>
      <c r="AI69" s="35">
        <v>-0.001153</v>
      </c>
      <c r="AJ69" s="35">
        <v>-0.001022</v>
      </c>
      <c r="AK69" s="35">
        <v>-8.7E-4</v>
      </c>
      <c r="AL69" s="35">
        <v>-5.89E-4</v>
      </c>
      <c r="AM69" s="35">
        <v>-4.39E-4</v>
      </c>
    </row>
    <row r="70" ht="12.75" customHeight="1">
      <c r="A70" s="35">
        <v>-0.003851</v>
      </c>
      <c r="B70" s="35">
        <v>-0.003705</v>
      </c>
      <c r="C70" s="35">
        <v>-0.003578</v>
      </c>
      <c r="D70" s="35">
        <v>-0.003402</v>
      </c>
      <c r="E70" s="35">
        <v>-0.003206</v>
      </c>
      <c r="F70" s="35">
        <v>-0.002985</v>
      </c>
      <c r="G70" s="35">
        <v>-0.002749</v>
      </c>
      <c r="H70" s="35">
        <v>-0.002504</v>
      </c>
      <c r="I70" s="35">
        <v>-0.002123</v>
      </c>
      <c r="J70" s="35">
        <v>-0.00181</v>
      </c>
      <c r="K70" s="35">
        <v>-0.001488</v>
      </c>
      <c r="L70" s="35">
        <v>-0.001098</v>
      </c>
      <c r="M70" s="35">
        <v>-7.15E-4</v>
      </c>
      <c r="N70" s="35">
        <v>-3.79E-4</v>
      </c>
      <c r="O70" s="35">
        <v>-8.0E-5</v>
      </c>
      <c r="P70" s="35">
        <v>2.37E-4</v>
      </c>
      <c r="Q70" s="35">
        <v>5.63E-4</v>
      </c>
      <c r="R70" s="35">
        <v>7.06E-4</v>
      </c>
      <c r="S70" s="35">
        <v>7.37E-4</v>
      </c>
      <c r="T70" s="35">
        <v>7.32E-4</v>
      </c>
      <c r="U70" s="35">
        <v>5.82E-4</v>
      </c>
      <c r="V70" s="35">
        <v>4.81E-4</v>
      </c>
      <c r="W70" s="35">
        <v>3.69E-4</v>
      </c>
      <c r="X70" s="35">
        <v>2.48E-4</v>
      </c>
      <c r="Y70" s="35">
        <v>0.0</v>
      </c>
      <c r="Z70" s="35">
        <v>-3.43E-4</v>
      </c>
      <c r="AA70" s="35">
        <v>-7.3E-4</v>
      </c>
      <c r="AB70" s="35">
        <v>-0.001011</v>
      </c>
      <c r="AC70" s="35">
        <v>-0.001194</v>
      </c>
      <c r="AD70" s="35">
        <v>-0.001348</v>
      </c>
      <c r="AE70" s="35">
        <v>-0.001517</v>
      </c>
      <c r="AF70" s="35">
        <v>-0.001596</v>
      </c>
      <c r="AG70" s="35">
        <v>-0.00151</v>
      </c>
      <c r="AH70" s="35">
        <v>-0.0014</v>
      </c>
      <c r="AI70" s="35">
        <v>-0.001264</v>
      </c>
      <c r="AJ70" s="35">
        <v>-0.001145</v>
      </c>
      <c r="AK70" s="35">
        <v>-0.001018</v>
      </c>
      <c r="AL70" s="35">
        <v>-7.41E-4</v>
      </c>
      <c r="AM70" s="35">
        <v>-5.94E-4</v>
      </c>
    </row>
    <row r="71" ht="12.75" customHeight="1">
      <c r="A71" s="35">
        <v>-0.003531</v>
      </c>
      <c r="B71" s="35">
        <v>-0.003402</v>
      </c>
      <c r="C71" s="35">
        <v>-0.003278</v>
      </c>
      <c r="D71" s="35">
        <v>-0.003115</v>
      </c>
      <c r="E71" s="35">
        <v>-0.002945</v>
      </c>
      <c r="F71" s="35">
        <v>-0.002735</v>
      </c>
      <c r="G71" s="35">
        <v>-0.002533</v>
      </c>
      <c r="H71" s="35">
        <v>-0.002311</v>
      </c>
      <c r="I71" s="35">
        <v>-0.001955</v>
      </c>
      <c r="J71" s="35">
        <v>-0.001663</v>
      </c>
      <c r="K71" s="35">
        <v>-0.001336</v>
      </c>
      <c r="L71" s="35">
        <v>-9.6E-4</v>
      </c>
      <c r="M71" s="35">
        <v>-6.03E-4</v>
      </c>
      <c r="N71" s="35">
        <v>-2.77E-4</v>
      </c>
      <c r="O71" s="35">
        <v>1.2E-5</v>
      </c>
      <c r="P71" s="35">
        <v>3.07E-4</v>
      </c>
      <c r="Q71" s="35">
        <v>6.41E-4</v>
      </c>
      <c r="R71" s="35">
        <v>7.75E-4</v>
      </c>
      <c r="S71" s="35">
        <v>8.07E-4</v>
      </c>
      <c r="T71" s="35">
        <v>7.94E-4</v>
      </c>
      <c r="U71" s="35">
        <v>6.18E-4</v>
      </c>
      <c r="V71" s="35">
        <v>4.99E-4</v>
      </c>
      <c r="W71" s="35">
        <v>3.91E-4</v>
      </c>
      <c r="X71" s="35">
        <v>2.6E-4</v>
      </c>
      <c r="Y71" s="35">
        <v>0.0</v>
      </c>
      <c r="Z71" s="35">
        <v>-3.3E-4</v>
      </c>
      <c r="AA71" s="35">
        <v>-7.42E-4</v>
      </c>
      <c r="AB71" s="35">
        <v>-0.001029</v>
      </c>
      <c r="AC71" s="35">
        <v>-0.001234</v>
      </c>
      <c r="AD71" s="35">
        <v>-0.001417</v>
      </c>
      <c r="AE71" s="35">
        <v>-0.00158</v>
      </c>
      <c r="AF71" s="35">
        <v>-0.001687</v>
      </c>
      <c r="AG71" s="35">
        <v>-0.001618</v>
      </c>
      <c r="AH71" s="35">
        <v>-0.001537</v>
      </c>
      <c r="AI71" s="35">
        <v>-0.001401</v>
      </c>
      <c r="AJ71" s="35">
        <v>-0.001302</v>
      </c>
      <c r="AK71" s="35">
        <v>-0.001168</v>
      </c>
      <c r="AL71" s="35">
        <v>-9.0E-4</v>
      </c>
      <c r="AM71" s="35">
        <v>-7.46E-4</v>
      </c>
    </row>
    <row r="72" ht="12.75" customHeight="1">
      <c r="A72" s="35">
        <v>-0.00339</v>
      </c>
      <c r="B72" s="35">
        <v>-0.003272</v>
      </c>
      <c r="C72" s="35">
        <v>-0.003165</v>
      </c>
      <c r="D72" s="35">
        <v>-0.003008</v>
      </c>
      <c r="E72" s="35">
        <v>-0.002838</v>
      </c>
      <c r="F72" s="35">
        <v>-0.00263</v>
      </c>
      <c r="G72" s="35">
        <v>-0.002434</v>
      </c>
      <c r="H72" s="35">
        <v>-0.002199</v>
      </c>
      <c r="I72" s="35">
        <v>-0.001843</v>
      </c>
      <c r="J72" s="35">
        <v>-0.001569</v>
      </c>
      <c r="K72" s="35">
        <v>-0.001237</v>
      </c>
      <c r="L72" s="35">
        <v>-8.64E-4</v>
      </c>
      <c r="M72" s="35">
        <v>-4.94E-4</v>
      </c>
      <c r="N72" s="35">
        <v>-1.88E-4</v>
      </c>
      <c r="O72" s="35">
        <v>1.02E-4</v>
      </c>
      <c r="P72" s="35">
        <v>4.05E-4</v>
      </c>
      <c r="Q72" s="35">
        <v>7.12E-4</v>
      </c>
      <c r="R72" s="35">
        <v>8.46E-4</v>
      </c>
      <c r="S72" s="35">
        <v>8.7E-4</v>
      </c>
      <c r="T72" s="35">
        <v>8.36E-4</v>
      </c>
      <c r="U72" s="35">
        <v>6.62E-4</v>
      </c>
      <c r="V72" s="35">
        <v>5.23E-4</v>
      </c>
      <c r="W72" s="35">
        <v>3.93E-4</v>
      </c>
      <c r="X72" s="35">
        <v>2.41E-4</v>
      </c>
      <c r="Y72" s="35">
        <v>0.0</v>
      </c>
      <c r="Z72" s="35">
        <v>-3.51E-4</v>
      </c>
      <c r="AA72" s="35">
        <v>-7.83E-4</v>
      </c>
      <c r="AB72" s="35">
        <v>-0.001072</v>
      </c>
      <c r="AC72" s="35">
        <v>-0.001296</v>
      </c>
      <c r="AD72" s="35">
        <v>-0.00147</v>
      </c>
      <c r="AE72" s="35">
        <v>-0.001659</v>
      </c>
      <c r="AF72" s="35">
        <v>-0.00177</v>
      </c>
      <c r="AG72" s="35">
        <v>-0.001676</v>
      </c>
      <c r="AH72" s="35">
        <v>-0.001611</v>
      </c>
      <c r="AI72" s="35">
        <v>-0.001463</v>
      </c>
      <c r="AJ72" s="35">
        <v>-0.001348</v>
      </c>
      <c r="AK72" s="35">
        <v>-0.001206</v>
      </c>
      <c r="AL72" s="35">
        <v>-9.52E-4</v>
      </c>
      <c r="AM72" s="35">
        <v>-8.06E-4</v>
      </c>
    </row>
    <row r="73" ht="12.75" customHeight="1">
      <c r="A73" s="35">
        <v>-0.003284</v>
      </c>
      <c r="B73" s="35">
        <v>-0.003169</v>
      </c>
      <c r="C73" s="35">
        <v>-0.003058</v>
      </c>
      <c r="D73" s="35">
        <v>-0.002895</v>
      </c>
      <c r="E73" s="35">
        <v>-0.002747</v>
      </c>
      <c r="F73" s="35">
        <v>-0.00254</v>
      </c>
      <c r="G73" s="35">
        <v>-0.002316</v>
      </c>
      <c r="H73" s="35">
        <v>-0.002117</v>
      </c>
      <c r="I73" s="35">
        <v>-0.001752</v>
      </c>
      <c r="J73" s="35">
        <v>-0.001486</v>
      </c>
      <c r="K73" s="35">
        <v>-0.001185</v>
      </c>
      <c r="L73" s="35">
        <v>-7.97E-4</v>
      </c>
      <c r="M73" s="35">
        <v>-4.46E-4</v>
      </c>
      <c r="N73" s="35">
        <v>-1.51E-4</v>
      </c>
      <c r="O73" s="35">
        <v>1.53E-4</v>
      </c>
      <c r="P73" s="35">
        <v>4.34E-4</v>
      </c>
      <c r="Q73" s="35">
        <v>7.51E-4</v>
      </c>
      <c r="R73" s="35">
        <v>8.79E-4</v>
      </c>
      <c r="S73" s="35">
        <v>9.0E-4</v>
      </c>
      <c r="T73" s="35">
        <v>8.87E-4</v>
      </c>
      <c r="U73" s="35">
        <v>6.87E-4</v>
      </c>
      <c r="V73" s="35">
        <v>5.55E-4</v>
      </c>
      <c r="W73" s="35">
        <v>4.27E-4</v>
      </c>
      <c r="X73" s="35">
        <v>2.62E-4</v>
      </c>
      <c r="Y73" s="35">
        <v>0.0</v>
      </c>
      <c r="Z73" s="35">
        <v>-3.54E-4</v>
      </c>
      <c r="AA73" s="35">
        <v>-7.57E-4</v>
      </c>
      <c r="AB73" s="35">
        <v>-0.001062</v>
      </c>
      <c r="AC73" s="35">
        <v>-0.001293</v>
      </c>
      <c r="AD73" s="35">
        <v>-0.001456</v>
      </c>
      <c r="AE73" s="35">
        <v>-0.001644</v>
      </c>
      <c r="AF73" s="35">
        <v>-0.001738</v>
      </c>
      <c r="AG73" s="35">
        <v>-0.00165</v>
      </c>
      <c r="AH73" s="35">
        <v>-0.001563</v>
      </c>
      <c r="AI73" s="35">
        <v>-0.001396</v>
      </c>
      <c r="AJ73" s="35">
        <v>-0.001271</v>
      </c>
      <c r="AK73" s="35">
        <v>-0.001132</v>
      </c>
      <c r="AL73" s="35">
        <v>-8.63E-4</v>
      </c>
      <c r="AM73" s="35">
        <v>-7.06E-4</v>
      </c>
    </row>
    <row r="74" ht="12.75" customHeight="1">
      <c r="A74" s="35">
        <v>-0.003047</v>
      </c>
      <c r="B74" s="35">
        <v>-0.002965</v>
      </c>
      <c r="C74" s="35">
        <v>-0.002872</v>
      </c>
      <c r="D74" s="35">
        <v>-0.002748</v>
      </c>
      <c r="E74" s="35">
        <v>-0.002583</v>
      </c>
      <c r="F74" s="35">
        <v>-0.002388</v>
      </c>
      <c r="G74" s="35">
        <v>-0.002198</v>
      </c>
      <c r="H74" s="35">
        <v>-0.001988</v>
      </c>
      <c r="I74" s="35">
        <v>-0.001646</v>
      </c>
      <c r="J74" s="35">
        <v>-0.001397</v>
      </c>
      <c r="K74" s="35">
        <v>-0.001077</v>
      </c>
      <c r="L74" s="35">
        <v>-7.13E-4</v>
      </c>
      <c r="M74" s="35">
        <v>-3.51E-4</v>
      </c>
      <c r="N74" s="35">
        <v>-8.0E-5</v>
      </c>
      <c r="O74" s="35">
        <v>2.14E-4</v>
      </c>
      <c r="P74" s="35">
        <v>4.89E-4</v>
      </c>
      <c r="Q74" s="35">
        <v>8.05E-4</v>
      </c>
      <c r="R74" s="35">
        <v>9.4E-4</v>
      </c>
      <c r="S74" s="35">
        <v>9.51E-4</v>
      </c>
      <c r="T74" s="35">
        <v>9.36E-4</v>
      </c>
      <c r="U74" s="35">
        <v>7.35E-4</v>
      </c>
      <c r="V74" s="35">
        <v>5.94E-4</v>
      </c>
      <c r="W74" s="35">
        <v>4.58E-4</v>
      </c>
      <c r="X74" s="35">
        <v>2.82E-4</v>
      </c>
      <c r="Y74" s="35">
        <v>0.0</v>
      </c>
      <c r="Z74" s="35">
        <v>-3.37E-4</v>
      </c>
      <c r="AA74" s="35">
        <v>-7.56E-4</v>
      </c>
      <c r="AB74" s="35">
        <v>-0.001052</v>
      </c>
      <c r="AC74" s="35">
        <v>-0.001236</v>
      </c>
      <c r="AD74" s="35">
        <v>-0.001441</v>
      </c>
      <c r="AE74" s="35">
        <v>-0.001595</v>
      </c>
      <c r="AF74" s="35">
        <v>-0.001673</v>
      </c>
      <c r="AG74" s="35">
        <v>-0.001562</v>
      </c>
      <c r="AH74" s="35">
        <v>-0.001435</v>
      </c>
      <c r="AI74" s="35">
        <v>-0.00124</v>
      </c>
      <c r="AJ74" s="35">
        <v>-0.001121</v>
      </c>
      <c r="AK74" s="35">
        <v>-9.37E-4</v>
      </c>
      <c r="AL74" s="35">
        <v>-6.81E-4</v>
      </c>
      <c r="AM74" s="35">
        <v>-5.25E-4</v>
      </c>
    </row>
    <row r="75" ht="12.75" customHeight="1">
      <c r="A75" s="35">
        <v>-0.003068</v>
      </c>
      <c r="B75" s="35">
        <v>-0.002988</v>
      </c>
      <c r="C75" s="35">
        <v>-0.002913</v>
      </c>
      <c r="D75" s="35">
        <v>-0.002763</v>
      </c>
      <c r="E75" s="35">
        <v>-0.002615</v>
      </c>
      <c r="F75" s="35">
        <v>-0.002412</v>
      </c>
      <c r="G75" s="35">
        <v>-0.002204</v>
      </c>
      <c r="H75" s="35">
        <v>-0.001998</v>
      </c>
      <c r="I75" s="35">
        <v>-0.001665</v>
      </c>
      <c r="J75" s="35">
        <v>-0.001397</v>
      </c>
      <c r="K75" s="35">
        <v>-0.001082</v>
      </c>
      <c r="L75" s="35">
        <v>-7.14E-4</v>
      </c>
      <c r="M75" s="35">
        <v>-3.76E-4</v>
      </c>
      <c r="N75" s="35">
        <v>-9.4E-5</v>
      </c>
      <c r="O75" s="35">
        <v>1.95E-4</v>
      </c>
      <c r="P75" s="35">
        <v>4.58E-4</v>
      </c>
      <c r="Q75" s="35">
        <v>7.77E-4</v>
      </c>
      <c r="R75" s="35">
        <v>9.28E-4</v>
      </c>
      <c r="S75" s="35">
        <v>9.3E-4</v>
      </c>
      <c r="T75" s="35">
        <v>9.13E-4</v>
      </c>
      <c r="U75" s="35">
        <v>7.0E-4</v>
      </c>
      <c r="V75" s="35">
        <v>5.66E-4</v>
      </c>
      <c r="W75" s="35">
        <v>4.41E-4</v>
      </c>
      <c r="X75" s="35">
        <v>2.65E-4</v>
      </c>
      <c r="Y75" s="35">
        <v>0.0</v>
      </c>
      <c r="Z75" s="35">
        <v>-3.44E-4</v>
      </c>
      <c r="AA75" s="35">
        <v>-7.4E-4</v>
      </c>
      <c r="AB75" s="35">
        <v>-0.001027</v>
      </c>
      <c r="AC75" s="35">
        <v>-0.001205</v>
      </c>
      <c r="AD75" s="35">
        <v>-0.001362</v>
      </c>
      <c r="AE75" s="35">
        <v>-0.001492</v>
      </c>
      <c r="AF75" s="35">
        <v>-0.001532</v>
      </c>
      <c r="AG75" s="35">
        <v>-0.001373</v>
      </c>
      <c r="AH75" s="35">
        <v>-0.001211</v>
      </c>
      <c r="AI75" s="35">
        <v>-9.86E-4</v>
      </c>
      <c r="AJ75" s="35">
        <v>-8.21E-4</v>
      </c>
      <c r="AK75" s="35">
        <v>-6.4E-4</v>
      </c>
      <c r="AL75" s="35">
        <v>-3.71E-4</v>
      </c>
      <c r="AM75" s="35">
        <v>-2.22E-4</v>
      </c>
    </row>
    <row r="76" ht="12.75" customHeight="1">
      <c r="A76" s="35">
        <v>-0.003198</v>
      </c>
      <c r="B76" s="35">
        <v>-0.00312</v>
      </c>
      <c r="C76" s="35">
        <v>-0.003021</v>
      </c>
      <c r="D76" s="35">
        <v>-0.002869</v>
      </c>
      <c r="E76" s="35">
        <v>-0.002714</v>
      </c>
      <c r="F76" s="35">
        <v>-0.002511</v>
      </c>
      <c r="G76" s="35">
        <v>-0.002308</v>
      </c>
      <c r="H76" s="35">
        <v>-0.002102</v>
      </c>
      <c r="I76" s="35">
        <v>-0.001754</v>
      </c>
      <c r="J76" s="35">
        <v>-0.001497</v>
      </c>
      <c r="K76" s="35">
        <v>-0.001199</v>
      </c>
      <c r="L76" s="35">
        <v>-8.38E-4</v>
      </c>
      <c r="M76" s="35">
        <v>-4.69E-4</v>
      </c>
      <c r="N76" s="35">
        <v>-1.72E-4</v>
      </c>
      <c r="O76" s="35">
        <v>1.08E-4</v>
      </c>
      <c r="P76" s="35">
        <v>3.86E-4</v>
      </c>
      <c r="Q76" s="35">
        <v>7.14E-4</v>
      </c>
      <c r="R76" s="35">
        <v>8.62E-4</v>
      </c>
      <c r="S76" s="35">
        <v>8.74E-4</v>
      </c>
      <c r="T76" s="35">
        <v>8.87E-4</v>
      </c>
      <c r="U76" s="35">
        <v>6.77E-4</v>
      </c>
      <c r="V76" s="35">
        <v>5.34E-4</v>
      </c>
      <c r="W76" s="35">
        <v>4.11E-4</v>
      </c>
      <c r="X76" s="35">
        <v>2.61E-4</v>
      </c>
      <c r="Y76" s="35">
        <v>0.0</v>
      </c>
      <c r="Z76" s="35">
        <v>-3.24E-4</v>
      </c>
      <c r="AA76" s="35">
        <v>-6.95E-4</v>
      </c>
      <c r="AB76" s="35">
        <v>-9.56E-4</v>
      </c>
      <c r="AC76" s="35">
        <v>-0.001097</v>
      </c>
      <c r="AD76" s="35">
        <v>-0.001216</v>
      </c>
      <c r="AE76" s="35">
        <v>-0.001301</v>
      </c>
      <c r="AF76" s="35">
        <v>-0.001295</v>
      </c>
      <c r="AG76" s="35">
        <v>-0.001113</v>
      </c>
      <c r="AH76" s="35">
        <v>-8.8E-4</v>
      </c>
      <c r="AI76" s="35">
        <v>-6.26E-4</v>
      </c>
      <c r="AJ76" s="35">
        <v>-4.57E-4</v>
      </c>
      <c r="AK76" s="35">
        <v>-2.42E-4</v>
      </c>
      <c r="AL76" s="35">
        <v>5.2E-5</v>
      </c>
      <c r="AM76" s="35">
        <v>2.02E-4</v>
      </c>
    </row>
    <row r="77" ht="12.75" customHeight="1">
      <c r="A77" s="35">
        <v>-0.003351</v>
      </c>
      <c r="B77" s="35">
        <v>-0.003275</v>
      </c>
      <c r="C77" s="35">
        <v>-0.003204</v>
      </c>
      <c r="D77" s="35">
        <v>-0.003048</v>
      </c>
      <c r="E77" s="35">
        <v>-0.002884</v>
      </c>
      <c r="F77" s="35">
        <v>-0.0027</v>
      </c>
      <c r="G77" s="35">
        <v>-0.00249</v>
      </c>
      <c r="H77" s="35">
        <v>-0.002284</v>
      </c>
      <c r="I77" s="35">
        <v>-0.001938</v>
      </c>
      <c r="J77" s="35">
        <v>-0.001677</v>
      </c>
      <c r="K77" s="35">
        <v>-0.001351</v>
      </c>
      <c r="L77" s="35">
        <v>-9.97E-4</v>
      </c>
      <c r="M77" s="35">
        <v>-6.45E-4</v>
      </c>
      <c r="N77" s="35">
        <v>-3.57E-4</v>
      </c>
      <c r="O77" s="35">
        <v>-6.8E-5</v>
      </c>
      <c r="P77" s="35">
        <v>2.43E-4</v>
      </c>
      <c r="Q77" s="35">
        <v>5.33E-4</v>
      </c>
      <c r="R77" s="35">
        <v>7.26E-4</v>
      </c>
      <c r="S77" s="35">
        <v>7.45E-4</v>
      </c>
      <c r="T77" s="35">
        <v>7.51E-4</v>
      </c>
      <c r="U77" s="35">
        <v>5.64E-4</v>
      </c>
      <c r="V77" s="35">
        <v>4.49E-4</v>
      </c>
      <c r="W77" s="35">
        <v>3.2E-4</v>
      </c>
      <c r="X77" s="35">
        <v>2.39E-4</v>
      </c>
      <c r="Y77" s="35">
        <v>0.0</v>
      </c>
      <c r="Z77" s="35">
        <v>-2.94E-4</v>
      </c>
      <c r="AA77" s="35">
        <v>-6.56E-4</v>
      </c>
      <c r="AB77" s="35">
        <v>-8.83E-4</v>
      </c>
      <c r="AC77" s="35">
        <v>-9.72E-4</v>
      </c>
      <c r="AD77" s="35">
        <v>-0.001039</v>
      </c>
      <c r="AE77" s="35">
        <v>-0.001092</v>
      </c>
      <c r="AF77" s="35">
        <v>-0.001053</v>
      </c>
      <c r="AG77" s="35">
        <v>-7.86E-4</v>
      </c>
      <c r="AH77" s="35">
        <v>-5.01E-4</v>
      </c>
      <c r="AI77" s="35">
        <v>-2.41E-4</v>
      </c>
      <c r="AJ77" s="35">
        <v>-2.3E-5</v>
      </c>
      <c r="AK77" s="35">
        <v>2.2E-4</v>
      </c>
      <c r="AL77" s="35">
        <v>4.94E-4</v>
      </c>
      <c r="AM77" s="35">
        <v>6.61E-4</v>
      </c>
    </row>
    <row r="78" ht="12.75" customHeight="1">
      <c r="A78" s="35">
        <v>-0.003565</v>
      </c>
      <c r="B78" s="35">
        <v>-0.003466</v>
      </c>
      <c r="C78" s="35">
        <v>-0.003369</v>
      </c>
      <c r="D78" s="35">
        <v>-0.00318</v>
      </c>
      <c r="E78" s="35">
        <v>-0.003001</v>
      </c>
      <c r="F78" s="35">
        <v>-0.002802</v>
      </c>
      <c r="G78" s="35">
        <v>-0.002578</v>
      </c>
      <c r="H78" s="35">
        <v>-0.002349</v>
      </c>
      <c r="I78" s="35">
        <v>-0.002005</v>
      </c>
      <c r="J78" s="35">
        <v>-0.001728</v>
      </c>
      <c r="K78" s="35">
        <v>-0.001424</v>
      </c>
      <c r="L78" s="35">
        <v>-0.001064</v>
      </c>
      <c r="M78" s="35">
        <v>-7.19E-4</v>
      </c>
      <c r="N78" s="35">
        <v>-4.12E-4</v>
      </c>
      <c r="O78" s="35">
        <v>-1.41E-4</v>
      </c>
      <c r="P78" s="35">
        <v>1.68E-4</v>
      </c>
      <c r="Q78" s="35">
        <v>4.88E-4</v>
      </c>
      <c r="R78" s="35">
        <v>6.6E-4</v>
      </c>
      <c r="S78" s="35">
        <v>6.91E-4</v>
      </c>
      <c r="T78" s="35">
        <v>6.9E-4</v>
      </c>
      <c r="U78" s="35">
        <v>4.99E-4</v>
      </c>
      <c r="V78" s="35">
        <v>4.06E-4</v>
      </c>
      <c r="W78" s="35">
        <v>2.84E-4</v>
      </c>
      <c r="X78" s="35">
        <v>1.98E-4</v>
      </c>
      <c r="Y78" s="35">
        <v>0.0</v>
      </c>
      <c r="Z78" s="35">
        <v>-2.76E-4</v>
      </c>
      <c r="AA78" s="35">
        <v>-6.12E-4</v>
      </c>
      <c r="AB78" s="35">
        <v>-8.05E-4</v>
      </c>
      <c r="AC78" s="35">
        <v>-8.77E-4</v>
      </c>
      <c r="AD78" s="35">
        <v>-9.08E-4</v>
      </c>
      <c r="AE78" s="35">
        <v>-9.11E-4</v>
      </c>
      <c r="AF78" s="35">
        <v>-8.17E-4</v>
      </c>
      <c r="AG78" s="35">
        <v>-5.3E-4</v>
      </c>
      <c r="AH78" s="35">
        <v>-2.27E-4</v>
      </c>
      <c r="AI78" s="35">
        <v>8.4E-5</v>
      </c>
      <c r="AJ78" s="35">
        <v>3.18E-4</v>
      </c>
      <c r="AK78" s="35">
        <v>5.56E-4</v>
      </c>
      <c r="AL78" s="35">
        <v>8.39E-4</v>
      </c>
      <c r="AM78" s="35">
        <v>0.001021</v>
      </c>
    </row>
    <row r="79" ht="12.75" customHeight="1">
      <c r="A79" s="35">
        <v>-0.003499</v>
      </c>
      <c r="B79" s="35">
        <v>-0.003427</v>
      </c>
      <c r="C79" s="35">
        <v>-0.003336</v>
      </c>
      <c r="D79" s="35">
        <v>-0.003185</v>
      </c>
      <c r="E79" s="35">
        <v>-0.003025</v>
      </c>
      <c r="F79" s="35">
        <v>-0.002803</v>
      </c>
      <c r="G79" s="35">
        <v>-0.002599</v>
      </c>
      <c r="H79" s="35">
        <v>-0.00238</v>
      </c>
      <c r="I79" s="35">
        <v>-0.00206</v>
      </c>
      <c r="J79" s="35">
        <v>-0.001823</v>
      </c>
      <c r="K79" s="35">
        <v>-0.001507</v>
      </c>
      <c r="L79" s="35">
        <v>-0.001185</v>
      </c>
      <c r="M79" s="35">
        <v>-8.53E-4</v>
      </c>
      <c r="N79" s="35">
        <v>-5.39E-4</v>
      </c>
      <c r="O79" s="35">
        <v>-2.44E-4</v>
      </c>
      <c r="P79" s="35">
        <v>3.7E-5</v>
      </c>
      <c r="Q79" s="35">
        <v>3.74E-4</v>
      </c>
      <c r="R79" s="35">
        <v>5.37E-4</v>
      </c>
      <c r="S79" s="35">
        <v>5.89E-4</v>
      </c>
      <c r="T79" s="35">
        <v>6.15E-4</v>
      </c>
      <c r="U79" s="35">
        <v>4.23E-4</v>
      </c>
      <c r="V79" s="35">
        <v>3.53E-4</v>
      </c>
      <c r="W79" s="35">
        <v>2.83E-4</v>
      </c>
      <c r="X79" s="35">
        <v>2.02E-4</v>
      </c>
      <c r="Y79" s="35">
        <v>0.0</v>
      </c>
      <c r="Z79" s="35">
        <v>-2.36E-4</v>
      </c>
      <c r="AA79" s="35">
        <v>-5.53E-4</v>
      </c>
      <c r="AB79" s="35">
        <v>-7.0E-4</v>
      </c>
      <c r="AC79" s="35">
        <v>-7.4E-4</v>
      </c>
      <c r="AD79" s="35">
        <v>-7.12E-4</v>
      </c>
      <c r="AE79" s="35">
        <v>-6.73E-4</v>
      </c>
      <c r="AF79" s="35">
        <v>-5.77E-4</v>
      </c>
      <c r="AG79" s="35">
        <v>-2.25E-4</v>
      </c>
      <c r="AH79" s="35">
        <v>7.6E-5</v>
      </c>
      <c r="AI79" s="35">
        <v>3.96E-4</v>
      </c>
      <c r="AJ79" s="35">
        <v>6.0E-4</v>
      </c>
      <c r="AK79" s="35">
        <v>8.7E-4</v>
      </c>
      <c r="AL79" s="35">
        <v>0.001155</v>
      </c>
      <c r="AM79" s="35">
        <v>0.001351</v>
      </c>
    </row>
    <row r="80" ht="12.75" customHeight="1">
      <c r="A80" s="35">
        <v>-0.003609</v>
      </c>
      <c r="B80" s="35">
        <v>-0.003528</v>
      </c>
      <c r="C80" s="35">
        <v>-0.003459</v>
      </c>
      <c r="D80" s="35">
        <v>-0.003279</v>
      </c>
      <c r="E80" s="35">
        <v>-0.003107</v>
      </c>
      <c r="F80" s="35">
        <v>-0.002916</v>
      </c>
      <c r="G80" s="35">
        <v>-0.002705</v>
      </c>
      <c r="H80" s="35">
        <v>-0.002493</v>
      </c>
      <c r="I80" s="35">
        <v>-0.002149</v>
      </c>
      <c r="J80" s="35">
        <v>-0.001883</v>
      </c>
      <c r="K80" s="35">
        <v>-0.001589</v>
      </c>
      <c r="L80" s="35">
        <v>-0.001227</v>
      </c>
      <c r="M80" s="35">
        <v>-9.01E-4</v>
      </c>
      <c r="N80" s="35">
        <v>-6.12E-4</v>
      </c>
      <c r="O80" s="35">
        <v>-3.18E-4</v>
      </c>
      <c r="P80" s="35">
        <v>-3.1E-5</v>
      </c>
      <c r="Q80" s="35">
        <v>2.85E-4</v>
      </c>
      <c r="R80" s="35">
        <v>4.84E-4</v>
      </c>
      <c r="S80" s="35">
        <v>5.34E-4</v>
      </c>
      <c r="T80" s="35">
        <v>5.23E-4</v>
      </c>
      <c r="U80" s="35">
        <v>3.67E-4</v>
      </c>
      <c r="V80" s="35">
        <v>2.83E-4</v>
      </c>
      <c r="W80" s="35">
        <v>2.28E-4</v>
      </c>
      <c r="X80" s="35">
        <v>1.77E-4</v>
      </c>
      <c r="Y80" s="35">
        <v>0.0</v>
      </c>
      <c r="Z80" s="35">
        <v>-2.36E-4</v>
      </c>
      <c r="AA80" s="35">
        <v>-5.01E-4</v>
      </c>
      <c r="AB80" s="35">
        <v>-6.09E-4</v>
      </c>
      <c r="AC80" s="35">
        <v>-6.11E-4</v>
      </c>
      <c r="AD80" s="35">
        <v>-5.78E-4</v>
      </c>
      <c r="AE80" s="35">
        <v>-5.16E-4</v>
      </c>
      <c r="AF80" s="35">
        <v>-3.85E-4</v>
      </c>
      <c r="AG80" s="35">
        <v>-6.9E-5</v>
      </c>
      <c r="AH80" s="35">
        <v>2.36E-4</v>
      </c>
      <c r="AI80" s="35">
        <v>5.66E-4</v>
      </c>
      <c r="AJ80" s="35">
        <v>7.79E-4</v>
      </c>
      <c r="AK80" s="35">
        <v>0.001021</v>
      </c>
      <c r="AL80" s="35">
        <v>0.00134</v>
      </c>
      <c r="AM80" s="35">
        <v>0.001525</v>
      </c>
    </row>
    <row r="81" ht="12.75" customHeight="1">
      <c r="A81" s="35">
        <v>-0.003872</v>
      </c>
      <c r="B81" s="35">
        <v>-0.003766</v>
      </c>
      <c r="C81" s="35">
        <v>-0.003686</v>
      </c>
      <c r="D81" s="35">
        <v>-0.003489</v>
      </c>
      <c r="E81" s="35">
        <v>-0.003293</v>
      </c>
      <c r="F81" s="35">
        <v>-0.00309</v>
      </c>
      <c r="G81" s="35">
        <v>-0.002883</v>
      </c>
      <c r="H81" s="35">
        <v>-0.002666</v>
      </c>
      <c r="I81" s="35">
        <v>-0.00231</v>
      </c>
      <c r="J81" s="35">
        <v>-0.002073</v>
      </c>
      <c r="K81" s="35">
        <v>-0.001793</v>
      </c>
      <c r="L81" s="35">
        <v>-0.001445</v>
      </c>
      <c r="M81" s="35">
        <v>-0.001106</v>
      </c>
      <c r="N81" s="35">
        <v>-8.1E-4</v>
      </c>
      <c r="O81" s="35">
        <v>-5.18E-4</v>
      </c>
      <c r="P81" s="35">
        <v>-1.84E-4</v>
      </c>
      <c r="Q81" s="35">
        <v>1.38E-4</v>
      </c>
      <c r="R81" s="35">
        <v>3.42E-4</v>
      </c>
      <c r="S81" s="35">
        <v>3.86E-4</v>
      </c>
      <c r="T81" s="35">
        <v>3.97E-4</v>
      </c>
      <c r="U81" s="35">
        <v>2.33E-4</v>
      </c>
      <c r="V81" s="35">
        <v>2.22E-4</v>
      </c>
      <c r="W81" s="35">
        <v>1.74E-4</v>
      </c>
      <c r="X81" s="35">
        <v>1.47E-4</v>
      </c>
      <c r="Y81" s="35">
        <v>0.0</v>
      </c>
      <c r="Z81" s="35">
        <v>-2.36E-4</v>
      </c>
      <c r="AA81" s="35">
        <v>-4.77E-4</v>
      </c>
      <c r="AB81" s="35">
        <v>-5.66E-4</v>
      </c>
      <c r="AC81" s="35">
        <v>-5.66E-4</v>
      </c>
      <c r="AD81" s="35">
        <v>-4.72E-4</v>
      </c>
      <c r="AE81" s="35">
        <v>-4.15E-4</v>
      </c>
      <c r="AF81" s="35">
        <v>-3.07E-4</v>
      </c>
      <c r="AG81" s="35">
        <v>-1.6E-5</v>
      </c>
      <c r="AH81" s="35">
        <v>2.81E-4</v>
      </c>
      <c r="AI81" s="35">
        <v>5.73E-4</v>
      </c>
      <c r="AJ81" s="35">
        <v>7.98E-4</v>
      </c>
      <c r="AK81" s="35">
        <v>0.001019</v>
      </c>
      <c r="AL81" s="35">
        <v>0.001322</v>
      </c>
      <c r="AM81" s="35">
        <v>0.001536</v>
      </c>
    </row>
    <row r="82" ht="12.75" customHeight="1">
      <c r="A82" s="35">
        <v>-0.003981</v>
      </c>
      <c r="B82" s="35">
        <v>-0.003883</v>
      </c>
      <c r="C82" s="35">
        <v>-0.003788</v>
      </c>
      <c r="D82" s="35">
        <v>-0.003606</v>
      </c>
      <c r="E82" s="35">
        <v>-0.003418</v>
      </c>
      <c r="F82" s="35">
        <v>-0.003232</v>
      </c>
      <c r="G82" s="35">
        <v>-0.003036</v>
      </c>
      <c r="H82" s="35">
        <v>-0.002798</v>
      </c>
      <c r="I82" s="35">
        <v>-0.002464</v>
      </c>
      <c r="J82" s="35">
        <v>-0.002195</v>
      </c>
      <c r="K82" s="35">
        <v>-0.001916</v>
      </c>
      <c r="L82" s="35">
        <v>-0.001561</v>
      </c>
      <c r="M82" s="35">
        <v>-0.001219</v>
      </c>
      <c r="N82" s="35">
        <v>-9.2E-4</v>
      </c>
      <c r="O82" s="35">
        <v>-6.08E-4</v>
      </c>
      <c r="P82" s="35">
        <v>-3.3E-4</v>
      </c>
      <c r="Q82" s="35">
        <v>1.4E-5</v>
      </c>
      <c r="R82" s="35">
        <v>2.43E-4</v>
      </c>
      <c r="S82" s="35">
        <v>3.09E-4</v>
      </c>
      <c r="T82" s="35">
        <v>3.38E-4</v>
      </c>
      <c r="U82" s="35">
        <v>1.88E-4</v>
      </c>
      <c r="V82" s="35">
        <v>1.84E-4</v>
      </c>
      <c r="W82" s="35">
        <v>1.51E-4</v>
      </c>
      <c r="X82" s="35">
        <v>1.3E-4</v>
      </c>
      <c r="Y82" s="35">
        <v>0.0</v>
      </c>
      <c r="Z82" s="35">
        <v>-1.97E-4</v>
      </c>
      <c r="AA82" s="35">
        <v>-4.12E-4</v>
      </c>
      <c r="AB82" s="35">
        <v>-4.82E-4</v>
      </c>
      <c r="AC82" s="35">
        <v>-4.84E-4</v>
      </c>
      <c r="AD82" s="35">
        <v>-4.48E-4</v>
      </c>
      <c r="AE82" s="35">
        <v>-3.99E-4</v>
      </c>
      <c r="AF82" s="35">
        <v>-3.1E-4</v>
      </c>
      <c r="AG82" s="35">
        <v>4.0E-6</v>
      </c>
      <c r="AH82" s="35">
        <v>2.51E-4</v>
      </c>
      <c r="AI82" s="35">
        <v>4.99E-4</v>
      </c>
      <c r="AJ82" s="35">
        <v>6.8E-4</v>
      </c>
      <c r="AK82" s="35">
        <v>9.14E-4</v>
      </c>
      <c r="AL82" s="35">
        <v>0.001208</v>
      </c>
      <c r="AM82" s="35">
        <v>0.00141</v>
      </c>
    </row>
    <row r="83" ht="12.75" customHeight="1">
      <c r="A83" s="35">
        <v>-0.005286</v>
      </c>
      <c r="B83" s="35">
        <v>-0.004998</v>
      </c>
      <c r="C83" s="35">
        <v>-0.004855</v>
      </c>
      <c r="D83" s="35">
        <v>-0.004499</v>
      </c>
      <c r="E83" s="35">
        <v>-0.004194</v>
      </c>
      <c r="F83" s="35">
        <v>-0.003905</v>
      </c>
      <c r="G83" s="35">
        <v>-0.003629</v>
      </c>
      <c r="H83" s="35">
        <v>-0.003386</v>
      </c>
      <c r="I83" s="35">
        <v>-0.003015</v>
      </c>
      <c r="J83" s="35">
        <v>-0.002714</v>
      </c>
      <c r="K83" s="35">
        <v>-0.002228</v>
      </c>
      <c r="L83" s="35">
        <v>-0.001765</v>
      </c>
      <c r="M83" s="35">
        <v>-0.001398</v>
      </c>
      <c r="N83" s="35">
        <v>-0.001095</v>
      </c>
      <c r="O83" s="35">
        <v>-7.84E-4</v>
      </c>
      <c r="P83" s="35">
        <v>-5.89E-4</v>
      </c>
      <c r="Q83" s="35">
        <v>-2.08E-4</v>
      </c>
      <c r="R83" s="35">
        <v>2.35E-4</v>
      </c>
      <c r="S83" s="35">
        <v>3.68E-4</v>
      </c>
      <c r="T83" s="35">
        <v>2.8E-4</v>
      </c>
      <c r="U83" s="35">
        <v>2.0E-4</v>
      </c>
      <c r="V83" s="35">
        <v>1.53E-4</v>
      </c>
      <c r="W83" s="35">
        <v>1.36E-4</v>
      </c>
      <c r="X83" s="35">
        <v>1.38E-4</v>
      </c>
      <c r="Y83" s="35">
        <v>0.0</v>
      </c>
      <c r="Z83" s="35">
        <v>-2.79E-4</v>
      </c>
      <c r="AA83" s="35">
        <v>-5.71E-4</v>
      </c>
      <c r="AB83" s="35">
        <v>-6.37E-4</v>
      </c>
      <c r="AC83" s="35">
        <v>-6.05E-4</v>
      </c>
      <c r="AD83" s="35">
        <v>-6.29E-4</v>
      </c>
      <c r="AE83" s="35">
        <v>-6.77E-4</v>
      </c>
      <c r="AF83" s="35">
        <v>-6.43E-4</v>
      </c>
      <c r="AG83" s="35">
        <v>-4.57E-4</v>
      </c>
      <c r="AH83" s="35">
        <v>-2.44E-4</v>
      </c>
      <c r="AI83" s="35">
        <v>-1.47E-4</v>
      </c>
      <c r="AJ83" s="35">
        <v>1.0E-6</v>
      </c>
      <c r="AK83" s="35">
        <v>1.64E-4</v>
      </c>
      <c r="AL83" s="35">
        <v>3.87E-4</v>
      </c>
      <c r="AM83" s="35">
        <v>6.24E-4</v>
      </c>
    </row>
    <row r="84" ht="12.7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 ht="12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</row>
    <row r="86" ht="12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  <c r="AM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  <c r="AM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  <c r="AM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  <c r="AM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  <c r="AM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  <c r="AM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  <c r="AM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  <c r="AM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  <c r="AM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  <c r="AM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  <c r="AM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  <c r="AM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  <c r="AM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  <c r="AM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  <c r="AM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  <c r="AL1000" s="38"/>
      <c r="AM1000" s="3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5" width="10.57"/>
    <col customWidth="1" min="26" max="38" width="11.29"/>
  </cols>
  <sheetData>
    <row r="1" ht="12.75" customHeight="1">
      <c r="A1" s="49">
        <v>0.011647</v>
      </c>
      <c r="B1" s="49">
        <v>0.013364</v>
      </c>
      <c r="C1" s="49">
        <v>0.014234</v>
      </c>
      <c r="D1" s="49">
        <v>0.013786</v>
      </c>
      <c r="E1" s="49">
        <v>0.012752</v>
      </c>
      <c r="F1" s="49">
        <v>0.011186</v>
      </c>
      <c r="G1" s="49">
        <v>0.011407</v>
      </c>
      <c r="H1" s="49">
        <v>0.010323</v>
      </c>
      <c r="I1" s="49">
        <v>0.012301</v>
      </c>
      <c r="J1" s="49">
        <v>0.010812</v>
      </c>
      <c r="K1" s="49">
        <v>0.008579</v>
      </c>
      <c r="L1" s="49">
        <v>0.008538</v>
      </c>
      <c r="M1" s="49">
        <v>0.009088</v>
      </c>
      <c r="N1" s="49">
        <v>0.008646</v>
      </c>
      <c r="O1" s="49">
        <v>0.008533</v>
      </c>
      <c r="P1" s="49">
        <v>0.00793</v>
      </c>
      <c r="Q1" s="49">
        <v>0.00771</v>
      </c>
      <c r="R1" s="49">
        <v>0.007703</v>
      </c>
      <c r="S1" s="49">
        <v>0.005415</v>
      </c>
      <c r="T1" s="49">
        <v>0.003998</v>
      </c>
      <c r="U1" s="49">
        <v>0.004069</v>
      </c>
      <c r="V1" s="49">
        <v>0.003746</v>
      </c>
      <c r="W1" s="49">
        <v>0.001006</v>
      </c>
      <c r="X1" s="49">
        <v>0.001188</v>
      </c>
      <c r="Y1" s="49">
        <v>0.0</v>
      </c>
      <c r="Z1" s="49">
        <v>-0.001539</v>
      </c>
      <c r="AA1" s="49">
        <v>-0.002287</v>
      </c>
      <c r="AB1" s="49">
        <v>-0.004958</v>
      </c>
      <c r="AC1" s="49">
        <v>-0.003117</v>
      </c>
      <c r="AD1" s="49">
        <v>-0.006559</v>
      </c>
      <c r="AE1" s="49">
        <v>-0.01023</v>
      </c>
      <c r="AF1" s="49">
        <v>-0.010357</v>
      </c>
      <c r="AG1" s="49">
        <v>-0.011863</v>
      </c>
      <c r="AH1" s="49">
        <v>-0.014018</v>
      </c>
      <c r="AI1" s="49">
        <v>-0.012838</v>
      </c>
      <c r="AJ1" s="49">
        <v>-0.013985</v>
      </c>
      <c r="AK1" s="49">
        <v>-0.014552</v>
      </c>
      <c r="AL1" s="49">
        <v>-0.014896</v>
      </c>
    </row>
    <row r="2" ht="12.75" customHeight="1">
      <c r="A2" s="49">
        <v>0.01132</v>
      </c>
      <c r="B2" s="49">
        <v>0.01206</v>
      </c>
      <c r="C2" s="49">
        <v>0.012575</v>
      </c>
      <c r="D2" s="49">
        <v>0.01396</v>
      </c>
      <c r="E2" s="49">
        <v>0.012402</v>
      </c>
      <c r="F2" s="49">
        <v>0.010841</v>
      </c>
      <c r="G2" s="49">
        <v>0.010483</v>
      </c>
      <c r="H2" s="49">
        <v>0.010313</v>
      </c>
      <c r="I2" s="49">
        <v>0.010417</v>
      </c>
      <c r="J2" s="49">
        <v>0.010733</v>
      </c>
      <c r="K2" s="49">
        <v>0.009736</v>
      </c>
      <c r="L2" s="49">
        <v>0.010417</v>
      </c>
      <c r="M2" s="49">
        <v>0.010309</v>
      </c>
      <c r="N2" s="49">
        <v>0.009486</v>
      </c>
      <c r="O2" s="49">
        <v>0.007887</v>
      </c>
      <c r="P2" s="49">
        <v>0.008346</v>
      </c>
      <c r="Q2" s="49">
        <v>0.007959</v>
      </c>
      <c r="R2" s="49">
        <v>0.007847</v>
      </c>
      <c r="S2" s="49">
        <v>0.007017</v>
      </c>
      <c r="T2" s="49">
        <v>0.004818</v>
      </c>
      <c r="U2" s="49">
        <v>0.006846</v>
      </c>
      <c r="V2" s="49">
        <v>0.003444</v>
      </c>
      <c r="W2" s="49">
        <v>0.003404</v>
      </c>
      <c r="X2" s="49">
        <v>0.003343</v>
      </c>
      <c r="Y2" s="49">
        <v>0.0</v>
      </c>
      <c r="Z2" s="49">
        <v>0.00135</v>
      </c>
      <c r="AA2" s="49">
        <v>-0.001704</v>
      </c>
      <c r="AB2" s="49">
        <v>-0.003735</v>
      </c>
      <c r="AC2" s="49">
        <v>-0.002283</v>
      </c>
      <c r="AD2" s="49">
        <v>-0.005489</v>
      </c>
      <c r="AE2" s="49">
        <v>-0.006664</v>
      </c>
      <c r="AF2" s="49">
        <v>-0.007872</v>
      </c>
      <c r="AG2" s="49">
        <v>-0.009855</v>
      </c>
      <c r="AH2" s="49">
        <v>-0.010643</v>
      </c>
      <c r="AI2" s="49">
        <v>-0.009281</v>
      </c>
      <c r="AJ2" s="49">
        <v>-0.010005</v>
      </c>
      <c r="AK2" s="49">
        <v>-0.011497</v>
      </c>
      <c r="AL2" s="49">
        <v>-0.010928</v>
      </c>
    </row>
    <row r="3" ht="12.75" customHeight="1">
      <c r="A3" s="49">
        <v>0.007629</v>
      </c>
      <c r="B3" s="49">
        <v>0.011062</v>
      </c>
      <c r="C3" s="49">
        <v>0.012306</v>
      </c>
      <c r="D3" s="49">
        <v>0.010288</v>
      </c>
      <c r="E3" s="49">
        <v>0.010699</v>
      </c>
      <c r="F3" s="49">
        <v>0.009935</v>
      </c>
      <c r="G3" s="49">
        <v>0.010615</v>
      </c>
      <c r="H3" s="49">
        <v>0.0099</v>
      </c>
      <c r="I3" s="49">
        <v>0.010829</v>
      </c>
      <c r="J3" s="49">
        <v>0.008693</v>
      </c>
      <c r="K3" s="49">
        <v>0.008175</v>
      </c>
      <c r="L3" s="49">
        <v>0.008964</v>
      </c>
      <c r="M3" s="49">
        <v>0.006979</v>
      </c>
      <c r="N3" s="49">
        <v>0.006829</v>
      </c>
      <c r="O3" s="49">
        <v>0.008008</v>
      </c>
      <c r="P3" s="49">
        <v>0.007776</v>
      </c>
      <c r="Q3" s="49">
        <v>0.007293</v>
      </c>
      <c r="R3" s="49">
        <v>0.006714</v>
      </c>
      <c r="S3" s="49">
        <v>0.005232</v>
      </c>
      <c r="T3" s="49">
        <v>0.00471</v>
      </c>
      <c r="U3" s="49">
        <v>0.00328</v>
      </c>
      <c r="V3" s="49">
        <v>0.00323</v>
      </c>
      <c r="W3" s="49">
        <v>0.003186</v>
      </c>
      <c r="X3" s="49">
        <v>9.06E-4</v>
      </c>
      <c r="Y3" s="49">
        <v>0.0</v>
      </c>
      <c r="Z3" s="49">
        <v>-0.002225</v>
      </c>
      <c r="AA3" s="49">
        <v>-0.002713</v>
      </c>
      <c r="AB3" s="49">
        <v>-0.003435</v>
      </c>
      <c r="AC3" s="49">
        <v>-0.004276</v>
      </c>
      <c r="AD3" s="49">
        <v>-0.005328</v>
      </c>
      <c r="AE3" s="49">
        <v>-0.007941</v>
      </c>
      <c r="AF3" s="49">
        <v>-0.008807</v>
      </c>
      <c r="AG3" s="49">
        <v>-0.008561</v>
      </c>
      <c r="AH3" s="49">
        <v>-0.010374</v>
      </c>
      <c r="AI3" s="49">
        <v>-0.008649</v>
      </c>
      <c r="AJ3" s="49">
        <v>-0.009454</v>
      </c>
      <c r="AK3" s="49">
        <v>-0.010776</v>
      </c>
      <c r="AL3" s="49">
        <v>-0.010585</v>
      </c>
    </row>
    <row r="4" ht="12.75" customHeight="1">
      <c r="A4" s="49">
        <v>0.006877</v>
      </c>
      <c r="B4" s="49">
        <v>0.007633</v>
      </c>
      <c r="C4" s="49">
        <v>0.00809</v>
      </c>
      <c r="D4" s="49">
        <v>0.007789</v>
      </c>
      <c r="E4" s="49">
        <v>0.007569</v>
      </c>
      <c r="F4" s="49">
        <v>0.007237</v>
      </c>
      <c r="G4" s="49">
        <v>0.006669</v>
      </c>
      <c r="H4" s="49">
        <v>0.007017</v>
      </c>
      <c r="I4" s="49">
        <v>0.006393</v>
      </c>
      <c r="J4" s="49">
        <v>0.006625</v>
      </c>
      <c r="K4" s="49">
        <v>0.005453</v>
      </c>
      <c r="L4" s="49">
        <v>0.005633</v>
      </c>
      <c r="M4" s="49">
        <v>0.006347</v>
      </c>
      <c r="N4" s="49">
        <v>0.006896</v>
      </c>
      <c r="O4" s="49">
        <v>0.005942</v>
      </c>
      <c r="P4" s="49">
        <v>0.005763</v>
      </c>
      <c r="Q4" s="49">
        <v>0.006136</v>
      </c>
      <c r="R4" s="49">
        <v>0.005496</v>
      </c>
      <c r="S4" s="49">
        <v>0.004802</v>
      </c>
      <c r="T4" s="49">
        <v>0.00281</v>
      </c>
      <c r="U4" s="49">
        <v>0.004226</v>
      </c>
      <c r="V4" s="49">
        <v>0.003654</v>
      </c>
      <c r="W4" s="49">
        <v>0.001251</v>
      </c>
      <c r="X4" s="49">
        <v>0.00155</v>
      </c>
      <c r="Y4" s="49">
        <v>0.0</v>
      </c>
      <c r="Z4" s="49">
        <v>-0.001155</v>
      </c>
      <c r="AA4" s="49">
        <v>-0.001739</v>
      </c>
      <c r="AB4" s="49">
        <v>-0.00214</v>
      </c>
      <c r="AC4" s="49">
        <v>-0.002439</v>
      </c>
      <c r="AD4" s="49">
        <v>-0.005147</v>
      </c>
      <c r="AE4" s="49">
        <v>-0.007725</v>
      </c>
      <c r="AF4" s="49">
        <v>-0.006516</v>
      </c>
      <c r="AG4" s="49">
        <v>-0.007939</v>
      </c>
      <c r="AH4" s="49">
        <v>-0.008102</v>
      </c>
      <c r="AI4" s="49">
        <v>-0.007881</v>
      </c>
      <c r="AJ4" s="49">
        <v>-0.008663</v>
      </c>
      <c r="AK4" s="49">
        <v>-0.00992</v>
      </c>
      <c r="AL4" s="49">
        <v>-0.010339</v>
      </c>
    </row>
    <row r="5" ht="12.75" customHeight="1">
      <c r="A5" s="49">
        <v>0.009406</v>
      </c>
      <c r="B5" s="49">
        <v>0.010669</v>
      </c>
      <c r="C5" s="49">
        <v>0.011149</v>
      </c>
      <c r="D5" s="49">
        <v>0.01123</v>
      </c>
      <c r="E5" s="49">
        <v>0.009423</v>
      </c>
      <c r="F5" s="49">
        <v>0.008621</v>
      </c>
      <c r="G5" s="49">
        <v>0.008296</v>
      </c>
      <c r="H5" s="49">
        <v>0.008236</v>
      </c>
      <c r="I5" s="49">
        <v>0.008727</v>
      </c>
      <c r="J5" s="49">
        <v>0.007747</v>
      </c>
      <c r="K5" s="49">
        <v>0.007401</v>
      </c>
      <c r="L5" s="49">
        <v>0.00729</v>
      </c>
      <c r="M5" s="49">
        <v>0.006698</v>
      </c>
      <c r="N5" s="49">
        <v>0.005935</v>
      </c>
      <c r="O5" s="49">
        <v>0.006191</v>
      </c>
      <c r="P5" s="49">
        <v>0.006551</v>
      </c>
      <c r="Q5" s="49">
        <v>0.005985</v>
      </c>
      <c r="R5" s="49">
        <v>0.004443</v>
      </c>
      <c r="S5" s="49">
        <v>0.004684</v>
      </c>
      <c r="T5" s="49">
        <v>0.003407</v>
      </c>
      <c r="U5" s="49">
        <v>0.00331</v>
      </c>
      <c r="V5" s="49">
        <v>0.001923</v>
      </c>
      <c r="W5" s="49">
        <v>0.002013</v>
      </c>
      <c r="X5" s="49">
        <v>0.001053</v>
      </c>
      <c r="Y5" s="49">
        <v>0.0</v>
      </c>
      <c r="Z5" s="49">
        <v>-2.59E-4</v>
      </c>
      <c r="AA5" s="49">
        <v>-0.001575</v>
      </c>
      <c r="AB5" s="49">
        <v>-0.003402</v>
      </c>
      <c r="AC5" s="49">
        <v>-0.002963</v>
      </c>
      <c r="AD5" s="49">
        <v>-0.005014</v>
      </c>
      <c r="AE5" s="49">
        <v>-0.005894</v>
      </c>
      <c r="AF5" s="49">
        <v>-0.007623</v>
      </c>
      <c r="AG5" s="49">
        <v>-0.008846</v>
      </c>
      <c r="AH5" s="49">
        <v>-0.008487</v>
      </c>
      <c r="AI5" s="49">
        <v>-0.008002</v>
      </c>
      <c r="AJ5" s="49">
        <v>-0.008212</v>
      </c>
      <c r="AK5" s="49">
        <v>-0.009912</v>
      </c>
      <c r="AL5" s="49">
        <v>-0.008559</v>
      </c>
    </row>
    <row r="6" ht="12.75" customHeight="1">
      <c r="A6" s="49">
        <v>0.006948</v>
      </c>
      <c r="B6" s="49">
        <v>0.008382</v>
      </c>
      <c r="C6" s="49">
        <v>0.008719</v>
      </c>
      <c r="D6" s="49">
        <v>0.008519</v>
      </c>
      <c r="E6" s="49">
        <v>0.008138</v>
      </c>
      <c r="F6" s="49">
        <v>0.007784</v>
      </c>
      <c r="G6" s="49">
        <v>0.007721</v>
      </c>
      <c r="H6" s="49">
        <v>0.007127</v>
      </c>
      <c r="I6" s="49">
        <v>0.007263</v>
      </c>
      <c r="J6" s="49">
        <v>0.006147</v>
      </c>
      <c r="K6" s="49">
        <v>0.00517</v>
      </c>
      <c r="L6" s="49">
        <v>0.005258</v>
      </c>
      <c r="M6" s="49">
        <v>0.004906</v>
      </c>
      <c r="N6" s="49">
        <v>0.005134</v>
      </c>
      <c r="O6" s="49">
        <v>0.004972</v>
      </c>
      <c r="P6" s="49">
        <v>0.004939</v>
      </c>
      <c r="Q6" s="49">
        <v>0.004457</v>
      </c>
      <c r="R6" s="49">
        <v>0.004711</v>
      </c>
      <c r="S6" s="49">
        <v>0.002885</v>
      </c>
      <c r="T6" s="49">
        <v>0.002985</v>
      </c>
      <c r="U6" s="49">
        <v>0.002744</v>
      </c>
      <c r="V6" s="49">
        <v>0.002158</v>
      </c>
      <c r="W6" s="49">
        <v>0.001099</v>
      </c>
      <c r="X6" s="49">
        <v>2.3E-5</v>
      </c>
      <c r="Y6" s="49">
        <v>0.0</v>
      </c>
      <c r="Z6" s="49">
        <v>-0.001032</v>
      </c>
      <c r="AA6" s="49">
        <v>-0.002516</v>
      </c>
      <c r="AB6" s="49">
        <v>-0.003529</v>
      </c>
      <c r="AC6" s="49">
        <v>-0.003396</v>
      </c>
      <c r="AD6" s="49">
        <v>-0.004555</v>
      </c>
      <c r="AE6" s="49">
        <v>-0.00666</v>
      </c>
      <c r="AF6" s="49">
        <v>-0.008077</v>
      </c>
      <c r="AG6" s="49">
        <v>-0.006531</v>
      </c>
      <c r="AH6" s="49">
        <v>-0.007867</v>
      </c>
      <c r="AI6" s="49">
        <v>-0.007155</v>
      </c>
      <c r="AJ6" s="49">
        <v>-0.008217</v>
      </c>
      <c r="AK6" s="49">
        <v>-0.008308</v>
      </c>
      <c r="AL6" s="49">
        <v>-0.008777</v>
      </c>
    </row>
    <row r="7" ht="12.75" customHeight="1">
      <c r="A7" s="49">
        <v>0.00928</v>
      </c>
      <c r="B7" s="49">
        <v>0.00947</v>
      </c>
      <c r="C7" s="49">
        <v>0.009483</v>
      </c>
      <c r="D7" s="49">
        <v>0.009159</v>
      </c>
      <c r="E7" s="49">
        <v>0.008631</v>
      </c>
      <c r="F7" s="49">
        <v>0.007472</v>
      </c>
      <c r="G7" s="49">
        <v>0.006904</v>
      </c>
      <c r="H7" s="49">
        <v>0.007224</v>
      </c>
      <c r="I7" s="49">
        <v>0.007048</v>
      </c>
      <c r="J7" s="49">
        <v>0.006995</v>
      </c>
      <c r="K7" s="49">
        <v>0.005848</v>
      </c>
      <c r="L7" s="49">
        <v>0.005448</v>
      </c>
      <c r="M7" s="49">
        <v>0.006168</v>
      </c>
      <c r="N7" s="49">
        <v>0.006007</v>
      </c>
      <c r="O7" s="49">
        <v>0.005871</v>
      </c>
      <c r="P7" s="49">
        <v>0.005364</v>
      </c>
      <c r="Q7" s="49">
        <v>0.005361</v>
      </c>
      <c r="R7" s="49">
        <v>0.005555</v>
      </c>
      <c r="S7" s="49">
        <v>0.004442</v>
      </c>
      <c r="T7" s="49">
        <v>0.002717</v>
      </c>
      <c r="U7" s="49">
        <v>0.002879</v>
      </c>
      <c r="V7" s="49">
        <v>0.002079</v>
      </c>
      <c r="W7" s="49">
        <v>0.001127</v>
      </c>
      <c r="X7" s="49">
        <v>7.9E-4</v>
      </c>
      <c r="Y7" s="49">
        <v>0.0</v>
      </c>
      <c r="Z7" s="49">
        <v>-9.27E-4</v>
      </c>
      <c r="AA7" s="49">
        <v>-0.002205</v>
      </c>
      <c r="AB7" s="49">
        <v>-0.00349</v>
      </c>
      <c r="AC7" s="49">
        <v>-0.003064</v>
      </c>
      <c r="AD7" s="49">
        <v>-0.00567</v>
      </c>
      <c r="AE7" s="49">
        <v>-0.006194</v>
      </c>
      <c r="AF7" s="49">
        <v>-0.006093</v>
      </c>
      <c r="AG7" s="49">
        <v>-0.007742</v>
      </c>
      <c r="AH7" s="49">
        <v>-0.007348</v>
      </c>
      <c r="AI7" s="49">
        <v>-0.00752</v>
      </c>
      <c r="AJ7" s="49">
        <v>-0.006918</v>
      </c>
      <c r="AK7" s="49">
        <v>-0.007937</v>
      </c>
      <c r="AL7" s="49">
        <v>-0.008321</v>
      </c>
    </row>
    <row r="8" ht="12.75" customHeight="1">
      <c r="A8" s="49">
        <v>0.011703</v>
      </c>
      <c r="B8" s="49">
        <v>0.012886</v>
      </c>
      <c r="C8" s="49">
        <v>0.012383</v>
      </c>
      <c r="D8" s="49">
        <v>0.012375</v>
      </c>
      <c r="E8" s="49">
        <v>0.011114</v>
      </c>
      <c r="F8" s="49">
        <v>0.010326</v>
      </c>
      <c r="G8" s="49">
        <v>0.010241</v>
      </c>
      <c r="H8" s="49">
        <v>0.009576</v>
      </c>
      <c r="I8" s="49">
        <v>0.009743</v>
      </c>
      <c r="J8" s="49">
        <v>0.008339</v>
      </c>
      <c r="K8" s="49">
        <v>0.007847</v>
      </c>
      <c r="L8" s="49">
        <v>0.008145</v>
      </c>
      <c r="M8" s="49">
        <v>0.007082</v>
      </c>
      <c r="N8" s="49">
        <v>0.007057</v>
      </c>
      <c r="O8" s="49">
        <v>0.006711</v>
      </c>
      <c r="P8" s="49">
        <v>0.007177</v>
      </c>
      <c r="Q8" s="49">
        <v>0.006383</v>
      </c>
      <c r="R8" s="49">
        <v>0.005199</v>
      </c>
      <c r="S8" s="49">
        <v>0.004876</v>
      </c>
      <c r="T8" s="49">
        <v>0.004309</v>
      </c>
      <c r="U8" s="49">
        <v>0.003961</v>
      </c>
      <c r="V8" s="49">
        <v>0.003063</v>
      </c>
      <c r="W8" s="49">
        <v>0.00243</v>
      </c>
      <c r="X8" s="49">
        <v>5.53E-4</v>
      </c>
      <c r="Y8" s="49">
        <v>0.0</v>
      </c>
      <c r="Z8" s="49">
        <v>-1.7E-5</v>
      </c>
      <c r="AA8" s="49">
        <v>-0.001671</v>
      </c>
      <c r="AB8" s="49">
        <v>-0.002088</v>
      </c>
      <c r="AC8" s="49">
        <v>-0.002698</v>
      </c>
      <c r="AD8" s="49">
        <v>-0.004318</v>
      </c>
      <c r="AE8" s="49">
        <v>-0.005156</v>
      </c>
      <c r="AF8" s="49">
        <v>-0.005714</v>
      </c>
      <c r="AG8" s="49">
        <v>-0.006974</v>
      </c>
      <c r="AH8" s="49">
        <v>-0.006925</v>
      </c>
      <c r="AI8" s="49">
        <v>-0.006125</v>
      </c>
      <c r="AJ8" s="49">
        <v>-0.006882</v>
      </c>
      <c r="AK8" s="49">
        <v>-0.007047</v>
      </c>
      <c r="AL8" s="49">
        <v>-0.006991</v>
      </c>
    </row>
    <row r="9" ht="12.75" customHeight="1">
      <c r="A9" s="49">
        <v>0.0126</v>
      </c>
      <c r="B9" s="49">
        <v>0.012668</v>
      </c>
      <c r="C9" s="49">
        <v>0.012399</v>
      </c>
      <c r="D9" s="49">
        <v>0.011361</v>
      </c>
      <c r="E9" s="49">
        <v>0.011009</v>
      </c>
      <c r="F9" s="49">
        <v>0.010424</v>
      </c>
      <c r="G9" s="49">
        <v>0.009489</v>
      </c>
      <c r="H9" s="49">
        <v>0.009256</v>
      </c>
      <c r="I9" s="49">
        <v>0.008755</v>
      </c>
      <c r="J9" s="49">
        <v>0.008315</v>
      </c>
      <c r="K9" s="49">
        <v>0.007144</v>
      </c>
      <c r="L9" s="49">
        <v>0.006901</v>
      </c>
      <c r="M9" s="49">
        <v>0.00692</v>
      </c>
      <c r="N9" s="49">
        <v>0.006815</v>
      </c>
      <c r="O9" s="49">
        <v>0.006706</v>
      </c>
      <c r="P9" s="49">
        <v>0.006059</v>
      </c>
      <c r="Q9" s="49">
        <v>0.005923</v>
      </c>
      <c r="R9" s="49">
        <v>0.006186</v>
      </c>
      <c r="S9" s="49">
        <v>0.005514</v>
      </c>
      <c r="T9" s="49">
        <v>0.004348</v>
      </c>
      <c r="U9" s="49">
        <v>0.003727</v>
      </c>
      <c r="V9" s="49">
        <v>0.003013</v>
      </c>
      <c r="W9" s="49">
        <v>0.001941</v>
      </c>
      <c r="X9" s="49">
        <v>0.001322</v>
      </c>
      <c r="Y9" s="49">
        <v>0.0</v>
      </c>
      <c r="Z9" s="49">
        <v>-8.64E-4</v>
      </c>
      <c r="AA9" s="49">
        <v>-0.001013</v>
      </c>
      <c r="AB9" s="49">
        <v>-0.002523</v>
      </c>
      <c r="AC9" s="49">
        <v>-0.003142</v>
      </c>
      <c r="AD9" s="49">
        <v>-0.005026</v>
      </c>
      <c r="AE9" s="49">
        <v>-0.006304</v>
      </c>
      <c r="AF9" s="49">
        <v>-0.006695</v>
      </c>
      <c r="AG9" s="49">
        <v>-0.006974</v>
      </c>
      <c r="AH9" s="49">
        <v>-0.007358</v>
      </c>
      <c r="AI9" s="49">
        <v>-0.007397</v>
      </c>
      <c r="AJ9" s="49">
        <v>-0.007448</v>
      </c>
      <c r="AK9" s="49">
        <v>-0.007928</v>
      </c>
      <c r="AL9" s="49">
        <v>-0.008196</v>
      </c>
    </row>
    <row r="10" ht="12.75" customHeight="1">
      <c r="A10" s="49">
        <v>0.014004</v>
      </c>
      <c r="B10" s="49">
        <v>0.014037</v>
      </c>
      <c r="C10" s="49">
        <v>0.013958</v>
      </c>
      <c r="D10" s="49">
        <v>0.013489</v>
      </c>
      <c r="E10" s="49">
        <v>0.011896</v>
      </c>
      <c r="F10" s="49">
        <v>0.011068</v>
      </c>
      <c r="G10" s="49">
        <v>0.010438</v>
      </c>
      <c r="H10" s="49">
        <v>0.009979</v>
      </c>
      <c r="I10" s="49">
        <v>0.009184</v>
      </c>
      <c r="J10" s="49">
        <v>0.008709</v>
      </c>
      <c r="K10" s="49">
        <v>0.007862</v>
      </c>
      <c r="L10" s="49">
        <v>0.00743</v>
      </c>
      <c r="M10" s="49">
        <v>0.007229</v>
      </c>
      <c r="N10" s="49">
        <v>0.00681</v>
      </c>
      <c r="O10" s="49">
        <v>0.006396</v>
      </c>
      <c r="P10" s="49">
        <v>0.00708</v>
      </c>
      <c r="Q10" s="49">
        <v>0.006414</v>
      </c>
      <c r="R10" s="49">
        <v>0.00586</v>
      </c>
      <c r="S10" s="49">
        <v>0.004194</v>
      </c>
      <c r="T10" s="49">
        <v>0.003818</v>
      </c>
      <c r="U10" s="49">
        <v>0.003324</v>
      </c>
      <c r="V10" s="49">
        <v>0.002608</v>
      </c>
      <c r="W10" s="49">
        <v>0.001109</v>
      </c>
      <c r="X10" s="49">
        <v>5.05E-4</v>
      </c>
      <c r="Y10" s="49">
        <v>0.0</v>
      </c>
      <c r="Z10" s="49">
        <v>-9.33E-4</v>
      </c>
      <c r="AA10" s="49">
        <v>-0.002754</v>
      </c>
      <c r="AB10" s="49">
        <v>-0.003545</v>
      </c>
      <c r="AC10" s="49">
        <v>-0.003871</v>
      </c>
      <c r="AD10" s="49">
        <v>-0.005705</v>
      </c>
      <c r="AE10" s="49">
        <v>-0.006979</v>
      </c>
      <c r="AF10" s="49">
        <v>-0.007522</v>
      </c>
      <c r="AG10" s="49">
        <v>-0.008032</v>
      </c>
      <c r="AH10" s="49">
        <v>-0.008421</v>
      </c>
      <c r="AI10" s="49">
        <v>-0.007604</v>
      </c>
      <c r="AJ10" s="49">
        <v>-0.008355</v>
      </c>
      <c r="AK10" s="49">
        <v>-0.008182</v>
      </c>
      <c r="AL10" s="49">
        <v>-0.008733</v>
      </c>
    </row>
    <row r="11" ht="12.75" customHeight="1">
      <c r="A11" s="49">
        <v>0.015766</v>
      </c>
      <c r="B11" s="49">
        <v>0.016473</v>
      </c>
      <c r="C11" s="49">
        <v>0.015761</v>
      </c>
      <c r="D11" s="49">
        <v>0.014562</v>
      </c>
      <c r="E11" s="49">
        <v>0.013897</v>
      </c>
      <c r="F11" s="49">
        <v>0.012961</v>
      </c>
      <c r="G11" s="49">
        <v>0.012738</v>
      </c>
      <c r="H11" s="49">
        <v>0.011589</v>
      </c>
      <c r="I11" s="49">
        <v>0.011725</v>
      </c>
      <c r="J11" s="49">
        <v>0.010453</v>
      </c>
      <c r="K11" s="49">
        <v>0.009167</v>
      </c>
      <c r="L11" s="49">
        <v>0.009137</v>
      </c>
      <c r="M11" s="49">
        <v>0.007967</v>
      </c>
      <c r="N11" s="49">
        <v>0.007744</v>
      </c>
      <c r="O11" s="49">
        <v>0.007679</v>
      </c>
      <c r="P11" s="49">
        <v>0.007321</v>
      </c>
      <c r="Q11" s="49">
        <v>0.007067</v>
      </c>
      <c r="R11" s="49">
        <v>0.006167</v>
      </c>
      <c r="S11" s="49">
        <v>0.005387</v>
      </c>
      <c r="T11" s="49">
        <v>0.004479</v>
      </c>
      <c r="U11" s="49">
        <v>0.003848</v>
      </c>
      <c r="V11" s="49">
        <v>0.002473</v>
      </c>
      <c r="W11" s="49">
        <v>0.001858</v>
      </c>
      <c r="X11" s="49">
        <v>7.07E-4</v>
      </c>
      <c r="Y11" s="49">
        <v>0.0</v>
      </c>
      <c r="Z11" s="49">
        <v>-0.001153</v>
      </c>
      <c r="AA11" s="49">
        <v>-0.002224</v>
      </c>
      <c r="AB11" s="49">
        <v>-0.003086</v>
      </c>
      <c r="AC11" s="49">
        <v>-0.003666</v>
      </c>
      <c r="AD11" s="49">
        <v>-0.005701</v>
      </c>
      <c r="AE11" s="49">
        <v>-0.007565</v>
      </c>
      <c r="AF11" s="49">
        <v>-0.007912</v>
      </c>
      <c r="AG11" s="49">
        <v>-0.008399</v>
      </c>
      <c r="AH11" s="49">
        <v>-0.008686</v>
      </c>
      <c r="AI11" s="49">
        <v>-0.008347</v>
      </c>
      <c r="AJ11" s="49">
        <v>-0.008728</v>
      </c>
      <c r="AK11" s="49">
        <v>-0.009248</v>
      </c>
      <c r="AL11" s="49">
        <v>-0.009451</v>
      </c>
    </row>
    <row r="12" ht="12.75" customHeight="1">
      <c r="A12" s="49">
        <v>0.016566</v>
      </c>
      <c r="B12" s="49">
        <v>0.016324</v>
      </c>
      <c r="C12" s="49">
        <v>0.016016</v>
      </c>
      <c r="D12" s="49">
        <v>0.015413</v>
      </c>
      <c r="E12" s="49">
        <v>0.014447</v>
      </c>
      <c r="F12" s="49">
        <v>0.013478</v>
      </c>
      <c r="G12" s="49">
        <v>0.012502</v>
      </c>
      <c r="H12" s="49">
        <v>0.011835</v>
      </c>
      <c r="I12" s="49">
        <v>0.011175</v>
      </c>
      <c r="J12" s="49">
        <v>0.010455</v>
      </c>
      <c r="K12" s="49">
        <v>0.009758</v>
      </c>
      <c r="L12" s="49">
        <v>0.00913</v>
      </c>
      <c r="M12" s="49">
        <v>0.009359</v>
      </c>
      <c r="N12" s="49">
        <v>0.008908</v>
      </c>
      <c r="O12" s="49">
        <v>0.00808</v>
      </c>
      <c r="P12" s="49">
        <v>0.008154</v>
      </c>
      <c r="Q12" s="49">
        <v>0.007799</v>
      </c>
      <c r="R12" s="49">
        <v>0.007405</v>
      </c>
      <c r="S12" s="49">
        <v>0.006606</v>
      </c>
      <c r="T12" s="49">
        <v>0.005457</v>
      </c>
      <c r="U12" s="49">
        <v>0.004855</v>
      </c>
      <c r="V12" s="49">
        <v>0.003793</v>
      </c>
      <c r="W12" s="49">
        <v>0.002245</v>
      </c>
      <c r="X12" s="49">
        <v>0.00171</v>
      </c>
      <c r="Y12" s="49">
        <v>0.0</v>
      </c>
      <c r="Z12" s="49">
        <v>-3.48E-4</v>
      </c>
      <c r="AA12" s="49">
        <v>-0.001266</v>
      </c>
      <c r="AB12" s="49">
        <v>-0.002644</v>
      </c>
      <c r="AC12" s="49">
        <v>-0.003736</v>
      </c>
      <c r="AD12" s="49">
        <v>-0.005642</v>
      </c>
      <c r="AE12" s="49">
        <v>-0.006887</v>
      </c>
      <c r="AF12" s="49">
        <v>-0.007432</v>
      </c>
      <c r="AG12" s="49">
        <v>-0.008372</v>
      </c>
      <c r="AH12" s="49">
        <v>-0.008625</v>
      </c>
      <c r="AI12" s="49">
        <v>-0.00864</v>
      </c>
      <c r="AJ12" s="49">
        <v>-0.009196</v>
      </c>
      <c r="AK12" s="49">
        <v>-0.009502</v>
      </c>
      <c r="AL12" s="49">
        <v>-0.009671</v>
      </c>
    </row>
    <row r="13" ht="12.75" customHeight="1">
      <c r="A13" s="49">
        <v>0.018844</v>
      </c>
      <c r="B13" s="49">
        <v>0.018996</v>
      </c>
      <c r="C13" s="49">
        <v>0.017821</v>
      </c>
      <c r="D13" s="49">
        <v>0.017245</v>
      </c>
      <c r="E13" s="49">
        <v>0.015699</v>
      </c>
      <c r="F13" s="49">
        <v>0.01498</v>
      </c>
      <c r="G13" s="49">
        <v>0.01429</v>
      </c>
      <c r="H13" s="49">
        <v>0.013751</v>
      </c>
      <c r="I13" s="49">
        <v>0.013158</v>
      </c>
      <c r="J13" s="49">
        <v>0.01227</v>
      </c>
      <c r="K13" s="49">
        <v>0.011577</v>
      </c>
      <c r="L13" s="49">
        <v>0.011062</v>
      </c>
      <c r="M13" s="49">
        <v>0.010113</v>
      </c>
      <c r="N13" s="49">
        <v>0.009325</v>
      </c>
      <c r="O13" s="49">
        <v>0.009057</v>
      </c>
      <c r="P13" s="49">
        <v>0.009399</v>
      </c>
      <c r="Q13" s="49">
        <v>0.008605</v>
      </c>
      <c r="R13" s="49">
        <v>0.007672</v>
      </c>
      <c r="S13" s="49">
        <v>0.006358</v>
      </c>
      <c r="T13" s="49">
        <v>0.005027</v>
      </c>
      <c r="U13" s="49">
        <v>0.004402</v>
      </c>
      <c r="V13" s="49">
        <v>0.003507</v>
      </c>
      <c r="W13" s="49">
        <v>0.002287</v>
      </c>
      <c r="X13" s="49">
        <v>0.001014</v>
      </c>
      <c r="Y13" s="49">
        <v>0.0</v>
      </c>
      <c r="Z13" s="49">
        <v>-0.001039</v>
      </c>
      <c r="AA13" s="49">
        <v>-0.001713</v>
      </c>
      <c r="AB13" s="49">
        <v>-0.00334</v>
      </c>
      <c r="AC13" s="49">
        <v>-0.00408</v>
      </c>
      <c r="AD13" s="49">
        <v>-0.005999</v>
      </c>
      <c r="AE13" s="49">
        <v>-0.007466</v>
      </c>
      <c r="AF13" s="49">
        <v>-0.008006</v>
      </c>
      <c r="AG13" s="49">
        <v>-0.009193</v>
      </c>
      <c r="AH13" s="49">
        <v>-0.009348</v>
      </c>
      <c r="AI13" s="49">
        <v>-0.009449</v>
      </c>
      <c r="AJ13" s="49">
        <v>-0.009754</v>
      </c>
      <c r="AK13" s="49">
        <v>-0.010273</v>
      </c>
      <c r="AL13" s="49">
        <v>-0.010442</v>
      </c>
    </row>
    <row r="14" ht="12.75" customHeight="1">
      <c r="A14" s="49">
        <v>0.018215</v>
      </c>
      <c r="B14" s="49">
        <v>0.01827</v>
      </c>
      <c r="C14" s="49">
        <v>0.017636</v>
      </c>
      <c r="D14" s="49">
        <v>0.016079</v>
      </c>
      <c r="E14" s="49">
        <v>0.015577</v>
      </c>
      <c r="F14" s="49">
        <v>0.0151</v>
      </c>
      <c r="G14" s="49">
        <v>0.014258</v>
      </c>
      <c r="H14" s="49">
        <v>0.01312</v>
      </c>
      <c r="I14" s="49">
        <v>0.012919</v>
      </c>
      <c r="J14" s="49">
        <v>0.011986</v>
      </c>
      <c r="K14" s="49">
        <v>0.010615</v>
      </c>
      <c r="L14" s="49">
        <v>0.010275</v>
      </c>
      <c r="M14" s="49">
        <v>0.009419</v>
      </c>
      <c r="N14" s="49">
        <v>0.009225</v>
      </c>
      <c r="O14" s="49">
        <v>0.008646</v>
      </c>
      <c r="P14" s="49">
        <v>0.008456</v>
      </c>
      <c r="Q14" s="49">
        <v>0.008044</v>
      </c>
      <c r="R14" s="49">
        <v>0.007238</v>
      </c>
      <c r="S14" s="49">
        <v>0.006332</v>
      </c>
      <c r="T14" s="49">
        <v>0.005468</v>
      </c>
      <c r="U14" s="49">
        <v>0.003991</v>
      </c>
      <c r="V14" s="49">
        <v>0.003193</v>
      </c>
      <c r="W14" s="49">
        <v>0.001965</v>
      </c>
      <c r="X14" s="49">
        <v>6.59E-4</v>
      </c>
      <c r="Y14" s="49">
        <v>0.0</v>
      </c>
      <c r="Z14" s="49">
        <v>-0.001326</v>
      </c>
      <c r="AA14" s="49">
        <v>-0.002505</v>
      </c>
      <c r="AB14" s="49">
        <v>-0.003517</v>
      </c>
      <c r="AC14" s="49">
        <v>-0.004997</v>
      </c>
      <c r="AD14" s="49">
        <v>-0.006894</v>
      </c>
      <c r="AE14" s="49">
        <v>-0.008373</v>
      </c>
      <c r="AF14" s="49">
        <v>-0.009222</v>
      </c>
      <c r="AG14" s="49">
        <v>-0.009781</v>
      </c>
      <c r="AH14" s="49">
        <v>-0.010637</v>
      </c>
      <c r="AI14" s="49">
        <v>-0.010763</v>
      </c>
      <c r="AJ14" s="49">
        <v>-0.011445</v>
      </c>
      <c r="AK14" s="49">
        <v>-0.011565</v>
      </c>
      <c r="AL14" s="49">
        <v>-0.01188</v>
      </c>
    </row>
    <row r="15" ht="12.75" customHeight="1">
      <c r="A15" s="49">
        <v>0.019551</v>
      </c>
      <c r="B15" s="49">
        <v>0.018935</v>
      </c>
      <c r="C15" s="49">
        <v>0.018136</v>
      </c>
      <c r="D15" s="49">
        <v>0.017692</v>
      </c>
      <c r="E15" s="49">
        <v>0.016596</v>
      </c>
      <c r="F15" s="49">
        <v>0.015293</v>
      </c>
      <c r="G15" s="49">
        <v>0.014589</v>
      </c>
      <c r="H15" s="49">
        <v>0.014172</v>
      </c>
      <c r="I15" s="49">
        <v>0.013279</v>
      </c>
      <c r="J15" s="49">
        <v>0.012308</v>
      </c>
      <c r="K15" s="49">
        <v>0.011597</v>
      </c>
      <c r="L15" s="49">
        <v>0.010974</v>
      </c>
      <c r="M15" s="49">
        <v>0.011104</v>
      </c>
      <c r="N15" s="49">
        <v>0.010225</v>
      </c>
      <c r="O15" s="49">
        <v>0.009638</v>
      </c>
      <c r="P15" s="49">
        <v>0.009452</v>
      </c>
      <c r="Q15" s="49">
        <v>0.009051</v>
      </c>
      <c r="R15" s="49">
        <v>0.008278</v>
      </c>
      <c r="S15" s="49">
        <v>0.007145</v>
      </c>
      <c r="T15" s="49">
        <v>0.00593</v>
      </c>
      <c r="U15" s="49">
        <v>0.005039</v>
      </c>
      <c r="V15" s="49">
        <v>0.003785</v>
      </c>
      <c r="W15" s="49">
        <v>0.002518</v>
      </c>
      <c r="X15" s="49">
        <v>0.001512</v>
      </c>
      <c r="Y15" s="49">
        <v>0.0</v>
      </c>
      <c r="Z15" s="49">
        <v>-7.76E-4</v>
      </c>
      <c r="AA15" s="49">
        <v>-0.001953</v>
      </c>
      <c r="AB15" s="49">
        <v>-0.003196</v>
      </c>
      <c r="AC15" s="49">
        <v>-0.004169</v>
      </c>
      <c r="AD15" s="49">
        <v>-0.006172</v>
      </c>
      <c r="AE15" s="49">
        <v>-0.007719</v>
      </c>
      <c r="AF15" s="49">
        <v>-0.008321</v>
      </c>
      <c r="AG15" s="49">
        <v>-0.00988</v>
      </c>
      <c r="AH15" s="49">
        <v>-0.010248</v>
      </c>
      <c r="AI15" s="49">
        <v>-0.01064</v>
      </c>
      <c r="AJ15" s="49">
        <v>-0.011099</v>
      </c>
      <c r="AK15" s="49">
        <v>-0.011576</v>
      </c>
      <c r="AL15" s="49">
        <v>-0.011986</v>
      </c>
    </row>
    <row r="16" ht="12.75" customHeight="1">
      <c r="A16" s="49">
        <v>0.019355</v>
      </c>
      <c r="B16" s="49">
        <v>0.019673</v>
      </c>
      <c r="C16" s="49">
        <v>0.018534</v>
      </c>
      <c r="D16" s="49">
        <v>0.017598</v>
      </c>
      <c r="E16" s="49">
        <v>0.016424</v>
      </c>
      <c r="F16" s="49">
        <v>0.015719</v>
      </c>
      <c r="G16" s="49">
        <v>0.015284</v>
      </c>
      <c r="H16" s="49">
        <v>0.014089</v>
      </c>
      <c r="I16" s="49">
        <v>0.014027</v>
      </c>
      <c r="J16" s="49">
        <v>0.012935</v>
      </c>
      <c r="K16" s="49">
        <v>0.012184</v>
      </c>
      <c r="L16" s="49">
        <v>0.011523</v>
      </c>
      <c r="M16" s="49">
        <v>0.010334</v>
      </c>
      <c r="N16" s="49">
        <v>0.009667</v>
      </c>
      <c r="O16" s="49">
        <v>0.009378</v>
      </c>
      <c r="P16" s="49">
        <v>0.009656</v>
      </c>
      <c r="Q16" s="49">
        <v>0.008675</v>
      </c>
      <c r="R16" s="49">
        <v>0.007413</v>
      </c>
      <c r="S16" s="49">
        <v>0.006583</v>
      </c>
      <c r="T16" s="49">
        <v>0.005205</v>
      </c>
      <c r="U16" s="49">
        <v>0.004511</v>
      </c>
      <c r="V16" s="49">
        <v>0.003088</v>
      </c>
      <c r="W16" s="49">
        <v>0.002241</v>
      </c>
      <c r="X16" s="49">
        <v>9.35E-4</v>
      </c>
      <c r="Y16" s="49">
        <v>0.0</v>
      </c>
      <c r="Z16" s="49">
        <v>-0.001144</v>
      </c>
      <c r="AA16" s="49">
        <v>-0.002537</v>
      </c>
      <c r="AB16" s="49">
        <v>-0.003672</v>
      </c>
      <c r="AC16" s="49">
        <v>-0.00493</v>
      </c>
      <c r="AD16" s="49">
        <v>-0.007032</v>
      </c>
      <c r="AE16" s="49">
        <v>-0.008638</v>
      </c>
      <c r="AF16" s="49">
        <v>-0.009522</v>
      </c>
      <c r="AG16" s="49">
        <v>-0.010424</v>
      </c>
      <c r="AH16" s="49">
        <v>-0.010829</v>
      </c>
      <c r="AI16" s="49">
        <v>-0.011358</v>
      </c>
      <c r="AJ16" s="49">
        <v>-0.011755</v>
      </c>
      <c r="AK16" s="49">
        <v>-0.012098</v>
      </c>
      <c r="AL16" s="49">
        <v>-0.012615</v>
      </c>
    </row>
    <row r="17" ht="12.75" customHeight="1">
      <c r="A17" s="49">
        <v>0.020036</v>
      </c>
      <c r="B17" s="49">
        <v>0.019488</v>
      </c>
      <c r="C17" s="49">
        <v>0.01876</v>
      </c>
      <c r="D17" s="49">
        <v>0.01751</v>
      </c>
      <c r="E17" s="49">
        <v>0.017099</v>
      </c>
      <c r="F17" s="49">
        <v>0.016292</v>
      </c>
      <c r="G17" s="49">
        <v>0.015011</v>
      </c>
      <c r="H17" s="49">
        <v>0.014633</v>
      </c>
      <c r="I17" s="49">
        <v>0.013678</v>
      </c>
      <c r="J17" s="49">
        <v>0.012861</v>
      </c>
      <c r="K17" s="49">
        <v>0.011738</v>
      </c>
      <c r="L17" s="49">
        <v>0.011163</v>
      </c>
      <c r="M17" s="49">
        <v>0.010894</v>
      </c>
      <c r="N17" s="49">
        <v>0.010691</v>
      </c>
      <c r="O17" s="49">
        <v>0.009766</v>
      </c>
      <c r="P17" s="49">
        <v>0.009648</v>
      </c>
      <c r="Q17" s="49">
        <v>0.009222</v>
      </c>
      <c r="R17" s="49">
        <v>0.008437</v>
      </c>
      <c r="S17" s="49">
        <v>0.007234</v>
      </c>
      <c r="T17" s="49">
        <v>0.006085</v>
      </c>
      <c r="U17" s="49">
        <v>0.00486</v>
      </c>
      <c r="V17" s="49">
        <v>0.003852</v>
      </c>
      <c r="W17" s="49">
        <v>0.002193</v>
      </c>
      <c r="X17" s="49">
        <v>0.001284</v>
      </c>
      <c r="Y17" s="49">
        <v>0.0</v>
      </c>
      <c r="Z17" s="49">
        <v>-0.001183</v>
      </c>
      <c r="AA17" s="49">
        <v>-0.002404</v>
      </c>
      <c r="AB17" s="49">
        <v>-0.003487</v>
      </c>
      <c r="AC17" s="49">
        <v>-0.005239</v>
      </c>
      <c r="AD17" s="49">
        <v>-0.007514</v>
      </c>
      <c r="AE17" s="49">
        <v>-0.009184</v>
      </c>
      <c r="AF17" s="49">
        <v>-0.010133</v>
      </c>
      <c r="AG17" s="49">
        <v>-0.011304</v>
      </c>
      <c r="AH17" s="49">
        <v>-0.011791</v>
      </c>
      <c r="AI17" s="49">
        <v>-0.012408</v>
      </c>
      <c r="AJ17" s="49">
        <v>-0.013233</v>
      </c>
      <c r="AK17" s="49">
        <v>-0.013552</v>
      </c>
      <c r="AL17" s="49">
        <v>-0.013903</v>
      </c>
    </row>
    <row r="18" ht="12.75" customHeight="1">
      <c r="A18" s="49">
        <v>0.019769</v>
      </c>
      <c r="B18" s="49">
        <v>0.019548</v>
      </c>
      <c r="C18" s="49">
        <v>0.01884</v>
      </c>
      <c r="D18" s="49">
        <v>0.018582</v>
      </c>
      <c r="E18" s="49">
        <v>0.017027</v>
      </c>
      <c r="F18" s="49">
        <v>0.016011</v>
      </c>
      <c r="G18" s="49">
        <v>0.015677</v>
      </c>
      <c r="H18" s="49">
        <v>0.015005</v>
      </c>
      <c r="I18" s="49">
        <v>0.014259</v>
      </c>
      <c r="J18" s="49">
        <v>0.013212</v>
      </c>
      <c r="K18" s="49">
        <v>0.012803</v>
      </c>
      <c r="L18" s="49">
        <v>0.011959</v>
      </c>
      <c r="M18" s="49">
        <v>0.011654</v>
      </c>
      <c r="N18" s="49">
        <v>0.010808</v>
      </c>
      <c r="O18" s="49">
        <v>0.010241</v>
      </c>
      <c r="P18" s="49">
        <v>0.010484</v>
      </c>
      <c r="Q18" s="49">
        <v>0.009605</v>
      </c>
      <c r="R18" s="49">
        <v>0.008566</v>
      </c>
      <c r="S18" s="49">
        <v>0.007522</v>
      </c>
      <c r="T18" s="49">
        <v>0.006345</v>
      </c>
      <c r="U18" s="49">
        <v>0.005339</v>
      </c>
      <c r="V18" s="49">
        <v>0.004294</v>
      </c>
      <c r="W18" s="49">
        <v>0.002765</v>
      </c>
      <c r="X18" s="49">
        <v>0.001531</v>
      </c>
      <c r="Y18" s="49">
        <v>0.0</v>
      </c>
      <c r="Z18" s="49">
        <v>-6.2E-4</v>
      </c>
      <c r="AA18" s="49">
        <v>-0.001825</v>
      </c>
      <c r="AB18" s="49">
        <v>-0.00339</v>
      </c>
      <c r="AC18" s="49">
        <v>-0.004337</v>
      </c>
      <c r="AD18" s="49">
        <v>-0.006642</v>
      </c>
      <c r="AE18" s="49">
        <v>-0.008201</v>
      </c>
      <c r="AF18" s="49">
        <v>-0.009211</v>
      </c>
      <c r="AG18" s="49">
        <v>-0.010562</v>
      </c>
      <c r="AH18" s="49">
        <v>-0.011466</v>
      </c>
      <c r="AI18" s="49">
        <v>-0.011955</v>
      </c>
      <c r="AJ18" s="49">
        <v>-0.012153</v>
      </c>
      <c r="AK18" s="49">
        <v>-0.012837</v>
      </c>
      <c r="AL18" s="49">
        <v>-0.013239</v>
      </c>
    </row>
    <row r="19" ht="12.75" customHeight="1">
      <c r="A19" s="49">
        <v>0.020183</v>
      </c>
      <c r="B19" s="49">
        <v>0.020313</v>
      </c>
      <c r="C19" s="49">
        <v>0.019292</v>
      </c>
      <c r="D19" s="49">
        <v>0.017873</v>
      </c>
      <c r="E19" s="49">
        <v>0.01718</v>
      </c>
      <c r="F19" s="49">
        <v>0.016553</v>
      </c>
      <c r="G19" s="49">
        <v>0.015905</v>
      </c>
      <c r="H19" s="49">
        <v>0.014735</v>
      </c>
      <c r="I19" s="49">
        <v>0.014362</v>
      </c>
      <c r="J19" s="49">
        <v>0.013463</v>
      </c>
      <c r="K19" s="49">
        <v>0.01227</v>
      </c>
      <c r="L19" s="49">
        <v>0.011964</v>
      </c>
      <c r="M19" s="49">
        <v>0.010611</v>
      </c>
      <c r="N19" s="49">
        <v>0.010092</v>
      </c>
      <c r="O19" s="49">
        <v>0.00987</v>
      </c>
      <c r="P19" s="49">
        <v>0.009677</v>
      </c>
      <c r="Q19" s="49">
        <v>0.009047</v>
      </c>
      <c r="R19" s="49">
        <v>0.007766</v>
      </c>
      <c r="S19" s="49">
        <v>0.00668</v>
      </c>
      <c r="T19" s="49">
        <v>0.00553</v>
      </c>
      <c r="U19" s="49">
        <v>0.004645</v>
      </c>
      <c r="V19" s="49">
        <v>0.003337</v>
      </c>
      <c r="W19" s="49">
        <v>0.00216</v>
      </c>
      <c r="X19" s="49">
        <v>8.76E-4</v>
      </c>
      <c r="Y19" s="49">
        <v>0.0</v>
      </c>
      <c r="Z19" s="49">
        <v>-0.001335</v>
      </c>
      <c r="AA19" s="49">
        <v>-0.002602</v>
      </c>
      <c r="AB19" s="49">
        <v>-0.003648</v>
      </c>
      <c r="AC19" s="49">
        <v>-0.005373</v>
      </c>
      <c r="AD19" s="49">
        <v>-0.007398</v>
      </c>
      <c r="AE19" s="49">
        <v>-0.009197</v>
      </c>
      <c r="AF19" s="49">
        <v>-0.009905</v>
      </c>
      <c r="AG19" s="49">
        <v>-0.011127</v>
      </c>
      <c r="AH19" s="49">
        <v>-0.011816</v>
      </c>
      <c r="AI19" s="49">
        <v>-0.012177</v>
      </c>
      <c r="AJ19" s="49">
        <v>-0.013043</v>
      </c>
      <c r="AK19" s="49">
        <v>-0.013204</v>
      </c>
      <c r="AL19" s="49">
        <v>-0.013904</v>
      </c>
    </row>
    <row r="20" ht="12.75" customHeight="1">
      <c r="A20" s="49">
        <v>0.019824</v>
      </c>
      <c r="B20" s="49">
        <v>0.019159</v>
      </c>
      <c r="C20" s="49">
        <v>0.018553</v>
      </c>
      <c r="D20" s="49">
        <v>0.017813</v>
      </c>
      <c r="E20" s="49">
        <v>0.01698</v>
      </c>
      <c r="F20" s="49">
        <v>0.016019</v>
      </c>
      <c r="G20" s="49">
        <v>0.014921</v>
      </c>
      <c r="H20" s="49">
        <v>0.014668</v>
      </c>
      <c r="I20" s="49">
        <v>0.013454</v>
      </c>
      <c r="J20" s="49">
        <v>0.012692</v>
      </c>
      <c r="K20" s="49">
        <v>0.011687</v>
      </c>
      <c r="L20" s="49">
        <v>0.01099</v>
      </c>
      <c r="M20" s="49">
        <v>0.011002</v>
      </c>
      <c r="N20" s="49">
        <v>0.01041</v>
      </c>
      <c r="O20" s="49">
        <v>0.009523</v>
      </c>
      <c r="P20" s="49">
        <v>0.009513</v>
      </c>
      <c r="Q20" s="49">
        <v>0.008847</v>
      </c>
      <c r="R20" s="49">
        <v>0.008113</v>
      </c>
      <c r="S20" s="49">
        <v>0.006984</v>
      </c>
      <c r="T20" s="49">
        <v>0.005792</v>
      </c>
      <c r="U20" s="49">
        <v>0.004641</v>
      </c>
      <c r="V20" s="49">
        <v>0.00382</v>
      </c>
      <c r="W20" s="49">
        <v>0.002291</v>
      </c>
      <c r="X20" s="49">
        <v>0.001216</v>
      </c>
      <c r="Y20" s="49">
        <v>0.0</v>
      </c>
      <c r="Z20" s="49">
        <v>-9.99E-4</v>
      </c>
      <c r="AA20" s="49">
        <v>-0.002222</v>
      </c>
      <c r="AB20" s="49">
        <v>-0.003422</v>
      </c>
      <c r="AC20" s="49">
        <v>-0.004939</v>
      </c>
      <c r="AD20" s="49">
        <v>-0.007009</v>
      </c>
      <c r="AE20" s="49">
        <v>-0.008695</v>
      </c>
      <c r="AF20" s="49">
        <v>-0.00986</v>
      </c>
      <c r="AG20" s="49">
        <v>-0.010871</v>
      </c>
      <c r="AH20" s="49">
        <v>-0.011827</v>
      </c>
      <c r="AI20" s="49">
        <v>-0.012456</v>
      </c>
      <c r="AJ20" s="49">
        <v>-0.013276</v>
      </c>
      <c r="AK20" s="49">
        <v>-0.013708</v>
      </c>
      <c r="AL20" s="49">
        <v>-0.014079</v>
      </c>
    </row>
    <row r="21" ht="12.75" customHeight="1">
      <c r="A21" s="49">
        <v>0.020499</v>
      </c>
      <c r="B21" s="49">
        <v>0.020413</v>
      </c>
      <c r="C21" s="49">
        <v>0.019348</v>
      </c>
      <c r="D21" s="49">
        <v>0.018754</v>
      </c>
      <c r="E21" s="49">
        <v>0.017261</v>
      </c>
      <c r="F21" s="49">
        <v>0.016198</v>
      </c>
      <c r="G21" s="49">
        <v>0.015926</v>
      </c>
      <c r="H21" s="49">
        <v>0.014971</v>
      </c>
      <c r="I21" s="49">
        <v>0.014371</v>
      </c>
      <c r="J21" s="49">
        <v>0.013242</v>
      </c>
      <c r="K21" s="49">
        <v>0.012731</v>
      </c>
      <c r="L21" s="49">
        <v>0.0119</v>
      </c>
      <c r="M21" s="49">
        <v>0.011028</v>
      </c>
      <c r="N21" s="49">
        <v>0.010362</v>
      </c>
      <c r="O21" s="49">
        <v>0.010121</v>
      </c>
      <c r="P21" s="49">
        <v>0.010051</v>
      </c>
      <c r="Q21" s="49">
        <v>0.009293</v>
      </c>
      <c r="R21" s="49">
        <v>0.008066</v>
      </c>
      <c r="S21" s="49">
        <v>0.007013</v>
      </c>
      <c r="T21" s="49">
        <v>0.005993</v>
      </c>
      <c r="U21" s="49">
        <v>0.004939</v>
      </c>
      <c r="V21" s="49">
        <v>0.003715</v>
      </c>
      <c r="W21" s="49">
        <v>0.002518</v>
      </c>
      <c r="X21" s="49">
        <v>0.001255</v>
      </c>
      <c r="Y21" s="49">
        <v>0.0</v>
      </c>
      <c r="Z21" s="49">
        <v>-9.92E-4</v>
      </c>
      <c r="AA21" s="49">
        <v>-0.001811</v>
      </c>
      <c r="AB21" s="49">
        <v>-0.003434</v>
      </c>
      <c r="AC21" s="49">
        <v>-0.004425</v>
      </c>
      <c r="AD21" s="49">
        <v>-0.006793</v>
      </c>
      <c r="AE21" s="49">
        <v>-0.008195</v>
      </c>
      <c r="AF21" s="49">
        <v>-0.0091</v>
      </c>
      <c r="AG21" s="49">
        <v>-0.010507</v>
      </c>
      <c r="AH21" s="49">
        <v>-0.011106</v>
      </c>
      <c r="AI21" s="49">
        <v>-0.01177</v>
      </c>
      <c r="AJ21" s="49">
        <v>-0.012302</v>
      </c>
      <c r="AK21" s="49">
        <v>-0.012852</v>
      </c>
      <c r="AL21" s="49">
        <v>-0.013487</v>
      </c>
    </row>
    <row r="22" ht="12.75" customHeight="1">
      <c r="A22" s="49">
        <v>0.020456</v>
      </c>
      <c r="B22" s="49">
        <v>0.020195</v>
      </c>
      <c r="C22" s="49">
        <v>0.0192</v>
      </c>
      <c r="D22" s="49">
        <v>0.017755</v>
      </c>
      <c r="E22" s="49">
        <v>0.017097</v>
      </c>
      <c r="F22" s="49">
        <v>0.01664</v>
      </c>
      <c r="G22" s="49">
        <v>0.015637</v>
      </c>
      <c r="H22" s="49">
        <v>0.014575</v>
      </c>
      <c r="I22" s="49">
        <v>0.013924</v>
      </c>
      <c r="J22" s="49">
        <v>0.013013</v>
      </c>
      <c r="K22" s="49">
        <v>0.01178</v>
      </c>
      <c r="L22" s="49">
        <v>0.011344</v>
      </c>
      <c r="M22" s="49">
        <v>0.010529</v>
      </c>
      <c r="N22" s="49">
        <v>0.009958</v>
      </c>
      <c r="O22" s="49">
        <v>0.009282</v>
      </c>
      <c r="P22" s="49">
        <v>0.009102</v>
      </c>
      <c r="Q22" s="49">
        <v>0.008193</v>
      </c>
      <c r="R22" s="49">
        <v>0.007268</v>
      </c>
      <c r="S22" s="49">
        <v>0.00625</v>
      </c>
      <c r="T22" s="49">
        <v>0.005223</v>
      </c>
      <c r="U22" s="49">
        <v>0.004358</v>
      </c>
      <c r="V22" s="49">
        <v>0.00333</v>
      </c>
      <c r="W22" s="49">
        <v>0.002135</v>
      </c>
      <c r="X22" s="49">
        <v>9.13E-4</v>
      </c>
      <c r="Y22" s="49">
        <v>0.0</v>
      </c>
      <c r="Z22" s="49">
        <v>-0.001012</v>
      </c>
      <c r="AA22" s="49">
        <v>-0.002283</v>
      </c>
      <c r="AB22" s="49">
        <v>-0.003275</v>
      </c>
      <c r="AC22" s="49">
        <v>-0.005121</v>
      </c>
      <c r="AD22" s="49">
        <v>-0.007061</v>
      </c>
      <c r="AE22" s="49">
        <v>-0.008564</v>
      </c>
      <c r="AF22" s="49">
        <v>-0.00948</v>
      </c>
      <c r="AG22" s="49">
        <v>-0.010674</v>
      </c>
      <c r="AH22" s="49">
        <v>-0.011373</v>
      </c>
      <c r="AI22" s="49">
        <v>-0.012166</v>
      </c>
      <c r="AJ22" s="49">
        <v>-0.012924</v>
      </c>
      <c r="AK22" s="49">
        <v>-0.013298</v>
      </c>
      <c r="AL22" s="49">
        <v>-0.013802</v>
      </c>
    </row>
    <row r="23" ht="12.75" customHeight="1">
      <c r="A23" s="49">
        <v>0.020351</v>
      </c>
      <c r="B23" s="49">
        <v>0.019734</v>
      </c>
      <c r="C23" s="49">
        <v>0.01881</v>
      </c>
      <c r="D23" s="49">
        <v>0.01819</v>
      </c>
      <c r="E23" s="49">
        <v>0.017118</v>
      </c>
      <c r="F23" s="49">
        <v>0.015908</v>
      </c>
      <c r="G23" s="49">
        <v>0.015091</v>
      </c>
      <c r="H23" s="49">
        <v>0.014691</v>
      </c>
      <c r="I23" s="49">
        <v>0.01358</v>
      </c>
      <c r="J23" s="49">
        <v>0.012657</v>
      </c>
      <c r="K23" s="49">
        <v>0.011871</v>
      </c>
      <c r="L23" s="49">
        <v>0.011074</v>
      </c>
      <c r="M23" s="49">
        <v>0.01092</v>
      </c>
      <c r="N23" s="49">
        <v>0.010086</v>
      </c>
      <c r="O23" s="49">
        <v>0.009294</v>
      </c>
      <c r="P23" s="49">
        <v>0.009047</v>
      </c>
      <c r="Q23" s="49">
        <v>0.008472</v>
      </c>
      <c r="R23" s="49">
        <v>0.007521</v>
      </c>
      <c r="S23" s="49">
        <v>0.006607</v>
      </c>
      <c r="T23" s="49">
        <v>0.005454</v>
      </c>
      <c r="U23" s="49">
        <v>0.004457</v>
      </c>
      <c r="V23" s="49">
        <v>0.003464</v>
      </c>
      <c r="W23" s="49">
        <v>0.002275</v>
      </c>
      <c r="X23" s="49">
        <v>0.001155</v>
      </c>
      <c r="Y23" s="49">
        <v>0.0</v>
      </c>
      <c r="Z23" s="49">
        <v>-9.11E-4</v>
      </c>
      <c r="AA23" s="49">
        <v>-0.001794</v>
      </c>
      <c r="AB23" s="49">
        <v>-0.00322</v>
      </c>
      <c r="AC23" s="49">
        <v>-0.004196</v>
      </c>
      <c r="AD23" s="49">
        <v>-0.006323</v>
      </c>
      <c r="AE23" s="49">
        <v>-0.007962</v>
      </c>
      <c r="AF23" s="49">
        <v>-0.008963</v>
      </c>
      <c r="AG23" s="49">
        <v>-0.010215</v>
      </c>
      <c r="AH23" s="49">
        <v>-0.011121</v>
      </c>
      <c r="AI23" s="49">
        <v>-0.011725</v>
      </c>
      <c r="AJ23" s="49">
        <v>-0.012394</v>
      </c>
      <c r="AK23" s="49">
        <v>-0.012896</v>
      </c>
      <c r="AL23" s="49">
        <v>-0.013445</v>
      </c>
    </row>
    <row r="24" ht="12.75" customHeight="1">
      <c r="A24" s="49">
        <v>0.020832</v>
      </c>
      <c r="B24" s="49">
        <v>0.020732</v>
      </c>
      <c r="C24" s="49">
        <v>0.019472</v>
      </c>
      <c r="D24" s="49">
        <v>0.018347</v>
      </c>
      <c r="E24" s="49">
        <v>0.017195</v>
      </c>
      <c r="F24" s="49">
        <v>0.016338</v>
      </c>
      <c r="G24" s="49">
        <v>0.015778</v>
      </c>
      <c r="H24" s="49">
        <v>0.014734</v>
      </c>
      <c r="I24" s="49">
        <v>0.014122</v>
      </c>
      <c r="J24" s="49">
        <v>0.013166</v>
      </c>
      <c r="K24" s="49">
        <v>0.012377</v>
      </c>
      <c r="L24" s="49">
        <v>0.011625</v>
      </c>
      <c r="M24" s="49">
        <v>0.010618</v>
      </c>
      <c r="N24" s="49">
        <v>0.009818</v>
      </c>
      <c r="O24" s="49">
        <v>0.009531</v>
      </c>
      <c r="P24" s="49">
        <v>0.009307</v>
      </c>
      <c r="Q24" s="49">
        <v>0.008447</v>
      </c>
      <c r="R24" s="49">
        <v>0.00727</v>
      </c>
      <c r="S24" s="49">
        <v>0.006306</v>
      </c>
      <c r="T24" s="49">
        <v>0.005246</v>
      </c>
      <c r="U24" s="49">
        <v>0.004497</v>
      </c>
      <c r="V24" s="49">
        <v>0.003295</v>
      </c>
      <c r="W24" s="49">
        <v>0.002248</v>
      </c>
      <c r="X24" s="49">
        <v>0.001132</v>
      </c>
      <c r="Y24" s="49">
        <v>0.0</v>
      </c>
      <c r="Z24" s="49">
        <v>-8.98E-4</v>
      </c>
      <c r="AA24" s="49">
        <v>-0.001924</v>
      </c>
      <c r="AB24" s="49">
        <v>-0.003026</v>
      </c>
      <c r="AC24" s="49">
        <v>-0.004382</v>
      </c>
      <c r="AD24" s="49">
        <v>-0.00639</v>
      </c>
      <c r="AE24" s="49">
        <v>-0.007957</v>
      </c>
      <c r="AF24" s="49">
        <v>-0.008679</v>
      </c>
      <c r="AG24" s="49">
        <v>-0.009709</v>
      </c>
      <c r="AH24" s="49">
        <v>-0.010469</v>
      </c>
      <c r="AI24" s="49">
        <v>-0.011151</v>
      </c>
      <c r="AJ24" s="49">
        <v>-0.011721</v>
      </c>
      <c r="AK24" s="49">
        <v>-0.012291</v>
      </c>
      <c r="AL24" s="49">
        <v>-0.01291</v>
      </c>
    </row>
    <row r="25" ht="12.75" customHeight="1">
      <c r="A25" s="49">
        <v>0.020519</v>
      </c>
      <c r="B25" s="49">
        <v>0.019835</v>
      </c>
      <c r="C25" s="49">
        <v>0.018876</v>
      </c>
      <c r="D25" s="49">
        <v>0.017623</v>
      </c>
      <c r="E25" s="49">
        <v>0.016811</v>
      </c>
      <c r="F25" s="49">
        <v>0.016006</v>
      </c>
      <c r="G25" s="49">
        <v>0.014971</v>
      </c>
      <c r="H25" s="49">
        <v>0.014111</v>
      </c>
      <c r="I25" s="49">
        <v>0.013234</v>
      </c>
      <c r="J25" s="49">
        <v>0.012349</v>
      </c>
      <c r="K25" s="49">
        <v>0.011209</v>
      </c>
      <c r="L25" s="49">
        <v>0.010688</v>
      </c>
      <c r="M25" s="49">
        <v>0.009991</v>
      </c>
      <c r="N25" s="49">
        <v>0.009463</v>
      </c>
      <c r="O25" s="49">
        <v>0.008651</v>
      </c>
      <c r="P25" s="49">
        <v>0.008189</v>
      </c>
      <c r="Q25" s="49">
        <v>0.007539</v>
      </c>
      <c r="R25" s="49">
        <v>0.006697</v>
      </c>
      <c r="S25" s="49">
        <v>0.005858</v>
      </c>
      <c r="T25" s="49">
        <v>0.004947</v>
      </c>
      <c r="U25" s="49">
        <v>0.003971</v>
      </c>
      <c r="V25" s="49">
        <v>0.003005</v>
      </c>
      <c r="W25" s="49">
        <v>0.00189</v>
      </c>
      <c r="X25" s="49">
        <v>8.68E-4</v>
      </c>
      <c r="Y25" s="49">
        <v>0.0</v>
      </c>
      <c r="Z25" s="49">
        <v>-0.001053</v>
      </c>
      <c r="AA25" s="49">
        <v>-0.002238</v>
      </c>
      <c r="AB25" s="49">
        <v>-0.003213</v>
      </c>
      <c r="AC25" s="49">
        <v>-0.004789</v>
      </c>
      <c r="AD25" s="49">
        <v>-0.006698</v>
      </c>
      <c r="AE25" s="49">
        <v>-0.008115</v>
      </c>
      <c r="AF25" s="49">
        <v>-0.009136</v>
      </c>
      <c r="AG25" s="49">
        <v>-0.010278</v>
      </c>
      <c r="AH25" s="49">
        <v>-0.011</v>
      </c>
      <c r="AI25" s="49">
        <v>-0.01166</v>
      </c>
      <c r="AJ25" s="49">
        <v>-0.012551</v>
      </c>
      <c r="AK25" s="49">
        <v>-0.012878</v>
      </c>
      <c r="AL25" s="49">
        <v>-0.013282</v>
      </c>
    </row>
    <row r="26" ht="12.75" customHeight="1">
      <c r="A26" s="49">
        <v>0.020549</v>
      </c>
      <c r="B26" s="49">
        <v>0.019955</v>
      </c>
      <c r="C26" s="49">
        <v>0.018823</v>
      </c>
      <c r="D26" s="49">
        <v>0.01799</v>
      </c>
      <c r="E26" s="49">
        <v>0.016767</v>
      </c>
      <c r="F26" s="49">
        <v>0.015655</v>
      </c>
      <c r="G26" s="49">
        <v>0.014845</v>
      </c>
      <c r="H26" s="49">
        <v>0.014234</v>
      </c>
      <c r="I26" s="49">
        <v>0.01338</v>
      </c>
      <c r="J26" s="49">
        <v>0.012218</v>
      </c>
      <c r="K26" s="49">
        <v>0.011551</v>
      </c>
      <c r="L26" s="49">
        <v>0.010705</v>
      </c>
      <c r="M26" s="49">
        <v>0.010226</v>
      </c>
      <c r="N26" s="49">
        <v>0.009371</v>
      </c>
      <c r="O26" s="49">
        <v>0.008763</v>
      </c>
      <c r="P26" s="49">
        <v>0.00847</v>
      </c>
      <c r="Q26" s="49">
        <v>0.007816</v>
      </c>
      <c r="R26" s="49">
        <v>0.007026</v>
      </c>
      <c r="S26" s="49">
        <v>0.006087</v>
      </c>
      <c r="T26" s="49">
        <v>0.00511</v>
      </c>
      <c r="U26" s="49">
        <v>0.004296</v>
      </c>
      <c r="V26" s="49">
        <v>0.003454</v>
      </c>
      <c r="W26" s="49">
        <v>0.002236</v>
      </c>
      <c r="X26" s="49">
        <v>0.001223</v>
      </c>
      <c r="Y26" s="49">
        <v>0.0</v>
      </c>
      <c r="Z26" s="49">
        <v>-8.14E-4</v>
      </c>
      <c r="AA26" s="49">
        <v>-0.001618</v>
      </c>
      <c r="AB26" s="49">
        <v>-0.002979</v>
      </c>
      <c r="AC26" s="49">
        <v>-0.004078</v>
      </c>
      <c r="AD26" s="49">
        <v>-0.006065</v>
      </c>
      <c r="AE26" s="49">
        <v>-0.007562</v>
      </c>
      <c r="AF26" s="49">
        <v>-0.00825</v>
      </c>
      <c r="AG26" s="49">
        <v>-0.009498</v>
      </c>
      <c r="AH26" s="49">
        <v>-0.010149</v>
      </c>
      <c r="AI26" s="49">
        <v>-0.010841</v>
      </c>
      <c r="AJ26" s="49">
        <v>-0.011395</v>
      </c>
      <c r="AK26" s="49">
        <v>-0.011838</v>
      </c>
      <c r="AL26" s="49">
        <v>-0.012538</v>
      </c>
    </row>
    <row r="27" ht="12.75" customHeight="1">
      <c r="A27" s="49">
        <v>0.020048</v>
      </c>
      <c r="B27" s="49">
        <v>0.019653</v>
      </c>
      <c r="C27" s="49">
        <v>0.018381</v>
      </c>
      <c r="D27" s="49">
        <v>0.017028</v>
      </c>
      <c r="E27" s="49">
        <v>0.016027</v>
      </c>
      <c r="F27" s="49">
        <v>0.015237</v>
      </c>
      <c r="G27" s="49">
        <v>0.014602</v>
      </c>
      <c r="H27" s="49">
        <v>0.013534</v>
      </c>
      <c r="I27" s="49">
        <v>0.012923</v>
      </c>
      <c r="J27" s="49">
        <v>0.011927</v>
      </c>
      <c r="K27" s="49">
        <v>0.010996</v>
      </c>
      <c r="L27" s="49">
        <v>0.010279</v>
      </c>
      <c r="M27" s="49">
        <v>0.009378</v>
      </c>
      <c r="N27" s="49">
        <v>0.008701</v>
      </c>
      <c r="O27" s="49">
        <v>0.008288</v>
      </c>
      <c r="P27" s="49">
        <v>0.007993</v>
      </c>
      <c r="Q27" s="49">
        <v>0.007206</v>
      </c>
      <c r="R27" s="49">
        <v>0.006237</v>
      </c>
      <c r="S27" s="49">
        <v>0.005396</v>
      </c>
      <c r="T27" s="49">
        <v>0.004722</v>
      </c>
      <c r="U27" s="49">
        <v>0.003866</v>
      </c>
      <c r="V27" s="49">
        <v>0.002897</v>
      </c>
      <c r="W27" s="49">
        <v>0.001907</v>
      </c>
      <c r="X27" s="49">
        <v>8.32E-4</v>
      </c>
      <c r="Y27" s="49">
        <v>0.0</v>
      </c>
      <c r="Z27" s="49">
        <v>-0.001019</v>
      </c>
      <c r="AA27" s="49">
        <v>-0.002072</v>
      </c>
      <c r="AB27" s="49">
        <v>-0.002959</v>
      </c>
      <c r="AC27" s="49">
        <v>-0.004252</v>
      </c>
      <c r="AD27" s="49">
        <v>-0.006175</v>
      </c>
      <c r="AE27" s="49">
        <v>-0.007375</v>
      </c>
      <c r="AF27" s="49">
        <v>-0.008128</v>
      </c>
      <c r="AG27" s="49">
        <v>-0.009133</v>
      </c>
      <c r="AH27" s="49">
        <v>-0.009787</v>
      </c>
      <c r="AI27" s="49">
        <v>-0.010505</v>
      </c>
      <c r="AJ27" s="49">
        <v>-0.011016</v>
      </c>
      <c r="AK27" s="49">
        <v>-0.011635</v>
      </c>
      <c r="AL27" s="49">
        <v>-0.012062</v>
      </c>
    </row>
    <row r="28" ht="12.75" customHeight="1">
      <c r="A28" s="49">
        <v>0.020592</v>
      </c>
      <c r="B28" s="49">
        <v>0.019684</v>
      </c>
      <c r="C28" s="49">
        <v>0.018575</v>
      </c>
      <c r="D28" s="49">
        <v>0.017476</v>
      </c>
      <c r="E28" s="49">
        <v>0.016433</v>
      </c>
      <c r="F28" s="49">
        <v>0.015542</v>
      </c>
      <c r="G28" s="49">
        <v>0.014456</v>
      </c>
      <c r="H28" s="49">
        <v>0.013775</v>
      </c>
      <c r="I28" s="49">
        <v>0.012618</v>
      </c>
      <c r="J28" s="49">
        <v>0.011745</v>
      </c>
      <c r="K28" s="49">
        <v>0.010691</v>
      </c>
      <c r="L28" s="49">
        <v>0.010066</v>
      </c>
      <c r="M28" s="49">
        <v>0.009484</v>
      </c>
      <c r="N28" s="49">
        <v>0.008819</v>
      </c>
      <c r="O28" s="49">
        <v>0.007935</v>
      </c>
      <c r="P28" s="49">
        <v>0.007419</v>
      </c>
      <c r="Q28" s="49">
        <v>0.006837</v>
      </c>
      <c r="R28" s="49">
        <v>0.006158</v>
      </c>
      <c r="S28" s="49">
        <v>0.005418</v>
      </c>
      <c r="T28" s="49">
        <v>0.004511</v>
      </c>
      <c r="U28" s="49">
        <v>0.003777</v>
      </c>
      <c r="V28" s="49">
        <v>0.0028770000000000002</v>
      </c>
      <c r="W28" s="49">
        <v>0.001882</v>
      </c>
      <c r="X28" s="49">
        <v>9.85E-4</v>
      </c>
      <c r="Y28" s="49">
        <v>0.0</v>
      </c>
      <c r="Z28" s="49">
        <v>-8.15E-4</v>
      </c>
      <c r="AA28" s="49">
        <v>-0.001842</v>
      </c>
      <c r="AB28" s="49">
        <v>-0.002886</v>
      </c>
      <c r="AC28" s="49">
        <v>-0.0043</v>
      </c>
      <c r="AD28" s="49">
        <v>-0.005987</v>
      </c>
      <c r="AE28" s="49">
        <v>-0.007473</v>
      </c>
      <c r="AF28" s="49">
        <v>-0.008393</v>
      </c>
      <c r="AG28" s="49">
        <v>-0.009418</v>
      </c>
      <c r="AH28" s="49">
        <v>-0.01008</v>
      </c>
      <c r="AI28" s="49">
        <v>-0.010749</v>
      </c>
      <c r="AJ28" s="49">
        <v>-0.011587</v>
      </c>
      <c r="AK28" s="49">
        <v>-0.011854</v>
      </c>
      <c r="AL28" s="49">
        <v>-0.012313</v>
      </c>
    </row>
    <row r="29" ht="12.75" customHeight="1">
      <c r="A29" s="49">
        <v>0.020406</v>
      </c>
      <c r="B29" s="49">
        <v>0.019871</v>
      </c>
      <c r="C29" s="49">
        <v>0.018472</v>
      </c>
      <c r="D29" s="49">
        <v>0.017494</v>
      </c>
      <c r="E29" s="49">
        <v>0.016177</v>
      </c>
      <c r="F29" s="49">
        <v>0.015063</v>
      </c>
      <c r="G29" s="49">
        <v>0.014507</v>
      </c>
      <c r="H29" s="49">
        <v>0.013707</v>
      </c>
      <c r="I29" s="49">
        <v>0.012848</v>
      </c>
      <c r="J29" s="49">
        <v>0.011779</v>
      </c>
      <c r="K29" s="49">
        <v>0.01103</v>
      </c>
      <c r="L29" s="49">
        <v>0.010206</v>
      </c>
      <c r="M29" s="49">
        <v>0.009504</v>
      </c>
      <c r="N29" s="49">
        <v>0.008644</v>
      </c>
      <c r="O29" s="49">
        <v>0.008221</v>
      </c>
      <c r="P29" s="49">
        <v>0.007868</v>
      </c>
      <c r="Q29" s="49">
        <v>0.007134</v>
      </c>
      <c r="R29" s="49">
        <v>0.006297</v>
      </c>
      <c r="S29" s="49">
        <v>0.005543</v>
      </c>
      <c r="T29" s="49">
        <v>0.004748</v>
      </c>
      <c r="U29" s="49">
        <v>0.004002</v>
      </c>
      <c r="V29" s="49">
        <v>0.003149</v>
      </c>
      <c r="W29" s="49">
        <v>0.002138</v>
      </c>
      <c r="X29" s="49">
        <v>0.001074</v>
      </c>
      <c r="Y29" s="49">
        <v>0.0</v>
      </c>
      <c r="Z29" s="49">
        <v>-7.38E-4</v>
      </c>
      <c r="AA29" s="49">
        <v>-0.001537</v>
      </c>
      <c r="AB29" s="49">
        <v>-0.002694</v>
      </c>
      <c r="AC29" s="49">
        <v>-0.003678</v>
      </c>
      <c r="AD29" s="49">
        <v>-0.005584</v>
      </c>
      <c r="AE29" s="49">
        <v>-0.006957</v>
      </c>
      <c r="AF29" s="49">
        <v>-0.007632</v>
      </c>
      <c r="AG29" s="49">
        <v>-0.00863</v>
      </c>
      <c r="AH29" s="49">
        <v>-0.009252</v>
      </c>
      <c r="AI29" s="49">
        <v>-0.009952</v>
      </c>
      <c r="AJ29" s="49">
        <v>-0.010518</v>
      </c>
      <c r="AK29" s="49">
        <v>-0.01105</v>
      </c>
      <c r="AL29" s="49">
        <v>-0.011684</v>
      </c>
    </row>
    <row r="30" ht="12.75" customHeight="1">
      <c r="A30" s="49">
        <v>0.020482</v>
      </c>
      <c r="B30" s="49">
        <v>0.019737</v>
      </c>
      <c r="C30" s="49">
        <v>0.018383</v>
      </c>
      <c r="D30" s="49">
        <v>0.016889</v>
      </c>
      <c r="E30" s="49">
        <v>0.015967</v>
      </c>
      <c r="F30" s="49">
        <v>0.01527</v>
      </c>
      <c r="G30" s="49">
        <v>0.014298</v>
      </c>
      <c r="H30" s="49">
        <v>0.013301</v>
      </c>
      <c r="I30" s="49">
        <v>0.012527</v>
      </c>
      <c r="J30" s="49">
        <v>0.0116</v>
      </c>
      <c r="K30" s="49">
        <v>0.010499</v>
      </c>
      <c r="L30" s="49">
        <v>0.009819</v>
      </c>
      <c r="M30" s="49">
        <v>0.008905</v>
      </c>
      <c r="N30" s="49">
        <v>0.008321</v>
      </c>
      <c r="O30" s="49">
        <v>0.007683</v>
      </c>
      <c r="P30" s="49">
        <v>0.007237</v>
      </c>
      <c r="Q30" s="49">
        <v>0.006476</v>
      </c>
      <c r="R30" s="49">
        <v>0.005683</v>
      </c>
      <c r="S30" s="49">
        <v>0.004896</v>
      </c>
      <c r="T30" s="49">
        <v>0.004239</v>
      </c>
      <c r="U30" s="49">
        <v>0.003527</v>
      </c>
      <c r="V30" s="49">
        <v>0.002663</v>
      </c>
      <c r="W30" s="49">
        <v>0.001735</v>
      </c>
      <c r="X30" s="49">
        <v>6.55E-4</v>
      </c>
      <c r="Y30" s="49">
        <v>0.0</v>
      </c>
      <c r="Z30" s="49">
        <v>-9.49E-4</v>
      </c>
      <c r="AA30" s="49">
        <v>-0.002018</v>
      </c>
      <c r="AB30" s="49">
        <v>-0.002746</v>
      </c>
      <c r="AC30" s="49">
        <v>-0.004103</v>
      </c>
      <c r="AD30" s="49">
        <v>-0.00596</v>
      </c>
      <c r="AE30" s="49">
        <v>-0.007248</v>
      </c>
      <c r="AF30" s="49">
        <v>-0.007989</v>
      </c>
      <c r="AG30" s="49">
        <v>-0.008967</v>
      </c>
      <c r="AH30" s="49">
        <v>-0.00971</v>
      </c>
      <c r="AI30" s="49">
        <v>-0.010357</v>
      </c>
      <c r="AJ30" s="49">
        <v>-0.011037</v>
      </c>
      <c r="AK30" s="49">
        <v>-0.01162</v>
      </c>
      <c r="AL30" s="49">
        <v>-0.011971</v>
      </c>
    </row>
    <row r="31" ht="12.75" customHeight="1">
      <c r="A31" s="49">
        <v>0.021032</v>
      </c>
      <c r="B31" s="49">
        <v>0.020004</v>
      </c>
      <c r="C31" s="49">
        <v>0.018771</v>
      </c>
      <c r="D31" s="49">
        <v>0.017732</v>
      </c>
      <c r="E31" s="49">
        <v>0.016549</v>
      </c>
      <c r="F31" s="49">
        <v>0.015383</v>
      </c>
      <c r="G31" s="49">
        <v>0.014465</v>
      </c>
      <c r="H31" s="49">
        <v>0.01385</v>
      </c>
      <c r="I31" s="49">
        <v>0.012713</v>
      </c>
      <c r="J31" s="49">
        <v>0.011684</v>
      </c>
      <c r="K31" s="49">
        <v>0.01075</v>
      </c>
      <c r="L31" s="49">
        <v>0.00994</v>
      </c>
      <c r="M31" s="49">
        <v>0.009522</v>
      </c>
      <c r="N31" s="49">
        <v>0.008687</v>
      </c>
      <c r="O31" s="49">
        <v>0.007869</v>
      </c>
      <c r="P31" s="49">
        <v>0.00738</v>
      </c>
      <c r="Q31" s="49">
        <v>0.006755</v>
      </c>
      <c r="R31" s="49">
        <v>0.005955</v>
      </c>
      <c r="S31" s="49">
        <v>0.005222</v>
      </c>
      <c r="T31" s="49">
        <v>0.00443</v>
      </c>
      <c r="U31" s="49">
        <v>0.00367</v>
      </c>
      <c r="V31" s="49">
        <v>0.002854</v>
      </c>
      <c r="W31" s="49">
        <v>0.001888</v>
      </c>
      <c r="X31" s="49">
        <v>9.48E-4</v>
      </c>
      <c r="Y31" s="49">
        <v>0.0</v>
      </c>
      <c r="Z31" s="49">
        <v>-7.69E-4</v>
      </c>
      <c r="AA31" s="49">
        <v>-0.001638</v>
      </c>
      <c r="AB31" s="49">
        <v>-0.002679</v>
      </c>
      <c r="AC31" s="49">
        <v>-0.003933</v>
      </c>
      <c r="AD31" s="49">
        <v>-0.005878</v>
      </c>
      <c r="AE31" s="49">
        <v>-0.007222</v>
      </c>
      <c r="AF31" s="49">
        <v>-0.008161</v>
      </c>
      <c r="AG31" s="49">
        <v>-0.009203</v>
      </c>
      <c r="AH31" s="49">
        <v>-0.009899</v>
      </c>
      <c r="AI31" s="49">
        <v>-0.010595</v>
      </c>
      <c r="AJ31" s="49">
        <v>-0.011315</v>
      </c>
      <c r="AK31" s="49">
        <v>-0.011674</v>
      </c>
      <c r="AL31" s="49">
        <v>-0.01234</v>
      </c>
    </row>
    <row r="32" ht="12.75" customHeight="1">
      <c r="A32" s="49">
        <v>0.021444</v>
      </c>
      <c r="B32" s="49">
        <v>0.020882</v>
      </c>
      <c r="C32" s="49">
        <v>0.019354</v>
      </c>
      <c r="D32" s="49">
        <v>0.018224</v>
      </c>
      <c r="E32" s="49">
        <v>0.01693</v>
      </c>
      <c r="F32" s="49">
        <v>0.015987</v>
      </c>
      <c r="G32" s="49">
        <v>0.015359</v>
      </c>
      <c r="H32" s="49">
        <v>0.014331</v>
      </c>
      <c r="I32" s="49">
        <v>0.013467</v>
      </c>
      <c r="J32" s="49">
        <v>0.012429</v>
      </c>
      <c r="K32" s="49">
        <v>0.011509</v>
      </c>
      <c r="L32" s="49">
        <v>0.010597</v>
      </c>
      <c r="M32" s="49">
        <v>0.009713</v>
      </c>
      <c r="N32" s="49">
        <v>0.008807</v>
      </c>
      <c r="O32" s="49">
        <v>0.008445</v>
      </c>
      <c r="P32" s="49">
        <v>0.00801</v>
      </c>
      <c r="Q32" s="49">
        <v>0.007136</v>
      </c>
      <c r="R32" s="49">
        <v>0.00628</v>
      </c>
      <c r="S32" s="49">
        <v>0.005434</v>
      </c>
      <c r="T32" s="49">
        <v>0.004619</v>
      </c>
      <c r="U32" s="49">
        <v>0.003994</v>
      </c>
      <c r="V32" s="49">
        <v>0.003112</v>
      </c>
      <c r="W32" s="49">
        <v>0.002083</v>
      </c>
      <c r="X32" s="49">
        <v>0.001054</v>
      </c>
      <c r="Y32" s="49">
        <v>0.0</v>
      </c>
      <c r="Z32" s="49">
        <v>-8.18E-4</v>
      </c>
      <c r="AA32" s="49">
        <v>-0.001592</v>
      </c>
      <c r="AB32" s="49">
        <v>-0.002642</v>
      </c>
      <c r="AC32" s="49">
        <v>-0.00373</v>
      </c>
      <c r="AD32" s="49">
        <v>-0.005741</v>
      </c>
      <c r="AE32" s="49">
        <v>-0.007285</v>
      </c>
      <c r="AF32" s="49">
        <v>-0.007908</v>
      </c>
      <c r="AG32" s="49">
        <v>-0.008989</v>
      </c>
      <c r="AH32" s="49">
        <v>-0.009643</v>
      </c>
      <c r="AI32" s="49">
        <v>-0.010412</v>
      </c>
      <c r="AJ32" s="49">
        <v>-0.011049</v>
      </c>
      <c r="AK32" s="49">
        <v>-0.011624</v>
      </c>
      <c r="AL32" s="49">
        <v>-0.012269</v>
      </c>
    </row>
    <row r="33" ht="12.75" customHeight="1">
      <c r="A33" s="49">
        <v>0.022414</v>
      </c>
      <c r="B33" s="49">
        <v>0.021357</v>
      </c>
      <c r="C33" s="49">
        <v>0.019944</v>
      </c>
      <c r="D33" s="49">
        <v>0.018412</v>
      </c>
      <c r="E33" s="49">
        <v>0.017425</v>
      </c>
      <c r="F33" s="49">
        <v>0.016619</v>
      </c>
      <c r="G33" s="49">
        <v>0.015505</v>
      </c>
      <c r="H33" s="49">
        <v>0.014535</v>
      </c>
      <c r="I33" s="49">
        <v>0.01364</v>
      </c>
      <c r="J33" s="49">
        <v>0.012621</v>
      </c>
      <c r="K33" s="49">
        <v>0.01145</v>
      </c>
      <c r="L33" s="49">
        <v>0.010712</v>
      </c>
      <c r="M33" s="49">
        <v>0.009856</v>
      </c>
      <c r="N33" s="49">
        <v>0.009224</v>
      </c>
      <c r="O33" s="49">
        <v>0.008324</v>
      </c>
      <c r="P33" s="49">
        <v>0.007722</v>
      </c>
      <c r="Q33" s="49">
        <v>0.006977</v>
      </c>
      <c r="R33" s="49">
        <v>0.006038</v>
      </c>
      <c r="S33" s="49">
        <v>0.005297</v>
      </c>
      <c r="T33" s="49">
        <v>0.004497</v>
      </c>
      <c r="U33" s="49">
        <v>0.003705</v>
      </c>
      <c r="V33" s="49">
        <v>0.002765</v>
      </c>
      <c r="W33" s="49">
        <v>0.001795</v>
      </c>
      <c r="X33" s="49">
        <v>7.71E-4</v>
      </c>
      <c r="Y33" s="49">
        <v>0.0</v>
      </c>
      <c r="Z33" s="49">
        <v>-9.66E-4</v>
      </c>
      <c r="AA33" s="49">
        <v>-0.002042</v>
      </c>
      <c r="AB33" s="49">
        <v>-0.00293</v>
      </c>
      <c r="AC33" s="49">
        <v>-0.004451</v>
      </c>
      <c r="AD33" s="49">
        <v>-0.006461</v>
      </c>
      <c r="AE33" s="49">
        <v>-0.007816</v>
      </c>
      <c r="AF33" s="49">
        <v>-0.008861</v>
      </c>
      <c r="AG33" s="49">
        <v>-0.009947</v>
      </c>
      <c r="AH33" s="49">
        <v>-0.010666</v>
      </c>
      <c r="AI33" s="49">
        <v>-0.011541</v>
      </c>
      <c r="AJ33" s="49">
        <v>-0.012282</v>
      </c>
      <c r="AK33" s="49">
        <v>-0.012886</v>
      </c>
      <c r="AL33" s="49">
        <v>-0.013345</v>
      </c>
    </row>
    <row r="34" ht="12.75" customHeight="1">
      <c r="A34" s="49">
        <v>0.023099</v>
      </c>
      <c r="B34" s="49">
        <v>0.022083</v>
      </c>
      <c r="C34" s="49">
        <v>0.020654</v>
      </c>
      <c r="D34" s="49">
        <v>0.019619</v>
      </c>
      <c r="E34" s="49">
        <v>0.018223</v>
      </c>
      <c r="F34" s="49">
        <v>0.017019</v>
      </c>
      <c r="G34" s="49">
        <v>0.016141</v>
      </c>
      <c r="H34" s="49">
        <v>0.015499</v>
      </c>
      <c r="I34" s="49">
        <v>0.014335</v>
      </c>
      <c r="J34" s="49">
        <v>0.013121</v>
      </c>
      <c r="K34" s="49">
        <v>0.012151</v>
      </c>
      <c r="L34" s="49">
        <v>0.011298</v>
      </c>
      <c r="M34" s="49">
        <v>0.01064</v>
      </c>
      <c r="N34" s="49">
        <v>0.009701</v>
      </c>
      <c r="O34" s="49">
        <v>0.009044</v>
      </c>
      <c r="P34" s="49">
        <v>0.008515</v>
      </c>
      <c r="Q34" s="49">
        <v>0.0078</v>
      </c>
      <c r="R34" s="49">
        <v>0.006926</v>
      </c>
      <c r="S34" s="49">
        <v>0.005943</v>
      </c>
      <c r="T34" s="49">
        <v>0.005</v>
      </c>
      <c r="U34" s="49">
        <v>0.004221</v>
      </c>
      <c r="V34" s="49">
        <v>0.003277</v>
      </c>
      <c r="W34" s="49">
        <v>0.002212</v>
      </c>
      <c r="X34" s="49">
        <v>0.001184</v>
      </c>
      <c r="Y34" s="49">
        <v>0.0</v>
      </c>
      <c r="Z34" s="49">
        <v>-8.39E-4</v>
      </c>
      <c r="AA34" s="49">
        <v>-0.001681</v>
      </c>
      <c r="AB34" s="49">
        <v>-0.002949</v>
      </c>
      <c r="AC34" s="49">
        <v>-0.004158</v>
      </c>
      <c r="AD34" s="49">
        <v>-0.006355</v>
      </c>
      <c r="AE34" s="49">
        <v>-0.007962</v>
      </c>
      <c r="AF34" s="49">
        <v>-0.009083</v>
      </c>
      <c r="AG34" s="49">
        <v>-0.010121</v>
      </c>
      <c r="AH34" s="49">
        <v>-0.010954</v>
      </c>
      <c r="AI34" s="49">
        <v>-0.011681</v>
      </c>
      <c r="AJ34" s="49">
        <v>-0.012509</v>
      </c>
      <c r="AK34" s="49">
        <v>-0.01297</v>
      </c>
      <c r="AL34" s="49">
        <v>-0.013706</v>
      </c>
    </row>
    <row r="35" ht="12.75" customHeight="1">
      <c r="A35" s="49">
        <v>0.023599</v>
      </c>
      <c r="B35" s="49">
        <v>0.022821</v>
      </c>
      <c r="C35" s="49">
        <v>0.021159</v>
      </c>
      <c r="D35" s="49">
        <v>0.019771</v>
      </c>
      <c r="E35" s="49">
        <v>0.018564</v>
      </c>
      <c r="F35" s="49">
        <v>0.017631</v>
      </c>
      <c r="G35" s="49">
        <v>0.016875</v>
      </c>
      <c r="H35" s="49">
        <v>0.015718</v>
      </c>
      <c r="I35" s="49">
        <v>0.014867</v>
      </c>
      <c r="J35" s="49">
        <v>0.013759</v>
      </c>
      <c r="K35" s="49">
        <v>0.012755</v>
      </c>
      <c r="L35" s="49">
        <v>0.011795</v>
      </c>
      <c r="M35" s="49">
        <v>0.010733</v>
      </c>
      <c r="N35" s="49">
        <v>0.00989</v>
      </c>
      <c r="O35" s="49">
        <v>0.009323</v>
      </c>
      <c r="P35" s="49">
        <v>0.008736</v>
      </c>
      <c r="Q35" s="49">
        <v>0.007781</v>
      </c>
      <c r="R35" s="49">
        <v>0.006795</v>
      </c>
      <c r="S35" s="49">
        <v>0.005908</v>
      </c>
      <c r="T35" s="49">
        <v>0.005097</v>
      </c>
      <c r="U35" s="49">
        <v>0.004175</v>
      </c>
      <c r="V35" s="49">
        <v>0.003239</v>
      </c>
      <c r="W35" s="49">
        <v>0.002123</v>
      </c>
      <c r="X35" s="49">
        <v>9.58E-4</v>
      </c>
      <c r="Y35" s="49">
        <v>0.0</v>
      </c>
      <c r="Z35" s="49">
        <v>-0.001024</v>
      </c>
      <c r="AA35" s="49">
        <v>-0.001993</v>
      </c>
      <c r="AB35" s="49">
        <v>-0.003065</v>
      </c>
      <c r="AC35" s="49">
        <v>-0.004565</v>
      </c>
      <c r="AD35" s="49">
        <v>-0.006816</v>
      </c>
      <c r="AE35" s="49">
        <v>-0.008541</v>
      </c>
      <c r="AF35" s="49">
        <v>-0.009424</v>
      </c>
      <c r="AG35" s="49">
        <v>-0.010556</v>
      </c>
      <c r="AH35" s="49">
        <v>-0.011247</v>
      </c>
      <c r="AI35" s="49">
        <v>-0.012119</v>
      </c>
      <c r="AJ35" s="49">
        <v>-0.012941</v>
      </c>
      <c r="AK35" s="49">
        <v>-0.013604</v>
      </c>
      <c r="AL35" s="49">
        <v>-0.014227</v>
      </c>
    </row>
    <row r="36" ht="12.75" customHeight="1">
      <c r="A36" s="49">
        <v>0.024709</v>
      </c>
      <c r="B36" s="49">
        <v>0.023515</v>
      </c>
      <c r="C36" s="49">
        <v>0.022026</v>
      </c>
      <c r="D36" s="49">
        <v>0.020581</v>
      </c>
      <c r="E36" s="49">
        <v>0.019436</v>
      </c>
      <c r="F36" s="49">
        <v>0.01847</v>
      </c>
      <c r="G36" s="49">
        <v>0.017266</v>
      </c>
      <c r="H36" s="49">
        <v>0.016414</v>
      </c>
      <c r="I36" s="49">
        <v>0.015338</v>
      </c>
      <c r="J36" s="49">
        <v>0.014238</v>
      </c>
      <c r="K36" s="49">
        <v>0.012974</v>
      </c>
      <c r="L36" s="49">
        <v>0.012184</v>
      </c>
      <c r="M36" s="49">
        <v>0.011415</v>
      </c>
      <c r="N36" s="49">
        <v>0.010654</v>
      </c>
      <c r="O36" s="49">
        <v>0.009773</v>
      </c>
      <c r="P36" s="49">
        <v>0.009168</v>
      </c>
      <c r="Q36" s="49">
        <v>0.008347</v>
      </c>
      <c r="R36" s="49">
        <v>0.007331</v>
      </c>
      <c r="S36" s="49">
        <v>0.00633</v>
      </c>
      <c r="T36" s="49">
        <v>0.005321</v>
      </c>
      <c r="U36" s="49">
        <v>0.004421</v>
      </c>
      <c r="V36" s="49">
        <v>0.003318</v>
      </c>
      <c r="W36" s="49">
        <v>0.002189</v>
      </c>
      <c r="X36" s="49">
        <v>0.001023</v>
      </c>
      <c r="Y36" s="49">
        <v>0.0</v>
      </c>
      <c r="Z36" s="49">
        <v>-0.001042</v>
      </c>
      <c r="AA36" s="49">
        <v>-0.002246</v>
      </c>
      <c r="AB36" s="49">
        <v>-0.00338</v>
      </c>
      <c r="AC36" s="49">
        <v>-0.005018</v>
      </c>
      <c r="AD36" s="49">
        <v>-0.007235</v>
      </c>
      <c r="AE36" s="49">
        <v>-0.009004</v>
      </c>
      <c r="AF36" s="49">
        <v>-0.010325</v>
      </c>
      <c r="AG36" s="49">
        <v>-0.011461</v>
      </c>
      <c r="AH36" s="49">
        <v>-0.012377</v>
      </c>
      <c r="AI36" s="49">
        <v>-0.013261</v>
      </c>
      <c r="AJ36" s="49">
        <v>-0.014143</v>
      </c>
      <c r="AK36" s="49">
        <v>-0.014785</v>
      </c>
      <c r="AL36" s="49">
        <v>-0.015357</v>
      </c>
    </row>
    <row r="37" ht="12.75" customHeight="1">
      <c r="A37" s="49">
        <v>0.024986</v>
      </c>
      <c r="B37" s="49">
        <v>0.024057</v>
      </c>
      <c r="C37" s="49">
        <v>0.02242</v>
      </c>
      <c r="D37" s="49">
        <v>0.021327</v>
      </c>
      <c r="E37" s="49">
        <v>0.019892</v>
      </c>
      <c r="F37" s="49">
        <v>0.018657</v>
      </c>
      <c r="G37" s="49">
        <v>0.017887</v>
      </c>
      <c r="H37" s="49">
        <v>0.017028</v>
      </c>
      <c r="I37" s="49">
        <v>0.015967</v>
      </c>
      <c r="J37" s="49">
        <v>0.014737</v>
      </c>
      <c r="K37" s="49">
        <v>0.013746</v>
      </c>
      <c r="L37" s="49">
        <v>0.012736</v>
      </c>
      <c r="M37" s="49">
        <v>0.011878</v>
      </c>
      <c r="N37" s="49">
        <v>0.0109</v>
      </c>
      <c r="O37" s="49">
        <v>0.010278</v>
      </c>
      <c r="P37" s="49">
        <v>0.009704</v>
      </c>
      <c r="Q37" s="49">
        <v>0.008803</v>
      </c>
      <c r="R37" s="49">
        <v>0.007832</v>
      </c>
      <c r="S37" s="49">
        <v>0.006755</v>
      </c>
      <c r="T37" s="49">
        <v>0.005698</v>
      </c>
      <c r="U37" s="49">
        <v>0.004727</v>
      </c>
      <c r="V37" s="49">
        <v>0.003721</v>
      </c>
      <c r="W37" s="49">
        <v>0.002493</v>
      </c>
      <c r="X37" s="49">
        <v>0.001291</v>
      </c>
      <c r="Y37" s="49">
        <v>0.0</v>
      </c>
      <c r="Z37" s="49">
        <v>-9.97E-4</v>
      </c>
      <c r="AA37" s="49">
        <v>-0.002053</v>
      </c>
      <c r="AB37" s="49">
        <v>-0.003391</v>
      </c>
      <c r="AC37" s="49">
        <v>-0.004969</v>
      </c>
      <c r="AD37" s="49">
        <v>-0.007401</v>
      </c>
      <c r="AE37" s="49">
        <v>-0.009165</v>
      </c>
      <c r="AF37" s="49">
        <v>-0.010359</v>
      </c>
      <c r="AG37" s="49">
        <v>-0.011588</v>
      </c>
      <c r="AH37" s="49">
        <v>-0.012455</v>
      </c>
      <c r="AI37" s="49">
        <v>-0.013308</v>
      </c>
      <c r="AJ37" s="49">
        <v>-0.014118</v>
      </c>
      <c r="AK37" s="49">
        <v>-0.014749</v>
      </c>
      <c r="AL37" s="49">
        <v>-0.015497</v>
      </c>
    </row>
    <row r="38" ht="12.75" customHeight="1">
      <c r="A38" s="49">
        <v>0.025939</v>
      </c>
      <c r="B38" s="49">
        <v>0.024934</v>
      </c>
      <c r="C38" s="49">
        <v>0.023263</v>
      </c>
      <c r="D38" s="49">
        <v>0.021678</v>
      </c>
      <c r="E38" s="49">
        <v>0.020505</v>
      </c>
      <c r="F38" s="49">
        <v>0.019525</v>
      </c>
      <c r="G38" s="49">
        <v>0.018569</v>
      </c>
      <c r="H38" s="49">
        <v>0.017443</v>
      </c>
      <c r="I38" s="49">
        <v>0.016522</v>
      </c>
      <c r="J38" s="49">
        <v>0.015342</v>
      </c>
      <c r="K38" s="49">
        <v>0.014107</v>
      </c>
      <c r="L38" s="49">
        <v>0.01313</v>
      </c>
      <c r="M38" s="49">
        <v>0.012096</v>
      </c>
      <c r="N38" s="49">
        <v>0.011288</v>
      </c>
      <c r="O38" s="49">
        <v>0.010555</v>
      </c>
      <c r="P38" s="49">
        <v>0.009871</v>
      </c>
      <c r="Q38" s="49">
        <v>0.00891</v>
      </c>
      <c r="R38" s="49">
        <v>0.007833</v>
      </c>
      <c r="S38" s="49">
        <v>0.006805</v>
      </c>
      <c r="T38" s="49">
        <v>0.005788</v>
      </c>
      <c r="U38" s="49">
        <v>0.004788</v>
      </c>
      <c r="V38" s="49">
        <v>0.003663</v>
      </c>
      <c r="W38" s="49">
        <v>0.002434</v>
      </c>
      <c r="X38" s="49">
        <v>0.001157</v>
      </c>
      <c r="Y38" s="49">
        <v>0.0</v>
      </c>
      <c r="Z38" s="49">
        <v>-0.001161</v>
      </c>
      <c r="AA38" s="49">
        <v>-0.002328</v>
      </c>
      <c r="AB38" s="49">
        <v>-0.003585</v>
      </c>
      <c r="AC38" s="49">
        <v>-0.005343</v>
      </c>
      <c r="AD38" s="49">
        <v>-0.007719</v>
      </c>
      <c r="AE38" s="49">
        <v>-0.009616</v>
      </c>
      <c r="AF38" s="49">
        <v>-0.010861</v>
      </c>
      <c r="AG38" s="49">
        <v>-0.01206</v>
      </c>
      <c r="AH38" s="49">
        <v>-0.012813</v>
      </c>
      <c r="AI38" s="49">
        <v>-0.013762</v>
      </c>
      <c r="AJ38" s="49">
        <v>-0.014706</v>
      </c>
      <c r="AK38" s="49">
        <v>-0.015455</v>
      </c>
      <c r="AL38" s="49">
        <v>-0.015965</v>
      </c>
    </row>
    <row r="39" ht="12.75" customHeight="1">
      <c r="A39" s="49">
        <v>0.026262</v>
      </c>
      <c r="B39" s="49">
        <v>0.024986</v>
      </c>
      <c r="C39" s="49">
        <v>0.023369</v>
      </c>
      <c r="D39" s="49">
        <v>0.022024</v>
      </c>
      <c r="E39" s="49">
        <v>0.020682</v>
      </c>
      <c r="F39" s="49">
        <v>0.01961</v>
      </c>
      <c r="G39" s="49">
        <v>0.018481</v>
      </c>
      <c r="H39" s="49">
        <v>0.017606</v>
      </c>
      <c r="I39" s="49">
        <v>0.016469</v>
      </c>
      <c r="J39" s="49">
        <v>0.015264</v>
      </c>
      <c r="K39" s="49">
        <v>0.01407</v>
      </c>
      <c r="L39" s="49">
        <v>0.013088</v>
      </c>
      <c r="M39" s="49">
        <v>0.01235</v>
      </c>
      <c r="N39" s="49">
        <v>0.011404</v>
      </c>
      <c r="O39" s="49">
        <v>0.010503</v>
      </c>
      <c r="P39" s="49">
        <v>0.0098</v>
      </c>
      <c r="Q39" s="49">
        <v>0.008942</v>
      </c>
      <c r="R39" s="49">
        <v>0.007917</v>
      </c>
      <c r="S39" s="49">
        <v>0.006896</v>
      </c>
      <c r="T39" s="49">
        <v>0.005806</v>
      </c>
      <c r="U39" s="49">
        <v>0.004811</v>
      </c>
      <c r="V39" s="49">
        <v>0.003672</v>
      </c>
      <c r="W39" s="49">
        <v>0.002371</v>
      </c>
      <c r="X39" s="49">
        <v>0.001148</v>
      </c>
      <c r="Y39" s="49">
        <v>0.0</v>
      </c>
      <c r="Z39" s="49">
        <v>-0.001188</v>
      </c>
      <c r="AA39" s="49">
        <v>-0.002463</v>
      </c>
      <c r="AB39" s="49">
        <v>-0.003797</v>
      </c>
      <c r="AC39" s="49">
        <v>-0.005592</v>
      </c>
      <c r="AD39" s="49">
        <v>-0.007985</v>
      </c>
      <c r="AE39" s="49">
        <v>-0.009852</v>
      </c>
      <c r="AF39" s="49">
        <v>-0.011306</v>
      </c>
      <c r="AG39" s="49">
        <v>-0.012643</v>
      </c>
      <c r="AH39" s="49">
        <v>-0.013545</v>
      </c>
      <c r="AI39" s="49">
        <v>-0.014452</v>
      </c>
      <c r="AJ39" s="49">
        <v>-0.015314</v>
      </c>
      <c r="AK39" s="49">
        <v>-0.015888</v>
      </c>
      <c r="AL39" s="49">
        <v>-0.016542</v>
      </c>
    </row>
    <row r="40" ht="12.75" customHeight="1">
      <c r="A40" s="49">
        <v>0.025963</v>
      </c>
      <c r="B40" s="49">
        <v>0.02503</v>
      </c>
      <c r="C40" s="49">
        <v>0.023269</v>
      </c>
      <c r="D40" s="49">
        <v>0.021986</v>
      </c>
      <c r="E40" s="49">
        <v>0.020546</v>
      </c>
      <c r="F40" s="49">
        <v>0.01943</v>
      </c>
      <c r="G40" s="49">
        <v>0.018587</v>
      </c>
      <c r="H40" s="49">
        <v>0.017596</v>
      </c>
      <c r="I40" s="49">
        <v>0.016576</v>
      </c>
      <c r="J40" s="49">
        <v>0.015376</v>
      </c>
      <c r="K40" s="49">
        <v>0.014304</v>
      </c>
      <c r="L40" s="49">
        <v>0.013319</v>
      </c>
      <c r="M40" s="49">
        <v>0.012346</v>
      </c>
      <c r="N40" s="49">
        <v>0.011346</v>
      </c>
      <c r="O40" s="49">
        <v>0.010717</v>
      </c>
      <c r="P40" s="49">
        <v>0.010085</v>
      </c>
      <c r="Q40" s="49">
        <v>0.009103</v>
      </c>
      <c r="R40" s="49">
        <v>0.008085</v>
      </c>
      <c r="S40" s="49">
        <v>0.006988</v>
      </c>
      <c r="T40" s="49">
        <v>0.005984</v>
      </c>
      <c r="U40" s="49">
        <v>0.004934</v>
      </c>
      <c r="V40" s="49">
        <v>0.003873</v>
      </c>
      <c r="W40" s="49">
        <v>0.002591</v>
      </c>
      <c r="X40" s="49">
        <v>0.001288</v>
      </c>
      <c r="Y40" s="49">
        <v>0.0</v>
      </c>
      <c r="Z40" s="49">
        <v>-0.001223</v>
      </c>
      <c r="AA40" s="49">
        <v>-0.002423</v>
      </c>
      <c r="AB40" s="49">
        <v>-0.003815</v>
      </c>
      <c r="AC40" s="49">
        <v>-0.005526</v>
      </c>
      <c r="AD40" s="49">
        <v>-0.007964</v>
      </c>
      <c r="AE40" s="49">
        <v>-0.00985</v>
      </c>
      <c r="AF40" s="49">
        <v>-0.011088</v>
      </c>
      <c r="AG40" s="49">
        <v>-0.012375</v>
      </c>
      <c r="AH40" s="49">
        <v>-0.013193</v>
      </c>
      <c r="AI40" s="49">
        <v>-0.014062</v>
      </c>
      <c r="AJ40" s="49">
        <v>-0.014919</v>
      </c>
      <c r="AK40" s="49">
        <v>-0.015585</v>
      </c>
      <c r="AL40" s="49">
        <v>-0.016209</v>
      </c>
    </row>
    <row r="41" ht="12.75" customHeight="1">
      <c r="A41" s="49">
        <v>0.026104</v>
      </c>
      <c r="B41" s="49">
        <v>0.024985</v>
      </c>
      <c r="C41" s="49">
        <v>0.023351</v>
      </c>
      <c r="D41" s="49">
        <v>0.021832</v>
      </c>
      <c r="E41" s="49">
        <v>0.02064</v>
      </c>
      <c r="F41" s="49">
        <v>0.019645</v>
      </c>
      <c r="G41" s="49">
        <v>0.018615</v>
      </c>
      <c r="H41" s="49">
        <v>0.017592</v>
      </c>
      <c r="I41" s="49">
        <v>0.016618</v>
      </c>
      <c r="J41" s="49">
        <v>0.015457</v>
      </c>
      <c r="K41" s="49">
        <v>0.01425</v>
      </c>
      <c r="L41" s="49">
        <v>0.013265</v>
      </c>
      <c r="M41" s="49">
        <v>0.012283</v>
      </c>
      <c r="N41" s="49">
        <v>0.01146</v>
      </c>
      <c r="O41" s="49">
        <v>0.010577</v>
      </c>
      <c r="P41" s="49">
        <v>0.009785</v>
      </c>
      <c r="Q41" s="49">
        <v>0.008858</v>
      </c>
      <c r="R41" s="49">
        <v>0.007868</v>
      </c>
      <c r="S41" s="49">
        <v>0.006893</v>
      </c>
      <c r="T41" s="49">
        <v>0.00583</v>
      </c>
      <c r="U41" s="49">
        <v>0.004838</v>
      </c>
      <c r="V41" s="49">
        <v>0.003685</v>
      </c>
      <c r="W41" s="49">
        <v>0.002467</v>
      </c>
      <c r="X41" s="49">
        <v>0.001156</v>
      </c>
      <c r="Y41" s="49">
        <v>0.0</v>
      </c>
      <c r="Z41" s="49">
        <v>-0.001153</v>
      </c>
      <c r="AA41" s="49">
        <v>-0.002482</v>
      </c>
      <c r="AB41" s="49">
        <v>-0.003804</v>
      </c>
      <c r="AC41" s="49">
        <v>-0.005569</v>
      </c>
      <c r="AD41" s="49">
        <v>-0.007915</v>
      </c>
      <c r="AE41" s="49">
        <v>-0.009776</v>
      </c>
      <c r="AF41" s="49">
        <v>-0.010994</v>
      </c>
      <c r="AG41" s="49">
        <v>-0.012193</v>
      </c>
      <c r="AH41" s="49">
        <v>-0.013021</v>
      </c>
      <c r="AI41" s="49">
        <v>-0.013922</v>
      </c>
      <c r="AJ41" s="49">
        <v>-0.01477</v>
      </c>
      <c r="AK41" s="49">
        <v>-0.015445</v>
      </c>
      <c r="AL41" s="49">
        <v>-0.015891</v>
      </c>
    </row>
    <row r="42" ht="12.75" customHeight="1">
      <c r="A42" s="49">
        <v>0.020235</v>
      </c>
      <c r="B42" s="49">
        <v>0.019552</v>
      </c>
      <c r="C42" s="49">
        <v>0.018143</v>
      </c>
      <c r="D42" s="49">
        <v>0.016911</v>
      </c>
      <c r="E42" s="49">
        <v>0.015821</v>
      </c>
      <c r="F42" s="49">
        <v>0.014961</v>
      </c>
      <c r="G42" s="49">
        <v>0.014326</v>
      </c>
      <c r="H42" s="49">
        <v>0.013441</v>
      </c>
      <c r="I42" s="49">
        <v>0.012707</v>
      </c>
      <c r="J42" s="49">
        <v>0.011709</v>
      </c>
      <c r="K42" s="49">
        <v>0.010863</v>
      </c>
      <c r="L42" s="49">
        <v>0.010211</v>
      </c>
      <c r="M42" s="49">
        <v>0.009315</v>
      </c>
      <c r="N42" s="49">
        <v>0.008536</v>
      </c>
      <c r="O42" s="49">
        <v>0.008009</v>
      </c>
      <c r="P42" s="49">
        <v>0.007269</v>
      </c>
      <c r="Q42" s="49">
        <v>0.006425</v>
      </c>
      <c r="R42" s="49">
        <v>0.005665</v>
      </c>
      <c r="S42" s="49">
        <v>0.004915</v>
      </c>
      <c r="T42" s="49">
        <v>0.004181</v>
      </c>
      <c r="U42" s="49">
        <v>0.003454</v>
      </c>
      <c r="V42" s="49">
        <v>0.002587</v>
      </c>
      <c r="W42" s="49">
        <v>0.001692</v>
      </c>
      <c r="X42" s="49">
        <v>8.03E-4</v>
      </c>
      <c r="Y42" s="49">
        <v>0.0</v>
      </c>
      <c r="Z42" s="49">
        <v>-8.13E-4</v>
      </c>
      <c r="AA42" s="49">
        <v>-0.001615</v>
      </c>
      <c r="AB42" s="49">
        <v>-0.002353</v>
      </c>
      <c r="AC42" s="49">
        <v>-0.003199</v>
      </c>
      <c r="AD42" s="49">
        <v>-0.004348</v>
      </c>
      <c r="AE42" s="49">
        <v>-0.005023</v>
      </c>
      <c r="AF42" s="49">
        <v>-0.005246</v>
      </c>
      <c r="AG42" s="49">
        <v>-0.005567</v>
      </c>
      <c r="AH42" s="49">
        <v>-0.005523</v>
      </c>
      <c r="AI42" s="49">
        <v>-0.005609</v>
      </c>
      <c r="AJ42" s="49">
        <v>-0.005772</v>
      </c>
      <c r="AK42" s="49">
        <v>-0.005974</v>
      </c>
      <c r="AL42" s="49">
        <v>-0.006033</v>
      </c>
    </row>
    <row r="43" ht="12.75" customHeight="1">
      <c r="A43" s="49">
        <v>0.020028</v>
      </c>
      <c r="B43" s="49">
        <v>0.019099</v>
      </c>
      <c r="C43" s="49">
        <v>0.017788</v>
      </c>
      <c r="D43" s="49">
        <v>0.016623</v>
      </c>
      <c r="E43" s="49">
        <v>0.015631</v>
      </c>
      <c r="F43" s="49">
        <v>0.014765</v>
      </c>
      <c r="G43" s="49">
        <v>0.013858</v>
      </c>
      <c r="H43" s="49">
        <v>0.013077</v>
      </c>
      <c r="I43" s="49">
        <v>0.012302</v>
      </c>
      <c r="J43" s="49">
        <v>0.011383</v>
      </c>
      <c r="K43" s="49">
        <v>0.010475</v>
      </c>
      <c r="L43" s="49">
        <v>0.009767</v>
      </c>
      <c r="M43" s="49">
        <v>0.009161</v>
      </c>
      <c r="N43" s="49">
        <v>0.008449</v>
      </c>
      <c r="O43" s="49">
        <v>0.007735</v>
      </c>
      <c r="P43" s="49">
        <v>0.007005</v>
      </c>
      <c r="Q43" s="49">
        <v>0.006296</v>
      </c>
      <c r="R43" s="49">
        <v>0.00559</v>
      </c>
      <c r="S43" s="49">
        <v>0.004846</v>
      </c>
      <c r="T43" s="49">
        <v>0.004163</v>
      </c>
      <c r="U43" s="49">
        <v>0.003388</v>
      </c>
      <c r="V43" s="49">
        <v>0.002546</v>
      </c>
      <c r="W43" s="49">
        <v>0.001663</v>
      </c>
      <c r="X43" s="49">
        <v>7.91E-4</v>
      </c>
      <c r="Y43" s="49">
        <v>0.0</v>
      </c>
      <c r="Z43" s="49">
        <v>-7.37E-4</v>
      </c>
      <c r="AA43" s="49">
        <v>-0.001496</v>
      </c>
      <c r="AB43" s="49">
        <v>-0.00226</v>
      </c>
      <c r="AC43" s="49">
        <v>-0.003079</v>
      </c>
      <c r="AD43" s="49">
        <v>-0.004293</v>
      </c>
      <c r="AE43" s="49">
        <v>-0.005037</v>
      </c>
      <c r="AF43" s="49">
        <v>-0.005368</v>
      </c>
      <c r="AG43" s="49">
        <v>-0.005719</v>
      </c>
      <c r="AH43" s="49">
        <v>-0.005697</v>
      </c>
      <c r="AI43" s="49">
        <v>-0.005831</v>
      </c>
      <c r="AJ43" s="49">
        <v>-0.006084</v>
      </c>
      <c r="AK43" s="49">
        <v>-0.006221</v>
      </c>
      <c r="AL43" s="49">
        <v>-0.006267</v>
      </c>
    </row>
    <row r="44" ht="12.75" customHeight="1">
      <c r="A44" s="49">
        <v>0.020275</v>
      </c>
      <c r="B44" s="49">
        <v>0.019536</v>
      </c>
      <c r="C44" s="49">
        <v>0.018174</v>
      </c>
      <c r="D44" s="49">
        <v>0.017082</v>
      </c>
      <c r="E44" s="49">
        <v>0.015885</v>
      </c>
      <c r="F44" s="49">
        <v>0.015014</v>
      </c>
      <c r="G44" s="49">
        <v>0.01428</v>
      </c>
      <c r="H44" s="49">
        <v>0.013563</v>
      </c>
      <c r="I44" s="49">
        <v>0.012744</v>
      </c>
      <c r="J44" s="49">
        <v>0.011794</v>
      </c>
      <c r="K44" s="49">
        <v>0.010986</v>
      </c>
      <c r="L44" s="49">
        <v>0.010268</v>
      </c>
      <c r="M44" s="49">
        <v>0.009581</v>
      </c>
      <c r="N44" s="49">
        <v>0.008726</v>
      </c>
      <c r="O44" s="49">
        <v>0.008219</v>
      </c>
      <c r="P44" s="49">
        <v>0.007464</v>
      </c>
      <c r="Q44" s="49">
        <v>0.006649</v>
      </c>
      <c r="R44" s="49">
        <v>0.005833</v>
      </c>
      <c r="S44" s="49">
        <v>0.005057</v>
      </c>
      <c r="T44" s="49">
        <v>0.004312</v>
      </c>
      <c r="U44" s="49">
        <v>0.003593</v>
      </c>
      <c r="V44" s="49">
        <v>0.002794</v>
      </c>
      <c r="W44" s="49">
        <v>0.001824</v>
      </c>
      <c r="X44" s="49">
        <v>8.7E-4</v>
      </c>
      <c r="Y44" s="49">
        <v>0.0</v>
      </c>
      <c r="Z44" s="49">
        <v>-7.71E-4</v>
      </c>
      <c r="AA44" s="49">
        <v>-0.001507</v>
      </c>
      <c r="AB44" s="49">
        <v>-0.002399</v>
      </c>
      <c r="AC44" s="49">
        <v>-0.003194</v>
      </c>
      <c r="AD44" s="49">
        <v>-0.004439</v>
      </c>
      <c r="AE44" s="49">
        <v>-0.005196</v>
      </c>
      <c r="AF44" s="49">
        <v>-0.005557</v>
      </c>
      <c r="AG44" s="49">
        <v>-0.005929</v>
      </c>
      <c r="AH44" s="49">
        <v>-0.005929</v>
      </c>
      <c r="AI44" s="49">
        <v>-0.006055</v>
      </c>
      <c r="AJ44" s="49">
        <v>-0.006263</v>
      </c>
      <c r="AK44" s="49">
        <v>-0.006388</v>
      </c>
      <c r="AL44" s="49">
        <v>-0.006555</v>
      </c>
    </row>
    <row r="45" ht="12.75" customHeight="1">
      <c r="A45" s="49">
        <v>0.020423</v>
      </c>
      <c r="B45" s="49">
        <v>0.01962</v>
      </c>
      <c r="C45" s="49">
        <v>0.018238</v>
      </c>
      <c r="D45" s="49">
        <v>0.01701</v>
      </c>
      <c r="E45" s="49">
        <v>0.016026</v>
      </c>
      <c r="F45" s="49">
        <v>0.015169</v>
      </c>
      <c r="G45" s="49">
        <v>0.014461</v>
      </c>
      <c r="H45" s="49">
        <v>0.01354</v>
      </c>
      <c r="I45" s="49">
        <v>0.012798</v>
      </c>
      <c r="J45" s="49">
        <v>0.011848</v>
      </c>
      <c r="K45" s="49">
        <v>0.010913</v>
      </c>
      <c r="L45" s="49">
        <v>0.010274</v>
      </c>
      <c r="M45" s="49">
        <v>0.00945</v>
      </c>
      <c r="N45" s="49">
        <v>0.008749</v>
      </c>
      <c r="O45" s="49">
        <v>0.008132</v>
      </c>
      <c r="P45" s="49">
        <v>0.007367</v>
      </c>
      <c r="Q45" s="49">
        <v>0.006526</v>
      </c>
      <c r="R45" s="49">
        <v>0.005772</v>
      </c>
      <c r="S45" s="49">
        <v>0.005025</v>
      </c>
      <c r="T45" s="49">
        <v>0.004287</v>
      </c>
      <c r="U45" s="49">
        <v>0.003508</v>
      </c>
      <c r="V45" s="49">
        <v>0.002638</v>
      </c>
      <c r="W45" s="49">
        <v>0.00174</v>
      </c>
      <c r="X45" s="49">
        <v>8.35E-4</v>
      </c>
      <c r="Y45" s="49">
        <v>0.0</v>
      </c>
      <c r="Z45" s="49">
        <v>-8.46E-4</v>
      </c>
      <c r="AA45" s="49">
        <v>-0.001681</v>
      </c>
      <c r="AB45" s="49">
        <v>-0.002406</v>
      </c>
      <c r="AC45" s="49">
        <v>-0.003362</v>
      </c>
      <c r="AD45" s="49">
        <v>-0.004633</v>
      </c>
      <c r="AE45" s="49">
        <v>-0.005451</v>
      </c>
      <c r="AF45" s="49">
        <v>-0.005816</v>
      </c>
      <c r="AG45" s="49">
        <v>-0.006194</v>
      </c>
      <c r="AH45" s="49">
        <v>-0.006277</v>
      </c>
      <c r="AI45" s="49">
        <v>-0.006485</v>
      </c>
      <c r="AJ45" s="49">
        <v>-0.006713</v>
      </c>
      <c r="AK45" s="49">
        <v>-0.006845</v>
      </c>
      <c r="AL45" s="49">
        <v>-0.006947</v>
      </c>
    </row>
    <row r="46" ht="12.75" customHeight="1">
      <c r="A46" s="49">
        <v>0.020486</v>
      </c>
      <c r="B46" s="49">
        <v>0.019596</v>
      </c>
      <c r="C46" s="49">
        <v>0.018281</v>
      </c>
      <c r="D46" s="49">
        <v>0.017173</v>
      </c>
      <c r="E46" s="49">
        <v>0.016031</v>
      </c>
      <c r="F46" s="49">
        <v>0.015171</v>
      </c>
      <c r="G46" s="49">
        <v>0.014332</v>
      </c>
      <c r="H46" s="49">
        <v>0.01364</v>
      </c>
      <c r="I46" s="49">
        <v>0.012801</v>
      </c>
      <c r="J46" s="49">
        <v>0.011849</v>
      </c>
      <c r="K46" s="49">
        <v>0.010966</v>
      </c>
      <c r="L46" s="49">
        <v>0.01022</v>
      </c>
      <c r="M46" s="49">
        <v>0.009572</v>
      </c>
      <c r="N46" s="49">
        <v>0.008782</v>
      </c>
      <c r="O46" s="49">
        <v>0.00811</v>
      </c>
      <c r="P46" s="49">
        <v>0.00731</v>
      </c>
      <c r="Q46" s="49">
        <v>0.006558</v>
      </c>
      <c r="R46" s="49">
        <v>0.005801</v>
      </c>
      <c r="S46" s="49">
        <v>0.005035</v>
      </c>
      <c r="T46" s="49">
        <v>0.004331</v>
      </c>
      <c r="U46" s="49">
        <v>0.003547</v>
      </c>
      <c r="V46" s="49">
        <v>0.002757</v>
      </c>
      <c r="W46" s="49">
        <v>0.001811</v>
      </c>
      <c r="X46" s="49">
        <v>8.6E-4</v>
      </c>
      <c r="Y46" s="49">
        <v>0.0</v>
      </c>
      <c r="Z46" s="49">
        <v>-8.16E-4</v>
      </c>
      <c r="AA46" s="49">
        <v>-0.001647</v>
      </c>
      <c r="AB46" s="49">
        <v>-0.002486</v>
      </c>
      <c r="AC46" s="49">
        <v>-0.003379</v>
      </c>
      <c r="AD46" s="49">
        <v>-0.004747</v>
      </c>
      <c r="AE46" s="49">
        <v>-0.005631</v>
      </c>
      <c r="AF46" s="49">
        <v>-0.006097</v>
      </c>
      <c r="AG46" s="49">
        <v>-0.006559</v>
      </c>
      <c r="AH46" s="49">
        <v>-0.006672</v>
      </c>
      <c r="AI46" s="49">
        <v>-0.006901</v>
      </c>
      <c r="AJ46" s="49">
        <v>-0.007225</v>
      </c>
      <c r="AK46" s="49">
        <v>-0.007375</v>
      </c>
      <c r="AL46" s="49">
        <v>-0.007496</v>
      </c>
    </row>
    <row r="47" ht="12.75" customHeight="1">
      <c r="A47" s="49">
        <v>0.021402</v>
      </c>
      <c r="B47" s="49">
        <v>0.020573</v>
      </c>
      <c r="C47" s="49">
        <v>0.019066</v>
      </c>
      <c r="D47" s="49">
        <v>0.017846</v>
      </c>
      <c r="E47" s="49">
        <v>0.016669</v>
      </c>
      <c r="F47" s="49">
        <v>0.01578</v>
      </c>
      <c r="G47" s="49">
        <v>0.015002</v>
      </c>
      <c r="H47" s="49">
        <v>0.014158</v>
      </c>
      <c r="I47" s="49">
        <v>0.013303</v>
      </c>
      <c r="J47" s="49">
        <v>0.012331</v>
      </c>
      <c r="K47" s="49">
        <v>0.011401</v>
      </c>
      <c r="L47" s="49">
        <v>0.010668</v>
      </c>
      <c r="M47" s="49">
        <v>0.009818</v>
      </c>
      <c r="N47" s="49">
        <v>0.008942</v>
      </c>
      <c r="O47" s="49">
        <v>0.0083</v>
      </c>
      <c r="P47" s="49">
        <v>0.00746</v>
      </c>
      <c r="Q47" s="49">
        <v>0.006577</v>
      </c>
      <c r="R47" s="49">
        <v>0.005805</v>
      </c>
      <c r="S47" s="49">
        <v>0.005086</v>
      </c>
      <c r="T47" s="49">
        <v>0.004418</v>
      </c>
      <c r="U47" s="49">
        <v>0.003644</v>
      </c>
      <c r="V47" s="49">
        <v>0.00281</v>
      </c>
      <c r="W47" s="49">
        <v>0.001877</v>
      </c>
      <c r="X47" s="49">
        <v>9.38E-4</v>
      </c>
      <c r="Y47" s="49">
        <v>0.0</v>
      </c>
      <c r="Z47" s="49">
        <v>-8.42E-4</v>
      </c>
      <c r="AA47" s="49">
        <v>-0.001669</v>
      </c>
      <c r="AB47" s="49">
        <v>-0.002543</v>
      </c>
      <c r="AC47" s="49">
        <v>-0.003504</v>
      </c>
      <c r="AD47" s="49">
        <v>-0.004859</v>
      </c>
      <c r="AE47" s="49">
        <v>-0.005734</v>
      </c>
      <c r="AF47" s="49">
        <v>-0.006205</v>
      </c>
      <c r="AG47" s="49">
        <v>-0.006673</v>
      </c>
      <c r="AH47" s="49">
        <v>-0.006779</v>
      </c>
      <c r="AI47" s="49">
        <v>-0.007038</v>
      </c>
      <c r="AJ47" s="49">
        <v>-0.007282</v>
      </c>
      <c r="AK47" s="49">
        <v>-0.007488</v>
      </c>
      <c r="AL47" s="49">
        <v>-0.007684</v>
      </c>
    </row>
    <row r="48" ht="12.75" customHeight="1">
      <c r="A48" s="49">
        <v>0.021385</v>
      </c>
      <c r="B48" s="49">
        <v>0.020537</v>
      </c>
      <c r="C48" s="49">
        <v>0.019158</v>
      </c>
      <c r="D48" s="49">
        <v>0.017893</v>
      </c>
      <c r="E48" s="49">
        <v>0.016855</v>
      </c>
      <c r="F48" s="49">
        <v>0.015976</v>
      </c>
      <c r="G48" s="49">
        <v>0.015193</v>
      </c>
      <c r="H48" s="49">
        <v>0.014346</v>
      </c>
      <c r="I48" s="49">
        <v>0.013555</v>
      </c>
      <c r="J48" s="49">
        <v>0.012562</v>
      </c>
      <c r="K48" s="49">
        <v>0.011604</v>
      </c>
      <c r="L48" s="49">
        <v>0.010872</v>
      </c>
      <c r="M48" s="49">
        <v>0.010102</v>
      </c>
      <c r="N48" s="49">
        <v>0.009335</v>
      </c>
      <c r="O48" s="49">
        <v>0.0086</v>
      </c>
      <c r="P48" s="49">
        <v>0.007782</v>
      </c>
      <c r="Q48" s="49">
        <v>0.006949</v>
      </c>
      <c r="R48" s="49">
        <v>0.006132</v>
      </c>
      <c r="S48" s="49">
        <v>0.005331</v>
      </c>
      <c r="T48" s="49">
        <v>0.004528</v>
      </c>
      <c r="U48" s="49">
        <v>0.003736</v>
      </c>
      <c r="V48" s="49">
        <v>0.002855</v>
      </c>
      <c r="W48" s="49">
        <v>0.001894</v>
      </c>
      <c r="X48" s="49">
        <v>8.67E-4</v>
      </c>
      <c r="Y48" s="49">
        <v>0.0</v>
      </c>
      <c r="Z48" s="49">
        <v>-9.1E-4</v>
      </c>
      <c r="AA48" s="49">
        <v>-0.001852</v>
      </c>
      <c r="AB48" s="49">
        <v>-0.002667</v>
      </c>
      <c r="AC48" s="49">
        <v>-0.003711</v>
      </c>
      <c r="AD48" s="49">
        <v>-0.005099</v>
      </c>
      <c r="AE48" s="49">
        <v>-0.006068</v>
      </c>
      <c r="AF48" s="49">
        <v>-0.00658</v>
      </c>
      <c r="AG48" s="49">
        <v>-0.007106</v>
      </c>
      <c r="AH48" s="49">
        <v>-0.007267</v>
      </c>
      <c r="AI48" s="49">
        <v>-0.007568</v>
      </c>
      <c r="AJ48" s="49">
        <v>-0.007897</v>
      </c>
      <c r="AK48" s="49">
        <v>-0.008086</v>
      </c>
      <c r="AL48" s="49">
        <v>-0.00821</v>
      </c>
    </row>
    <row r="49" ht="12.75" customHeight="1">
      <c r="A49" s="49">
        <v>0.021159</v>
      </c>
      <c r="B49" s="49">
        <v>0.020256</v>
      </c>
      <c r="C49" s="49">
        <v>0.018869</v>
      </c>
      <c r="D49" s="49">
        <v>0.017788</v>
      </c>
      <c r="E49" s="49">
        <v>0.016733</v>
      </c>
      <c r="F49" s="49">
        <v>0.015858</v>
      </c>
      <c r="G49" s="49">
        <v>0.01507</v>
      </c>
      <c r="H49" s="49">
        <v>0.014277</v>
      </c>
      <c r="I49" s="49">
        <v>0.013423</v>
      </c>
      <c r="J49" s="49">
        <v>0.01246</v>
      </c>
      <c r="K49" s="49">
        <v>0.011569</v>
      </c>
      <c r="L49" s="49">
        <v>0.01081</v>
      </c>
      <c r="M49" s="49">
        <v>0.010061</v>
      </c>
      <c r="N49" s="49">
        <v>0.009179</v>
      </c>
      <c r="O49" s="49">
        <v>0.008449</v>
      </c>
      <c r="P49" s="49">
        <v>0.007626</v>
      </c>
      <c r="Q49" s="49">
        <v>0.006721</v>
      </c>
      <c r="R49" s="49">
        <v>0.005918</v>
      </c>
      <c r="S49" s="49">
        <v>0.005121</v>
      </c>
      <c r="T49" s="49">
        <v>0.004423</v>
      </c>
      <c r="U49" s="49">
        <v>0.003656</v>
      </c>
      <c r="V49" s="49">
        <v>0.002797</v>
      </c>
      <c r="W49" s="49">
        <v>0.001831</v>
      </c>
      <c r="X49" s="49">
        <v>8.97E-4</v>
      </c>
      <c r="Y49" s="49">
        <v>0.0</v>
      </c>
      <c r="Z49" s="49">
        <v>-8.55E-4</v>
      </c>
      <c r="AA49" s="49">
        <v>-0.001684</v>
      </c>
      <c r="AB49" s="49">
        <v>-0.002644</v>
      </c>
      <c r="AC49" s="49">
        <v>-0.003591</v>
      </c>
      <c r="AD49" s="49">
        <v>-0.005038</v>
      </c>
      <c r="AE49" s="49">
        <v>-0.005984</v>
      </c>
      <c r="AF49" s="49">
        <v>-0.0065</v>
      </c>
      <c r="AG49" s="49">
        <v>-0.00703</v>
      </c>
      <c r="AH49" s="49">
        <v>-0.007208</v>
      </c>
      <c r="AI49" s="49">
        <v>-0.007465</v>
      </c>
      <c r="AJ49" s="49">
        <v>-0.007775</v>
      </c>
      <c r="AK49" s="49">
        <v>-0.007988</v>
      </c>
      <c r="AL49" s="49">
        <v>-0.008151</v>
      </c>
    </row>
    <row r="50" ht="12.75" customHeight="1">
      <c r="A50" s="49">
        <v>0.021388</v>
      </c>
      <c r="B50" s="49">
        <v>0.020567</v>
      </c>
      <c r="C50" s="49">
        <v>0.01907</v>
      </c>
      <c r="D50" s="49">
        <v>0.017788</v>
      </c>
      <c r="E50" s="49">
        <v>0.016599</v>
      </c>
      <c r="F50" s="49">
        <v>0.015704</v>
      </c>
      <c r="G50" s="49">
        <v>0.01501</v>
      </c>
      <c r="H50" s="49">
        <v>0.014168</v>
      </c>
      <c r="I50" s="49">
        <v>0.01333</v>
      </c>
      <c r="J50" s="49">
        <v>0.01232</v>
      </c>
      <c r="K50" s="49">
        <v>0.011421</v>
      </c>
      <c r="L50" s="49">
        <v>0.010776</v>
      </c>
      <c r="M50" s="49">
        <v>0.010033</v>
      </c>
      <c r="N50" s="49">
        <v>0.009197</v>
      </c>
      <c r="O50" s="49">
        <v>0.008412</v>
      </c>
      <c r="P50" s="49">
        <v>0.007524</v>
      </c>
      <c r="Q50" s="49">
        <v>0.00667</v>
      </c>
      <c r="R50" s="49">
        <v>0.005851</v>
      </c>
      <c r="S50" s="49">
        <v>0.005077</v>
      </c>
      <c r="T50" s="49">
        <v>0.004421</v>
      </c>
      <c r="U50" s="49">
        <v>0.003662</v>
      </c>
      <c r="V50" s="49">
        <v>0.002864</v>
      </c>
      <c r="W50" s="49">
        <v>0.001899</v>
      </c>
      <c r="X50" s="49">
        <v>8.8E-4</v>
      </c>
      <c r="Y50" s="49">
        <v>0.0</v>
      </c>
      <c r="Z50" s="49">
        <v>-9.19E-4</v>
      </c>
      <c r="AA50" s="49">
        <v>-0.00183</v>
      </c>
      <c r="AB50" s="49">
        <v>-0.002649</v>
      </c>
      <c r="AC50" s="49">
        <v>-0.003681</v>
      </c>
      <c r="AD50" s="49">
        <v>-0.005121</v>
      </c>
      <c r="AE50" s="49">
        <v>-0.006068</v>
      </c>
      <c r="AF50" s="49">
        <v>-0.006618</v>
      </c>
      <c r="AG50" s="49">
        <v>-0.00712</v>
      </c>
      <c r="AH50" s="49">
        <v>-0.007262</v>
      </c>
      <c r="AI50" s="49">
        <v>-0.007573</v>
      </c>
      <c r="AJ50" s="49">
        <v>-0.007864</v>
      </c>
      <c r="AK50" s="49">
        <v>-0.008064</v>
      </c>
      <c r="AL50" s="49">
        <v>-0.008225</v>
      </c>
    </row>
    <row r="51" ht="12.75" customHeight="1">
      <c r="A51" s="49">
        <v>0.021392</v>
      </c>
      <c r="B51" s="49">
        <v>0.020467</v>
      </c>
      <c r="C51" s="49">
        <v>0.019125</v>
      </c>
      <c r="D51" s="49">
        <v>0.017908</v>
      </c>
      <c r="E51" s="49">
        <v>0.016849</v>
      </c>
      <c r="F51" s="49">
        <v>0.016011</v>
      </c>
      <c r="G51" s="49">
        <v>0.015245</v>
      </c>
      <c r="H51" s="49">
        <v>0.014436</v>
      </c>
      <c r="I51" s="49">
        <v>0.013709</v>
      </c>
      <c r="J51" s="49">
        <v>0.012701</v>
      </c>
      <c r="K51" s="49">
        <v>0.011737</v>
      </c>
      <c r="L51" s="49">
        <v>0.01085</v>
      </c>
      <c r="M51" s="49">
        <v>0.009915</v>
      </c>
      <c r="N51" s="49">
        <v>0.009181</v>
      </c>
      <c r="O51" s="49">
        <v>0.008422</v>
      </c>
      <c r="P51" s="49">
        <v>0.007535</v>
      </c>
      <c r="Q51" s="49">
        <v>0.006644</v>
      </c>
      <c r="R51" s="49">
        <v>0.005884</v>
      </c>
      <c r="S51" s="49">
        <v>0.005087</v>
      </c>
      <c r="T51" s="49">
        <v>0.004336</v>
      </c>
      <c r="U51" s="49">
        <v>0.003553</v>
      </c>
      <c r="V51" s="49">
        <v>0.002739</v>
      </c>
      <c r="W51" s="49">
        <v>0.001862</v>
      </c>
      <c r="X51" s="49">
        <v>9.45E-4</v>
      </c>
      <c r="Y51" s="49">
        <v>0.0</v>
      </c>
      <c r="Z51" s="49">
        <v>-8.23E-4</v>
      </c>
      <c r="AA51" s="49">
        <v>-0.001667</v>
      </c>
      <c r="AB51" s="49">
        <v>-0.002581</v>
      </c>
      <c r="AC51" s="49">
        <v>-0.003564</v>
      </c>
      <c r="AD51" s="49">
        <v>-0.004933</v>
      </c>
      <c r="AE51" s="49">
        <v>-0.005902</v>
      </c>
      <c r="AF51" s="49">
        <v>-0.006475</v>
      </c>
      <c r="AG51" s="49">
        <v>-0.007055</v>
      </c>
      <c r="AH51" s="49">
        <v>-0.007213</v>
      </c>
      <c r="AI51" s="49">
        <v>-0.007519</v>
      </c>
      <c r="AJ51" s="49">
        <v>-0.007839</v>
      </c>
      <c r="AK51" s="49">
        <v>-0.008045</v>
      </c>
      <c r="AL51" s="49">
        <v>-0.008204</v>
      </c>
    </row>
    <row r="52" ht="12.75" customHeight="1">
      <c r="A52" s="49">
        <v>0.02139</v>
      </c>
      <c r="B52" s="49">
        <v>0.020568</v>
      </c>
      <c r="C52" s="49">
        <v>0.019077</v>
      </c>
      <c r="D52" s="49">
        <v>0.017946</v>
      </c>
      <c r="E52" s="49">
        <v>0.016813</v>
      </c>
      <c r="F52" s="49">
        <v>0.015978</v>
      </c>
      <c r="G52" s="49">
        <v>0.015248</v>
      </c>
      <c r="H52" s="49">
        <v>0.01444</v>
      </c>
      <c r="I52" s="49">
        <v>0.013538</v>
      </c>
      <c r="J52" s="49">
        <v>0.012611</v>
      </c>
      <c r="K52" s="49">
        <v>0.011693</v>
      </c>
      <c r="L52" s="49">
        <v>0.010956</v>
      </c>
      <c r="M52" s="49">
        <v>0.010216</v>
      </c>
      <c r="N52" s="49">
        <v>0.009112</v>
      </c>
      <c r="O52" s="49">
        <v>0.008327</v>
      </c>
      <c r="P52" s="49">
        <v>0.007422</v>
      </c>
      <c r="Q52" s="49">
        <v>0.006585</v>
      </c>
      <c r="R52" s="49">
        <v>0.005712</v>
      </c>
      <c r="S52" s="49">
        <v>0.004962</v>
      </c>
      <c r="T52" s="49">
        <v>0.004267</v>
      </c>
      <c r="U52" s="49">
        <v>0.003535</v>
      </c>
      <c r="V52" s="49">
        <v>0.002817</v>
      </c>
      <c r="W52" s="49">
        <v>0.00177</v>
      </c>
      <c r="X52" s="49">
        <v>8.55E-4</v>
      </c>
      <c r="Y52" s="49">
        <v>0.0</v>
      </c>
      <c r="Z52" s="49">
        <v>-9.2E-4</v>
      </c>
      <c r="AA52" s="49">
        <v>-0.001743</v>
      </c>
      <c r="AB52" s="49">
        <v>-0.002563</v>
      </c>
      <c r="AC52" s="49">
        <v>-0.003598</v>
      </c>
      <c r="AD52" s="49">
        <v>-0.005051</v>
      </c>
      <c r="AE52" s="49">
        <v>-0.005965</v>
      </c>
      <c r="AF52" s="49">
        <v>-0.006503</v>
      </c>
      <c r="AG52" s="49">
        <v>-0.006987</v>
      </c>
      <c r="AH52" s="49">
        <v>-0.007211</v>
      </c>
      <c r="AI52" s="49">
        <v>-0.00753</v>
      </c>
      <c r="AJ52" s="49">
        <v>-0.007854</v>
      </c>
      <c r="AK52" s="49">
        <v>-0.00805</v>
      </c>
      <c r="AL52" s="49">
        <v>-0.008185</v>
      </c>
    </row>
    <row r="53" ht="12.75" customHeight="1">
      <c r="A53" s="49">
        <v>0.021474</v>
      </c>
      <c r="B53" s="49">
        <v>0.020529</v>
      </c>
      <c r="C53" s="49">
        <v>0.019035</v>
      </c>
      <c r="D53" s="49">
        <v>0.017872</v>
      </c>
      <c r="E53" s="49">
        <v>0.016798</v>
      </c>
      <c r="F53" s="49">
        <v>0.015967</v>
      </c>
      <c r="G53" s="49">
        <v>0.015191</v>
      </c>
      <c r="H53" s="49">
        <v>0.014391</v>
      </c>
      <c r="I53" s="49">
        <v>0.013621</v>
      </c>
      <c r="J53" s="49">
        <v>0.012678</v>
      </c>
      <c r="K53" s="49">
        <v>0.011751</v>
      </c>
      <c r="L53" s="49">
        <v>0.010958</v>
      </c>
      <c r="M53" s="49">
        <v>0.010096</v>
      </c>
      <c r="N53" s="49">
        <v>0.009036</v>
      </c>
      <c r="O53" s="49">
        <v>0.008259</v>
      </c>
      <c r="P53" s="49">
        <v>0.007404</v>
      </c>
      <c r="Q53" s="49">
        <v>0.006535</v>
      </c>
      <c r="R53" s="49">
        <v>0.005767</v>
      </c>
      <c r="S53" s="49">
        <v>0.004986</v>
      </c>
      <c r="T53" s="49">
        <v>0.004251</v>
      </c>
      <c r="U53" s="49">
        <v>0.003562</v>
      </c>
      <c r="V53" s="49">
        <v>0.002702</v>
      </c>
      <c r="W53" s="49">
        <v>0.001744</v>
      </c>
      <c r="X53" s="49">
        <v>8.67E-4</v>
      </c>
      <c r="Y53" s="49">
        <v>0.0</v>
      </c>
      <c r="Z53" s="49">
        <v>-8.56E-4</v>
      </c>
      <c r="AA53" s="49">
        <v>-0.001647</v>
      </c>
      <c r="AB53" s="49">
        <v>-0.002504</v>
      </c>
      <c r="AC53" s="49">
        <v>-0.003547</v>
      </c>
      <c r="AD53" s="49">
        <v>-0.004877</v>
      </c>
      <c r="AE53" s="49">
        <v>-0.005829</v>
      </c>
      <c r="AF53" s="49">
        <v>-0.006413</v>
      </c>
      <c r="AG53" s="49">
        <v>-0.006991</v>
      </c>
      <c r="AH53" s="49">
        <v>-0.007184</v>
      </c>
      <c r="AI53" s="49">
        <v>-0.007508</v>
      </c>
      <c r="AJ53" s="49">
        <v>-0.007848</v>
      </c>
      <c r="AK53" s="49">
        <v>-0.008019</v>
      </c>
      <c r="AL53" s="49">
        <v>-0.008172</v>
      </c>
    </row>
    <row r="54" ht="12.75" customHeight="1">
      <c r="A54" s="49">
        <v>0.021435</v>
      </c>
      <c r="B54" s="49">
        <v>0.020591</v>
      </c>
      <c r="C54" s="49">
        <v>0.01908</v>
      </c>
      <c r="D54" s="49">
        <v>0.017859</v>
      </c>
      <c r="E54" s="49">
        <v>0.016665</v>
      </c>
      <c r="F54" s="49">
        <v>0.01573</v>
      </c>
      <c r="G54" s="49">
        <v>0.015004</v>
      </c>
      <c r="H54" s="49">
        <v>0.014139</v>
      </c>
      <c r="I54" s="49">
        <v>0.013334</v>
      </c>
      <c r="J54" s="49">
        <v>0.012313</v>
      </c>
      <c r="K54" s="49">
        <v>0.011447</v>
      </c>
      <c r="L54" s="49">
        <v>0.010711</v>
      </c>
      <c r="M54" s="49">
        <v>0.009881</v>
      </c>
      <c r="N54" s="49">
        <v>0.00902</v>
      </c>
      <c r="O54" s="49">
        <v>0.008317</v>
      </c>
      <c r="P54" s="49">
        <v>0.007389</v>
      </c>
      <c r="Q54" s="49">
        <v>0.006488</v>
      </c>
      <c r="R54" s="49">
        <v>0.005634</v>
      </c>
      <c r="S54" s="49">
        <v>0.004894</v>
      </c>
      <c r="T54" s="49">
        <v>0.004184</v>
      </c>
      <c r="U54" s="49">
        <v>0.003502</v>
      </c>
      <c r="V54" s="49">
        <v>0.002716</v>
      </c>
      <c r="W54" s="49">
        <v>0.001786</v>
      </c>
      <c r="X54" s="49">
        <v>8.79E-4</v>
      </c>
      <c r="Y54" s="49">
        <v>0.0</v>
      </c>
      <c r="Z54" s="49">
        <v>-8.49E-4</v>
      </c>
      <c r="AA54" s="49">
        <v>-0.001687</v>
      </c>
      <c r="AB54" s="49">
        <v>-0.002548</v>
      </c>
      <c r="AC54" s="49">
        <v>-0.003573</v>
      </c>
      <c r="AD54" s="49">
        <v>-0.004959</v>
      </c>
      <c r="AE54" s="49">
        <v>-0.005932</v>
      </c>
      <c r="AF54" s="49">
        <v>-0.006402</v>
      </c>
      <c r="AG54" s="49">
        <v>-0.006939</v>
      </c>
      <c r="AH54" s="49">
        <v>-0.007098</v>
      </c>
      <c r="AI54" s="49">
        <v>-0.007418</v>
      </c>
      <c r="AJ54" s="49">
        <v>-0.007734</v>
      </c>
      <c r="AK54" s="49">
        <v>-0.007907</v>
      </c>
      <c r="AL54" s="49">
        <v>-0.008128</v>
      </c>
    </row>
    <row r="55" ht="12.75" customHeight="1">
      <c r="A55" s="49">
        <v>0.021004</v>
      </c>
      <c r="B55" s="49">
        <v>0.020024</v>
      </c>
      <c r="C55" s="49">
        <v>0.018625</v>
      </c>
      <c r="D55" s="49">
        <v>0.017405</v>
      </c>
      <c r="E55" s="49">
        <v>0.016318</v>
      </c>
      <c r="F55" s="49">
        <v>0.015536</v>
      </c>
      <c r="G55" s="49">
        <v>0.01473</v>
      </c>
      <c r="H55" s="49">
        <v>0.013898</v>
      </c>
      <c r="I55" s="49">
        <v>0.013103</v>
      </c>
      <c r="J55" s="49">
        <v>0.012154</v>
      </c>
      <c r="K55" s="49">
        <v>0.011216</v>
      </c>
      <c r="L55" s="49">
        <v>0.010519</v>
      </c>
      <c r="M55" s="49">
        <v>0.009745</v>
      </c>
      <c r="N55" s="49">
        <v>0.008954</v>
      </c>
      <c r="O55" s="49">
        <v>0.008122</v>
      </c>
      <c r="P55" s="49">
        <v>0.007215</v>
      </c>
      <c r="Q55" s="49">
        <v>0.006367</v>
      </c>
      <c r="R55" s="49">
        <v>0.005534</v>
      </c>
      <c r="S55" s="49">
        <v>0.00476</v>
      </c>
      <c r="T55" s="49">
        <v>0.004056</v>
      </c>
      <c r="U55" s="49">
        <v>0.003289</v>
      </c>
      <c r="V55" s="49">
        <v>0.002548</v>
      </c>
      <c r="W55" s="49">
        <v>0.001668</v>
      </c>
      <c r="X55" s="49">
        <v>8.14E-4</v>
      </c>
      <c r="Y55" s="49">
        <v>0.0</v>
      </c>
      <c r="Z55" s="49">
        <v>-8.74E-4</v>
      </c>
      <c r="AA55" s="49">
        <v>-0.001707</v>
      </c>
      <c r="AB55" s="49">
        <v>-0.002511</v>
      </c>
      <c r="AC55" s="49">
        <v>-0.003532</v>
      </c>
      <c r="AD55" s="49">
        <v>-0.004909</v>
      </c>
      <c r="AE55" s="49">
        <v>-0.005839</v>
      </c>
      <c r="AF55" s="49">
        <v>-0.006447</v>
      </c>
      <c r="AG55" s="49">
        <v>-0.006974</v>
      </c>
      <c r="AH55" s="49">
        <v>-0.007176</v>
      </c>
      <c r="AI55" s="49">
        <v>-0.00753</v>
      </c>
      <c r="AJ55" s="49">
        <v>-0.007873</v>
      </c>
      <c r="AK55" s="49">
        <v>-0.008098</v>
      </c>
      <c r="AL55" s="49">
        <v>-0.008209</v>
      </c>
    </row>
    <row r="56" ht="12.75" customHeight="1">
      <c r="A56" s="49">
        <v>0.021064</v>
      </c>
      <c r="B56" s="49">
        <v>0.020177</v>
      </c>
      <c r="C56" s="49">
        <v>0.018753</v>
      </c>
      <c r="D56" s="49">
        <v>0.017643</v>
      </c>
      <c r="E56" s="49">
        <v>0.016489</v>
      </c>
      <c r="F56" s="49">
        <v>0.015563</v>
      </c>
      <c r="G56" s="49">
        <v>0.014815</v>
      </c>
      <c r="H56" s="49">
        <v>0.014074</v>
      </c>
      <c r="I56" s="49">
        <v>0.013249</v>
      </c>
      <c r="J56" s="49">
        <v>0.012327</v>
      </c>
      <c r="K56" s="49">
        <v>0.011476</v>
      </c>
      <c r="L56" s="49">
        <v>0.010647</v>
      </c>
      <c r="M56" s="49">
        <v>0.009946</v>
      </c>
      <c r="N56" s="49">
        <v>0.00908</v>
      </c>
      <c r="O56" s="49">
        <v>0.008406</v>
      </c>
      <c r="P56" s="49">
        <v>0.007538</v>
      </c>
      <c r="Q56" s="49">
        <v>0.006693</v>
      </c>
      <c r="R56" s="49">
        <v>0.005882</v>
      </c>
      <c r="S56" s="49">
        <v>0.005056</v>
      </c>
      <c r="T56" s="49">
        <v>0.004301</v>
      </c>
      <c r="U56" s="49">
        <v>0.003517</v>
      </c>
      <c r="V56" s="49">
        <v>0.002712</v>
      </c>
      <c r="W56" s="49">
        <v>0.001816</v>
      </c>
      <c r="X56" s="49">
        <v>9.3E-4</v>
      </c>
      <c r="Y56" s="49">
        <v>0.0</v>
      </c>
      <c r="Z56" s="49">
        <v>-8.07E-4</v>
      </c>
      <c r="AA56" s="49">
        <v>-0.001613</v>
      </c>
      <c r="AB56" s="49">
        <v>-0.002542</v>
      </c>
      <c r="AC56" s="49">
        <v>-0.003533</v>
      </c>
      <c r="AD56" s="49">
        <v>-0.004966</v>
      </c>
      <c r="AE56" s="49">
        <v>-0.00594</v>
      </c>
      <c r="AF56" s="49">
        <v>-0.006524</v>
      </c>
      <c r="AG56" s="49">
        <v>-0.007133</v>
      </c>
      <c r="AH56" s="49">
        <v>-0.007353</v>
      </c>
      <c r="AI56" s="49">
        <v>-0.007718</v>
      </c>
      <c r="AJ56" s="49">
        <v>-0.008113</v>
      </c>
      <c r="AK56" s="49">
        <v>-0.008272</v>
      </c>
      <c r="AL56" s="49">
        <v>-0.008441</v>
      </c>
    </row>
    <row r="57" ht="12.75" customHeight="1">
      <c r="A57" s="49">
        <v>0.021658</v>
      </c>
      <c r="B57" s="49">
        <v>0.020781</v>
      </c>
      <c r="C57" s="49">
        <v>0.019281</v>
      </c>
      <c r="D57" s="49">
        <v>0.017975</v>
      </c>
      <c r="E57" s="49">
        <v>0.01692</v>
      </c>
      <c r="F57" s="49">
        <v>0.016072</v>
      </c>
      <c r="G57" s="49">
        <v>0.01535</v>
      </c>
      <c r="H57" s="49">
        <v>0.014454</v>
      </c>
      <c r="I57" s="49">
        <v>0.013722</v>
      </c>
      <c r="J57" s="49">
        <v>0.012725</v>
      </c>
      <c r="K57" s="49">
        <v>0.011821</v>
      </c>
      <c r="L57" s="49">
        <v>0.011072</v>
      </c>
      <c r="M57" s="49">
        <v>0.010128</v>
      </c>
      <c r="N57" s="49">
        <v>0.009237</v>
      </c>
      <c r="O57" s="49">
        <v>0.008425</v>
      </c>
      <c r="P57" s="49">
        <v>0.007464</v>
      </c>
      <c r="Q57" s="49">
        <v>0.006467</v>
      </c>
      <c r="R57" s="49">
        <v>0.005569</v>
      </c>
      <c r="S57" s="49">
        <v>0.004826</v>
      </c>
      <c r="T57" s="49">
        <v>0.004072</v>
      </c>
      <c r="U57" s="49">
        <v>0.003381</v>
      </c>
      <c r="V57" s="49">
        <v>0.002596</v>
      </c>
      <c r="W57" s="49">
        <v>0.00174</v>
      </c>
      <c r="X57" s="49">
        <v>8.35E-4</v>
      </c>
      <c r="Y57" s="49">
        <v>0.0</v>
      </c>
      <c r="Z57" s="49">
        <v>-8.08E-4</v>
      </c>
      <c r="AA57" s="49">
        <v>-0.001622</v>
      </c>
      <c r="AB57" s="49">
        <v>-0.002365</v>
      </c>
      <c r="AC57" s="49">
        <v>-0.003415</v>
      </c>
      <c r="AD57" s="49">
        <v>-0.004793</v>
      </c>
      <c r="AE57" s="49">
        <v>-0.005712</v>
      </c>
      <c r="AF57" s="49">
        <v>-0.006234</v>
      </c>
      <c r="AG57" s="49">
        <v>-0.006779</v>
      </c>
      <c r="AH57" s="49">
        <v>-0.006958</v>
      </c>
      <c r="AI57" s="49">
        <v>-0.007363</v>
      </c>
      <c r="AJ57" s="49">
        <v>-0.007684</v>
      </c>
      <c r="AK57" s="49">
        <v>-0.007919</v>
      </c>
      <c r="AL57" s="49">
        <v>-0.008099</v>
      </c>
    </row>
    <row r="58" ht="12.75" customHeight="1">
      <c r="A58" s="49">
        <v>0.020908</v>
      </c>
      <c r="B58" s="49">
        <v>0.01986</v>
      </c>
      <c r="C58" s="49">
        <v>0.018482</v>
      </c>
      <c r="D58" s="49">
        <v>0.017303</v>
      </c>
      <c r="E58" s="49">
        <v>0.016217</v>
      </c>
      <c r="F58" s="49">
        <v>0.015331</v>
      </c>
      <c r="G58" s="49">
        <v>0.014495</v>
      </c>
      <c r="H58" s="49">
        <v>0.013744</v>
      </c>
      <c r="I58" s="49">
        <v>0.012909</v>
      </c>
      <c r="J58" s="49">
        <v>0.011996</v>
      </c>
      <c r="K58" s="49">
        <v>0.011055</v>
      </c>
      <c r="L58" s="49">
        <v>0.010339</v>
      </c>
      <c r="M58" s="49">
        <v>0.009659</v>
      </c>
      <c r="N58" s="49">
        <v>0.008872</v>
      </c>
      <c r="O58" s="49">
        <v>0.007975</v>
      </c>
      <c r="P58" s="49">
        <v>0.007073</v>
      </c>
      <c r="Q58" s="49">
        <v>0.00624</v>
      </c>
      <c r="R58" s="49">
        <v>0.00545</v>
      </c>
      <c r="S58" s="49">
        <v>0.004681</v>
      </c>
      <c r="T58" s="49">
        <v>0.003949</v>
      </c>
      <c r="U58" s="49">
        <v>0.003182</v>
      </c>
      <c r="V58" s="49">
        <v>0.002442</v>
      </c>
      <c r="W58" s="49">
        <v>0.001578</v>
      </c>
      <c r="X58" s="49">
        <v>7.51E-4</v>
      </c>
      <c r="Y58" s="49">
        <v>0.0</v>
      </c>
      <c r="Z58" s="49">
        <v>-8.8E-4</v>
      </c>
      <c r="AA58" s="49">
        <v>-0.001714</v>
      </c>
      <c r="AB58" s="49">
        <v>-0.002499</v>
      </c>
      <c r="AC58" s="49">
        <v>-0.003536</v>
      </c>
      <c r="AD58" s="49">
        <v>-0.004878</v>
      </c>
      <c r="AE58" s="49">
        <v>-0.00581</v>
      </c>
      <c r="AF58" s="49">
        <v>-0.006498</v>
      </c>
      <c r="AG58" s="49">
        <v>-0.007077</v>
      </c>
      <c r="AH58" s="49">
        <v>-0.007335</v>
      </c>
      <c r="AI58" s="49">
        <v>-0.007728</v>
      </c>
      <c r="AJ58" s="49">
        <v>-0.008121</v>
      </c>
      <c r="AK58" s="49">
        <v>-0.008329</v>
      </c>
      <c r="AL58" s="49">
        <v>-0.00838</v>
      </c>
    </row>
    <row r="59" ht="12.75" customHeight="1">
      <c r="A59" s="49">
        <v>0.021262</v>
      </c>
      <c r="B59" s="49">
        <v>0.020433</v>
      </c>
      <c r="C59" s="49">
        <v>0.018893</v>
      </c>
      <c r="D59" s="49">
        <v>0.01777</v>
      </c>
      <c r="E59" s="49">
        <v>0.016567</v>
      </c>
      <c r="F59" s="49">
        <v>0.015672</v>
      </c>
      <c r="G59" s="49">
        <v>0.014974</v>
      </c>
      <c r="H59" s="49">
        <v>0.014255</v>
      </c>
      <c r="I59" s="49">
        <v>0.013466</v>
      </c>
      <c r="J59" s="49">
        <v>0.012493</v>
      </c>
      <c r="K59" s="49">
        <v>0.011664</v>
      </c>
      <c r="L59" s="49">
        <v>0.010872</v>
      </c>
      <c r="M59" s="49">
        <v>0.010066</v>
      </c>
      <c r="N59" s="49">
        <v>0.009086</v>
      </c>
      <c r="O59" s="49">
        <v>0.008443</v>
      </c>
      <c r="P59" s="49">
        <v>0.007525</v>
      </c>
      <c r="Q59" s="49">
        <v>0.006569</v>
      </c>
      <c r="R59" s="49">
        <v>0.005722</v>
      </c>
      <c r="S59" s="49">
        <v>0.004905</v>
      </c>
      <c r="T59" s="49">
        <v>0.004164</v>
      </c>
      <c r="U59" s="49">
        <v>0.003387</v>
      </c>
      <c r="V59" s="49">
        <v>0.00262</v>
      </c>
      <c r="W59" s="49">
        <v>0.001738</v>
      </c>
      <c r="X59" s="49">
        <v>8.61E-4</v>
      </c>
      <c r="Y59" s="49">
        <v>0.0</v>
      </c>
      <c r="Z59" s="49">
        <v>-7.84E-4</v>
      </c>
      <c r="AA59" s="49">
        <v>-0.001528</v>
      </c>
      <c r="AB59" s="49">
        <v>-0.002385</v>
      </c>
      <c r="AC59" s="49">
        <v>-0.003265</v>
      </c>
      <c r="AD59" s="49">
        <v>-0.004671</v>
      </c>
      <c r="AE59" s="49">
        <v>-0.005644</v>
      </c>
      <c r="AF59" s="49">
        <v>-0.006171</v>
      </c>
      <c r="AG59" s="49">
        <v>-0.006765</v>
      </c>
      <c r="AH59" s="49">
        <v>-0.006951</v>
      </c>
      <c r="AI59" s="49">
        <v>-0.007311</v>
      </c>
      <c r="AJ59" s="49">
        <v>-0.007678</v>
      </c>
      <c r="AK59" s="49">
        <v>-0.007852</v>
      </c>
      <c r="AL59" s="49">
        <v>-0.0081</v>
      </c>
    </row>
    <row r="60" ht="12.75" customHeight="1">
      <c r="A60" s="49">
        <v>0.021045</v>
      </c>
      <c r="B60" s="49">
        <v>0.020086</v>
      </c>
      <c r="C60" s="49">
        <v>0.018685</v>
      </c>
      <c r="D60" s="49">
        <v>0.01736</v>
      </c>
      <c r="E60" s="49">
        <v>0.016392</v>
      </c>
      <c r="F60" s="49">
        <v>0.015568</v>
      </c>
      <c r="G60" s="49">
        <v>0.014838</v>
      </c>
      <c r="H60" s="49">
        <v>0.013944</v>
      </c>
      <c r="I60" s="49">
        <v>0.013226</v>
      </c>
      <c r="J60" s="49">
        <v>0.012294</v>
      </c>
      <c r="K60" s="49">
        <v>0.011341</v>
      </c>
      <c r="L60" s="49">
        <v>0.010641</v>
      </c>
      <c r="M60" s="49">
        <v>0.009754</v>
      </c>
      <c r="N60" s="49">
        <v>0.009044</v>
      </c>
      <c r="O60" s="49">
        <v>0.00816</v>
      </c>
      <c r="P60" s="49">
        <v>0.00724</v>
      </c>
      <c r="Q60" s="49">
        <v>0.006294</v>
      </c>
      <c r="R60" s="49">
        <v>0.005514</v>
      </c>
      <c r="S60" s="49">
        <v>0.004742</v>
      </c>
      <c r="T60" s="49">
        <v>0.00398</v>
      </c>
      <c r="U60" s="49">
        <v>0.003254</v>
      </c>
      <c r="V60" s="49">
        <v>0.002443</v>
      </c>
      <c r="W60" s="49">
        <v>0.001606</v>
      </c>
      <c r="X60" s="49">
        <v>7.38E-4</v>
      </c>
      <c r="Y60" s="49">
        <v>0.0</v>
      </c>
      <c r="Z60" s="49">
        <v>-8.29E-4</v>
      </c>
      <c r="AA60" s="49">
        <v>-0.001702</v>
      </c>
      <c r="AB60" s="49">
        <v>-0.002354</v>
      </c>
      <c r="AC60" s="49">
        <v>-0.003452</v>
      </c>
      <c r="AD60" s="49">
        <v>-0.00479</v>
      </c>
      <c r="AE60" s="49">
        <v>-0.005736</v>
      </c>
      <c r="AF60" s="49">
        <v>-0.00629</v>
      </c>
      <c r="AG60" s="49">
        <v>-0.006852</v>
      </c>
      <c r="AH60" s="49">
        <v>-0.007077</v>
      </c>
      <c r="AI60" s="49">
        <v>-0.007522</v>
      </c>
      <c r="AJ60" s="49">
        <v>-0.007914</v>
      </c>
      <c r="AK60" s="49">
        <v>-0.008183</v>
      </c>
      <c r="AL60" s="49">
        <v>-0.00826</v>
      </c>
    </row>
    <row r="61" ht="12.75" customHeight="1">
      <c r="A61" s="49">
        <v>0.021415</v>
      </c>
      <c r="B61" s="49">
        <v>0.02032</v>
      </c>
      <c r="C61" s="49">
        <v>0.018907</v>
      </c>
      <c r="D61" s="49">
        <v>0.017793</v>
      </c>
      <c r="E61" s="49">
        <v>0.016577</v>
      </c>
      <c r="F61" s="49">
        <v>0.015634</v>
      </c>
      <c r="G61" s="49">
        <v>0.014793</v>
      </c>
      <c r="H61" s="49">
        <v>0.014083</v>
      </c>
      <c r="I61" s="49">
        <v>0.013172</v>
      </c>
      <c r="J61" s="49">
        <v>0.012255</v>
      </c>
      <c r="K61" s="49">
        <v>0.011366</v>
      </c>
      <c r="L61" s="49">
        <v>0.010622</v>
      </c>
      <c r="M61" s="49">
        <v>0.009978</v>
      </c>
      <c r="N61" s="49">
        <v>0.008998</v>
      </c>
      <c r="O61" s="49">
        <v>0.008111</v>
      </c>
      <c r="P61" s="49">
        <v>0.007172</v>
      </c>
      <c r="Q61" s="49">
        <v>0.006343</v>
      </c>
      <c r="R61" s="49">
        <v>0.005542</v>
      </c>
      <c r="S61" s="49">
        <v>0.004715</v>
      </c>
      <c r="T61" s="49">
        <v>0.004007</v>
      </c>
      <c r="U61" s="49">
        <v>0.003221</v>
      </c>
      <c r="V61" s="49">
        <v>0.002501</v>
      </c>
      <c r="W61" s="49">
        <v>0.00163</v>
      </c>
      <c r="X61" s="49">
        <v>8.02E-4</v>
      </c>
      <c r="Y61" s="49">
        <v>0.0</v>
      </c>
      <c r="Z61" s="49">
        <v>-7.65E-4</v>
      </c>
      <c r="AA61" s="49">
        <v>-0.001519</v>
      </c>
      <c r="AB61" s="49">
        <v>-0.002367</v>
      </c>
      <c r="AC61" s="49">
        <v>-0.003307</v>
      </c>
      <c r="AD61" s="49">
        <v>-0.004736</v>
      </c>
      <c r="AE61" s="49">
        <v>-0.005656</v>
      </c>
      <c r="AF61" s="49">
        <v>-0.00636</v>
      </c>
      <c r="AG61" s="49">
        <v>-0.007041</v>
      </c>
      <c r="AH61" s="49">
        <v>-0.007331</v>
      </c>
      <c r="AI61" s="49">
        <v>-0.007645</v>
      </c>
      <c r="AJ61" s="49">
        <v>-0.008071</v>
      </c>
      <c r="AK61" s="49">
        <v>-0.008226</v>
      </c>
      <c r="AL61" s="49">
        <v>-0.008386</v>
      </c>
    </row>
    <row r="62" ht="12.75" customHeight="1">
      <c r="A62" s="49">
        <v>0.021355</v>
      </c>
      <c r="B62" s="49">
        <v>0.020633</v>
      </c>
      <c r="C62" s="49">
        <v>0.019055</v>
      </c>
      <c r="D62" s="49">
        <v>0.017797</v>
      </c>
      <c r="E62" s="49">
        <v>0.016645</v>
      </c>
      <c r="F62" s="49">
        <v>0.015816</v>
      </c>
      <c r="G62" s="49">
        <v>0.015176</v>
      </c>
      <c r="H62" s="49">
        <v>0.014323</v>
      </c>
      <c r="I62" s="49">
        <v>0.013599</v>
      </c>
      <c r="J62" s="49">
        <v>0.012621</v>
      </c>
      <c r="K62" s="49">
        <v>0.011781</v>
      </c>
      <c r="L62" s="49">
        <v>0.010964</v>
      </c>
      <c r="M62" s="49">
        <v>0.009999</v>
      </c>
      <c r="N62" s="49">
        <v>0.009066</v>
      </c>
      <c r="O62" s="49">
        <v>0.008475</v>
      </c>
      <c r="P62" s="49">
        <v>0.007546</v>
      </c>
      <c r="Q62" s="49">
        <v>0.006556</v>
      </c>
      <c r="R62" s="49">
        <v>0.005649</v>
      </c>
      <c r="S62" s="49">
        <v>0.004848</v>
      </c>
      <c r="T62" s="49">
        <v>0.004096</v>
      </c>
      <c r="U62" s="49">
        <v>0.003359</v>
      </c>
      <c r="V62" s="49">
        <v>0.002607</v>
      </c>
      <c r="W62" s="49">
        <v>0.001671</v>
      </c>
      <c r="X62" s="49">
        <v>7.5E-4</v>
      </c>
      <c r="Y62" s="49">
        <v>0.0</v>
      </c>
      <c r="Z62" s="49">
        <v>-7.97E-4</v>
      </c>
      <c r="AA62" s="49">
        <v>-0.001532</v>
      </c>
      <c r="AB62" s="49">
        <v>-0.002338</v>
      </c>
      <c r="AC62" s="49">
        <v>-0.003323</v>
      </c>
      <c r="AD62" s="49">
        <v>-0.004717</v>
      </c>
      <c r="AE62" s="49">
        <v>-0.005698</v>
      </c>
      <c r="AF62" s="49">
        <v>-0.006183</v>
      </c>
      <c r="AG62" s="49">
        <v>-0.006776</v>
      </c>
      <c r="AH62" s="49">
        <v>-0.006964</v>
      </c>
      <c r="AI62" s="49">
        <v>-0.007383</v>
      </c>
      <c r="AJ62" s="49">
        <v>-0.007799</v>
      </c>
      <c r="AK62" s="49">
        <v>-0.00807</v>
      </c>
      <c r="AL62" s="49">
        <v>-0.008298</v>
      </c>
    </row>
    <row r="63" ht="12.75" customHeight="1">
      <c r="A63" s="49">
        <v>0.021849</v>
      </c>
      <c r="B63" s="49">
        <v>0.020705</v>
      </c>
      <c r="C63" s="49">
        <v>0.019319</v>
      </c>
      <c r="D63" s="49">
        <v>0.017943</v>
      </c>
      <c r="E63" s="49">
        <v>0.016938</v>
      </c>
      <c r="F63" s="49">
        <v>0.016035</v>
      </c>
      <c r="G63" s="49">
        <v>0.015167</v>
      </c>
      <c r="H63" s="49">
        <v>0.014297</v>
      </c>
      <c r="I63" s="49">
        <v>0.013456</v>
      </c>
      <c r="J63" s="49">
        <v>0.01251</v>
      </c>
      <c r="K63" s="49">
        <v>0.011515</v>
      </c>
      <c r="L63" s="49">
        <v>0.010833</v>
      </c>
      <c r="M63" s="49">
        <v>0.010028</v>
      </c>
      <c r="N63" s="49">
        <v>0.009286</v>
      </c>
      <c r="O63" s="49">
        <v>0.008211</v>
      </c>
      <c r="P63" s="49">
        <v>0.007208</v>
      </c>
      <c r="Q63" s="49">
        <v>0.006262</v>
      </c>
      <c r="R63" s="49">
        <v>0.005526</v>
      </c>
      <c r="S63" s="49">
        <v>0.004714</v>
      </c>
      <c r="T63" s="49">
        <v>0.003931</v>
      </c>
      <c r="U63" s="49">
        <v>0.003158</v>
      </c>
      <c r="V63" s="49">
        <v>0.002386</v>
      </c>
      <c r="W63" s="49">
        <v>0.001544</v>
      </c>
      <c r="X63" s="49">
        <v>7.24E-4</v>
      </c>
      <c r="Y63" s="49">
        <v>0.0</v>
      </c>
      <c r="Z63" s="49">
        <v>-8.85E-4</v>
      </c>
      <c r="AA63" s="49">
        <v>-0.001817</v>
      </c>
      <c r="AB63" s="49">
        <v>-0.002428</v>
      </c>
      <c r="AC63" s="49">
        <v>-0.003543</v>
      </c>
      <c r="AD63" s="49">
        <v>-0.004939</v>
      </c>
      <c r="AE63" s="49">
        <v>-0.005937</v>
      </c>
      <c r="AF63" s="49">
        <v>-0.006611</v>
      </c>
      <c r="AG63" s="49">
        <v>-0.007231</v>
      </c>
      <c r="AH63" s="49">
        <v>-0.007525</v>
      </c>
      <c r="AI63" s="49">
        <v>-0.008007</v>
      </c>
      <c r="AJ63" s="49">
        <v>-0.008456</v>
      </c>
      <c r="AK63" s="49">
        <v>-0.008711</v>
      </c>
      <c r="AL63" s="49">
        <v>-0.008761</v>
      </c>
    </row>
    <row r="64" ht="12.75" customHeight="1">
      <c r="A64" s="49">
        <v>0.022038</v>
      </c>
      <c r="B64" s="49">
        <v>0.021012</v>
      </c>
      <c r="C64" s="49">
        <v>0.019474</v>
      </c>
      <c r="D64" s="49">
        <v>0.018454</v>
      </c>
      <c r="E64" s="49">
        <v>0.017077</v>
      </c>
      <c r="F64" s="49">
        <v>0.01613</v>
      </c>
      <c r="G64" s="49">
        <v>0.015375</v>
      </c>
      <c r="H64" s="49">
        <v>0.014664</v>
      </c>
      <c r="I64" s="49">
        <v>0.013726</v>
      </c>
      <c r="J64" s="49">
        <v>0.012771</v>
      </c>
      <c r="K64" s="49">
        <v>0.011946</v>
      </c>
      <c r="L64" s="49">
        <v>0.011111</v>
      </c>
      <c r="M64" s="49">
        <v>0.010378</v>
      </c>
      <c r="N64" s="49">
        <v>0.009259</v>
      </c>
      <c r="O64" s="49">
        <v>0.00855</v>
      </c>
      <c r="P64" s="49">
        <v>0.007643</v>
      </c>
      <c r="Q64" s="49">
        <v>0.006777</v>
      </c>
      <c r="R64" s="49">
        <v>0.005906</v>
      </c>
      <c r="S64" s="49">
        <v>0.004969</v>
      </c>
      <c r="T64" s="49">
        <v>0.004238</v>
      </c>
      <c r="U64" s="49">
        <v>0.003442</v>
      </c>
      <c r="V64" s="49">
        <v>0.002665</v>
      </c>
      <c r="W64" s="49">
        <v>0.001711</v>
      </c>
      <c r="X64" s="49">
        <v>8.24E-4</v>
      </c>
      <c r="Y64" s="49">
        <v>0.0</v>
      </c>
      <c r="Z64" s="49">
        <v>-7.82E-4</v>
      </c>
      <c r="AA64" s="49">
        <v>-0.001531</v>
      </c>
      <c r="AB64" s="49">
        <v>-0.002494</v>
      </c>
      <c r="AC64" s="49">
        <v>-0.003369</v>
      </c>
      <c r="AD64" s="49">
        <v>-0.004874</v>
      </c>
      <c r="AE64" s="49">
        <v>-0.005853</v>
      </c>
      <c r="AF64" s="49">
        <v>-0.006619</v>
      </c>
      <c r="AG64" s="49">
        <v>-0.007345</v>
      </c>
      <c r="AH64" s="49">
        <v>-0.00765</v>
      </c>
      <c r="AI64" s="49">
        <v>-0.008018</v>
      </c>
      <c r="AJ64" s="49">
        <v>-0.008452</v>
      </c>
      <c r="AK64" s="49">
        <v>-0.008626</v>
      </c>
      <c r="AL64" s="49">
        <v>-0.008878</v>
      </c>
    </row>
    <row r="65" ht="12.75" customHeight="1">
      <c r="A65" s="49">
        <v>0.022434</v>
      </c>
      <c r="B65" s="49">
        <v>0.02162</v>
      </c>
      <c r="C65" s="49">
        <v>0.019997</v>
      </c>
      <c r="D65" s="49">
        <v>0.018486</v>
      </c>
      <c r="E65" s="49">
        <v>0.017432</v>
      </c>
      <c r="F65" s="49">
        <v>0.016633</v>
      </c>
      <c r="G65" s="49">
        <v>0.01594</v>
      </c>
      <c r="H65" s="49">
        <v>0.014939</v>
      </c>
      <c r="I65" s="49">
        <v>0.014304</v>
      </c>
      <c r="J65" s="49">
        <v>0.013257</v>
      </c>
      <c r="K65" s="49">
        <v>0.012343</v>
      </c>
      <c r="L65" s="49">
        <v>0.011513</v>
      </c>
      <c r="M65" s="49">
        <v>0.010456</v>
      </c>
      <c r="N65" s="49">
        <v>0.009584</v>
      </c>
      <c r="O65" s="49">
        <v>0.008875</v>
      </c>
      <c r="P65" s="49">
        <v>0.007853</v>
      </c>
      <c r="Q65" s="49">
        <v>0.006797</v>
      </c>
      <c r="R65" s="49">
        <v>0.005839</v>
      </c>
      <c r="S65" s="49">
        <v>0.005065</v>
      </c>
      <c r="T65" s="49">
        <v>0.004294</v>
      </c>
      <c r="U65" s="49">
        <v>0.003492</v>
      </c>
      <c r="V65" s="49">
        <v>0.002664</v>
      </c>
      <c r="W65" s="49">
        <v>0.001768</v>
      </c>
      <c r="X65" s="49">
        <v>8.72E-4</v>
      </c>
      <c r="Y65" s="49">
        <v>0.0</v>
      </c>
      <c r="Z65" s="49">
        <v>-8.79E-4</v>
      </c>
      <c r="AA65" s="49">
        <v>-0.00164</v>
      </c>
      <c r="AB65" s="49">
        <v>-0.002405</v>
      </c>
      <c r="AC65" s="49">
        <v>-0.003592</v>
      </c>
      <c r="AD65" s="49">
        <v>-0.005057</v>
      </c>
      <c r="AE65" s="49">
        <v>-0.006084</v>
      </c>
      <c r="AF65" s="49">
        <v>-0.006564</v>
      </c>
      <c r="AG65" s="49">
        <v>-0.007169</v>
      </c>
      <c r="AH65" s="49">
        <v>-0.007371</v>
      </c>
      <c r="AI65" s="49">
        <v>-0.007932</v>
      </c>
      <c r="AJ65" s="49">
        <v>-0.008361</v>
      </c>
      <c r="AK65" s="49">
        <v>-0.008726</v>
      </c>
      <c r="AL65" s="49">
        <v>-0.008949</v>
      </c>
    </row>
    <row r="66" ht="12.75" customHeight="1">
      <c r="A66" s="49">
        <v>0.022965</v>
      </c>
      <c r="B66" s="49">
        <v>0.021568</v>
      </c>
      <c r="C66" s="49">
        <v>0.020114</v>
      </c>
      <c r="D66" s="49">
        <v>0.018865</v>
      </c>
      <c r="E66" s="49">
        <v>0.017753</v>
      </c>
      <c r="F66" s="49">
        <v>0.016681</v>
      </c>
      <c r="G66" s="49">
        <v>0.015683</v>
      </c>
      <c r="H66" s="49">
        <v>0.014899</v>
      </c>
      <c r="I66" s="49">
        <v>0.013949</v>
      </c>
      <c r="J66" s="49">
        <v>0.012973</v>
      </c>
      <c r="K66" s="49">
        <v>0.011891</v>
      </c>
      <c r="L66" s="49">
        <v>0.011197</v>
      </c>
      <c r="M66" s="49">
        <v>0.010556</v>
      </c>
      <c r="N66" s="49">
        <v>0.009747</v>
      </c>
      <c r="O66" s="49">
        <v>0.008557</v>
      </c>
      <c r="P66" s="49">
        <v>0.007568</v>
      </c>
      <c r="Q66" s="49">
        <v>0.006672</v>
      </c>
      <c r="R66" s="49">
        <v>0.005902</v>
      </c>
      <c r="S66" s="49">
        <v>0.005043</v>
      </c>
      <c r="T66" s="49">
        <v>0.004174</v>
      </c>
      <c r="U66" s="49">
        <v>0.003369</v>
      </c>
      <c r="V66" s="49">
        <v>0.002524</v>
      </c>
      <c r="W66" s="49">
        <v>0.001603</v>
      </c>
      <c r="X66" s="49">
        <v>7.3E-4</v>
      </c>
      <c r="Y66" s="49">
        <v>0.0</v>
      </c>
      <c r="Z66" s="49">
        <v>-9.13E-4</v>
      </c>
      <c r="AA66" s="49">
        <v>-0.001912</v>
      </c>
      <c r="AB66" s="49">
        <v>-0.002674</v>
      </c>
      <c r="AC66" s="49">
        <v>-0.003801</v>
      </c>
      <c r="AD66" s="49">
        <v>-0.005284</v>
      </c>
      <c r="AE66" s="49">
        <v>-0.006289</v>
      </c>
      <c r="AF66" s="49">
        <v>-0.007188</v>
      </c>
      <c r="AG66" s="49">
        <v>-0.007907</v>
      </c>
      <c r="AH66" s="49">
        <v>-0.00821</v>
      </c>
      <c r="AI66" s="49">
        <v>-0.008697</v>
      </c>
      <c r="AJ66" s="49">
        <v>-0.009153</v>
      </c>
      <c r="AK66" s="49">
        <v>-0.009541</v>
      </c>
      <c r="AL66" s="49">
        <v>-0.00961</v>
      </c>
    </row>
    <row r="67" ht="12.75" customHeight="1">
      <c r="A67" s="49">
        <v>0.023042</v>
      </c>
      <c r="B67" s="49">
        <v>0.022228</v>
      </c>
      <c r="C67" s="49">
        <v>0.020519</v>
      </c>
      <c r="D67" s="49">
        <v>0.01938</v>
      </c>
      <c r="E67" s="49">
        <v>0.017921</v>
      </c>
      <c r="F67" s="49">
        <v>0.016934</v>
      </c>
      <c r="G67" s="49">
        <v>0.016346</v>
      </c>
      <c r="H67" s="49">
        <v>0.015466</v>
      </c>
      <c r="I67" s="49">
        <v>0.014604</v>
      </c>
      <c r="J67" s="49">
        <v>0.013593</v>
      </c>
      <c r="K67" s="49">
        <v>0.012798</v>
      </c>
      <c r="L67" s="49">
        <v>0.011888</v>
      </c>
      <c r="M67" s="49">
        <v>0.010998</v>
      </c>
      <c r="N67" s="49">
        <v>0.00978</v>
      </c>
      <c r="O67" s="49">
        <v>0.009362</v>
      </c>
      <c r="P67" s="49">
        <v>0.008407</v>
      </c>
      <c r="Q67" s="49">
        <v>0.007435</v>
      </c>
      <c r="R67" s="49">
        <v>0.006446</v>
      </c>
      <c r="S67" s="49">
        <v>0.005453</v>
      </c>
      <c r="T67" s="49">
        <v>0.004679</v>
      </c>
      <c r="U67" s="49">
        <v>0.003768</v>
      </c>
      <c r="V67" s="49">
        <v>0.00293</v>
      </c>
      <c r="W67" s="49">
        <v>0.001919</v>
      </c>
      <c r="X67" s="49">
        <v>9.18E-4</v>
      </c>
      <c r="Y67" s="49">
        <v>0.0</v>
      </c>
      <c r="Z67" s="49">
        <v>-8.74E-4</v>
      </c>
      <c r="AA67" s="49">
        <v>-0.001521</v>
      </c>
      <c r="AB67" s="49">
        <v>-0.002655</v>
      </c>
      <c r="AC67" s="49">
        <v>-0.003579</v>
      </c>
      <c r="AD67" s="49">
        <v>-0.005269</v>
      </c>
      <c r="AE67" s="49">
        <v>-0.00633</v>
      </c>
      <c r="AF67" s="49">
        <v>-0.007023</v>
      </c>
      <c r="AG67" s="49">
        <v>-0.007797</v>
      </c>
      <c r="AH67" s="49">
        <v>-0.008102</v>
      </c>
      <c r="AI67" s="49">
        <v>-0.008478</v>
      </c>
      <c r="AJ67" s="49">
        <v>-0.008982</v>
      </c>
      <c r="AK67" s="49">
        <v>-0.009201</v>
      </c>
      <c r="AL67" s="49">
        <v>-0.009586</v>
      </c>
    </row>
    <row r="68" ht="12.75" customHeight="1">
      <c r="A68" s="49">
        <v>0.023796</v>
      </c>
      <c r="B68" s="49">
        <v>0.022742</v>
      </c>
      <c r="C68" s="49">
        <v>0.02114</v>
      </c>
      <c r="D68" s="49">
        <v>0.019476</v>
      </c>
      <c r="E68" s="49">
        <v>0.01851</v>
      </c>
      <c r="F68" s="49">
        <v>0.017607</v>
      </c>
      <c r="G68" s="49">
        <v>0.01671</v>
      </c>
      <c r="H68" s="49">
        <v>0.01573</v>
      </c>
      <c r="I68" s="49">
        <v>0.01493</v>
      </c>
      <c r="J68" s="49">
        <v>0.013868</v>
      </c>
      <c r="K68" s="49">
        <v>0.012795</v>
      </c>
      <c r="L68" s="49">
        <v>0.011941</v>
      </c>
      <c r="M68" s="49">
        <v>0.010932</v>
      </c>
      <c r="N68" s="49">
        <v>0.010191</v>
      </c>
      <c r="O68" s="49">
        <v>0.009169</v>
      </c>
      <c r="P68" s="49">
        <v>0.00801</v>
      </c>
      <c r="Q68" s="49">
        <v>0.007039</v>
      </c>
      <c r="R68" s="49">
        <v>0.006064</v>
      </c>
      <c r="S68" s="49">
        <v>0.005289</v>
      </c>
      <c r="T68" s="49">
        <v>0.004407</v>
      </c>
      <c r="U68" s="49">
        <v>0.003671</v>
      </c>
      <c r="V68" s="49">
        <v>0.002738</v>
      </c>
      <c r="W68" s="49">
        <v>0.00181</v>
      </c>
      <c r="X68" s="49">
        <v>7.88E-4</v>
      </c>
      <c r="Y68" s="49">
        <v>0.0</v>
      </c>
      <c r="Z68" s="49">
        <v>-9.59E-4</v>
      </c>
      <c r="AA68" s="49">
        <v>-0.001849</v>
      </c>
      <c r="AB68" s="49">
        <v>-0.002636</v>
      </c>
      <c r="AC68" s="49">
        <v>-0.004008</v>
      </c>
      <c r="AD68" s="49">
        <v>-0.005452</v>
      </c>
      <c r="AE68" s="49">
        <v>-0.006653</v>
      </c>
      <c r="AF68" s="49">
        <v>-0.007207</v>
      </c>
      <c r="AG68" s="49">
        <v>-0.007837</v>
      </c>
      <c r="AH68" s="49">
        <v>-0.008133</v>
      </c>
      <c r="AI68" s="49">
        <v>-0.008746</v>
      </c>
      <c r="AJ68" s="49">
        <v>-0.009292</v>
      </c>
      <c r="AK68" s="49">
        <v>-0.009711</v>
      </c>
      <c r="AL68" s="49">
        <v>-0.0099</v>
      </c>
    </row>
    <row r="69" ht="12.75" customHeight="1">
      <c r="A69" s="49">
        <v>0.023468</v>
      </c>
      <c r="B69" s="49">
        <v>0.022063</v>
      </c>
      <c r="C69" s="49">
        <v>0.020563</v>
      </c>
      <c r="D69" s="49">
        <v>0.019514</v>
      </c>
      <c r="E69" s="49">
        <v>0.018159</v>
      </c>
      <c r="F69" s="49">
        <v>0.017038</v>
      </c>
      <c r="G69" s="49">
        <v>0.01607</v>
      </c>
      <c r="H69" s="49">
        <v>0.015352</v>
      </c>
      <c r="I69" s="49">
        <v>0.014254</v>
      </c>
      <c r="J69" s="49">
        <v>0.013261</v>
      </c>
      <c r="K69" s="49">
        <v>0.012315</v>
      </c>
      <c r="L69" s="49">
        <v>0.011544</v>
      </c>
      <c r="M69" s="49">
        <v>0.010922</v>
      </c>
      <c r="N69" s="49">
        <v>0.009887</v>
      </c>
      <c r="O69" s="49">
        <v>0.00886</v>
      </c>
      <c r="P69" s="49">
        <v>0.007904</v>
      </c>
      <c r="Q69" s="49">
        <v>0.006985</v>
      </c>
      <c r="R69" s="49">
        <v>0.006205</v>
      </c>
      <c r="S69" s="49">
        <v>0.005269</v>
      </c>
      <c r="T69" s="49">
        <v>0.00442</v>
      </c>
      <c r="U69" s="49">
        <v>0.003489</v>
      </c>
      <c r="V69" s="49">
        <v>0.002683</v>
      </c>
      <c r="W69" s="49">
        <v>0.001721</v>
      </c>
      <c r="X69" s="49">
        <v>8.88E-4</v>
      </c>
      <c r="Y69" s="49">
        <v>0.0</v>
      </c>
      <c r="Z69" s="49">
        <v>-9.46E-4</v>
      </c>
      <c r="AA69" s="49">
        <v>-0.001928</v>
      </c>
      <c r="AB69" s="49">
        <v>-0.002851</v>
      </c>
      <c r="AC69" s="49">
        <v>-0.003838</v>
      </c>
      <c r="AD69" s="49">
        <v>-0.005605</v>
      </c>
      <c r="AE69" s="49">
        <v>-0.006742</v>
      </c>
      <c r="AF69" s="49">
        <v>-0.007746</v>
      </c>
      <c r="AG69" s="49">
        <v>-0.008542</v>
      </c>
      <c r="AH69" s="49">
        <v>-0.008981</v>
      </c>
      <c r="AI69" s="49">
        <v>-0.0094</v>
      </c>
      <c r="AJ69" s="49">
        <v>-0.009909</v>
      </c>
      <c r="AK69" s="49">
        <v>-0.01019</v>
      </c>
      <c r="AL69" s="49">
        <v>-0.010398</v>
      </c>
    </row>
    <row r="70" ht="12.75" customHeight="1">
      <c r="A70" s="49">
        <v>0.023257</v>
      </c>
      <c r="B70" s="49">
        <v>0.022552</v>
      </c>
      <c r="C70" s="49">
        <v>0.020776</v>
      </c>
      <c r="D70" s="49">
        <v>0.019419</v>
      </c>
      <c r="E70" s="49">
        <v>0.018089</v>
      </c>
      <c r="F70" s="49">
        <v>0.017206</v>
      </c>
      <c r="G70" s="49">
        <v>0.016628</v>
      </c>
      <c r="H70" s="49">
        <v>0.015629</v>
      </c>
      <c r="I70" s="49">
        <v>0.014834</v>
      </c>
      <c r="J70" s="49">
        <v>0.013866</v>
      </c>
      <c r="K70" s="49">
        <v>0.013004</v>
      </c>
      <c r="L70" s="49">
        <v>0.012118</v>
      </c>
      <c r="M70" s="49">
        <v>0.011018</v>
      </c>
      <c r="N70" s="49">
        <v>0.009947</v>
      </c>
      <c r="O70" s="49">
        <v>0.009571</v>
      </c>
      <c r="P70" s="49">
        <v>0.008527</v>
      </c>
      <c r="Q70" s="49">
        <v>0.007455</v>
      </c>
      <c r="R70" s="49">
        <v>0.006461</v>
      </c>
      <c r="S70" s="49">
        <v>0.005472</v>
      </c>
      <c r="T70" s="49">
        <v>0.00467</v>
      </c>
      <c r="U70" s="49">
        <v>0.003784</v>
      </c>
      <c r="V70" s="49">
        <v>0.002962</v>
      </c>
      <c r="W70" s="49">
        <v>0.00198</v>
      </c>
      <c r="X70" s="49">
        <v>9.09E-4</v>
      </c>
      <c r="Y70" s="49">
        <v>0.0</v>
      </c>
      <c r="Z70" s="49">
        <v>-9.58E-4</v>
      </c>
      <c r="AA70" s="49">
        <v>-0.001572</v>
      </c>
      <c r="AB70" s="49">
        <v>-0.002598</v>
      </c>
      <c r="AC70" s="49">
        <v>-0.003722</v>
      </c>
      <c r="AD70" s="49">
        <v>-0.005514</v>
      </c>
      <c r="AE70" s="49">
        <v>-0.006566</v>
      </c>
      <c r="AF70" s="49">
        <v>-0.007095</v>
      </c>
      <c r="AG70" s="49">
        <v>-0.007884</v>
      </c>
      <c r="AH70" s="49">
        <v>-0.008153</v>
      </c>
      <c r="AI70" s="49">
        <v>-0.008555</v>
      </c>
      <c r="AJ70" s="49">
        <v>-0.009171</v>
      </c>
      <c r="AK70" s="49">
        <v>-0.009395</v>
      </c>
      <c r="AL70" s="49">
        <v>-0.009858</v>
      </c>
    </row>
    <row r="71" ht="12.75" customHeight="1">
      <c r="A71" s="49">
        <v>0.023556</v>
      </c>
      <c r="B71" s="49">
        <v>0.022229</v>
      </c>
      <c r="C71" s="49">
        <v>0.020722</v>
      </c>
      <c r="D71" s="49">
        <v>0.019083</v>
      </c>
      <c r="E71" s="49">
        <v>0.018212</v>
      </c>
      <c r="F71" s="49">
        <v>0.017167</v>
      </c>
      <c r="G71" s="49">
        <v>0.016088</v>
      </c>
      <c r="H71" s="49">
        <v>0.015277</v>
      </c>
      <c r="I71" s="49">
        <v>0.01438</v>
      </c>
      <c r="J71" s="49">
        <v>0.013279</v>
      </c>
      <c r="K71" s="49">
        <v>0.012209</v>
      </c>
      <c r="L71" s="49">
        <v>0.011414</v>
      </c>
      <c r="M71" s="49">
        <v>0.010691</v>
      </c>
      <c r="N71" s="49">
        <v>0.010046</v>
      </c>
      <c r="O71" s="49">
        <v>0.008852</v>
      </c>
      <c r="P71" s="49">
        <v>0.00773</v>
      </c>
      <c r="Q71" s="49">
        <v>0.006832</v>
      </c>
      <c r="R71" s="49">
        <v>0.005982</v>
      </c>
      <c r="S71" s="49">
        <v>0.005258</v>
      </c>
      <c r="T71" s="49">
        <v>0.004377</v>
      </c>
      <c r="U71" s="49">
        <v>0.003585</v>
      </c>
      <c r="V71" s="49">
        <v>0.002708</v>
      </c>
      <c r="W71" s="49">
        <v>0.00172</v>
      </c>
      <c r="X71" s="49">
        <v>7.41E-4</v>
      </c>
      <c r="Y71" s="49">
        <v>0.0</v>
      </c>
      <c r="Z71" s="49">
        <v>-8.63E-4</v>
      </c>
      <c r="AA71" s="49">
        <v>-0.001994</v>
      </c>
      <c r="AB71" s="49">
        <v>-0.002743</v>
      </c>
      <c r="AC71" s="49">
        <v>-0.004122</v>
      </c>
      <c r="AD71" s="49">
        <v>-0.005644</v>
      </c>
      <c r="AE71" s="49">
        <v>-0.006812</v>
      </c>
      <c r="AF71" s="49">
        <v>-0.007538</v>
      </c>
      <c r="AG71" s="49">
        <v>-0.008304</v>
      </c>
      <c r="AH71" s="49">
        <v>-0.008567</v>
      </c>
      <c r="AI71" s="49">
        <v>-0.009241</v>
      </c>
      <c r="AJ71" s="49">
        <v>-0.009732</v>
      </c>
      <c r="AK71" s="49">
        <v>-0.01026</v>
      </c>
      <c r="AL71" s="49">
        <v>-0.010309</v>
      </c>
    </row>
    <row r="72" ht="12.75" customHeight="1">
      <c r="A72" s="49">
        <v>0.022868</v>
      </c>
      <c r="B72" s="49">
        <v>0.021664</v>
      </c>
      <c r="C72" s="49">
        <v>0.020177</v>
      </c>
      <c r="D72" s="49">
        <v>0.01928</v>
      </c>
      <c r="E72" s="49">
        <v>0.017589</v>
      </c>
      <c r="F72" s="49">
        <v>0.016563</v>
      </c>
      <c r="G72" s="49">
        <v>0.015879</v>
      </c>
      <c r="H72" s="49">
        <v>0.015105</v>
      </c>
      <c r="I72" s="49">
        <v>0.013958</v>
      </c>
      <c r="J72" s="49">
        <v>0.013099</v>
      </c>
      <c r="K72" s="49">
        <v>0.012205</v>
      </c>
      <c r="L72" s="49">
        <v>0.011494</v>
      </c>
      <c r="M72" s="49">
        <v>0.010733</v>
      </c>
      <c r="N72" s="49">
        <v>0.009553</v>
      </c>
      <c r="O72" s="49">
        <v>0.008795</v>
      </c>
      <c r="P72" s="49">
        <v>0.007962</v>
      </c>
      <c r="Q72" s="49">
        <v>0.007085</v>
      </c>
      <c r="R72" s="49">
        <v>0.006272</v>
      </c>
      <c r="S72" s="49">
        <v>0.005223</v>
      </c>
      <c r="T72" s="49">
        <v>0.004471</v>
      </c>
      <c r="U72" s="49">
        <v>0.003449</v>
      </c>
      <c r="V72" s="49">
        <v>0.002734</v>
      </c>
      <c r="W72" s="49">
        <v>0.001774</v>
      </c>
      <c r="X72" s="49">
        <v>8.99E-4</v>
      </c>
      <c r="Y72" s="49">
        <v>0.0</v>
      </c>
      <c r="Z72" s="49">
        <v>-9.74E-4</v>
      </c>
      <c r="AA72" s="49">
        <v>-0.001816</v>
      </c>
      <c r="AB72" s="49">
        <v>-0.002932</v>
      </c>
      <c r="AC72" s="49">
        <v>-0.003706</v>
      </c>
      <c r="AD72" s="49">
        <v>-0.005401</v>
      </c>
      <c r="AE72" s="49">
        <v>-0.006559</v>
      </c>
      <c r="AF72" s="49">
        <v>-0.007571</v>
      </c>
      <c r="AG72" s="49">
        <v>-0.008319</v>
      </c>
      <c r="AH72" s="49">
        <v>-0.008699</v>
      </c>
      <c r="AI72" s="49">
        <v>-0.009211</v>
      </c>
      <c r="AJ72" s="49">
        <v>-0.009654</v>
      </c>
      <c r="AK72" s="49">
        <v>-0.009826</v>
      </c>
      <c r="AL72" s="49">
        <v>-0.010124</v>
      </c>
    </row>
    <row r="73" ht="12.75" customHeight="1">
      <c r="A73" s="49">
        <v>0.022312</v>
      </c>
      <c r="B73" s="49">
        <v>0.02162</v>
      </c>
      <c r="C73" s="49">
        <v>0.019886</v>
      </c>
      <c r="D73" s="49">
        <v>0.018321</v>
      </c>
      <c r="E73" s="49">
        <v>0.017279</v>
      </c>
      <c r="F73" s="49">
        <v>0.016548</v>
      </c>
      <c r="G73" s="49">
        <v>0.0158</v>
      </c>
      <c r="H73" s="49">
        <v>0.01476</v>
      </c>
      <c r="I73" s="49">
        <v>0.014131</v>
      </c>
      <c r="J73" s="49">
        <v>0.013149</v>
      </c>
      <c r="K73" s="49">
        <v>0.012194</v>
      </c>
      <c r="L73" s="49">
        <v>0.011342</v>
      </c>
      <c r="M73" s="49">
        <v>0.01027</v>
      </c>
      <c r="N73" s="49">
        <v>0.009421</v>
      </c>
      <c r="O73" s="49">
        <v>0.008883</v>
      </c>
      <c r="P73" s="49">
        <v>0.007791</v>
      </c>
      <c r="Q73" s="49">
        <v>0.00678</v>
      </c>
      <c r="R73" s="49">
        <v>0.005865</v>
      </c>
      <c r="S73" s="49">
        <v>0.005007</v>
      </c>
      <c r="T73" s="49">
        <v>0.004298</v>
      </c>
      <c r="U73" s="49">
        <v>0.003554</v>
      </c>
      <c r="V73" s="49">
        <v>0.002727</v>
      </c>
      <c r="W73" s="49">
        <v>0.001724</v>
      </c>
      <c r="X73" s="49">
        <v>7.65E-4</v>
      </c>
      <c r="Y73" s="49">
        <v>0.0</v>
      </c>
      <c r="Z73" s="49">
        <v>-9.4E-4</v>
      </c>
      <c r="AA73" s="49">
        <v>-0.001699</v>
      </c>
      <c r="AB73" s="49">
        <v>-0.002491</v>
      </c>
      <c r="AC73" s="49">
        <v>-0.003675</v>
      </c>
      <c r="AD73" s="49">
        <v>-0.005365</v>
      </c>
      <c r="AE73" s="49">
        <v>-0.006319</v>
      </c>
      <c r="AF73" s="49">
        <v>-0.006709</v>
      </c>
      <c r="AG73" s="49">
        <v>-0.007462</v>
      </c>
      <c r="AH73" s="49">
        <v>-0.00773</v>
      </c>
      <c r="AI73" s="49">
        <v>-0.008177</v>
      </c>
      <c r="AJ73" s="49">
        <v>-0.008767</v>
      </c>
      <c r="AK73" s="49">
        <v>-0.009099</v>
      </c>
      <c r="AL73" s="49">
        <v>-0.009347</v>
      </c>
    </row>
    <row r="74" ht="12.75" customHeight="1">
      <c r="A74" s="49">
        <v>0.022239</v>
      </c>
      <c r="B74" s="49">
        <v>0.020751</v>
      </c>
      <c r="C74" s="49">
        <v>0.019377</v>
      </c>
      <c r="D74" s="49">
        <v>0.01809</v>
      </c>
      <c r="E74" s="49">
        <v>0.017041</v>
      </c>
      <c r="F74" s="49">
        <v>0.015859</v>
      </c>
      <c r="G74" s="49">
        <v>0.014927</v>
      </c>
      <c r="H74" s="49">
        <v>0.014278</v>
      </c>
      <c r="I74" s="49">
        <v>0.013176</v>
      </c>
      <c r="J74" s="49">
        <v>0.012173</v>
      </c>
      <c r="K74" s="49">
        <v>0.011255</v>
      </c>
      <c r="L74" s="49">
        <v>0.010555</v>
      </c>
      <c r="M74" s="49">
        <v>0.009959</v>
      </c>
      <c r="N74" s="49">
        <v>0.009368</v>
      </c>
      <c r="O74" s="49">
        <v>0.008004</v>
      </c>
      <c r="P74" s="49">
        <v>0.007088</v>
      </c>
      <c r="Q74" s="49">
        <v>0.006298</v>
      </c>
      <c r="R74" s="49">
        <v>0.005539</v>
      </c>
      <c r="S74" s="49">
        <v>0.00481</v>
      </c>
      <c r="T74" s="49">
        <v>0.004101</v>
      </c>
      <c r="U74" s="49">
        <v>0.003249</v>
      </c>
      <c r="V74" s="49">
        <v>0.002367</v>
      </c>
      <c r="W74" s="49">
        <v>0.001408</v>
      </c>
      <c r="X74" s="49">
        <v>7.48E-4</v>
      </c>
      <c r="Y74" s="49">
        <v>0.0</v>
      </c>
      <c r="Z74" s="49">
        <v>-7.91E-4</v>
      </c>
      <c r="AA74" s="49">
        <v>-0.001767</v>
      </c>
      <c r="AB74" s="49">
        <v>-0.002717</v>
      </c>
      <c r="AC74" s="49">
        <v>-0.003788</v>
      </c>
      <c r="AD74" s="49">
        <v>-0.005277</v>
      </c>
      <c r="AE74" s="49">
        <v>-0.006307</v>
      </c>
      <c r="AF74" s="49">
        <v>-0.007064</v>
      </c>
      <c r="AG74" s="49">
        <v>-0.007873</v>
      </c>
      <c r="AH74" s="49">
        <v>-0.008209</v>
      </c>
      <c r="AI74" s="49">
        <v>-0.008766</v>
      </c>
      <c r="AJ74" s="49">
        <v>-0.009177</v>
      </c>
      <c r="AK74" s="49">
        <v>-0.009586</v>
      </c>
      <c r="AL74" s="49">
        <v>-0.009671</v>
      </c>
    </row>
    <row r="75" ht="12.75" customHeight="1">
      <c r="A75" s="49">
        <v>0.020835</v>
      </c>
      <c r="B75" s="49">
        <v>0.020094</v>
      </c>
      <c r="C75" s="49">
        <v>0.018518</v>
      </c>
      <c r="D75" s="49">
        <v>0.01757</v>
      </c>
      <c r="E75" s="49">
        <v>0.016011</v>
      </c>
      <c r="F75" s="49">
        <v>0.01504</v>
      </c>
      <c r="G75" s="49">
        <v>0.014637</v>
      </c>
      <c r="H75" s="49">
        <v>0.013674</v>
      </c>
      <c r="I75" s="49">
        <v>0.012767</v>
      </c>
      <c r="J75" s="49">
        <v>0.011863</v>
      </c>
      <c r="K75" s="49">
        <v>0.011114</v>
      </c>
      <c r="L75" s="49">
        <v>0.010489</v>
      </c>
      <c r="M75" s="49">
        <v>0.009579</v>
      </c>
      <c r="N75" s="49">
        <v>0.008342</v>
      </c>
      <c r="O75" s="49">
        <v>0.008084</v>
      </c>
      <c r="P75" s="49">
        <v>0.007212</v>
      </c>
      <c r="Q75" s="49">
        <v>0.006403</v>
      </c>
      <c r="R75" s="49">
        <v>0.005663</v>
      </c>
      <c r="S75" s="49">
        <v>0.004684</v>
      </c>
      <c r="T75" s="49">
        <v>0.004084</v>
      </c>
      <c r="U75" s="49">
        <v>0.00312</v>
      </c>
      <c r="V75" s="49">
        <v>0.002507</v>
      </c>
      <c r="W75" s="49">
        <v>0.001668</v>
      </c>
      <c r="X75" s="49">
        <v>7.23E-4</v>
      </c>
      <c r="Y75" s="49">
        <v>0.0</v>
      </c>
      <c r="Z75" s="49">
        <v>-0.001019</v>
      </c>
      <c r="AA75" s="49">
        <v>-0.001697</v>
      </c>
      <c r="AB75" s="49">
        <v>-0.002621</v>
      </c>
      <c r="AC75" s="49">
        <v>-0.00327</v>
      </c>
      <c r="AD75" s="49">
        <v>-0.004934</v>
      </c>
      <c r="AE75" s="49">
        <v>-0.005786</v>
      </c>
      <c r="AF75" s="49">
        <v>-0.006504</v>
      </c>
      <c r="AG75" s="49">
        <v>-0.007221</v>
      </c>
      <c r="AH75" s="49">
        <v>-0.007577</v>
      </c>
      <c r="AI75" s="49">
        <v>-0.00786</v>
      </c>
      <c r="AJ75" s="49">
        <v>-0.008325</v>
      </c>
      <c r="AK75" s="49">
        <v>-0.008346</v>
      </c>
      <c r="AL75" s="49">
        <v>-0.008648</v>
      </c>
    </row>
    <row r="76" ht="12.75" customHeight="1">
      <c r="A76" s="49">
        <v>0.020772</v>
      </c>
      <c r="B76" s="49">
        <v>0.019822</v>
      </c>
      <c r="C76" s="49">
        <v>0.018301</v>
      </c>
      <c r="D76" s="49">
        <v>0.016571</v>
      </c>
      <c r="E76" s="49">
        <v>0.015825</v>
      </c>
      <c r="F76" s="49">
        <v>0.015277</v>
      </c>
      <c r="G76" s="49">
        <v>0.014332</v>
      </c>
      <c r="H76" s="49">
        <v>0.013342</v>
      </c>
      <c r="I76" s="49">
        <v>0.012679</v>
      </c>
      <c r="J76" s="49">
        <v>0.011807</v>
      </c>
      <c r="K76" s="49">
        <v>0.010724</v>
      </c>
      <c r="L76" s="49">
        <v>0.009937</v>
      </c>
      <c r="M76" s="49">
        <v>0.009074</v>
      </c>
      <c r="N76" s="49">
        <v>0.008659</v>
      </c>
      <c r="O76" s="49">
        <v>0.007784</v>
      </c>
      <c r="P76" s="49">
        <v>0.006758</v>
      </c>
      <c r="Q76" s="49">
        <v>0.00591</v>
      </c>
      <c r="R76" s="49">
        <v>0.005062</v>
      </c>
      <c r="S76" s="49">
        <v>0.004358</v>
      </c>
      <c r="T76" s="49">
        <v>0.003707</v>
      </c>
      <c r="U76" s="49">
        <v>0.002981</v>
      </c>
      <c r="V76" s="49">
        <v>0.002231</v>
      </c>
      <c r="W76" s="49">
        <v>0.001339</v>
      </c>
      <c r="X76" s="49">
        <v>5.95E-4</v>
      </c>
      <c r="Y76" s="49">
        <v>0.0</v>
      </c>
      <c r="Z76" s="49">
        <v>-8.84E-4</v>
      </c>
      <c r="AA76" s="49">
        <v>-0.001664</v>
      </c>
      <c r="AB76" s="49">
        <v>-0.0023</v>
      </c>
      <c r="AC76" s="49">
        <v>-0.00351</v>
      </c>
      <c r="AD76" s="49">
        <v>-0.004995</v>
      </c>
      <c r="AE76" s="49">
        <v>-0.0057540000000000004</v>
      </c>
      <c r="AF76" s="49">
        <v>-0.006064</v>
      </c>
      <c r="AG76" s="49">
        <v>-0.006745</v>
      </c>
      <c r="AH76" s="49">
        <v>-0.006833</v>
      </c>
      <c r="AI76" s="49">
        <v>-0.007391</v>
      </c>
      <c r="AJ76" s="49">
        <v>-0.007907</v>
      </c>
      <c r="AK76" s="49">
        <v>-0.008225</v>
      </c>
      <c r="AL76" s="49">
        <v>-0.008325</v>
      </c>
    </row>
    <row r="77" ht="12.75" customHeight="1">
      <c r="A77" s="49">
        <v>0.021013</v>
      </c>
      <c r="B77" s="49">
        <v>0.019468</v>
      </c>
      <c r="C77" s="49">
        <v>0.01816</v>
      </c>
      <c r="D77" s="49">
        <v>0.017281</v>
      </c>
      <c r="E77" s="49">
        <v>0.015874</v>
      </c>
      <c r="F77" s="49">
        <v>0.01462</v>
      </c>
      <c r="G77" s="49">
        <v>0.013786</v>
      </c>
      <c r="H77" s="49">
        <v>0.013308</v>
      </c>
      <c r="I77" s="49">
        <v>0.012164</v>
      </c>
      <c r="J77" s="49">
        <v>0.011214</v>
      </c>
      <c r="K77" s="49">
        <v>0.010358</v>
      </c>
      <c r="L77" s="49">
        <v>0.009853</v>
      </c>
      <c r="M77" s="49">
        <v>0.009407</v>
      </c>
      <c r="N77" s="49">
        <v>0.008491</v>
      </c>
      <c r="O77" s="49">
        <v>0.007397</v>
      </c>
      <c r="P77" s="49">
        <v>0.006517</v>
      </c>
      <c r="Q77" s="49">
        <v>0.005986</v>
      </c>
      <c r="R77" s="49">
        <v>0.005313</v>
      </c>
      <c r="S77" s="49">
        <v>0.004492</v>
      </c>
      <c r="T77" s="49">
        <v>0.003785</v>
      </c>
      <c r="U77" s="49">
        <v>0.002969</v>
      </c>
      <c r="V77" s="49">
        <v>0.002329</v>
      </c>
      <c r="W77" s="49">
        <v>0.001488</v>
      </c>
      <c r="X77" s="49">
        <v>7.67E-4</v>
      </c>
      <c r="Y77" s="49">
        <v>0.0</v>
      </c>
      <c r="Z77" s="49">
        <v>-7.08E-4</v>
      </c>
      <c r="AA77" s="49">
        <v>-0.001612</v>
      </c>
      <c r="AB77" s="49">
        <v>-0.002432</v>
      </c>
      <c r="AC77" s="49">
        <v>-0.003164</v>
      </c>
      <c r="AD77" s="49">
        <v>-0.00468</v>
      </c>
      <c r="AE77" s="49">
        <v>-0.00553</v>
      </c>
      <c r="AF77" s="49">
        <v>-0.006305</v>
      </c>
      <c r="AG77" s="49">
        <v>-0.006986</v>
      </c>
      <c r="AH77" s="49">
        <v>-0.007212</v>
      </c>
      <c r="AI77" s="49">
        <v>-0.007665</v>
      </c>
      <c r="AJ77" s="49">
        <v>-0.007922</v>
      </c>
      <c r="AK77" s="49">
        <v>-0.00805</v>
      </c>
      <c r="AL77" s="49">
        <v>-0.008242</v>
      </c>
    </row>
    <row r="78" ht="12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</row>
    <row r="79" ht="12.7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</row>
    <row r="80" ht="12.7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  <c r="AL1000" s="3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4" width="10.29"/>
    <col customWidth="1" min="25" max="26" width="9.57"/>
    <col customWidth="1" min="27" max="38" width="10.29"/>
  </cols>
  <sheetData>
    <row r="1" ht="12.75" customHeight="1">
      <c r="A1" s="53">
        <v>-0.087789</v>
      </c>
      <c r="B1" s="49">
        <v>-0.085997</v>
      </c>
      <c r="C1" s="49">
        <v>-0.082453</v>
      </c>
      <c r="D1" s="49">
        <v>-0.078306</v>
      </c>
      <c r="E1" s="49">
        <v>-0.074672</v>
      </c>
      <c r="F1" s="49">
        <v>-0.070576</v>
      </c>
      <c r="G1" s="49">
        <v>-0.066416</v>
      </c>
      <c r="H1" s="49">
        <v>-0.06238</v>
      </c>
      <c r="I1" s="49">
        <v>-0.059586</v>
      </c>
      <c r="J1" s="49">
        <v>-0.0558</v>
      </c>
      <c r="K1" s="49">
        <v>-0.052452</v>
      </c>
      <c r="L1" s="49">
        <v>-0.049205</v>
      </c>
      <c r="M1" s="49">
        <v>-0.045364</v>
      </c>
      <c r="N1" s="49">
        <v>-0.041404</v>
      </c>
      <c r="O1" s="49">
        <v>-0.037185</v>
      </c>
      <c r="P1" s="49">
        <v>-0.034499</v>
      </c>
      <c r="Q1" s="49">
        <v>-0.029967</v>
      </c>
      <c r="R1" s="49">
        <v>-0.028117</v>
      </c>
      <c r="S1" s="49">
        <v>-0.022376</v>
      </c>
      <c r="T1" s="49">
        <v>-0.018849</v>
      </c>
      <c r="U1" s="49">
        <v>-0.015498</v>
      </c>
      <c r="V1" s="49">
        <v>-0.011393</v>
      </c>
      <c r="W1" s="49">
        <v>-0.007737</v>
      </c>
      <c r="X1" s="49">
        <v>-0.002796</v>
      </c>
      <c r="Y1" s="49">
        <v>0.0</v>
      </c>
      <c r="Z1" s="49">
        <v>0.003707</v>
      </c>
      <c r="AA1" s="49">
        <v>0.007057</v>
      </c>
      <c r="AB1" s="49">
        <v>0.011131</v>
      </c>
      <c r="AC1" s="49">
        <v>0.015505</v>
      </c>
      <c r="AD1" s="49">
        <v>0.019521</v>
      </c>
      <c r="AE1" s="49">
        <v>0.021875</v>
      </c>
      <c r="AF1" s="49">
        <v>0.026145</v>
      </c>
      <c r="AG1" s="49">
        <v>0.02986</v>
      </c>
      <c r="AH1" s="49">
        <v>0.034025</v>
      </c>
      <c r="AI1" s="49">
        <v>0.038151</v>
      </c>
      <c r="AJ1" s="49">
        <v>0.041088</v>
      </c>
      <c r="AK1" s="49">
        <v>0.043718</v>
      </c>
      <c r="AL1" s="49">
        <v>0.046667</v>
      </c>
    </row>
    <row r="2" ht="12.75" customHeight="1">
      <c r="A2" s="53">
        <v>-0.079639</v>
      </c>
      <c r="B2" s="49">
        <v>-0.078035</v>
      </c>
      <c r="C2" s="49">
        <v>-0.074655</v>
      </c>
      <c r="D2" s="49">
        <v>-0.070602</v>
      </c>
      <c r="E2" s="49">
        <v>-0.067593</v>
      </c>
      <c r="F2" s="49">
        <v>-0.06419</v>
      </c>
      <c r="G2" s="49">
        <v>-0.060745</v>
      </c>
      <c r="H2" s="49">
        <v>-0.056958</v>
      </c>
      <c r="I2" s="49">
        <v>-0.05448</v>
      </c>
      <c r="J2" s="49">
        <v>-0.051329</v>
      </c>
      <c r="K2" s="49">
        <v>-0.04822</v>
      </c>
      <c r="L2" s="49">
        <v>-0.044876</v>
      </c>
      <c r="M2" s="49">
        <v>-0.041226</v>
      </c>
      <c r="N2" s="49">
        <v>-0.037671</v>
      </c>
      <c r="O2" s="49">
        <v>-0.033358</v>
      </c>
      <c r="P2" s="49">
        <v>-0.030491</v>
      </c>
      <c r="Q2" s="49">
        <v>-0.02676</v>
      </c>
      <c r="R2" s="49">
        <v>-0.024739</v>
      </c>
      <c r="S2" s="49">
        <v>-0.020223</v>
      </c>
      <c r="T2" s="49">
        <v>-0.016554</v>
      </c>
      <c r="U2" s="49">
        <v>-0.013545</v>
      </c>
      <c r="V2" s="49">
        <v>-0.010721</v>
      </c>
      <c r="W2" s="49">
        <v>-0.007058</v>
      </c>
      <c r="X2" s="49">
        <v>-0.002367</v>
      </c>
      <c r="Y2" s="49">
        <v>0.0</v>
      </c>
      <c r="Z2" s="49">
        <v>0.003134</v>
      </c>
      <c r="AA2" s="49">
        <v>0.006821</v>
      </c>
      <c r="AB2" s="49">
        <v>0.01019</v>
      </c>
      <c r="AC2" s="49">
        <v>0.013981</v>
      </c>
      <c r="AD2" s="49">
        <v>0.017679</v>
      </c>
      <c r="AE2" s="49">
        <v>0.019649</v>
      </c>
      <c r="AF2" s="49">
        <v>0.023869</v>
      </c>
      <c r="AG2" s="49">
        <v>0.026251</v>
      </c>
      <c r="AH2" s="49">
        <v>0.029553</v>
      </c>
      <c r="AI2" s="49">
        <v>0.032998</v>
      </c>
      <c r="AJ2" s="49">
        <v>0.035417</v>
      </c>
      <c r="AK2" s="49">
        <v>0.037844</v>
      </c>
      <c r="AL2" s="49">
        <v>0.040424</v>
      </c>
    </row>
    <row r="3" ht="12.75" customHeight="1">
      <c r="A3" s="53">
        <v>-0.065965</v>
      </c>
      <c r="B3" s="49">
        <v>-0.063934</v>
      </c>
      <c r="C3" s="49">
        <v>-0.061061</v>
      </c>
      <c r="D3" s="49">
        <v>-0.057967</v>
      </c>
      <c r="E3" s="49">
        <v>-0.055264</v>
      </c>
      <c r="F3" s="49">
        <v>-0.05233</v>
      </c>
      <c r="G3" s="49">
        <v>-0.049666</v>
      </c>
      <c r="H3" s="49">
        <v>-0.046477</v>
      </c>
      <c r="I3" s="49">
        <v>-0.04447</v>
      </c>
      <c r="J3" s="49">
        <v>-0.041927</v>
      </c>
      <c r="K3" s="49">
        <v>-0.039299</v>
      </c>
      <c r="L3" s="49">
        <v>-0.036838</v>
      </c>
      <c r="M3" s="49">
        <v>-0.033876</v>
      </c>
      <c r="N3" s="49">
        <v>-0.030834</v>
      </c>
      <c r="O3" s="49">
        <v>-0.027046</v>
      </c>
      <c r="P3" s="49">
        <v>-0.024781</v>
      </c>
      <c r="Q3" s="49">
        <v>-0.021787</v>
      </c>
      <c r="R3" s="49">
        <v>-0.019251</v>
      </c>
      <c r="S3" s="49">
        <v>-0.01564</v>
      </c>
      <c r="T3" s="49">
        <v>-0.013186</v>
      </c>
      <c r="U3" s="49">
        <v>-0.010655</v>
      </c>
      <c r="V3" s="49">
        <v>-0.008216</v>
      </c>
      <c r="W3" s="49">
        <v>-0.005424</v>
      </c>
      <c r="X3" s="49">
        <v>-0.002325</v>
      </c>
      <c r="Y3" s="49">
        <v>0.0</v>
      </c>
      <c r="Z3" s="49">
        <v>0.002952</v>
      </c>
      <c r="AA3" s="49">
        <v>0.005354</v>
      </c>
      <c r="AB3" s="49">
        <v>0.007971</v>
      </c>
      <c r="AC3" s="49">
        <v>0.011426</v>
      </c>
      <c r="AD3" s="49">
        <v>0.014154</v>
      </c>
      <c r="AE3" s="49">
        <v>0.016215</v>
      </c>
      <c r="AF3" s="49">
        <v>0.01933</v>
      </c>
      <c r="AG3" s="49">
        <v>0.021489</v>
      </c>
      <c r="AH3" s="49">
        <v>0.023825</v>
      </c>
      <c r="AI3" s="49">
        <v>0.026048</v>
      </c>
      <c r="AJ3" s="49">
        <v>0.028262</v>
      </c>
      <c r="AK3" s="49">
        <v>0.030131</v>
      </c>
      <c r="AL3" s="49">
        <v>0.03161</v>
      </c>
    </row>
    <row r="4" ht="12.75" customHeight="1">
      <c r="A4" s="53">
        <v>-0.054221</v>
      </c>
      <c r="B4" s="49">
        <v>-0.052564</v>
      </c>
      <c r="C4" s="49">
        <v>-0.049855</v>
      </c>
      <c r="D4" s="49">
        <v>-0.047245</v>
      </c>
      <c r="E4" s="49">
        <v>-0.044846</v>
      </c>
      <c r="F4" s="49">
        <v>-0.042926</v>
      </c>
      <c r="G4" s="49">
        <v>-0.040702</v>
      </c>
      <c r="H4" s="49">
        <v>-0.037978</v>
      </c>
      <c r="I4" s="49">
        <v>-0.036667</v>
      </c>
      <c r="J4" s="49">
        <v>-0.034678</v>
      </c>
      <c r="K4" s="49">
        <v>-0.032753</v>
      </c>
      <c r="L4" s="49">
        <v>-0.030568</v>
      </c>
      <c r="M4" s="49">
        <v>-0.028064</v>
      </c>
      <c r="N4" s="49">
        <v>-0.025629</v>
      </c>
      <c r="O4" s="49">
        <v>-0.022747</v>
      </c>
      <c r="P4" s="49">
        <v>-0.020802</v>
      </c>
      <c r="Q4" s="49">
        <v>-0.017618</v>
      </c>
      <c r="R4" s="49">
        <v>-0.016121</v>
      </c>
      <c r="S4" s="49">
        <v>-0.012848</v>
      </c>
      <c r="T4" s="49">
        <v>-0.011017</v>
      </c>
      <c r="U4" s="49">
        <v>-0.008644</v>
      </c>
      <c r="V4" s="49">
        <v>-0.006633</v>
      </c>
      <c r="W4" s="49">
        <v>-0.004496</v>
      </c>
      <c r="X4" s="49">
        <v>-0.001725</v>
      </c>
      <c r="Y4" s="49">
        <v>0.0</v>
      </c>
      <c r="Z4" s="49">
        <v>0.002201</v>
      </c>
      <c r="AA4" s="49">
        <v>0.004059</v>
      </c>
      <c r="AB4" s="49">
        <v>0.006093</v>
      </c>
      <c r="AC4" s="49">
        <v>0.008548</v>
      </c>
      <c r="AD4" s="49">
        <v>0.010561</v>
      </c>
      <c r="AE4" s="49">
        <v>0.012547</v>
      </c>
      <c r="AF4" s="49">
        <v>0.014345</v>
      </c>
      <c r="AG4" s="49">
        <v>0.015747</v>
      </c>
      <c r="AH4" s="49">
        <v>0.017735</v>
      </c>
      <c r="AI4" s="49">
        <v>0.019517</v>
      </c>
      <c r="AJ4" s="49">
        <v>0.021051</v>
      </c>
      <c r="AK4" s="49">
        <v>0.022095</v>
      </c>
      <c r="AL4" s="49">
        <v>0.023257</v>
      </c>
    </row>
    <row r="5" ht="12.75" customHeight="1">
      <c r="A5" s="53">
        <v>-0.044163</v>
      </c>
      <c r="B5" s="49">
        <v>-0.042742</v>
      </c>
      <c r="C5" s="49">
        <v>-0.040453</v>
      </c>
      <c r="D5" s="49">
        <v>-0.038115</v>
      </c>
      <c r="E5" s="49">
        <v>-0.036334</v>
      </c>
      <c r="F5" s="49">
        <v>-0.034598</v>
      </c>
      <c r="G5" s="49">
        <v>-0.03301</v>
      </c>
      <c r="H5" s="49">
        <v>-0.030818</v>
      </c>
      <c r="I5" s="49">
        <v>-0.029497</v>
      </c>
      <c r="J5" s="49">
        <v>-0.028002</v>
      </c>
      <c r="K5" s="49">
        <v>-0.026379</v>
      </c>
      <c r="L5" s="49">
        <v>-0.024479</v>
      </c>
      <c r="M5" s="49">
        <v>-0.022893</v>
      </c>
      <c r="N5" s="49">
        <v>-0.020739</v>
      </c>
      <c r="O5" s="49">
        <v>-0.018017</v>
      </c>
      <c r="P5" s="49">
        <v>-0.016469</v>
      </c>
      <c r="Q5" s="49">
        <v>-0.014405</v>
      </c>
      <c r="R5" s="49">
        <v>-0.01297</v>
      </c>
      <c r="S5" s="49">
        <v>-0.010354</v>
      </c>
      <c r="T5" s="49">
        <v>-0.009141</v>
      </c>
      <c r="U5" s="49">
        <v>-0.007234</v>
      </c>
      <c r="V5" s="49">
        <v>-0.005581</v>
      </c>
      <c r="W5" s="49">
        <v>-0.003746</v>
      </c>
      <c r="X5" s="49">
        <v>-0.001551</v>
      </c>
      <c r="Y5" s="49">
        <v>0.0</v>
      </c>
      <c r="Z5" s="49">
        <v>0.001274</v>
      </c>
      <c r="AA5" s="49">
        <v>0.002901</v>
      </c>
      <c r="AB5" s="49">
        <v>0.005023</v>
      </c>
      <c r="AC5" s="49">
        <v>0.006875</v>
      </c>
      <c r="AD5" s="49">
        <v>0.008415</v>
      </c>
      <c r="AE5" s="49">
        <v>0.009718</v>
      </c>
      <c r="AF5" s="49">
        <v>0.011175</v>
      </c>
      <c r="AG5" s="49">
        <v>0.012493</v>
      </c>
      <c r="AH5" s="49">
        <v>0.013733</v>
      </c>
      <c r="AI5" s="49">
        <v>0.014636</v>
      </c>
      <c r="AJ5" s="49">
        <v>0.015604</v>
      </c>
      <c r="AK5" s="49">
        <v>0.016551</v>
      </c>
      <c r="AL5" s="49">
        <v>0.01718</v>
      </c>
    </row>
    <row r="6" ht="12.75" customHeight="1">
      <c r="A6" s="53">
        <v>-0.03688</v>
      </c>
      <c r="B6" s="49">
        <v>-0.035913</v>
      </c>
      <c r="C6" s="49">
        <v>-0.034078</v>
      </c>
      <c r="D6" s="49">
        <v>-0.032399</v>
      </c>
      <c r="E6" s="49">
        <v>-0.030887</v>
      </c>
      <c r="F6" s="49">
        <v>-0.02929</v>
      </c>
      <c r="G6" s="49">
        <v>-0.028104</v>
      </c>
      <c r="H6" s="49">
        <v>-0.02628</v>
      </c>
      <c r="I6" s="49">
        <v>-0.025245</v>
      </c>
      <c r="J6" s="49">
        <v>-0.024131</v>
      </c>
      <c r="K6" s="49">
        <v>-0.022649</v>
      </c>
      <c r="L6" s="49">
        <v>-0.021299</v>
      </c>
      <c r="M6" s="49">
        <v>-0.019624</v>
      </c>
      <c r="N6" s="49">
        <v>-0.01766</v>
      </c>
      <c r="O6" s="49">
        <v>-0.01543</v>
      </c>
      <c r="P6" s="49">
        <v>-0.013999</v>
      </c>
      <c r="Q6" s="49">
        <v>-0.012165</v>
      </c>
      <c r="R6" s="49">
        <v>-0.010987</v>
      </c>
      <c r="S6" s="49">
        <v>-0.008732</v>
      </c>
      <c r="T6" s="49">
        <v>-0.007573</v>
      </c>
      <c r="U6" s="49">
        <v>-0.006109</v>
      </c>
      <c r="V6" s="49">
        <v>-0.004783</v>
      </c>
      <c r="W6" s="49">
        <v>-0.003091</v>
      </c>
      <c r="X6" s="49">
        <v>-0.001592</v>
      </c>
      <c r="Y6" s="49">
        <v>0.0</v>
      </c>
      <c r="Z6" s="49">
        <v>8.44E-4</v>
      </c>
      <c r="AA6" s="49">
        <v>0.002045</v>
      </c>
      <c r="AB6" s="49">
        <v>0.003433</v>
      </c>
      <c r="AC6" s="49">
        <v>0.00538</v>
      </c>
      <c r="AD6" s="49">
        <v>0.006613</v>
      </c>
      <c r="AE6" s="49">
        <v>0.007361</v>
      </c>
      <c r="AF6" s="49">
        <v>0.008636</v>
      </c>
      <c r="AG6" s="49">
        <v>0.009594</v>
      </c>
      <c r="AH6" s="49">
        <v>0.010203</v>
      </c>
      <c r="AI6" s="49">
        <v>0.011375</v>
      </c>
      <c r="AJ6" s="49">
        <v>0.01202</v>
      </c>
      <c r="AK6" s="49">
        <v>0.012319</v>
      </c>
      <c r="AL6" s="49">
        <v>0.012672</v>
      </c>
    </row>
    <row r="7" ht="12.75" customHeight="1">
      <c r="A7" s="53">
        <v>-0.031372</v>
      </c>
      <c r="B7" s="49">
        <v>-0.030555</v>
      </c>
      <c r="C7" s="49">
        <v>-0.028877</v>
      </c>
      <c r="D7" s="49">
        <v>-0.02722</v>
      </c>
      <c r="E7" s="49">
        <v>-0.026013</v>
      </c>
      <c r="F7" s="49">
        <v>-0.024633</v>
      </c>
      <c r="G7" s="49">
        <v>-0.023729</v>
      </c>
      <c r="H7" s="49">
        <v>-0.022025</v>
      </c>
      <c r="I7" s="49">
        <v>-0.021229</v>
      </c>
      <c r="J7" s="49">
        <v>-0.020093</v>
      </c>
      <c r="K7" s="49">
        <v>-0.018827</v>
      </c>
      <c r="L7" s="49">
        <v>-0.01764</v>
      </c>
      <c r="M7" s="49">
        <v>-0.016228</v>
      </c>
      <c r="N7" s="49">
        <v>-0.014716</v>
      </c>
      <c r="O7" s="49">
        <v>-0.012679</v>
      </c>
      <c r="P7" s="49">
        <v>-0.011439</v>
      </c>
      <c r="Q7" s="49">
        <v>-0.009942</v>
      </c>
      <c r="R7" s="49">
        <v>-0.00883</v>
      </c>
      <c r="S7" s="49">
        <v>-0.007396</v>
      </c>
      <c r="T7" s="49">
        <v>-0.006161</v>
      </c>
      <c r="U7" s="49">
        <v>-0.004818</v>
      </c>
      <c r="V7" s="49">
        <v>-0.00394</v>
      </c>
      <c r="W7" s="49">
        <v>-0.002339</v>
      </c>
      <c r="X7" s="49">
        <v>-0.0014</v>
      </c>
      <c r="Y7" s="49">
        <v>0.0</v>
      </c>
      <c r="Z7" s="49">
        <v>8.46E-4</v>
      </c>
      <c r="AA7" s="49">
        <v>0.001572</v>
      </c>
      <c r="AB7" s="49">
        <v>0.003088</v>
      </c>
      <c r="AC7" s="49">
        <v>0.004285</v>
      </c>
      <c r="AD7" s="49">
        <v>0.005154</v>
      </c>
      <c r="AE7" s="49">
        <v>0.006443</v>
      </c>
      <c r="AF7" s="49">
        <v>0.007264</v>
      </c>
      <c r="AG7" s="49">
        <v>0.008008</v>
      </c>
      <c r="AH7" s="49">
        <v>0.008454</v>
      </c>
      <c r="AI7" s="49">
        <v>0.008931</v>
      </c>
      <c r="AJ7" s="49">
        <v>0.009461</v>
      </c>
      <c r="AK7" s="49">
        <v>0.010027</v>
      </c>
      <c r="AL7" s="49">
        <v>0.01011</v>
      </c>
    </row>
    <row r="8" ht="12.75" customHeight="1">
      <c r="A8" s="53">
        <v>-0.027377</v>
      </c>
      <c r="B8" s="49">
        <v>-0.02678</v>
      </c>
      <c r="C8" s="49">
        <v>-0.025688</v>
      </c>
      <c r="D8" s="49">
        <v>-0.024354</v>
      </c>
      <c r="E8" s="49">
        <v>-0.023133</v>
      </c>
      <c r="F8" s="49">
        <v>-0.022219</v>
      </c>
      <c r="G8" s="49">
        <v>-0.021186</v>
      </c>
      <c r="H8" s="49">
        <v>-0.0197</v>
      </c>
      <c r="I8" s="49">
        <v>-0.018957</v>
      </c>
      <c r="J8" s="49">
        <v>-0.018142</v>
      </c>
      <c r="K8" s="49">
        <v>-0.017275</v>
      </c>
      <c r="L8" s="49">
        <v>-0.015943</v>
      </c>
      <c r="M8" s="49">
        <v>-0.014729</v>
      </c>
      <c r="N8" s="49">
        <v>-0.013336</v>
      </c>
      <c r="O8" s="49">
        <v>-0.011457</v>
      </c>
      <c r="P8" s="49">
        <v>-0.010388</v>
      </c>
      <c r="Q8" s="49">
        <v>-0.008861</v>
      </c>
      <c r="R8" s="49">
        <v>-0.007868</v>
      </c>
      <c r="S8" s="49">
        <v>-0.006532</v>
      </c>
      <c r="T8" s="49">
        <v>-0.00539</v>
      </c>
      <c r="U8" s="49">
        <v>-0.00425</v>
      </c>
      <c r="V8" s="49">
        <v>-0.003584</v>
      </c>
      <c r="W8" s="49">
        <v>-0.00232</v>
      </c>
      <c r="X8" s="49">
        <v>-0.00115</v>
      </c>
      <c r="Y8" s="49">
        <v>0.0</v>
      </c>
      <c r="Z8" s="49">
        <v>4.04E-4</v>
      </c>
      <c r="AA8" s="49">
        <v>0.001328</v>
      </c>
      <c r="AB8" s="49">
        <v>0.002517</v>
      </c>
      <c r="AC8" s="49">
        <v>0.003807</v>
      </c>
      <c r="AD8" s="49">
        <v>0.004586</v>
      </c>
      <c r="AE8" s="49">
        <v>0.005445</v>
      </c>
      <c r="AF8" s="49">
        <v>0.006178</v>
      </c>
      <c r="AG8" s="49">
        <v>0.006739</v>
      </c>
      <c r="AH8" s="49">
        <v>0.007338</v>
      </c>
      <c r="AI8" s="49">
        <v>0.007575</v>
      </c>
      <c r="AJ8" s="49">
        <v>0.007788</v>
      </c>
      <c r="AK8" s="49">
        <v>0.008236</v>
      </c>
      <c r="AL8" s="49">
        <v>0.008284</v>
      </c>
    </row>
    <row r="9" ht="12.75" customHeight="1">
      <c r="A9" s="53">
        <v>-0.024081</v>
      </c>
      <c r="B9" s="49">
        <v>-0.023531</v>
      </c>
      <c r="C9" s="49">
        <v>-0.022464</v>
      </c>
      <c r="D9" s="49">
        <v>-0.021354</v>
      </c>
      <c r="E9" s="49">
        <v>-0.020461</v>
      </c>
      <c r="F9" s="49">
        <v>-0.019574</v>
      </c>
      <c r="G9" s="49">
        <v>-0.018725</v>
      </c>
      <c r="H9" s="49">
        <v>-0.017186</v>
      </c>
      <c r="I9" s="49">
        <v>-0.016752</v>
      </c>
      <c r="J9" s="49">
        <v>-0.015976</v>
      </c>
      <c r="K9" s="49">
        <v>-0.014857</v>
      </c>
      <c r="L9" s="49">
        <v>-0.013919</v>
      </c>
      <c r="M9" s="49">
        <v>-0.012956</v>
      </c>
      <c r="N9" s="49">
        <v>-0.011574</v>
      </c>
      <c r="O9" s="49">
        <v>-0.009938</v>
      </c>
      <c r="P9" s="49">
        <v>-0.008783</v>
      </c>
      <c r="Q9" s="49">
        <v>-0.007429</v>
      </c>
      <c r="R9" s="49">
        <v>-0.006568</v>
      </c>
      <c r="S9" s="49">
        <v>-0.005495</v>
      </c>
      <c r="T9" s="49">
        <v>-0.004422</v>
      </c>
      <c r="U9" s="49">
        <v>-0.003697</v>
      </c>
      <c r="V9" s="49">
        <v>-0.002985</v>
      </c>
      <c r="W9" s="49">
        <v>-0.001779</v>
      </c>
      <c r="X9" s="49">
        <v>-6.79E-4</v>
      </c>
      <c r="Y9" s="49">
        <v>0.0</v>
      </c>
      <c r="Z9" s="49">
        <v>6.5E-4</v>
      </c>
      <c r="AA9" s="49">
        <v>0.001412</v>
      </c>
      <c r="AB9" s="49">
        <v>0.002258</v>
      </c>
      <c r="AC9" s="49">
        <v>0.00343</v>
      </c>
      <c r="AD9" s="49">
        <v>0.004137</v>
      </c>
      <c r="AE9" s="49">
        <v>0.004876</v>
      </c>
      <c r="AF9" s="49">
        <v>0.005575</v>
      </c>
      <c r="AG9" s="49">
        <v>0.005979</v>
      </c>
      <c r="AH9" s="49">
        <v>0.006302</v>
      </c>
      <c r="AI9" s="49">
        <v>0.006822</v>
      </c>
      <c r="AJ9" s="49">
        <v>0.007246</v>
      </c>
      <c r="AK9" s="49">
        <v>0.007382</v>
      </c>
      <c r="AL9" s="49">
        <v>0.007234</v>
      </c>
    </row>
    <row r="10" ht="12.75" customHeight="1">
      <c r="A10" s="53">
        <v>-0.021927</v>
      </c>
      <c r="B10" s="49">
        <v>-0.021451</v>
      </c>
      <c r="C10" s="49">
        <v>-0.020448</v>
      </c>
      <c r="D10" s="49">
        <v>-0.019448</v>
      </c>
      <c r="E10" s="49">
        <v>-0.018435</v>
      </c>
      <c r="F10" s="49">
        <v>-0.017753</v>
      </c>
      <c r="G10" s="49">
        <v>-0.016931</v>
      </c>
      <c r="H10" s="49">
        <v>-0.015739</v>
      </c>
      <c r="I10" s="49">
        <v>-0.015117</v>
      </c>
      <c r="J10" s="49">
        <v>-0.014483</v>
      </c>
      <c r="K10" s="49">
        <v>-0.013547</v>
      </c>
      <c r="L10" s="49">
        <v>-0.012653</v>
      </c>
      <c r="M10" s="49">
        <v>-0.011646</v>
      </c>
      <c r="N10" s="49">
        <v>-0.010466</v>
      </c>
      <c r="O10" s="49">
        <v>-0.009091</v>
      </c>
      <c r="P10" s="49">
        <v>-0.007928</v>
      </c>
      <c r="Q10" s="49">
        <v>-0.006531</v>
      </c>
      <c r="R10" s="49">
        <v>-0.005789</v>
      </c>
      <c r="S10" s="49">
        <v>-0.004748</v>
      </c>
      <c r="T10" s="49">
        <v>-0.004107</v>
      </c>
      <c r="U10" s="49">
        <v>-0.003279</v>
      </c>
      <c r="V10" s="49">
        <v>-0.002651</v>
      </c>
      <c r="W10" s="49">
        <v>-0.001653</v>
      </c>
      <c r="X10" s="49">
        <v>-7.69E-4</v>
      </c>
      <c r="Y10" s="49">
        <v>0.0</v>
      </c>
      <c r="Z10" s="49">
        <v>3.72E-4</v>
      </c>
      <c r="AA10" s="49">
        <v>0.001094</v>
      </c>
      <c r="AB10" s="49">
        <v>0.001846</v>
      </c>
      <c r="AC10" s="49">
        <v>0.002814</v>
      </c>
      <c r="AD10" s="49">
        <v>0.003527</v>
      </c>
      <c r="AE10" s="49">
        <v>0.00419</v>
      </c>
      <c r="AF10" s="49">
        <v>0.004788</v>
      </c>
      <c r="AG10" s="49">
        <v>0.004937</v>
      </c>
      <c r="AH10" s="49">
        <v>0.005433</v>
      </c>
      <c r="AI10" s="49">
        <v>0.005724</v>
      </c>
      <c r="AJ10" s="49">
        <v>0.005906</v>
      </c>
      <c r="AK10" s="49">
        <v>0.006079</v>
      </c>
      <c r="AL10" s="49">
        <v>0.00615</v>
      </c>
    </row>
    <row r="11" ht="12.75" customHeight="1">
      <c r="A11" s="53">
        <v>-0.019825</v>
      </c>
      <c r="B11" s="49">
        <v>-0.019359</v>
      </c>
      <c r="C11" s="49">
        <v>-0.018465</v>
      </c>
      <c r="D11" s="49">
        <v>-0.01754</v>
      </c>
      <c r="E11" s="49">
        <v>-0.016804</v>
      </c>
      <c r="F11" s="49">
        <v>-0.015855</v>
      </c>
      <c r="G11" s="49">
        <v>-0.015248</v>
      </c>
      <c r="H11" s="49">
        <v>-0.014103</v>
      </c>
      <c r="I11" s="49">
        <v>-0.013606</v>
      </c>
      <c r="J11" s="49">
        <v>-0.012922</v>
      </c>
      <c r="K11" s="49">
        <v>-0.012183</v>
      </c>
      <c r="L11" s="49">
        <v>-0.011513</v>
      </c>
      <c r="M11" s="49">
        <v>-0.010537</v>
      </c>
      <c r="N11" s="49">
        <v>-0.0095</v>
      </c>
      <c r="O11" s="49">
        <v>-0.00803</v>
      </c>
      <c r="P11" s="49">
        <v>-0.006946</v>
      </c>
      <c r="Q11" s="49">
        <v>-0.005623</v>
      </c>
      <c r="R11" s="49">
        <v>-0.005065</v>
      </c>
      <c r="S11" s="49">
        <v>-0.004202</v>
      </c>
      <c r="T11" s="49">
        <v>-0.003583</v>
      </c>
      <c r="U11" s="49">
        <v>-0.002821</v>
      </c>
      <c r="V11" s="49">
        <v>-0.00222</v>
      </c>
      <c r="W11" s="49">
        <v>-0.001388</v>
      </c>
      <c r="X11" s="49">
        <v>-4.59E-4</v>
      </c>
      <c r="Y11" s="49">
        <v>0.0</v>
      </c>
      <c r="Z11" s="49">
        <v>6.08E-4</v>
      </c>
      <c r="AA11" s="49">
        <v>0.001212</v>
      </c>
      <c r="AB11" s="49">
        <v>0.001835</v>
      </c>
      <c r="AC11" s="49">
        <v>0.002523</v>
      </c>
      <c r="AD11" s="49">
        <v>0.002915</v>
      </c>
      <c r="AE11" s="49">
        <v>0.003784</v>
      </c>
      <c r="AF11" s="49">
        <v>0.004437</v>
      </c>
      <c r="AG11" s="49">
        <v>0.004636</v>
      </c>
      <c r="AH11" s="49">
        <v>0.004798</v>
      </c>
      <c r="AI11" s="49">
        <v>0.004933</v>
      </c>
      <c r="AJ11" s="49">
        <v>0.005218</v>
      </c>
      <c r="AK11" s="49">
        <v>0.005441</v>
      </c>
      <c r="AL11" s="49">
        <v>0.0054</v>
      </c>
    </row>
    <row r="12" ht="12.75" customHeight="1">
      <c r="A12" s="53">
        <v>-0.018736</v>
      </c>
      <c r="B12" s="49">
        <v>-0.018378</v>
      </c>
      <c r="C12" s="49">
        <v>-0.017448</v>
      </c>
      <c r="D12" s="49">
        <v>-0.016579</v>
      </c>
      <c r="E12" s="49">
        <v>-0.015826</v>
      </c>
      <c r="F12" s="49">
        <v>-0.015129</v>
      </c>
      <c r="G12" s="49">
        <v>-0.014549</v>
      </c>
      <c r="H12" s="49">
        <v>-0.013305</v>
      </c>
      <c r="I12" s="49">
        <v>-0.012923</v>
      </c>
      <c r="J12" s="49">
        <v>-0.012375</v>
      </c>
      <c r="K12" s="49">
        <v>-0.011655</v>
      </c>
      <c r="L12" s="49">
        <v>-0.010762</v>
      </c>
      <c r="M12" s="49">
        <v>-0.009921</v>
      </c>
      <c r="N12" s="49">
        <v>-0.008899</v>
      </c>
      <c r="O12" s="49">
        <v>-0.007591</v>
      </c>
      <c r="P12" s="49">
        <v>-0.006547</v>
      </c>
      <c r="Q12" s="49">
        <v>-0.005287</v>
      </c>
      <c r="R12" s="49">
        <v>-0.004505</v>
      </c>
      <c r="S12" s="49">
        <v>-0.004007</v>
      </c>
      <c r="T12" s="49">
        <v>-0.003341</v>
      </c>
      <c r="U12" s="49">
        <v>-0.002647</v>
      </c>
      <c r="V12" s="49">
        <v>-0.002126</v>
      </c>
      <c r="W12" s="49">
        <v>-0.001417</v>
      </c>
      <c r="X12" s="49">
        <v>-6.06E-4</v>
      </c>
      <c r="Y12" s="49">
        <v>0.0</v>
      </c>
      <c r="Z12" s="49">
        <v>4.2E-4</v>
      </c>
      <c r="AA12" s="49">
        <v>9.79E-4</v>
      </c>
      <c r="AB12" s="49">
        <v>0.001446</v>
      </c>
      <c r="AC12" s="49">
        <v>0.002216</v>
      </c>
      <c r="AD12" s="49">
        <v>0.002692</v>
      </c>
      <c r="AE12" s="49">
        <v>0.003159</v>
      </c>
      <c r="AF12" s="49">
        <v>0.003817</v>
      </c>
      <c r="AG12" s="49">
        <v>0.003734</v>
      </c>
      <c r="AH12" s="49">
        <v>0.004093</v>
      </c>
      <c r="AI12" s="49">
        <v>0.004057</v>
      </c>
      <c r="AJ12" s="49">
        <v>0.004359</v>
      </c>
      <c r="AK12" s="49">
        <v>0.004417</v>
      </c>
      <c r="AL12" s="49">
        <v>0.00444</v>
      </c>
    </row>
    <row r="13" ht="12.75" customHeight="1">
      <c r="A13" s="53">
        <v>-0.016804</v>
      </c>
      <c r="B13" s="49">
        <v>-0.016382</v>
      </c>
      <c r="C13" s="49">
        <v>-0.015714</v>
      </c>
      <c r="D13" s="49">
        <v>-0.014834</v>
      </c>
      <c r="E13" s="49">
        <v>-0.014164</v>
      </c>
      <c r="F13" s="49">
        <v>-0.013443</v>
      </c>
      <c r="G13" s="49">
        <v>-0.012853</v>
      </c>
      <c r="H13" s="49">
        <v>-0.011908</v>
      </c>
      <c r="I13" s="49">
        <v>-0.011479</v>
      </c>
      <c r="J13" s="49">
        <v>-0.010922</v>
      </c>
      <c r="K13" s="49">
        <v>-0.010409</v>
      </c>
      <c r="L13" s="49">
        <v>-0.009722</v>
      </c>
      <c r="M13" s="49">
        <v>-0.008967</v>
      </c>
      <c r="N13" s="49">
        <v>-0.008068</v>
      </c>
      <c r="O13" s="49">
        <v>-0.006723</v>
      </c>
      <c r="P13" s="49">
        <v>-0.005721</v>
      </c>
      <c r="Q13" s="49">
        <v>-0.004682</v>
      </c>
      <c r="R13" s="49">
        <v>-0.004155</v>
      </c>
      <c r="S13" s="49">
        <v>-0.003456</v>
      </c>
      <c r="T13" s="49">
        <v>-0.002959</v>
      </c>
      <c r="U13" s="49">
        <v>-0.002421</v>
      </c>
      <c r="V13" s="49">
        <v>-0.001926</v>
      </c>
      <c r="W13" s="49">
        <v>-0.001181</v>
      </c>
      <c r="X13" s="49">
        <v>-5.31E-4</v>
      </c>
      <c r="Y13" s="49">
        <v>0.0</v>
      </c>
      <c r="Z13" s="49">
        <v>3.24E-4</v>
      </c>
      <c r="AA13" s="49">
        <v>8.12E-4</v>
      </c>
      <c r="AB13" s="49">
        <v>0.001177</v>
      </c>
      <c r="AC13" s="49">
        <v>0.001871</v>
      </c>
      <c r="AD13" s="49">
        <v>0.002377</v>
      </c>
      <c r="AE13" s="49">
        <v>0.002787</v>
      </c>
      <c r="AF13" s="49">
        <v>0.003242</v>
      </c>
      <c r="AG13" s="49">
        <v>0.003434</v>
      </c>
      <c r="AH13" s="49">
        <v>0.003465</v>
      </c>
      <c r="AI13" s="49">
        <v>0.003523</v>
      </c>
      <c r="AJ13" s="49">
        <v>0.00369</v>
      </c>
      <c r="AK13" s="49">
        <v>0.003872</v>
      </c>
      <c r="AL13" s="49">
        <v>0.003817</v>
      </c>
    </row>
    <row r="14" ht="12.75" customHeight="1">
      <c r="A14" s="53">
        <v>-0.015149</v>
      </c>
      <c r="B14" s="49">
        <v>-0.014805</v>
      </c>
      <c r="C14" s="49">
        <v>-0.01413</v>
      </c>
      <c r="D14" s="49">
        <v>-0.013456</v>
      </c>
      <c r="E14" s="49">
        <v>-0.012738</v>
      </c>
      <c r="F14" s="49">
        <v>-0.01213</v>
      </c>
      <c r="G14" s="49">
        <v>-0.011601</v>
      </c>
      <c r="H14" s="49">
        <v>-0.010721</v>
      </c>
      <c r="I14" s="49">
        <v>-0.010328</v>
      </c>
      <c r="J14" s="49">
        <v>-0.009903</v>
      </c>
      <c r="K14" s="49">
        <v>-0.009279</v>
      </c>
      <c r="L14" s="49">
        <v>-0.008645</v>
      </c>
      <c r="M14" s="49">
        <v>-0.007992</v>
      </c>
      <c r="N14" s="49">
        <v>-0.00712</v>
      </c>
      <c r="O14" s="49">
        <v>-0.005976</v>
      </c>
      <c r="P14" s="49">
        <v>-0.004873</v>
      </c>
      <c r="Q14" s="49">
        <v>-0.003967</v>
      </c>
      <c r="R14" s="49">
        <v>-0.003505</v>
      </c>
      <c r="S14" s="49">
        <v>-0.003015</v>
      </c>
      <c r="T14" s="49">
        <v>-0.002625</v>
      </c>
      <c r="U14" s="49">
        <v>-0.002111</v>
      </c>
      <c r="V14" s="49">
        <v>-0.001761</v>
      </c>
      <c r="W14" s="49">
        <v>-0.001164</v>
      </c>
      <c r="X14" s="49">
        <v>-3.64E-4</v>
      </c>
      <c r="Y14" s="49">
        <v>0.0</v>
      </c>
      <c r="Z14" s="49">
        <v>3.69E-4</v>
      </c>
      <c r="AA14" s="49">
        <v>7.15E-4</v>
      </c>
      <c r="AB14" s="49">
        <v>0.001123</v>
      </c>
      <c r="AC14" s="49">
        <v>0.00161</v>
      </c>
      <c r="AD14" s="49">
        <v>0.001944</v>
      </c>
      <c r="AE14" s="49">
        <v>0.002362</v>
      </c>
      <c r="AF14" s="49">
        <v>0.002795</v>
      </c>
      <c r="AG14" s="49">
        <v>0.002744</v>
      </c>
      <c r="AH14" s="49">
        <v>0.002859</v>
      </c>
      <c r="AI14" s="49">
        <v>0.002861</v>
      </c>
      <c r="AJ14" s="49">
        <v>0.002827</v>
      </c>
      <c r="AK14" s="49">
        <v>0.002982</v>
      </c>
      <c r="AL14" s="49">
        <v>0.003027</v>
      </c>
    </row>
    <row r="15" ht="12.75" customHeight="1">
      <c r="A15" s="53">
        <v>-0.013979</v>
      </c>
      <c r="B15" s="49">
        <v>-0.013744</v>
      </c>
      <c r="C15" s="49">
        <v>-0.013072</v>
      </c>
      <c r="D15" s="49">
        <v>-0.01243</v>
      </c>
      <c r="E15" s="49">
        <v>-0.011834</v>
      </c>
      <c r="F15" s="49">
        <v>-0.011375</v>
      </c>
      <c r="G15" s="49">
        <v>-0.010915</v>
      </c>
      <c r="H15" s="49">
        <v>-0.009866</v>
      </c>
      <c r="I15" s="49">
        <v>-0.009621</v>
      </c>
      <c r="J15" s="49">
        <v>-0.009138</v>
      </c>
      <c r="K15" s="49">
        <v>-0.00867</v>
      </c>
      <c r="L15" s="49">
        <v>-0.008078</v>
      </c>
      <c r="M15" s="49">
        <v>-0.007331</v>
      </c>
      <c r="N15" s="49">
        <v>-0.006565</v>
      </c>
      <c r="O15" s="49">
        <v>-0.005521</v>
      </c>
      <c r="P15" s="49">
        <v>-0.00461</v>
      </c>
      <c r="Q15" s="49">
        <v>-0.003618</v>
      </c>
      <c r="R15" s="49">
        <v>-0.003185</v>
      </c>
      <c r="S15" s="49">
        <v>-0.002648</v>
      </c>
      <c r="T15" s="49">
        <v>-0.002359</v>
      </c>
      <c r="U15" s="49">
        <v>-0.001942</v>
      </c>
      <c r="V15" s="49">
        <v>-0.001582</v>
      </c>
      <c r="W15" s="49">
        <v>-0.001065</v>
      </c>
      <c r="X15" s="49">
        <v>-5.09E-4</v>
      </c>
      <c r="Y15" s="49">
        <v>0.0</v>
      </c>
      <c r="Z15" s="49">
        <v>1.34E-4</v>
      </c>
      <c r="AA15" s="49">
        <v>3.21E-4</v>
      </c>
      <c r="AB15" s="49">
        <v>8.58E-4</v>
      </c>
      <c r="AC15" s="49">
        <v>0.001249</v>
      </c>
      <c r="AD15" s="49">
        <v>0.001568</v>
      </c>
      <c r="AE15" s="49">
        <v>0.002049</v>
      </c>
      <c r="AF15" s="49">
        <v>0.002251</v>
      </c>
      <c r="AG15" s="49">
        <v>0.002251</v>
      </c>
      <c r="AH15" s="49">
        <v>0.002211</v>
      </c>
      <c r="AI15" s="49">
        <v>0.002075</v>
      </c>
      <c r="AJ15" s="49">
        <v>0.002114</v>
      </c>
      <c r="AK15" s="49">
        <v>0.002218</v>
      </c>
      <c r="AL15" s="49">
        <v>0.00225</v>
      </c>
    </row>
    <row r="16" ht="12.75" customHeight="1">
      <c r="A16" s="53">
        <v>-0.012796</v>
      </c>
      <c r="B16" s="49">
        <v>-0.012464</v>
      </c>
      <c r="C16" s="49">
        <v>-0.011902</v>
      </c>
      <c r="D16" s="49">
        <v>-0.011315</v>
      </c>
      <c r="E16" s="49">
        <v>-0.010784</v>
      </c>
      <c r="F16" s="49">
        <v>-0.010305</v>
      </c>
      <c r="G16" s="49">
        <v>-0.009774</v>
      </c>
      <c r="H16" s="49">
        <v>-0.008951</v>
      </c>
      <c r="I16" s="49">
        <v>-0.008514</v>
      </c>
      <c r="J16" s="49">
        <v>-0.008309</v>
      </c>
      <c r="K16" s="49">
        <v>-0.007648</v>
      </c>
      <c r="L16" s="49">
        <v>-0.007236</v>
      </c>
      <c r="M16" s="49">
        <v>-0.006623</v>
      </c>
      <c r="N16" s="49">
        <v>-0.005937</v>
      </c>
      <c r="O16" s="49">
        <v>-0.004942</v>
      </c>
      <c r="P16" s="49">
        <v>-0.003899</v>
      </c>
      <c r="Q16" s="49">
        <v>-0.003146</v>
      </c>
      <c r="R16" s="49">
        <v>-0.00275</v>
      </c>
      <c r="S16" s="49">
        <v>-0.00233</v>
      </c>
      <c r="T16" s="49">
        <v>-0.002069</v>
      </c>
      <c r="U16" s="49">
        <v>-0.001707</v>
      </c>
      <c r="V16" s="49">
        <v>-0.001334</v>
      </c>
      <c r="W16" s="49">
        <v>-9.35E-4</v>
      </c>
      <c r="X16" s="49">
        <v>-3.82E-4</v>
      </c>
      <c r="Y16" s="49">
        <v>0.0</v>
      </c>
      <c r="Z16" s="49">
        <v>1.97E-4</v>
      </c>
      <c r="AA16" s="49">
        <v>2.69E-4</v>
      </c>
      <c r="AB16" s="49">
        <v>7.71E-4</v>
      </c>
      <c r="AC16" s="49">
        <v>0.00103</v>
      </c>
      <c r="AD16" s="49">
        <v>0.001317</v>
      </c>
      <c r="AE16" s="49">
        <v>0.001787</v>
      </c>
      <c r="AF16" s="49">
        <v>0.001984</v>
      </c>
      <c r="AG16" s="49">
        <v>0.001949</v>
      </c>
      <c r="AH16" s="49">
        <v>0.001856</v>
      </c>
      <c r="AI16" s="49">
        <v>0.00168</v>
      </c>
      <c r="AJ16" s="49">
        <v>0.001727</v>
      </c>
      <c r="AK16" s="49">
        <v>0.001804</v>
      </c>
      <c r="AL16" s="49">
        <v>0.001747</v>
      </c>
    </row>
    <row r="17" ht="12.75" customHeight="1">
      <c r="A17" s="53">
        <v>-0.011848</v>
      </c>
      <c r="B17" s="49">
        <v>-0.011622</v>
      </c>
      <c r="C17" s="49">
        <v>-0.011071</v>
      </c>
      <c r="D17" s="49">
        <v>-0.010595</v>
      </c>
      <c r="E17" s="49">
        <v>-0.01003</v>
      </c>
      <c r="F17" s="49">
        <v>-0.009485</v>
      </c>
      <c r="G17" s="49">
        <v>-0.009093</v>
      </c>
      <c r="H17" s="49">
        <v>-0.008269</v>
      </c>
      <c r="I17" s="49">
        <v>-0.008048</v>
      </c>
      <c r="J17" s="49">
        <v>-0.007617</v>
      </c>
      <c r="K17" s="49">
        <v>-0.007171</v>
      </c>
      <c r="L17" s="49">
        <v>-0.006742</v>
      </c>
      <c r="M17" s="49">
        <v>-0.006133</v>
      </c>
      <c r="N17" s="49">
        <v>-0.005415</v>
      </c>
      <c r="O17" s="49">
        <v>-0.004491</v>
      </c>
      <c r="P17" s="49">
        <v>-0.003598</v>
      </c>
      <c r="Q17" s="49">
        <v>-0.002794</v>
      </c>
      <c r="R17" s="49">
        <v>-0.002457</v>
      </c>
      <c r="S17" s="49">
        <v>-0.002087</v>
      </c>
      <c r="T17" s="49">
        <v>-0.00187</v>
      </c>
      <c r="U17" s="49">
        <v>-0.001483</v>
      </c>
      <c r="V17" s="49">
        <v>-0.001251</v>
      </c>
      <c r="W17" s="49">
        <v>-8.5E-4</v>
      </c>
      <c r="X17" s="49">
        <v>-4.59E-4</v>
      </c>
      <c r="Y17" s="49">
        <v>0.0</v>
      </c>
      <c r="Z17" s="49">
        <v>1.73E-4</v>
      </c>
      <c r="AA17" s="49">
        <v>3.12E-4</v>
      </c>
      <c r="AB17" s="49">
        <v>6.6E-4</v>
      </c>
      <c r="AC17" s="49">
        <v>8.71E-4</v>
      </c>
      <c r="AD17" s="49">
        <v>0.001047</v>
      </c>
      <c r="AE17" s="49">
        <v>0.001419</v>
      </c>
      <c r="AF17" s="49">
        <v>0.001741</v>
      </c>
      <c r="AG17" s="49">
        <v>0.001627</v>
      </c>
      <c r="AH17" s="49">
        <v>0.001411</v>
      </c>
      <c r="AI17" s="49">
        <v>0.001329</v>
      </c>
      <c r="AJ17" s="49">
        <v>0.001098</v>
      </c>
      <c r="AK17" s="49">
        <v>0.001203</v>
      </c>
      <c r="AL17" s="49">
        <v>0.001169</v>
      </c>
    </row>
    <row r="18" ht="12.75" customHeight="1">
      <c r="A18" s="53">
        <v>-0.010965</v>
      </c>
      <c r="B18" s="49">
        <v>-0.010722</v>
      </c>
      <c r="C18" s="49">
        <v>-0.010262</v>
      </c>
      <c r="D18" s="49">
        <v>-0.009702</v>
      </c>
      <c r="E18" s="49">
        <v>-0.009226</v>
      </c>
      <c r="F18" s="49">
        <v>-0.008865</v>
      </c>
      <c r="G18" s="49">
        <v>-0.008456</v>
      </c>
      <c r="H18" s="49">
        <v>-0.007603</v>
      </c>
      <c r="I18" s="49">
        <v>-0.007365</v>
      </c>
      <c r="J18" s="49">
        <v>-0.00705</v>
      </c>
      <c r="K18" s="49">
        <v>-0.006611</v>
      </c>
      <c r="L18" s="49">
        <v>-0.006186</v>
      </c>
      <c r="M18" s="49">
        <v>-0.005649</v>
      </c>
      <c r="N18" s="49">
        <v>-0.005038</v>
      </c>
      <c r="O18" s="49">
        <v>-0.004148</v>
      </c>
      <c r="P18" s="49">
        <v>-0.003186</v>
      </c>
      <c r="Q18" s="49">
        <v>-0.002511</v>
      </c>
      <c r="R18" s="49">
        <v>-0.002226</v>
      </c>
      <c r="S18" s="49">
        <v>-0.001894</v>
      </c>
      <c r="T18" s="49">
        <v>-0.001656</v>
      </c>
      <c r="U18" s="49">
        <v>-0.001441</v>
      </c>
      <c r="V18" s="49">
        <v>-0.001268</v>
      </c>
      <c r="W18" s="49">
        <v>-8.2E-4</v>
      </c>
      <c r="X18" s="49">
        <v>-4.21E-4</v>
      </c>
      <c r="Y18" s="49">
        <v>0.0</v>
      </c>
      <c r="Z18" s="49">
        <v>3.4E-5</v>
      </c>
      <c r="AA18" s="49">
        <v>7.0E-6</v>
      </c>
      <c r="AB18" s="49">
        <v>4.11E-4</v>
      </c>
      <c r="AC18" s="49">
        <v>6.8E-4</v>
      </c>
      <c r="AD18" s="49">
        <v>7.87E-4</v>
      </c>
      <c r="AE18" s="49">
        <v>0.001238</v>
      </c>
      <c r="AF18" s="49">
        <v>0.00125</v>
      </c>
      <c r="AG18" s="49">
        <v>0.001139</v>
      </c>
      <c r="AH18" s="49">
        <v>9.7E-4</v>
      </c>
      <c r="AI18" s="49">
        <v>8.04E-4</v>
      </c>
      <c r="AJ18" s="49">
        <v>6.62E-4</v>
      </c>
      <c r="AK18" s="49">
        <v>7.54E-4</v>
      </c>
      <c r="AL18" s="49">
        <v>6.55E-4</v>
      </c>
    </row>
    <row r="19" ht="12.75" customHeight="1">
      <c r="A19" s="53">
        <v>-0.010419</v>
      </c>
      <c r="B19" s="49">
        <v>-0.010195</v>
      </c>
      <c r="C19" s="49">
        <v>-0.009773</v>
      </c>
      <c r="D19" s="49">
        <v>-0.009352</v>
      </c>
      <c r="E19" s="49">
        <v>-0.008874</v>
      </c>
      <c r="F19" s="49">
        <v>-0.008344</v>
      </c>
      <c r="G19" s="49">
        <v>-0.007893</v>
      </c>
      <c r="H19" s="49">
        <v>-0.007233</v>
      </c>
      <c r="I19" s="49">
        <v>-0.006922</v>
      </c>
      <c r="J19" s="49">
        <v>-0.006627</v>
      </c>
      <c r="K19" s="49">
        <v>-0.006219</v>
      </c>
      <c r="L19" s="49">
        <v>-0.005784</v>
      </c>
      <c r="M19" s="49">
        <v>-0.005329</v>
      </c>
      <c r="N19" s="49">
        <v>-0.004745</v>
      </c>
      <c r="O19" s="49">
        <v>-0.003786</v>
      </c>
      <c r="P19" s="49">
        <v>-0.002872</v>
      </c>
      <c r="Q19" s="49">
        <v>-0.002281</v>
      </c>
      <c r="R19" s="49">
        <v>-0.001974</v>
      </c>
      <c r="S19" s="49">
        <v>-0.00175</v>
      </c>
      <c r="T19" s="49">
        <v>-0.001553</v>
      </c>
      <c r="U19" s="49">
        <v>-0.00124</v>
      </c>
      <c r="V19" s="49">
        <v>-0.001029</v>
      </c>
      <c r="W19" s="49">
        <v>-6.99E-4</v>
      </c>
      <c r="X19" s="49">
        <v>-3.1E-4</v>
      </c>
      <c r="Y19" s="49">
        <v>0.0</v>
      </c>
      <c r="Z19" s="49">
        <v>1.33E-4</v>
      </c>
      <c r="AA19" s="49">
        <v>2.07E-4</v>
      </c>
      <c r="AB19" s="49">
        <v>5.16E-4</v>
      </c>
      <c r="AC19" s="49">
        <v>6.88E-4</v>
      </c>
      <c r="AD19" s="49">
        <v>7.81E-4</v>
      </c>
      <c r="AE19" s="49">
        <v>0.001149</v>
      </c>
      <c r="AF19" s="49">
        <v>0.001293</v>
      </c>
      <c r="AG19" s="49">
        <v>0.001073</v>
      </c>
      <c r="AH19" s="49">
        <v>9.41E-4</v>
      </c>
      <c r="AI19" s="49">
        <v>6.59E-4</v>
      </c>
      <c r="AJ19" s="49">
        <v>6.28E-4</v>
      </c>
      <c r="AK19" s="49">
        <v>6.44E-4</v>
      </c>
      <c r="AL19" s="49">
        <v>5.62E-4</v>
      </c>
    </row>
    <row r="20" ht="12.75" customHeight="1">
      <c r="A20" s="53">
        <v>-0.009398</v>
      </c>
      <c r="B20" s="49">
        <v>-0.009273</v>
      </c>
      <c r="C20" s="49">
        <v>-0.008864</v>
      </c>
      <c r="D20" s="49">
        <v>-0.008444</v>
      </c>
      <c r="E20" s="49">
        <v>-0.008056</v>
      </c>
      <c r="F20" s="49">
        <v>-0.007626</v>
      </c>
      <c r="G20" s="49">
        <v>-0.007302</v>
      </c>
      <c r="H20" s="49">
        <v>-0.006584</v>
      </c>
      <c r="I20" s="49">
        <v>-0.006357</v>
      </c>
      <c r="J20" s="49">
        <v>-0.006091</v>
      </c>
      <c r="K20" s="49">
        <v>-0.005691</v>
      </c>
      <c r="L20" s="49">
        <v>-0.005313</v>
      </c>
      <c r="M20" s="49">
        <v>-0.004756</v>
      </c>
      <c r="N20" s="49">
        <v>-0.004182</v>
      </c>
      <c r="O20" s="49">
        <v>-0.003476</v>
      </c>
      <c r="P20" s="49">
        <v>-0.002624</v>
      </c>
      <c r="Q20" s="49">
        <v>-0.001989</v>
      </c>
      <c r="R20" s="49">
        <v>-0.001789</v>
      </c>
      <c r="S20" s="49">
        <v>-0.001525</v>
      </c>
      <c r="T20" s="49">
        <v>-0.001357</v>
      </c>
      <c r="U20" s="49">
        <v>-0.00107</v>
      </c>
      <c r="V20" s="49">
        <v>-9.42E-4</v>
      </c>
      <c r="W20" s="49">
        <v>-6.31E-4</v>
      </c>
      <c r="X20" s="49">
        <v>-1.94E-4</v>
      </c>
      <c r="Y20" s="49">
        <v>0.0</v>
      </c>
      <c r="Z20" s="49">
        <v>1.94E-4</v>
      </c>
      <c r="AA20" s="49">
        <v>2.47E-4</v>
      </c>
      <c r="AB20" s="49">
        <v>4.34E-4</v>
      </c>
      <c r="AC20" s="49">
        <v>5.08E-4</v>
      </c>
      <c r="AD20" s="49">
        <v>7.55E-4</v>
      </c>
      <c r="AE20" s="49">
        <v>0.001118</v>
      </c>
      <c r="AF20" s="49">
        <v>0.001225</v>
      </c>
      <c r="AG20" s="49">
        <v>9.47E-4</v>
      </c>
      <c r="AH20" s="49">
        <v>6.8E-4</v>
      </c>
      <c r="AI20" s="49">
        <v>4.01E-4</v>
      </c>
      <c r="AJ20" s="49">
        <v>3.04E-4</v>
      </c>
      <c r="AK20" s="49">
        <v>3.24E-4</v>
      </c>
      <c r="AL20" s="49">
        <v>2.15E-4</v>
      </c>
    </row>
    <row r="21" ht="12.75" customHeight="1">
      <c r="A21" s="53">
        <v>-0.009105</v>
      </c>
      <c r="B21" s="49">
        <v>-0.008917</v>
      </c>
      <c r="C21" s="49">
        <v>-0.008604</v>
      </c>
      <c r="D21" s="49">
        <v>-0.008162</v>
      </c>
      <c r="E21" s="49">
        <v>-0.007797</v>
      </c>
      <c r="F21" s="49">
        <v>-0.007414</v>
      </c>
      <c r="G21" s="49">
        <v>-0.006998</v>
      </c>
      <c r="H21" s="49">
        <v>-0.006338</v>
      </c>
      <c r="I21" s="49">
        <v>-0.006068</v>
      </c>
      <c r="J21" s="49">
        <v>-0.005835</v>
      </c>
      <c r="K21" s="49">
        <v>-0.005439</v>
      </c>
      <c r="L21" s="49">
        <v>-0.005089</v>
      </c>
      <c r="M21" s="49">
        <v>-0.004672</v>
      </c>
      <c r="N21" s="49">
        <v>-0.004176</v>
      </c>
      <c r="O21" s="49">
        <v>-0.003361</v>
      </c>
      <c r="P21" s="49">
        <v>-0.002509</v>
      </c>
      <c r="Q21" s="49">
        <v>-0.001957</v>
      </c>
      <c r="R21" s="49">
        <v>-0.001739</v>
      </c>
      <c r="S21" s="49">
        <v>-0.001554</v>
      </c>
      <c r="T21" s="49">
        <v>-0.001359</v>
      </c>
      <c r="U21" s="49">
        <v>-0.001146</v>
      </c>
      <c r="V21" s="49">
        <v>-8.97E-4</v>
      </c>
      <c r="W21" s="49">
        <v>-6.75E-4</v>
      </c>
      <c r="X21" s="49">
        <v>-2.02E-4</v>
      </c>
      <c r="Y21" s="49">
        <v>0.0</v>
      </c>
      <c r="Z21" s="49">
        <v>9.4E-5</v>
      </c>
      <c r="AA21" s="49">
        <v>1.88E-4</v>
      </c>
      <c r="AB21" s="49">
        <v>3.98E-4</v>
      </c>
      <c r="AC21" s="49">
        <v>5.01E-4</v>
      </c>
      <c r="AD21" s="49">
        <v>7.0E-4</v>
      </c>
      <c r="AE21" s="49">
        <v>0.001023</v>
      </c>
      <c r="AF21" s="49">
        <v>0.001111</v>
      </c>
      <c r="AG21" s="49">
        <v>8.18E-4</v>
      </c>
      <c r="AH21" s="49">
        <v>6.41E-4</v>
      </c>
      <c r="AI21" s="49">
        <v>3.77E-4</v>
      </c>
      <c r="AJ21" s="49">
        <v>1.3E-4</v>
      </c>
      <c r="AK21" s="49">
        <v>2.07E-4</v>
      </c>
      <c r="AL21" s="49">
        <v>8.4E-5</v>
      </c>
    </row>
    <row r="22" ht="12.75" customHeight="1">
      <c r="A22" s="53">
        <v>-0.008474</v>
      </c>
      <c r="B22" s="49">
        <v>-0.008362</v>
      </c>
      <c r="C22" s="49">
        <v>-0.008048</v>
      </c>
      <c r="D22" s="49">
        <v>-0.007758</v>
      </c>
      <c r="E22" s="49">
        <v>-0.007317</v>
      </c>
      <c r="F22" s="49">
        <v>-0.006956</v>
      </c>
      <c r="G22" s="49">
        <v>-0.00657</v>
      </c>
      <c r="H22" s="49">
        <v>-0.006016</v>
      </c>
      <c r="I22" s="49">
        <v>-0.005791</v>
      </c>
      <c r="J22" s="49">
        <v>-0.005571</v>
      </c>
      <c r="K22" s="49">
        <v>-0.00523</v>
      </c>
      <c r="L22" s="49">
        <v>-0.004887</v>
      </c>
      <c r="M22" s="49">
        <v>-0.004499</v>
      </c>
      <c r="N22" s="49">
        <v>-0.003942</v>
      </c>
      <c r="O22" s="49">
        <v>-0.003239</v>
      </c>
      <c r="P22" s="49">
        <v>-0.002464</v>
      </c>
      <c r="Q22" s="49">
        <v>-0.002003</v>
      </c>
      <c r="R22" s="49">
        <v>-0.001846</v>
      </c>
      <c r="S22" s="49">
        <v>-0.001606</v>
      </c>
      <c r="T22" s="49">
        <v>-0.001457</v>
      </c>
      <c r="U22" s="49">
        <v>-0.001181</v>
      </c>
      <c r="V22" s="49">
        <v>-0.001007</v>
      </c>
      <c r="W22" s="49">
        <v>-6.77E-4</v>
      </c>
      <c r="X22" s="49">
        <v>-2.79E-4</v>
      </c>
      <c r="Y22" s="49">
        <v>0.0</v>
      </c>
      <c r="Z22" s="49">
        <v>7.6E-5</v>
      </c>
      <c r="AA22" s="49">
        <v>1.61E-4</v>
      </c>
      <c r="AB22" s="49">
        <v>3.85E-4</v>
      </c>
      <c r="AC22" s="49">
        <v>3.95E-4</v>
      </c>
      <c r="AD22" s="49">
        <v>6.06E-4</v>
      </c>
      <c r="AE22" s="49">
        <v>9.63E-4</v>
      </c>
      <c r="AF22" s="49">
        <v>0.001074</v>
      </c>
      <c r="AG22" s="49">
        <v>7.93E-4</v>
      </c>
      <c r="AH22" s="49">
        <v>5.1E-4</v>
      </c>
      <c r="AI22" s="49">
        <v>2.05E-4</v>
      </c>
      <c r="AJ22" s="49">
        <v>6.4E-5</v>
      </c>
      <c r="AK22" s="49">
        <v>3.5E-5</v>
      </c>
      <c r="AL22" s="49">
        <v>-2.8E-5</v>
      </c>
    </row>
    <row r="23" ht="12.75" customHeight="1">
      <c r="A23" s="53">
        <v>-0.008514</v>
      </c>
      <c r="B23" s="49">
        <v>-0.008436</v>
      </c>
      <c r="C23" s="49">
        <v>-0.008136</v>
      </c>
      <c r="D23" s="49">
        <v>-0.007734</v>
      </c>
      <c r="E23" s="49">
        <v>-0.00738</v>
      </c>
      <c r="F23" s="49">
        <v>-0.007078</v>
      </c>
      <c r="G23" s="49">
        <v>-0.006745</v>
      </c>
      <c r="H23" s="49">
        <v>-0.006079</v>
      </c>
      <c r="I23" s="49">
        <v>-0.005886</v>
      </c>
      <c r="J23" s="49">
        <v>-0.005746</v>
      </c>
      <c r="K23" s="49">
        <v>-0.005358</v>
      </c>
      <c r="L23" s="49">
        <v>-0.004991</v>
      </c>
      <c r="M23" s="49">
        <v>-0.004509</v>
      </c>
      <c r="N23" s="49">
        <v>-0.004028</v>
      </c>
      <c r="O23" s="49">
        <v>-0.003325</v>
      </c>
      <c r="P23" s="49">
        <v>-0.002617</v>
      </c>
      <c r="Q23" s="49">
        <v>-0.002045</v>
      </c>
      <c r="R23" s="49">
        <v>-0.001853</v>
      </c>
      <c r="S23" s="49">
        <v>-0.001652</v>
      </c>
      <c r="T23" s="49">
        <v>-0.001494</v>
      </c>
      <c r="U23" s="49">
        <v>-0.001186</v>
      </c>
      <c r="V23" s="49">
        <v>-9.99E-4</v>
      </c>
      <c r="W23" s="49">
        <v>-7.26E-4</v>
      </c>
      <c r="X23" s="49">
        <v>-2.6E-4</v>
      </c>
      <c r="Y23" s="49">
        <v>0.0</v>
      </c>
      <c r="Z23" s="49">
        <v>1.98E-4</v>
      </c>
      <c r="AA23" s="49">
        <v>3.36E-4</v>
      </c>
      <c r="AB23" s="49">
        <v>4.75E-4</v>
      </c>
      <c r="AC23" s="49">
        <v>6.07E-4</v>
      </c>
      <c r="AD23" s="49">
        <v>7.69E-4</v>
      </c>
      <c r="AE23" s="49">
        <v>0.001168</v>
      </c>
      <c r="AF23" s="49">
        <v>0.00123</v>
      </c>
      <c r="AG23" s="49">
        <v>9.54E-4</v>
      </c>
      <c r="AH23" s="49">
        <v>7.05E-4</v>
      </c>
      <c r="AI23" s="49">
        <v>3.88E-4</v>
      </c>
      <c r="AJ23" s="49">
        <v>3.13E-4</v>
      </c>
      <c r="AK23" s="49">
        <v>2.26E-4</v>
      </c>
      <c r="AL23" s="49">
        <v>1.27E-4</v>
      </c>
    </row>
    <row r="24" ht="12.75" customHeight="1">
      <c r="A24" s="53">
        <v>-0.008132</v>
      </c>
      <c r="B24" s="49">
        <v>-0.007988</v>
      </c>
      <c r="C24" s="49">
        <v>-0.007772</v>
      </c>
      <c r="D24" s="49">
        <v>-0.007424</v>
      </c>
      <c r="E24" s="49">
        <v>-0.00709</v>
      </c>
      <c r="F24" s="49">
        <v>-0.006798</v>
      </c>
      <c r="G24" s="49">
        <v>-0.006375</v>
      </c>
      <c r="H24" s="49">
        <v>-0.005847</v>
      </c>
      <c r="I24" s="49">
        <v>-0.005655</v>
      </c>
      <c r="J24" s="49">
        <v>-0.005416</v>
      </c>
      <c r="K24" s="49">
        <v>-0.005095</v>
      </c>
      <c r="L24" s="49">
        <v>-0.004754</v>
      </c>
      <c r="M24" s="49">
        <v>-0.004453</v>
      </c>
      <c r="N24" s="49">
        <v>-0.003994</v>
      </c>
      <c r="O24" s="49">
        <v>-0.0033</v>
      </c>
      <c r="P24" s="49">
        <v>-0.002572</v>
      </c>
      <c r="Q24" s="49">
        <v>-0.002111</v>
      </c>
      <c r="R24" s="49">
        <v>-0.001882</v>
      </c>
      <c r="S24" s="49">
        <v>-0.001655</v>
      </c>
      <c r="T24" s="49">
        <v>-0.001442</v>
      </c>
      <c r="U24" s="49">
        <v>-0.001173</v>
      </c>
      <c r="V24" s="49">
        <v>-9.89E-4</v>
      </c>
      <c r="W24" s="49">
        <v>-6.34E-4</v>
      </c>
      <c r="X24" s="49">
        <v>-2.42E-4</v>
      </c>
      <c r="Y24" s="49">
        <v>0.0</v>
      </c>
      <c r="Z24" s="49">
        <v>2.4E-4</v>
      </c>
      <c r="AA24" s="49">
        <v>3.3E-4</v>
      </c>
      <c r="AB24" s="49">
        <v>5.03E-4</v>
      </c>
      <c r="AC24" s="49">
        <v>5.81E-4</v>
      </c>
      <c r="AD24" s="49">
        <v>8.49E-4</v>
      </c>
      <c r="AE24" s="49">
        <v>0.001193</v>
      </c>
      <c r="AF24" s="49">
        <v>0.001341</v>
      </c>
      <c r="AG24" s="49">
        <v>0.001028</v>
      </c>
      <c r="AH24" s="49">
        <v>7.85E-4</v>
      </c>
      <c r="AI24" s="49">
        <v>5.09E-4</v>
      </c>
      <c r="AJ24" s="49">
        <v>4.35E-4</v>
      </c>
      <c r="AK24" s="49">
        <v>3.7E-4</v>
      </c>
      <c r="AL24" s="49">
        <v>3.34E-4</v>
      </c>
    </row>
    <row r="25" ht="12.75" customHeight="1">
      <c r="A25" s="53">
        <v>-0.008085</v>
      </c>
      <c r="B25" s="49">
        <v>-0.008058</v>
      </c>
      <c r="C25" s="49">
        <v>-0.007794</v>
      </c>
      <c r="D25" s="49">
        <v>-0.007571</v>
      </c>
      <c r="E25" s="49">
        <v>-0.007194</v>
      </c>
      <c r="F25" s="49">
        <v>-0.006825</v>
      </c>
      <c r="G25" s="49">
        <v>-0.00656</v>
      </c>
      <c r="H25" s="49">
        <v>-0.006016</v>
      </c>
      <c r="I25" s="49">
        <v>-0.005768</v>
      </c>
      <c r="J25" s="49">
        <v>-0.005583</v>
      </c>
      <c r="K25" s="49">
        <v>-0.0053</v>
      </c>
      <c r="L25" s="49">
        <v>-0.004978</v>
      </c>
      <c r="M25" s="49">
        <v>-0.004573</v>
      </c>
      <c r="N25" s="49">
        <v>-0.004099</v>
      </c>
      <c r="O25" s="49">
        <v>-0.003387</v>
      </c>
      <c r="P25" s="49">
        <v>-0.002772</v>
      </c>
      <c r="Q25" s="49">
        <v>-0.002258</v>
      </c>
      <c r="R25" s="49">
        <v>-0.002091</v>
      </c>
      <c r="S25" s="49">
        <v>-0.001788</v>
      </c>
      <c r="T25" s="49">
        <v>-0.001538</v>
      </c>
      <c r="U25" s="49">
        <v>-0.001257</v>
      </c>
      <c r="V25" s="49">
        <v>-0.001064</v>
      </c>
      <c r="W25" s="49">
        <v>-7.19E-4</v>
      </c>
      <c r="X25" s="49">
        <v>-2.51E-4</v>
      </c>
      <c r="Y25" s="49">
        <v>0.0</v>
      </c>
      <c r="Z25" s="49">
        <v>2.55E-4</v>
      </c>
      <c r="AA25" s="49">
        <v>3.68E-4</v>
      </c>
      <c r="AB25" s="49">
        <v>5.79E-4</v>
      </c>
      <c r="AC25" s="49">
        <v>6.8E-4</v>
      </c>
      <c r="AD25" s="49">
        <v>9.36E-4</v>
      </c>
      <c r="AE25" s="49">
        <v>0.001281</v>
      </c>
      <c r="AF25" s="49">
        <v>0.001373</v>
      </c>
      <c r="AG25" s="49">
        <v>0.00117</v>
      </c>
      <c r="AH25" s="49">
        <v>9.28E-4</v>
      </c>
      <c r="AI25" s="49">
        <v>6.57E-4</v>
      </c>
      <c r="AJ25" s="49">
        <v>4.96E-4</v>
      </c>
      <c r="AK25" s="49">
        <v>5.3E-4</v>
      </c>
      <c r="AL25" s="49">
        <v>4.0E-4</v>
      </c>
    </row>
    <row r="26" ht="12.75" customHeight="1">
      <c r="A26" s="53">
        <v>-0.00783</v>
      </c>
      <c r="B26" s="49">
        <v>-0.007803</v>
      </c>
      <c r="C26" s="49">
        <v>-0.007606</v>
      </c>
      <c r="D26" s="49">
        <v>-0.007309</v>
      </c>
      <c r="E26" s="49">
        <v>-0.007032</v>
      </c>
      <c r="F26" s="49">
        <v>-0.006784</v>
      </c>
      <c r="G26" s="49">
        <v>-0.006424</v>
      </c>
      <c r="H26" s="49">
        <v>-0.005838</v>
      </c>
      <c r="I26" s="49">
        <v>-0.005677</v>
      </c>
      <c r="J26" s="49">
        <v>-0.005526</v>
      </c>
      <c r="K26" s="49">
        <v>-0.005181</v>
      </c>
      <c r="L26" s="49">
        <v>-0.004862</v>
      </c>
      <c r="M26" s="49">
        <v>-0.004504</v>
      </c>
      <c r="N26" s="49">
        <v>-0.004078</v>
      </c>
      <c r="O26" s="49">
        <v>-0.003426</v>
      </c>
      <c r="P26" s="49">
        <v>-0.002758</v>
      </c>
      <c r="Q26" s="49">
        <v>-0.002278</v>
      </c>
      <c r="R26" s="49">
        <v>-0.002019</v>
      </c>
      <c r="S26" s="49">
        <v>-0.001703</v>
      </c>
      <c r="T26" s="49">
        <v>-0.001515</v>
      </c>
      <c r="U26" s="49">
        <v>-0.001194</v>
      </c>
      <c r="V26" s="49">
        <v>-9.66E-4</v>
      </c>
      <c r="W26" s="49">
        <v>-6.4E-4</v>
      </c>
      <c r="X26" s="49">
        <v>-1.91E-4</v>
      </c>
      <c r="Y26" s="49">
        <v>0.0</v>
      </c>
      <c r="Z26" s="49">
        <v>3.06E-4</v>
      </c>
      <c r="AA26" s="49">
        <v>4.59E-4</v>
      </c>
      <c r="AB26" s="49">
        <v>6.44E-4</v>
      </c>
      <c r="AC26" s="49">
        <v>7.33E-4</v>
      </c>
      <c r="AD26" s="49">
        <v>0.001073</v>
      </c>
      <c r="AE26" s="49">
        <v>0.001325</v>
      </c>
      <c r="AF26" s="49">
        <v>0.001474</v>
      </c>
      <c r="AG26" s="49">
        <v>0.001271</v>
      </c>
      <c r="AH26" s="49">
        <v>0.001065</v>
      </c>
      <c r="AI26" s="49">
        <v>7.25E-4</v>
      </c>
      <c r="AJ26" s="49">
        <v>6.68E-4</v>
      </c>
      <c r="AK26" s="49">
        <v>6.44E-4</v>
      </c>
      <c r="AL26" s="49">
        <v>5.24E-4</v>
      </c>
    </row>
    <row r="27" ht="12.75" customHeight="1">
      <c r="A27" s="53">
        <v>-0.008107</v>
      </c>
      <c r="B27" s="49">
        <v>-0.008019</v>
      </c>
      <c r="C27" s="49">
        <v>-0.007855</v>
      </c>
      <c r="D27" s="49">
        <v>-0.007648</v>
      </c>
      <c r="E27" s="49">
        <v>-0.007346</v>
      </c>
      <c r="F27" s="49">
        <v>-0.00701</v>
      </c>
      <c r="G27" s="49">
        <v>-0.006613</v>
      </c>
      <c r="H27" s="49">
        <v>-0.00617</v>
      </c>
      <c r="I27" s="49">
        <v>-0.00588</v>
      </c>
      <c r="J27" s="49">
        <v>-0.005709</v>
      </c>
      <c r="K27" s="49">
        <v>-0.005476</v>
      </c>
      <c r="L27" s="49">
        <v>-0.005135</v>
      </c>
      <c r="M27" s="49">
        <v>-0.004847</v>
      </c>
      <c r="N27" s="49">
        <v>-0.004421</v>
      </c>
      <c r="O27" s="49">
        <v>-0.003732</v>
      </c>
      <c r="P27" s="49">
        <v>-0.003077</v>
      </c>
      <c r="Q27" s="49">
        <v>-0.002636</v>
      </c>
      <c r="R27" s="49">
        <v>-0.002308</v>
      </c>
      <c r="S27" s="49">
        <v>-0.001974</v>
      </c>
      <c r="T27" s="49">
        <v>-0.001707</v>
      </c>
      <c r="U27" s="49">
        <v>-0.00146</v>
      </c>
      <c r="V27" s="49">
        <v>-0.001166</v>
      </c>
      <c r="W27" s="49">
        <v>-7.96E-4</v>
      </c>
      <c r="X27" s="49">
        <v>-3.31E-4</v>
      </c>
      <c r="Y27" s="49">
        <v>0.0</v>
      </c>
      <c r="Z27" s="49">
        <v>1.78E-4</v>
      </c>
      <c r="AA27" s="49">
        <v>3.01E-4</v>
      </c>
      <c r="AB27" s="49">
        <v>5.67E-4</v>
      </c>
      <c r="AC27" s="49">
        <v>6.55E-4</v>
      </c>
      <c r="AD27" s="49">
        <v>9.2E-4</v>
      </c>
      <c r="AE27" s="49">
        <v>0.001326</v>
      </c>
      <c r="AF27" s="49">
        <v>0.001458</v>
      </c>
      <c r="AG27" s="49">
        <v>0.001358</v>
      </c>
      <c r="AH27" s="49">
        <v>0.001143</v>
      </c>
      <c r="AI27" s="49">
        <v>8.42E-4</v>
      </c>
      <c r="AJ27" s="49">
        <v>7.29E-4</v>
      </c>
      <c r="AK27" s="49">
        <v>7.11E-4</v>
      </c>
      <c r="AL27" s="49">
        <v>6.55E-4</v>
      </c>
    </row>
    <row r="28" ht="12.75" customHeight="1">
      <c r="A28" s="53">
        <v>-0.007866</v>
      </c>
      <c r="B28" s="49">
        <v>-0.00789</v>
      </c>
      <c r="C28" s="49">
        <v>-0.007758</v>
      </c>
      <c r="D28" s="49">
        <v>-0.007565</v>
      </c>
      <c r="E28" s="49">
        <v>-0.007273</v>
      </c>
      <c r="F28" s="49">
        <v>-0.006943</v>
      </c>
      <c r="G28" s="49">
        <v>-0.006726</v>
      </c>
      <c r="H28" s="49">
        <v>-0.006163</v>
      </c>
      <c r="I28" s="49">
        <v>-0.005971</v>
      </c>
      <c r="J28" s="49">
        <v>-0.005821</v>
      </c>
      <c r="K28" s="49">
        <v>-0.005532</v>
      </c>
      <c r="L28" s="49">
        <v>-0.00524</v>
      </c>
      <c r="M28" s="49">
        <v>-0.004852</v>
      </c>
      <c r="N28" s="49">
        <v>-0.004415</v>
      </c>
      <c r="O28" s="49">
        <v>-0.003783</v>
      </c>
      <c r="P28" s="49">
        <v>-0.003155</v>
      </c>
      <c r="Q28" s="49">
        <v>-0.00268</v>
      </c>
      <c r="R28" s="49">
        <v>-0.002391</v>
      </c>
      <c r="S28" s="49">
        <v>-0.002021</v>
      </c>
      <c r="T28" s="49">
        <v>-0.001732</v>
      </c>
      <c r="U28" s="49">
        <v>-0.001391</v>
      </c>
      <c r="V28" s="49">
        <v>-0.001106</v>
      </c>
      <c r="W28" s="49">
        <v>-7.85E-4</v>
      </c>
      <c r="X28" s="49">
        <v>-2.66E-4</v>
      </c>
      <c r="Y28" s="49">
        <v>0.0</v>
      </c>
      <c r="Z28" s="49">
        <v>2.82E-4</v>
      </c>
      <c r="AA28" s="49">
        <v>4.56E-4</v>
      </c>
      <c r="AB28" s="49">
        <v>7.17E-4</v>
      </c>
      <c r="AC28" s="49">
        <v>8.17E-4</v>
      </c>
      <c r="AD28" s="49">
        <v>0.001131</v>
      </c>
      <c r="AE28" s="49">
        <v>0.001527</v>
      </c>
      <c r="AF28" s="49">
        <v>0.001657</v>
      </c>
      <c r="AG28" s="49">
        <v>0.001507</v>
      </c>
      <c r="AH28" s="49">
        <v>0.00135</v>
      </c>
      <c r="AI28" s="49">
        <v>0.001039</v>
      </c>
      <c r="AJ28" s="49">
        <v>9.55E-4</v>
      </c>
      <c r="AK28" s="49">
        <v>9.34E-4</v>
      </c>
      <c r="AL28" s="49">
        <v>8.71E-4</v>
      </c>
    </row>
    <row r="29" ht="12.75" customHeight="1">
      <c r="A29" s="53">
        <v>-0.008074</v>
      </c>
      <c r="B29" s="49">
        <v>-0.008069</v>
      </c>
      <c r="C29" s="49">
        <v>-0.007948</v>
      </c>
      <c r="D29" s="49">
        <v>-0.007699</v>
      </c>
      <c r="E29" s="49">
        <v>-0.007479</v>
      </c>
      <c r="F29" s="49">
        <v>-0.007216</v>
      </c>
      <c r="G29" s="49">
        <v>-0.006879</v>
      </c>
      <c r="H29" s="49">
        <v>-0.006324</v>
      </c>
      <c r="I29" s="49">
        <v>-0.00618</v>
      </c>
      <c r="J29" s="49">
        <v>-0.006026</v>
      </c>
      <c r="K29" s="49">
        <v>-0.005734</v>
      </c>
      <c r="L29" s="49">
        <v>-0.005458</v>
      </c>
      <c r="M29" s="49">
        <v>-0.005103</v>
      </c>
      <c r="N29" s="49">
        <v>-0.004683</v>
      </c>
      <c r="O29" s="49">
        <v>-0.004026</v>
      </c>
      <c r="P29" s="49">
        <v>-0.003377</v>
      </c>
      <c r="Q29" s="49">
        <v>-0.002874</v>
      </c>
      <c r="R29" s="49">
        <v>-0.002585</v>
      </c>
      <c r="S29" s="49">
        <v>-0.002129</v>
      </c>
      <c r="T29" s="49">
        <v>-0.001865</v>
      </c>
      <c r="U29" s="49">
        <v>-0.001488</v>
      </c>
      <c r="V29" s="49">
        <v>-0.001198</v>
      </c>
      <c r="W29" s="49">
        <v>-7.78E-4</v>
      </c>
      <c r="X29" s="49">
        <v>-3.25E-4</v>
      </c>
      <c r="Y29" s="49">
        <v>0.0</v>
      </c>
      <c r="Z29" s="49">
        <v>3.23E-4</v>
      </c>
      <c r="AA29" s="49">
        <v>4.78E-4</v>
      </c>
      <c r="AB29" s="49">
        <v>7.47E-4</v>
      </c>
      <c r="AC29" s="49">
        <v>8.81E-4</v>
      </c>
      <c r="AD29" s="49">
        <v>0.001224</v>
      </c>
      <c r="AE29" s="49">
        <v>0.00162</v>
      </c>
      <c r="AF29" s="49">
        <v>0.001798</v>
      </c>
      <c r="AG29" s="49">
        <v>0.001641</v>
      </c>
      <c r="AH29" s="49">
        <v>0.0015</v>
      </c>
      <c r="AI29" s="49">
        <v>0.001213</v>
      </c>
      <c r="AJ29" s="49">
        <v>0.001137</v>
      </c>
      <c r="AK29" s="49">
        <v>0.001116</v>
      </c>
      <c r="AL29" s="49">
        <v>0.001025</v>
      </c>
    </row>
    <row r="30" ht="12.75" customHeight="1">
      <c r="A30" s="53">
        <v>-0.008059</v>
      </c>
      <c r="B30" s="49">
        <v>-0.008079</v>
      </c>
      <c r="C30" s="49">
        <v>-0.007988</v>
      </c>
      <c r="D30" s="49">
        <v>-0.007857</v>
      </c>
      <c r="E30" s="49">
        <v>-0.007554</v>
      </c>
      <c r="F30" s="49">
        <v>-0.007252</v>
      </c>
      <c r="G30" s="49">
        <v>-0.006949</v>
      </c>
      <c r="H30" s="49">
        <v>-0.006519</v>
      </c>
      <c r="I30" s="49">
        <v>-0.0063</v>
      </c>
      <c r="J30" s="49">
        <v>-0.006141</v>
      </c>
      <c r="K30" s="49">
        <v>-0.005875</v>
      </c>
      <c r="L30" s="49">
        <v>-0.005609</v>
      </c>
      <c r="M30" s="49">
        <v>-0.005319</v>
      </c>
      <c r="N30" s="49">
        <v>-0.004863</v>
      </c>
      <c r="O30" s="49">
        <v>-0.004198</v>
      </c>
      <c r="P30" s="49">
        <v>-0.003536</v>
      </c>
      <c r="Q30" s="49">
        <v>-0.003076</v>
      </c>
      <c r="R30" s="49">
        <v>-0.002751</v>
      </c>
      <c r="S30" s="49">
        <v>-0.002284</v>
      </c>
      <c r="T30" s="49">
        <v>-0.002005</v>
      </c>
      <c r="U30" s="49">
        <v>-0.001662</v>
      </c>
      <c r="V30" s="49">
        <v>-0.001304</v>
      </c>
      <c r="W30" s="49">
        <v>-8.74E-4</v>
      </c>
      <c r="X30" s="49">
        <v>-3.82E-4</v>
      </c>
      <c r="Y30" s="49">
        <v>0.0</v>
      </c>
      <c r="Z30" s="49">
        <v>2.6E-4</v>
      </c>
      <c r="AA30" s="49">
        <v>4.9E-4</v>
      </c>
      <c r="AB30" s="49">
        <v>7.5E-4</v>
      </c>
      <c r="AC30" s="49">
        <v>8.57E-4</v>
      </c>
      <c r="AD30" s="49">
        <v>0.001195</v>
      </c>
      <c r="AE30" s="49">
        <v>0.001588</v>
      </c>
      <c r="AF30" s="49">
        <v>0.001823</v>
      </c>
      <c r="AG30" s="49">
        <v>0.0017</v>
      </c>
      <c r="AH30" s="49">
        <v>0.001624</v>
      </c>
      <c r="AI30" s="49">
        <v>0.001322</v>
      </c>
      <c r="AJ30" s="49">
        <v>0.001208</v>
      </c>
      <c r="AK30" s="49">
        <v>0.00122</v>
      </c>
      <c r="AL30" s="49">
        <v>0.001131</v>
      </c>
    </row>
    <row r="31" ht="12.75" customHeight="1">
      <c r="A31" s="53">
        <v>-0.008043</v>
      </c>
      <c r="B31" s="49">
        <v>-0.008136</v>
      </c>
      <c r="C31" s="49">
        <v>-0.008064</v>
      </c>
      <c r="D31" s="49">
        <v>-0.007895</v>
      </c>
      <c r="E31" s="49">
        <v>-0.007633</v>
      </c>
      <c r="F31" s="49">
        <v>-0.007358</v>
      </c>
      <c r="G31" s="49">
        <v>-0.00713</v>
      </c>
      <c r="H31" s="49">
        <v>-0.006584</v>
      </c>
      <c r="I31" s="49">
        <v>-0.006409</v>
      </c>
      <c r="J31" s="49">
        <v>-0.006278</v>
      </c>
      <c r="K31" s="49">
        <v>-0.006011</v>
      </c>
      <c r="L31" s="49">
        <v>-0.00577</v>
      </c>
      <c r="M31" s="49">
        <v>-0.005365</v>
      </c>
      <c r="N31" s="49">
        <v>-0.004927</v>
      </c>
      <c r="O31" s="49">
        <v>-0.004292</v>
      </c>
      <c r="P31" s="49">
        <v>-0.003625</v>
      </c>
      <c r="Q31" s="49">
        <v>-0.003118</v>
      </c>
      <c r="R31" s="49">
        <v>-0.002768</v>
      </c>
      <c r="S31" s="49">
        <v>-0.002328</v>
      </c>
      <c r="T31" s="49">
        <v>-0.002036</v>
      </c>
      <c r="U31" s="49">
        <v>-0.001628</v>
      </c>
      <c r="V31" s="49">
        <v>-0.001292</v>
      </c>
      <c r="W31" s="49">
        <v>-8.84E-4</v>
      </c>
      <c r="X31" s="49">
        <v>-3.8E-4</v>
      </c>
      <c r="Y31" s="49">
        <v>0.0</v>
      </c>
      <c r="Z31" s="49">
        <v>3.55E-4</v>
      </c>
      <c r="AA31" s="49">
        <v>5.59E-4</v>
      </c>
      <c r="AB31" s="49">
        <v>7.9E-4</v>
      </c>
      <c r="AC31" s="49">
        <v>9.4E-4</v>
      </c>
      <c r="AD31" s="49">
        <v>0.001247</v>
      </c>
      <c r="AE31" s="49">
        <v>0.001675</v>
      </c>
      <c r="AF31" s="49">
        <v>0.00192</v>
      </c>
      <c r="AG31" s="49">
        <v>0.001748</v>
      </c>
      <c r="AH31" s="49">
        <v>0.001645</v>
      </c>
      <c r="AI31" s="49">
        <v>0.001424</v>
      </c>
      <c r="AJ31" s="49">
        <v>0.001267</v>
      </c>
      <c r="AK31" s="49">
        <v>0.00128</v>
      </c>
      <c r="AL31" s="49">
        <v>0.001197</v>
      </c>
    </row>
    <row r="32" ht="12.75" customHeight="1">
      <c r="A32" s="53">
        <v>-0.007606</v>
      </c>
      <c r="B32" s="49">
        <v>-0.007647</v>
      </c>
      <c r="C32" s="49">
        <v>-0.007634</v>
      </c>
      <c r="D32" s="49">
        <v>-0.007465</v>
      </c>
      <c r="E32" s="49">
        <v>-0.007289</v>
      </c>
      <c r="F32" s="49">
        <v>-0.007086</v>
      </c>
      <c r="G32" s="49">
        <v>-0.006718</v>
      </c>
      <c r="H32" s="49">
        <v>-0.006238</v>
      </c>
      <c r="I32" s="49">
        <v>-0.006142</v>
      </c>
      <c r="J32" s="49">
        <v>-0.006005</v>
      </c>
      <c r="K32" s="49">
        <v>-0.005776</v>
      </c>
      <c r="L32" s="49">
        <v>-0.005531</v>
      </c>
      <c r="M32" s="49">
        <v>-0.005242</v>
      </c>
      <c r="N32" s="49">
        <v>-0.004836</v>
      </c>
      <c r="O32" s="49">
        <v>-0.004152</v>
      </c>
      <c r="P32" s="49">
        <v>-0.003461</v>
      </c>
      <c r="Q32" s="49">
        <v>-0.003038</v>
      </c>
      <c r="R32" s="49">
        <v>-0.002662</v>
      </c>
      <c r="S32" s="49">
        <v>-0.002292</v>
      </c>
      <c r="T32" s="49">
        <v>-0.001972</v>
      </c>
      <c r="U32" s="49">
        <v>-0.001582</v>
      </c>
      <c r="V32" s="49">
        <v>-0.001283</v>
      </c>
      <c r="W32" s="49">
        <v>-8.37E-4</v>
      </c>
      <c r="X32" s="49">
        <v>-3.67E-4</v>
      </c>
      <c r="Y32" s="49">
        <v>0.0</v>
      </c>
      <c r="Z32" s="49">
        <v>2.81E-4</v>
      </c>
      <c r="AA32" s="49">
        <v>5.63E-4</v>
      </c>
      <c r="AB32" s="49">
        <v>7.27E-4</v>
      </c>
      <c r="AC32" s="49">
        <v>9.11E-4</v>
      </c>
      <c r="AD32" s="49">
        <v>0.001151</v>
      </c>
      <c r="AE32" s="49">
        <v>0.001616</v>
      </c>
      <c r="AF32" s="49">
        <v>0.001829</v>
      </c>
      <c r="AG32" s="49">
        <v>0.001749</v>
      </c>
      <c r="AH32" s="49">
        <v>0.001624</v>
      </c>
      <c r="AI32" s="49">
        <v>0.001385</v>
      </c>
      <c r="AJ32" s="49">
        <v>0.001303</v>
      </c>
      <c r="AK32" s="49">
        <v>0.001286</v>
      </c>
      <c r="AL32" s="49">
        <v>0.001167</v>
      </c>
    </row>
    <row r="33" ht="12.75" customHeight="1">
      <c r="A33" s="53">
        <v>-0.007478</v>
      </c>
      <c r="B33" s="49">
        <v>-0.007592</v>
      </c>
      <c r="C33" s="49">
        <v>-0.007536</v>
      </c>
      <c r="D33" s="49">
        <v>-0.007431</v>
      </c>
      <c r="E33" s="49">
        <v>-0.007163</v>
      </c>
      <c r="F33" s="49">
        <v>-0.006932</v>
      </c>
      <c r="G33" s="49">
        <v>-0.006672</v>
      </c>
      <c r="H33" s="49">
        <v>-0.006268</v>
      </c>
      <c r="I33" s="49">
        <v>-0.006107</v>
      </c>
      <c r="J33" s="49">
        <v>-0.005945</v>
      </c>
      <c r="K33" s="49">
        <v>-0.005765</v>
      </c>
      <c r="L33" s="49">
        <v>-0.005507</v>
      </c>
      <c r="M33" s="49">
        <v>-0.005237</v>
      </c>
      <c r="N33" s="49">
        <v>-0.004759</v>
      </c>
      <c r="O33" s="49">
        <v>-0.004102</v>
      </c>
      <c r="P33" s="49">
        <v>-0.003444</v>
      </c>
      <c r="Q33" s="49">
        <v>-0.002982</v>
      </c>
      <c r="R33" s="49">
        <v>-0.00265</v>
      </c>
      <c r="S33" s="49">
        <v>-0.002249</v>
      </c>
      <c r="T33" s="49">
        <v>-0.001936</v>
      </c>
      <c r="U33" s="49">
        <v>-0.001599</v>
      </c>
      <c r="V33" s="49">
        <v>-0.001256</v>
      </c>
      <c r="W33" s="49">
        <v>-8.52E-4</v>
      </c>
      <c r="X33" s="49">
        <v>-3.62E-4</v>
      </c>
      <c r="Y33" s="49">
        <v>0.0</v>
      </c>
      <c r="Z33" s="49">
        <v>3.02E-4</v>
      </c>
      <c r="AA33" s="49">
        <v>4.95E-4</v>
      </c>
      <c r="AB33" s="49">
        <v>7.18E-4</v>
      </c>
      <c r="AC33" s="49">
        <v>8.43E-4</v>
      </c>
      <c r="AD33" s="49">
        <v>0.001089</v>
      </c>
      <c r="AE33" s="49">
        <v>0.001515</v>
      </c>
      <c r="AF33" s="49">
        <v>0.001732</v>
      </c>
      <c r="AG33" s="49">
        <v>0.001643</v>
      </c>
      <c r="AH33" s="49">
        <v>0.001581</v>
      </c>
      <c r="AI33" s="49">
        <v>0.001326</v>
      </c>
      <c r="AJ33" s="49">
        <v>0.001217</v>
      </c>
      <c r="AK33" s="49">
        <v>0.001217</v>
      </c>
      <c r="AL33" s="49">
        <v>0.001135</v>
      </c>
    </row>
    <row r="34" ht="12.75" customHeight="1">
      <c r="A34" s="53">
        <v>-0.007133</v>
      </c>
      <c r="B34" s="49">
        <v>-0.007262</v>
      </c>
      <c r="C34" s="49">
        <v>-0.007242</v>
      </c>
      <c r="D34" s="49">
        <v>-0.007085</v>
      </c>
      <c r="E34" s="49">
        <v>-0.006913</v>
      </c>
      <c r="F34" s="49">
        <v>-0.006703</v>
      </c>
      <c r="G34" s="49">
        <v>-0.006453</v>
      </c>
      <c r="H34" s="49">
        <v>-0.005972</v>
      </c>
      <c r="I34" s="49">
        <v>-0.005843</v>
      </c>
      <c r="J34" s="49">
        <v>-0.00575</v>
      </c>
      <c r="K34" s="49">
        <v>-0.005518</v>
      </c>
      <c r="L34" s="49">
        <v>-0.005291</v>
      </c>
      <c r="M34" s="49">
        <v>-0.004964</v>
      </c>
      <c r="N34" s="49">
        <v>-0.004552</v>
      </c>
      <c r="O34" s="49">
        <v>-0.003907</v>
      </c>
      <c r="P34" s="49">
        <v>-0.003228</v>
      </c>
      <c r="Q34" s="49">
        <v>-0.00277</v>
      </c>
      <c r="R34" s="49">
        <v>-0.002463</v>
      </c>
      <c r="S34" s="49">
        <v>-0.002077</v>
      </c>
      <c r="T34" s="49">
        <v>-0.001807</v>
      </c>
      <c r="U34" s="49">
        <v>-0.001486</v>
      </c>
      <c r="V34" s="49">
        <v>-0.001169</v>
      </c>
      <c r="W34" s="49">
        <v>-7.8E-4</v>
      </c>
      <c r="X34" s="49">
        <v>-3.06E-4</v>
      </c>
      <c r="Y34" s="49">
        <v>0.0</v>
      </c>
      <c r="Z34" s="49">
        <v>2.95E-4</v>
      </c>
      <c r="AA34" s="49">
        <v>5.25E-4</v>
      </c>
      <c r="AB34" s="49">
        <v>6.63E-4</v>
      </c>
      <c r="AC34" s="49">
        <v>7.65E-4</v>
      </c>
      <c r="AD34" s="49">
        <v>0.001011</v>
      </c>
      <c r="AE34" s="49">
        <v>0.001425</v>
      </c>
      <c r="AF34" s="49">
        <v>0.0016</v>
      </c>
      <c r="AG34" s="49">
        <v>0.001573</v>
      </c>
      <c r="AH34" s="49">
        <v>0.001464</v>
      </c>
      <c r="AI34" s="49">
        <v>0.001262</v>
      </c>
      <c r="AJ34" s="49">
        <v>0.00115</v>
      </c>
      <c r="AK34" s="49">
        <v>0.001154</v>
      </c>
      <c r="AL34" s="49">
        <v>0.001061</v>
      </c>
    </row>
    <row r="35" ht="12.75" customHeight="1">
      <c r="A35" s="53">
        <v>-0.006638</v>
      </c>
      <c r="B35" s="49">
        <v>-0.006706</v>
      </c>
      <c r="C35" s="49">
        <v>-0.00671</v>
      </c>
      <c r="D35" s="49">
        <v>-0.006594</v>
      </c>
      <c r="E35" s="49">
        <v>-0.006387</v>
      </c>
      <c r="F35" s="49">
        <v>-0.006192</v>
      </c>
      <c r="G35" s="49">
        <v>-0.005872</v>
      </c>
      <c r="H35" s="49">
        <v>-0.00549</v>
      </c>
      <c r="I35" s="49">
        <v>-0.005335</v>
      </c>
      <c r="J35" s="49">
        <v>-0.005238</v>
      </c>
      <c r="K35" s="49">
        <v>-0.005061</v>
      </c>
      <c r="L35" s="49">
        <v>-0.004851</v>
      </c>
      <c r="M35" s="49">
        <v>-0.004622</v>
      </c>
      <c r="N35" s="49">
        <v>-0.00421</v>
      </c>
      <c r="O35" s="49">
        <v>-0.003528</v>
      </c>
      <c r="P35" s="49">
        <v>-0.002887</v>
      </c>
      <c r="Q35" s="49">
        <v>-0.002491</v>
      </c>
      <c r="R35" s="49">
        <v>-0.002163</v>
      </c>
      <c r="S35" s="49">
        <v>-0.001848</v>
      </c>
      <c r="T35" s="49">
        <v>-0.001613</v>
      </c>
      <c r="U35" s="49">
        <v>-0.001364</v>
      </c>
      <c r="V35" s="49">
        <v>-0.001076</v>
      </c>
      <c r="W35" s="49">
        <v>-6.97E-4</v>
      </c>
      <c r="X35" s="49">
        <v>-2.66E-4</v>
      </c>
      <c r="Y35" s="49">
        <v>0.0</v>
      </c>
      <c r="Z35" s="49">
        <v>2.54E-4</v>
      </c>
      <c r="AA35" s="49">
        <v>3.93E-4</v>
      </c>
      <c r="AB35" s="49">
        <v>5.4E-4</v>
      </c>
      <c r="AC35" s="49">
        <v>5.67E-4</v>
      </c>
      <c r="AD35" s="49">
        <v>7.82E-4</v>
      </c>
      <c r="AE35" s="49">
        <v>0.001142</v>
      </c>
      <c r="AF35" s="49">
        <v>0.001336</v>
      </c>
      <c r="AG35" s="49">
        <v>0.001331</v>
      </c>
      <c r="AH35" s="49">
        <v>0.001251</v>
      </c>
      <c r="AI35" s="49">
        <v>0.001039</v>
      </c>
      <c r="AJ35" s="49">
        <v>9.66E-4</v>
      </c>
      <c r="AK35" s="49">
        <v>9.14E-4</v>
      </c>
      <c r="AL35" s="49">
        <v>8.47E-4</v>
      </c>
    </row>
    <row r="36" ht="12.75" customHeight="1">
      <c r="A36" s="53">
        <v>-0.00624</v>
      </c>
      <c r="B36" s="49">
        <v>-0.006398</v>
      </c>
      <c r="C36" s="49">
        <v>-0.006366</v>
      </c>
      <c r="D36" s="49">
        <v>-0.006274</v>
      </c>
      <c r="E36" s="49">
        <v>-0.006048</v>
      </c>
      <c r="F36" s="49">
        <v>-0.005841</v>
      </c>
      <c r="G36" s="49">
        <v>-0.005632</v>
      </c>
      <c r="H36" s="49">
        <v>-0.005223</v>
      </c>
      <c r="I36" s="49">
        <v>-0.005088</v>
      </c>
      <c r="J36" s="49">
        <v>-0.004984</v>
      </c>
      <c r="K36" s="49">
        <v>-0.004849</v>
      </c>
      <c r="L36" s="49">
        <v>-0.004628</v>
      </c>
      <c r="M36" s="49">
        <v>-0.004353</v>
      </c>
      <c r="N36" s="49">
        <v>-0.003911</v>
      </c>
      <c r="O36" s="49">
        <v>-0.003299</v>
      </c>
      <c r="P36" s="49">
        <v>-0.002659</v>
      </c>
      <c r="Q36" s="49">
        <v>-0.002261</v>
      </c>
      <c r="R36" s="49">
        <v>-0.001943</v>
      </c>
      <c r="S36" s="49">
        <v>-0.001667</v>
      </c>
      <c r="T36" s="49">
        <v>-0.001492</v>
      </c>
      <c r="U36" s="49">
        <v>-0.001236</v>
      </c>
      <c r="V36" s="49">
        <v>-0.001015</v>
      </c>
      <c r="W36" s="49">
        <v>-6.65E-4</v>
      </c>
      <c r="X36" s="49">
        <v>-2.94E-4</v>
      </c>
      <c r="Y36" s="49">
        <v>0.0</v>
      </c>
      <c r="Z36" s="49">
        <v>2.04E-4</v>
      </c>
      <c r="AA36" s="49">
        <v>3.51E-4</v>
      </c>
      <c r="AB36" s="49">
        <v>4.4E-4</v>
      </c>
      <c r="AC36" s="49">
        <v>4.15E-4</v>
      </c>
      <c r="AD36" s="49">
        <v>5.67E-4</v>
      </c>
      <c r="AE36" s="49">
        <v>9.1E-4</v>
      </c>
      <c r="AF36" s="49">
        <v>0.001054</v>
      </c>
      <c r="AG36" s="49">
        <v>0.001023</v>
      </c>
      <c r="AH36" s="49">
        <v>9.4E-4</v>
      </c>
      <c r="AI36" s="49">
        <v>7.79E-4</v>
      </c>
      <c r="AJ36" s="49">
        <v>6.67E-4</v>
      </c>
      <c r="AK36" s="49">
        <v>6.34E-4</v>
      </c>
      <c r="AL36" s="49">
        <v>5.94E-4</v>
      </c>
    </row>
    <row r="37" ht="12.75" customHeight="1">
      <c r="A37" s="53">
        <v>-0.005893</v>
      </c>
      <c r="B37" s="49">
        <v>-0.00599</v>
      </c>
      <c r="C37" s="49">
        <v>-0.005977</v>
      </c>
      <c r="D37" s="49">
        <v>-0.005811</v>
      </c>
      <c r="E37" s="49">
        <v>-0.005675</v>
      </c>
      <c r="F37" s="49">
        <v>-0.005514</v>
      </c>
      <c r="G37" s="49">
        <v>-0.005229</v>
      </c>
      <c r="H37" s="49">
        <v>-0.004783</v>
      </c>
      <c r="I37" s="49">
        <v>-0.004656</v>
      </c>
      <c r="J37" s="49">
        <v>-0.004607</v>
      </c>
      <c r="K37" s="49">
        <v>-0.004412</v>
      </c>
      <c r="L37" s="49">
        <v>-0.004251</v>
      </c>
      <c r="M37" s="49">
        <v>-0.003966</v>
      </c>
      <c r="N37" s="49">
        <v>-0.003599</v>
      </c>
      <c r="O37" s="49">
        <v>-0.002943</v>
      </c>
      <c r="P37" s="49">
        <v>-0.002319</v>
      </c>
      <c r="Q37" s="49">
        <v>-0.001948</v>
      </c>
      <c r="R37" s="49">
        <v>-0.001685</v>
      </c>
      <c r="S37" s="49">
        <v>-0.001395</v>
      </c>
      <c r="T37" s="49">
        <v>-0.001268</v>
      </c>
      <c r="U37" s="49">
        <v>-0.001047</v>
      </c>
      <c r="V37" s="49">
        <v>-8.38E-4</v>
      </c>
      <c r="W37" s="49">
        <v>-5.42E-4</v>
      </c>
      <c r="X37" s="49">
        <v>-2.06E-4</v>
      </c>
      <c r="Y37" s="49">
        <v>0.0</v>
      </c>
      <c r="Z37" s="49">
        <v>1.6E-4</v>
      </c>
      <c r="AA37" s="49">
        <v>2.76E-4</v>
      </c>
      <c r="AB37" s="49">
        <v>3.32E-4</v>
      </c>
      <c r="AC37" s="49">
        <v>2.94E-4</v>
      </c>
      <c r="AD37" s="49">
        <v>3.99E-4</v>
      </c>
      <c r="AE37" s="49">
        <v>6.83E-4</v>
      </c>
      <c r="AF37" s="49">
        <v>7.85E-4</v>
      </c>
      <c r="AG37" s="49">
        <v>7.5E-4</v>
      </c>
      <c r="AH37" s="49">
        <v>6.95E-4</v>
      </c>
      <c r="AI37" s="49">
        <v>5.05E-4</v>
      </c>
      <c r="AJ37" s="49">
        <v>4.41E-4</v>
      </c>
      <c r="AK37" s="49">
        <v>3.82E-4</v>
      </c>
      <c r="AL37" s="49">
        <v>2.94E-4</v>
      </c>
    </row>
    <row r="38" ht="12.75" customHeight="1">
      <c r="A38" s="53">
        <v>-0.005277</v>
      </c>
      <c r="B38" s="49">
        <v>-0.005356</v>
      </c>
      <c r="C38" s="49">
        <v>-0.00536</v>
      </c>
      <c r="D38" s="49">
        <v>-0.005265</v>
      </c>
      <c r="E38" s="49">
        <v>-0.005068</v>
      </c>
      <c r="F38" s="49">
        <v>-0.004883</v>
      </c>
      <c r="G38" s="49">
        <v>-0.004629</v>
      </c>
      <c r="H38" s="49">
        <v>-0.004292</v>
      </c>
      <c r="I38" s="49">
        <v>-0.004145</v>
      </c>
      <c r="J38" s="49">
        <v>-0.004061</v>
      </c>
      <c r="K38" s="49">
        <v>-0.003941</v>
      </c>
      <c r="L38" s="49">
        <v>-0.00377</v>
      </c>
      <c r="M38" s="49">
        <v>-0.003578</v>
      </c>
      <c r="N38" s="49">
        <v>-0.003177</v>
      </c>
      <c r="O38" s="49">
        <v>-0.002578</v>
      </c>
      <c r="P38" s="49">
        <v>-0.002018</v>
      </c>
      <c r="Q38" s="49">
        <v>-0.001698</v>
      </c>
      <c r="R38" s="49">
        <v>-0.001435</v>
      </c>
      <c r="S38" s="49">
        <v>-0.001222</v>
      </c>
      <c r="T38" s="49">
        <v>-0.001094</v>
      </c>
      <c r="U38" s="49">
        <v>-9.15E-4</v>
      </c>
      <c r="V38" s="49">
        <v>-7.36E-4</v>
      </c>
      <c r="W38" s="49">
        <v>-4.65E-4</v>
      </c>
      <c r="X38" s="49">
        <v>-2.03E-4</v>
      </c>
      <c r="Y38" s="49">
        <v>0.0</v>
      </c>
      <c r="Z38" s="49">
        <v>1.24E-4</v>
      </c>
      <c r="AA38" s="49">
        <v>1.14E-4</v>
      </c>
      <c r="AB38" s="49">
        <v>1.83E-4</v>
      </c>
      <c r="AC38" s="49">
        <v>6.8E-5</v>
      </c>
      <c r="AD38" s="49">
        <v>1.51E-4</v>
      </c>
      <c r="AE38" s="49">
        <v>4.03E-4</v>
      </c>
      <c r="AF38" s="49">
        <v>4.43E-4</v>
      </c>
      <c r="AG38" s="49">
        <v>4.28E-4</v>
      </c>
      <c r="AH38" s="49">
        <v>3.21E-4</v>
      </c>
      <c r="AI38" s="49">
        <v>1.55E-4</v>
      </c>
      <c r="AJ38" s="49">
        <v>8.8E-5</v>
      </c>
      <c r="AK38" s="49">
        <v>3.2E-5</v>
      </c>
      <c r="AL38" s="49">
        <v>-2.7E-5</v>
      </c>
    </row>
    <row r="39" ht="12.75" customHeight="1">
      <c r="A39" s="53">
        <v>-0.004906</v>
      </c>
      <c r="B39" s="49">
        <v>-0.005053</v>
      </c>
      <c r="C39" s="49">
        <v>-0.005048</v>
      </c>
      <c r="D39" s="49">
        <v>-0.004942</v>
      </c>
      <c r="E39" s="49">
        <v>-0.004747</v>
      </c>
      <c r="F39" s="49">
        <v>-0.004574</v>
      </c>
      <c r="G39" s="49">
        <v>-0.004359</v>
      </c>
      <c r="H39" s="49">
        <v>-0.003972</v>
      </c>
      <c r="I39" s="49">
        <v>-0.003886</v>
      </c>
      <c r="J39" s="49">
        <v>-0.003826</v>
      </c>
      <c r="K39" s="49">
        <v>-0.00368</v>
      </c>
      <c r="L39" s="49">
        <v>-0.003548</v>
      </c>
      <c r="M39" s="49">
        <v>-0.003289</v>
      </c>
      <c r="N39" s="49">
        <v>-0.002922</v>
      </c>
      <c r="O39" s="49">
        <v>-0.002355</v>
      </c>
      <c r="P39" s="49">
        <v>-0.001846</v>
      </c>
      <c r="Q39" s="49">
        <v>-0.001469</v>
      </c>
      <c r="R39" s="49">
        <v>-0.001265</v>
      </c>
      <c r="S39" s="49">
        <v>-0.001048</v>
      </c>
      <c r="T39" s="49">
        <v>-9.4E-4</v>
      </c>
      <c r="U39" s="49">
        <v>-7.85E-4</v>
      </c>
      <c r="V39" s="49">
        <v>-6.49E-4</v>
      </c>
      <c r="W39" s="49">
        <v>-4.21E-4</v>
      </c>
      <c r="X39" s="49">
        <v>-1.77E-4</v>
      </c>
      <c r="Y39" s="49">
        <v>0.0</v>
      </c>
      <c r="Z39" s="49">
        <v>8.3E-5</v>
      </c>
      <c r="AA39" s="49">
        <v>8.0E-5</v>
      </c>
      <c r="AB39" s="49">
        <v>8.1E-5</v>
      </c>
      <c r="AC39" s="49">
        <v>-4.4E-5</v>
      </c>
      <c r="AD39" s="49">
        <v>-2.0E-6</v>
      </c>
      <c r="AE39" s="49">
        <v>1.8E-4</v>
      </c>
      <c r="AF39" s="49">
        <v>2.3E-4</v>
      </c>
      <c r="AG39" s="49">
        <v>7.9E-5</v>
      </c>
      <c r="AH39" s="49">
        <v>2.8E-5</v>
      </c>
      <c r="AI39" s="49">
        <v>-1.76E-4</v>
      </c>
      <c r="AJ39" s="49">
        <v>-2.67E-4</v>
      </c>
      <c r="AK39" s="49">
        <v>-2.97E-4</v>
      </c>
      <c r="AL39" s="49">
        <v>-3.67E-4</v>
      </c>
    </row>
    <row r="40" ht="12.75" customHeight="1">
      <c r="A40" s="53">
        <v>-0.004095</v>
      </c>
      <c r="B40" s="49">
        <v>-0.004181</v>
      </c>
      <c r="C40" s="49">
        <v>-0.004241</v>
      </c>
      <c r="D40" s="49">
        <v>-0.004115</v>
      </c>
      <c r="E40" s="49">
        <v>-0.004008</v>
      </c>
      <c r="F40" s="49">
        <v>-0.003871</v>
      </c>
      <c r="G40" s="49">
        <v>-0.003628</v>
      </c>
      <c r="H40" s="49">
        <v>-0.003248</v>
      </c>
      <c r="I40" s="49">
        <v>-0.003152</v>
      </c>
      <c r="J40" s="49">
        <v>-0.003125</v>
      </c>
      <c r="K40" s="49">
        <v>-0.003004</v>
      </c>
      <c r="L40" s="49">
        <v>-0.002902</v>
      </c>
      <c r="M40" s="49">
        <v>-0.00274</v>
      </c>
      <c r="N40" s="49">
        <v>-0.002448</v>
      </c>
      <c r="O40" s="49">
        <v>-0.001902</v>
      </c>
      <c r="P40" s="49">
        <v>-0.001433</v>
      </c>
      <c r="Q40" s="49">
        <v>-0.001165</v>
      </c>
      <c r="R40" s="49">
        <v>-9.77E-4</v>
      </c>
      <c r="S40" s="49">
        <v>-7.75E-4</v>
      </c>
      <c r="T40" s="49">
        <v>-6.93E-4</v>
      </c>
      <c r="U40" s="49">
        <v>-5.76E-4</v>
      </c>
      <c r="V40" s="49">
        <v>-4.84E-4</v>
      </c>
      <c r="W40" s="49">
        <v>-2.96E-4</v>
      </c>
      <c r="X40" s="49">
        <v>-1.2E-4</v>
      </c>
      <c r="Y40" s="49">
        <v>0.0</v>
      </c>
      <c r="Z40" s="49">
        <v>2.8E-5</v>
      </c>
      <c r="AA40" s="49">
        <v>2.2E-5</v>
      </c>
      <c r="AB40" s="49">
        <v>-3.9E-5</v>
      </c>
      <c r="AC40" s="49">
        <v>-1.88E-4</v>
      </c>
      <c r="AD40" s="49">
        <v>-1.72E-4</v>
      </c>
      <c r="AE40" s="49">
        <v>-4.6E-5</v>
      </c>
      <c r="AF40" s="49">
        <v>-3.4E-5</v>
      </c>
      <c r="AG40" s="49">
        <v>-1.86E-4</v>
      </c>
      <c r="AH40" s="49">
        <v>-2.91E-4</v>
      </c>
      <c r="AI40" s="49">
        <v>-4.79E-4</v>
      </c>
      <c r="AJ40" s="49">
        <v>-5.3E-4</v>
      </c>
      <c r="AK40" s="49">
        <v>-5.83E-4</v>
      </c>
      <c r="AL40" s="49">
        <v>-7.19E-4</v>
      </c>
    </row>
    <row r="41" ht="12.75" customHeight="1">
      <c r="A41" s="53">
        <v>-0.003881</v>
      </c>
      <c r="B41" s="49">
        <v>-0.004005</v>
      </c>
      <c r="C41" s="49">
        <v>-0.004025</v>
      </c>
      <c r="D41" s="49">
        <v>-0.003982</v>
      </c>
      <c r="E41" s="49">
        <v>-0.003811</v>
      </c>
      <c r="F41" s="49">
        <v>-0.003674</v>
      </c>
      <c r="G41" s="49">
        <v>-0.003435</v>
      </c>
      <c r="H41" s="49">
        <v>-0.003123</v>
      </c>
      <c r="I41" s="49">
        <v>-0.003048</v>
      </c>
      <c r="J41" s="49">
        <v>-0.002976</v>
      </c>
      <c r="K41" s="49">
        <v>-0.0029</v>
      </c>
      <c r="L41" s="49">
        <v>-0.002785</v>
      </c>
      <c r="M41" s="49">
        <v>-0.002633</v>
      </c>
      <c r="N41" s="49">
        <v>-0.002321</v>
      </c>
      <c r="O41" s="49">
        <v>-0.001822</v>
      </c>
      <c r="P41" s="49">
        <v>-0.001404</v>
      </c>
      <c r="Q41" s="49">
        <v>-0.001147</v>
      </c>
      <c r="R41" s="49">
        <v>-9.18E-4</v>
      </c>
      <c r="S41" s="49">
        <v>-7.49E-4</v>
      </c>
      <c r="T41" s="49">
        <v>-6.53E-4</v>
      </c>
      <c r="U41" s="49">
        <v>-5.52E-4</v>
      </c>
      <c r="V41" s="49">
        <v>-4.48E-4</v>
      </c>
      <c r="W41" s="49">
        <v>-2.76E-4</v>
      </c>
      <c r="X41" s="49">
        <v>-1.22E-4</v>
      </c>
      <c r="Y41" s="49">
        <v>0.0</v>
      </c>
      <c r="Z41" s="49">
        <v>2.2E-5</v>
      </c>
      <c r="AA41" s="49">
        <v>-5.6E-5</v>
      </c>
      <c r="AB41" s="49">
        <v>-1.26E-4</v>
      </c>
      <c r="AC41" s="49">
        <v>-2.9E-4</v>
      </c>
      <c r="AD41" s="49">
        <v>-3.04E-4</v>
      </c>
      <c r="AE41" s="49">
        <v>-1.43E-4</v>
      </c>
      <c r="AF41" s="49">
        <v>-2.0E-4</v>
      </c>
      <c r="AG41" s="49">
        <v>-3.68E-4</v>
      </c>
      <c r="AH41" s="49">
        <v>-4.51E-4</v>
      </c>
      <c r="AI41" s="49">
        <v>-6.66E-4</v>
      </c>
      <c r="AJ41" s="49">
        <v>-7.7E-4</v>
      </c>
      <c r="AK41" s="49">
        <v>-7.92E-4</v>
      </c>
      <c r="AL41" s="49">
        <v>-8.66E-4</v>
      </c>
    </row>
    <row r="42" ht="12.75" customHeight="1">
      <c r="A42" s="53">
        <v>-0.002707</v>
      </c>
      <c r="B42" s="49">
        <v>-0.002832</v>
      </c>
      <c r="C42" s="49">
        <v>-0.002907</v>
      </c>
      <c r="D42" s="49">
        <v>-0.002882</v>
      </c>
      <c r="E42" s="49">
        <v>-0.002752</v>
      </c>
      <c r="F42" s="49">
        <v>-0.002664</v>
      </c>
      <c r="G42" s="49">
        <v>-0.002439</v>
      </c>
      <c r="H42" s="49">
        <v>-0.002106</v>
      </c>
      <c r="I42" s="49">
        <v>-0.002066</v>
      </c>
      <c r="J42" s="49">
        <v>-0.002037</v>
      </c>
      <c r="K42" s="49">
        <v>-0.001931</v>
      </c>
      <c r="L42" s="49">
        <v>-0.001881</v>
      </c>
      <c r="M42" s="49">
        <v>-0.001796</v>
      </c>
      <c r="N42" s="49">
        <v>-0.001646</v>
      </c>
      <c r="O42" s="49">
        <v>-0.001198</v>
      </c>
      <c r="P42" s="49">
        <v>-0.001039</v>
      </c>
      <c r="Q42" s="49">
        <v>-9.37E-4</v>
      </c>
      <c r="R42" s="49">
        <v>-8.05E-4</v>
      </c>
      <c r="S42" s="49">
        <v>-7.14E-4</v>
      </c>
      <c r="T42" s="49">
        <v>-6.13E-4</v>
      </c>
      <c r="U42" s="49">
        <v>-5.22E-4</v>
      </c>
      <c r="V42" s="49">
        <v>-4.24E-4</v>
      </c>
      <c r="W42" s="49">
        <v>-2.66E-4</v>
      </c>
      <c r="X42" s="49">
        <v>-1.3E-4</v>
      </c>
      <c r="Y42" s="49">
        <v>0.0</v>
      </c>
      <c r="Z42" s="49">
        <v>1.19E-4</v>
      </c>
      <c r="AA42" s="49">
        <v>2.18E-4</v>
      </c>
      <c r="AB42" s="49">
        <v>3.6E-4</v>
      </c>
      <c r="AC42" s="49">
        <v>5.82E-4</v>
      </c>
      <c r="AD42" s="49">
        <v>7.94E-4</v>
      </c>
      <c r="AE42" s="49">
        <v>0.001153</v>
      </c>
      <c r="AF42" s="49">
        <v>0.001336</v>
      </c>
      <c r="AG42" s="49">
        <v>0.001388</v>
      </c>
      <c r="AH42" s="49">
        <v>0.001493</v>
      </c>
      <c r="AI42" s="49">
        <v>0.001478</v>
      </c>
      <c r="AJ42" s="49">
        <v>0.001501</v>
      </c>
      <c r="AK42" s="49">
        <v>0.001555</v>
      </c>
      <c r="AL42" s="49">
        <v>0.001571</v>
      </c>
    </row>
    <row r="43" ht="12.75" customHeight="1">
      <c r="A43" s="53">
        <v>-0.002819</v>
      </c>
      <c r="B43" s="49">
        <v>-0.002994</v>
      </c>
      <c r="C43" s="49">
        <v>-0.003032</v>
      </c>
      <c r="D43" s="49">
        <v>-0.003038</v>
      </c>
      <c r="E43" s="49">
        <v>-0.002919</v>
      </c>
      <c r="F43" s="49">
        <v>-0.002807</v>
      </c>
      <c r="G43" s="49">
        <v>-0.00264</v>
      </c>
      <c r="H43" s="49">
        <v>-0.002318</v>
      </c>
      <c r="I43" s="49">
        <v>-0.002239</v>
      </c>
      <c r="J43" s="49">
        <v>-0.002179</v>
      </c>
      <c r="K43" s="49">
        <v>-0.002101</v>
      </c>
      <c r="L43" s="49">
        <v>-0.001987</v>
      </c>
      <c r="M43" s="49">
        <v>-0.001891</v>
      </c>
      <c r="N43" s="49">
        <v>-0.001705</v>
      </c>
      <c r="O43" s="49">
        <v>-0.001296</v>
      </c>
      <c r="P43" s="49">
        <v>-0.00115</v>
      </c>
      <c r="Q43" s="49">
        <v>-0.001018</v>
      </c>
      <c r="R43" s="49">
        <v>-8.94E-4</v>
      </c>
      <c r="S43" s="49">
        <v>-8.01E-4</v>
      </c>
      <c r="T43" s="49">
        <v>-6.6E-4</v>
      </c>
      <c r="U43" s="49">
        <v>-5.86E-4</v>
      </c>
      <c r="V43" s="49">
        <v>-5.07E-4</v>
      </c>
      <c r="W43" s="49">
        <v>-3.39E-4</v>
      </c>
      <c r="X43" s="49">
        <v>-1.54E-4</v>
      </c>
      <c r="Y43" s="49">
        <v>0.0</v>
      </c>
      <c r="Z43" s="49">
        <v>1.05E-4</v>
      </c>
      <c r="AA43" s="49">
        <v>1.64E-4</v>
      </c>
      <c r="AB43" s="49">
        <v>2.97E-4</v>
      </c>
      <c r="AC43" s="49">
        <v>4.63E-4</v>
      </c>
      <c r="AD43" s="49">
        <v>7.09E-4</v>
      </c>
      <c r="AE43" s="49">
        <v>0.001044</v>
      </c>
      <c r="AF43" s="49">
        <v>0.001218</v>
      </c>
      <c r="AG43" s="49">
        <v>0.001273</v>
      </c>
      <c r="AH43" s="49">
        <v>0.001358</v>
      </c>
      <c r="AI43" s="49">
        <v>0.001353</v>
      </c>
      <c r="AJ43" s="49">
        <v>0.001382</v>
      </c>
      <c r="AK43" s="49">
        <v>0.001428</v>
      </c>
      <c r="AL43" s="49">
        <v>0.001484</v>
      </c>
    </row>
    <row r="44" ht="12.75" customHeight="1">
      <c r="A44" s="53">
        <v>-0.002855</v>
      </c>
      <c r="B44" s="49">
        <v>-0.002999</v>
      </c>
      <c r="C44" s="49">
        <v>-0.003081</v>
      </c>
      <c r="D44" s="49">
        <v>-0.003008</v>
      </c>
      <c r="E44" s="49">
        <v>-0.00296</v>
      </c>
      <c r="F44" s="49">
        <v>-0.002849</v>
      </c>
      <c r="G44" s="49">
        <v>-0.002665</v>
      </c>
      <c r="H44" s="49">
        <v>-0.002292</v>
      </c>
      <c r="I44" s="49">
        <v>-0.002285</v>
      </c>
      <c r="J44" s="49">
        <v>-0.002236</v>
      </c>
      <c r="K44" s="49">
        <v>-0.002151</v>
      </c>
      <c r="L44" s="49">
        <v>-0.00207</v>
      </c>
      <c r="M44" s="49">
        <v>-0.001926</v>
      </c>
      <c r="N44" s="49">
        <v>-0.001791</v>
      </c>
      <c r="O44" s="49">
        <v>-0.001329</v>
      </c>
      <c r="P44" s="49">
        <v>-0.001167</v>
      </c>
      <c r="Q44" s="49">
        <v>-0.001036</v>
      </c>
      <c r="R44" s="49">
        <v>-8.92E-4</v>
      </c>
      <c r="S44" s="49">
        <v>-7.67E-4</v>
      </c>
      <c r="T44" s="49">
        <v>-6.76E-4</v>
      </c>
      <c r="U44" s="49">
        <v>-5.37E-4</v>
      </c>
      <c r="V44" s="49">
        <v>-4.57E-4</v>
      </c>
      <c r="W44" s="49">
        <v>-3.06E-4</v>
      </c>
      <c r="X44" s="49">
        <v>-1.13E-4</v>
      </c>
      <c r="Y44" s="49">
        <v>0.0</v>
      </c>
      <c r="Z44" s="49">
        <v>1.2E-4</v>
      </c>
      <c r="AA44" s="49">
        <v>1.97E-4</v>
      </c>
      <c r="AB44" s="49">
        <v>2.95E-4</v>
      </c>
      <c r="AC44" s="49">
        <v>4.62E-4</v>
      </c>
      <c r="AD44" s="49">
        <v>6.93E-4</v>
      </c>
      <c r="AE44" s="49">
        <v>0.001038</v>
      </c>
      <c r="AF44" s="49">
        <v>0.001139</v>
      </c>
      <c r="AG44" s="49">
        <v>0.001206</v>
      </c>
      <c r="AH44" s="49">
        <v>0.001277</v>
      </c>
      <c r="AI44" s="49">
        <v>0.001263</v>
      </c>
      <c r="AJ44" s="49">
        <v>0.001327</v>
      </c>
      <c r="AK44" s="49">
        <v>0.001411</v>
      </c>
      <c r="AL44" s="49">
        <v>0.001416</v>
      </c>
    </row>
    <row r="45" ht="12.75" customHeight="1">
      <c r="A45" s="53">
        <v>-0.003086</v>
      </c>
      <c r="B45" s="49">
        <v>-0.003178</v>
      </c>
      <c r="C45" s="49">
        <v>-0.003164</v>
      </c>
      <c r="D45" s="49">
        <v>-0.003125</v>
      </c>
      <c r="E45" s="49">
        <v>-0.003032</v>
      </c>
      <c r="F45" s="49">
        <v>-0.002906</v>
      </c>
      <c r="G45" s="49">
        <v>-0.002682</v>
      </c>
      <c r="H45" s="49">
        <v>-0.002392</v>
      </c>
      <c r="I45" s="49">
        <v>-0.00232</v>
      </c>
      <c r="J45" s="49">
        <v>-0.002254</v>
      </c>
      <c r="K45" s="49">
        <v>-0.00217</v>
      </c>
      <c r="L45" s="49">
        <v>-0.00209</v>
      </c>
      <c r="M45" s="49">
        <v>-0.002008</v>
      </c>
      <c r="N45" s="49">
        <v>-0.001822</v>
      </c>
      <c r="O45" s="49">
        <v>-0.001324</v>
      </c>
      <c r="P45" s="49">
        <v>-0.00118</v>
      </c>
      <c r="Q45" s="49">
        <v>-0.001068</v>
      </c>
      <c r="R45" s="49">
        <v>-9.59E-4</v>
      </c>
      <c r="S45" s="49">
        <v>-8.23E-4</v>
      </c>
      <c r="T45" s="49">
        <v>-6.81E-4</v>
      </c>
      <c r="U45" s="49">
        <v>-5.69E-4</v>
      </c>
      <c r="V45" s="49">
        <v>-4.89E-4</v>
      </c>
      <c r="W45" s="49">
        <v>-3.11E-4</v>
      </c>
      <c r="X45" s="49">
        <v>-1.3E-4</v>
      </c>
      <c r="Y45" s="49">
        <v>0.0</v>
      </c>
      <c r="Z45" s="49">
        <v>1.17E-4</v>
      </c>
      <c r="AA45" s="49">
        <v>1.65E-4</v>
      </c>
      <c r="AB45" s="49">
        <v>2.9E-4</v>
      </c>
      <c r="AC45" s="49">
        <v>3.99E-4</v>
      </c>
      <c r="AD45" s="49">
        <v>6.04E-4</v>
      </c>
      <c r="AE45" s="49">
        <v>9.48E-4</v>
      </c>
      <c r="AF45" s="49">
        <v>0.001067</v>
      </c>
      <c r="AG45" s="49">
        <v>0.001156</v>
      </c>
      <c r="AH45" s="49">
        <v>0.001247</v>
      </c>
      <c r="AI45" s="49">
        <v>0.001253</v>
      </c>
      <c r="AJ45" s="49">
        <v>0.001266</v>
      </c>
      <c r="AK45" s="49">
        <v>0.001325</v>
      </c>
      <c r="AL45" s="49">
        <v>0.001347</v>
      </c>
    </row>
    <row r="46" ht="12.75" customHeight="1">
      <c r="A46" s="53">
        <v>-0.003112</v>
      </c>
      <c r="B46" s="49">
        <v>-0.003281</v>
      </c>
      <c r="C46" s="49">
        <v>-0.003317</v>
      </c>
      <c r="D46" s="49">
        <v>-0.003302</v>
      </c>
      <c r="E46" s="49">
        <v>-0.003176</v>
      </c>
      <c r="F46" s="49">
        <v>-0.003058</v>
      </c>
      <c r="G46" s="49">
        <v>-0.002878</v>
      </c>
      <c r="H46" s="49">
        <v>-0.002527</v>
      </c>
      <c r="I46" s="49">
        <v>-0.002497</v>
      </c>
      <c r="J46" s="49">
        <v>-0.002434</v>
      </c>
      <c r="K46" s="49">
        <v>-0.002355</v>
      </c>
      <c r="L46" s="49">
        <v>-0.002271</v>
      </c>
      <c r="M46" s="49">
        <v>-0.002124</v>
      </c>
      <c r="N46" s="49">
        <v>-0.001932</v>
      </c>
      <c r="O46" s="49">
        <v>-0.001553</v>
      </c>
      <c r="P46" s="49">
        <v>-0.001404</v>
      </c>
      <c r="Q46" s="49">
        <v>-0.00125</v>
      </c>
      <c r="R46" s="49">
        <v>-0.001082</v>
      </c>
      <c r="S46" s="49">
        <v>-9.49E-4</v>
      </c>
      <c r="T46" s="49">
        <v>-7.73E-4</v>
      </c>
      <c r="U46" s="49">
        <v>-6.44E-4</v>
      </c>
      <c r="V46" s="49">
        <v>-5.41E-4</v>
      </c>
      <c r="W46" s="49">
        <v>-3.36E-4</v>
      </c>
      <c r="X46" s="49">
        <v>-1.39E-4</v>
      </c>
      <c r="Y46" s="49">
        <v>0.0</v>
      </c>
      <c r="Z46" s="49">
        <v>1.05E-4</v>
      </c>
      <c r="AA46" s="49">
        <v>1.71E-4</v>
      </c>
      <c r="AB46" s="49">
        <v>2.73E-4</v>
      </c>
      <c r="AC46" s="49">
        <v>3.88E-4</v>
      </c>
      <c r="AD46" s="49">
        <v>5.86E-4</v>
      </c>
      <c r="AE46" s="49">
        <v>9.08E-4</v>
      </c>
      <c r="AF46" s="49">
        <v>0.001035</v>
      </c>
      <c r="AG46" s="49">
        <v>0.001109</v>
      </c>
      <c r="AH46" s="49">
        <v>0.001213</v>
      </c>
      <c r="AI46" s="49">
        <v>0.001135</v>
      </c>
      <c r="AJ46" s="49">
        <v>0.001184</v>
      </c>
      <c r="AK46" s="49">
        <v>0.001243</v>
      </c>
      <c r="AL46" s="49">
        <v>0.001283</v>
      </c>
    </row>
    <row r="47" ht="12.75" customHeight="1">
      <c r="A47" s="53">
        <v>-0.003166</v>
      </c>
      <c r="B47" s="49">
        <v>-0.003262</v>
      </c>
      <c r="C47" s="49">
        <v>-0.003302</v>
      </c>
      <c r="D47" s="49">
        <v>-0.003222</v>
      </c>
      <c r="E47" s="49">
        <v>-0.003165</v>
      </c>
      <c r="F47" s="49">
        <v>-0.003044</v>
      </c>
      <c r="G47" s="49">
        <v>-0.002828</v>
      </c>
      <c r="H47" s="49">
        <v>-0.002459</v>
      </c>
      <c r="I47" s="49">
        <v>-0.002413</v>
      </c>
      <c r="J47" s="49">
        <v>-0.002389</v>
      </c>
      <c r="K47" s="49">
        <v>-0.002265</v>
      </c>
      <c r="L47" s="49">
        <v>-0.002189</v>
      </c>
      <c r="M47" s="49">
        <v>-0.002078</v>
      </c>
      <c r="N47" s="49">
        <v>-0.001932</v>
      </c>
      <c r="O47" s="49">
        <v>-0.001492</v>
      </c>
      <c r="P47" s="49">
        <v>-0.001329</v>
      </c>
      <c r="Q47" s="49">
        <v>-0.001184</v>
      </c>
      <c r="R47" s="49">
        <v>-0.001025</v>
      </c>
      <c r="S47" s="49">
        <v>-8.68E-4</v>
      </c>
      <c r="T47" s="49">
        <v>-7.16E-4</v>
      </c>
      <c r="U47" s="49">
        <v>-6.13E-4</v>
      </c>
      <c r="V47" s="49">
        <v>-4.7E-4</v>
      </c>
      <c r="W47" s="49">
        <v>-2.96E-4</v>
      </c>
      <c r="X47" s="49">
        <v>-7.3E-5</v>
      </c>
      <c r="Y47" s="49">
        <v>0.0</v>
      </c>
      <c r="Z47" s="49">
        <v>1.11E-4</v>
      </c>
      <c r="AA47" s="49">
        <v>1.84E-4</v>
      </c>
      <c r="AB47" s="49">
        <v>2.88E-4</v>
      </c>
      <c r="AC47" s="49">
        <v>3.91E-4</v>
      </c>
      <c r="AD47" s="49">
        <v>5.57E-4</v>
      </c>
      <c r="AE47" s="49">
        <v>8.48E-4</v>
      </c>
      <c r="AF47" s="49">
        <v>9.95E-4</v>
      </c>
      <c r="AG47" s="49">
        <v>0.001016</v>
      </c>
      <c r="AH47" s="49">
        <v>0.001089</v>
      </c>
      <c r="AI47" s="49">
        <v>0.001057</v>
      </c>
      <c r="AJ47" s="49">
        <v>0.001092</v>
      </c>
      <c r="AK47" s="49">
        <v>0.001189</v>
      </c>
      <c r="AL47" s="49">
        <v>0.001165</v>
      </c>
    </row>
    <row r="48" ht="12.75" customHeight="1">
      <c r="A48" s="53">
        <v>-0.003248</v>
      </c>
      <c r="B48" s="49">
        <v>-0.003359</v>
      </c>
      <c r="C48" s="49">
        <v>-0.003397</v>
      </c>
      <c r="D48" s="49">
        <v>-0.003403</v>
      </c>
      <c r="E48" s="49">
        <v>-0.003257</v>
      </c>
      <c r="F48" s="49">
        <v>-0.003117</v>
      </c>
      <c r="G48" s="49">
        <v>-0.002912</v>
      </c>
      <c r="H48" s="49">
        <v>-0.002604</v>
      </c>
      <c r="I48" s="49">
        <v>-0.002505</v>
      </c>
      <c r="J48" s="49">
        <v>-0.002443</v>
      </c>
      <c r="K48" s="49">
        <v>-0.002359</v>
      </c>
      <c r="L48" s="49">
        <v>-0.002288</v>
      </c>
      <c r="M48" s="49">
        <v>-0.002187</v>
      </c>
      <c r="N48" s="49">
        <v>-0.001967</v>
      </c>
      <c r="O48" s="49">
        <v>-0.00157</v>
      </c>
      <c r="P48" s="49">
        <v>-0.001414</v>
      </c>
      <c r="Q48" s="49">
        <v>-0.001284</v>
      </c>
      <c r="R48" s="49">
        <v>-0.001127</v>
      </c>
      <c r="S48" s="49">
        <v>-9.43E-4</v>
      </c>
      <c r="T48" s="49">
        <v>-7.89E-4</v>
      </c>
      <c r="U48" s="49">
        <v>-6.53E-4</v>
      </c>
      <c r="V48" s="49">
        <v>-5.34E-4</v>
      </c>
      <c r="W48" s="49">
        <v>-3.1E-4</v>
      </c>
      <c r="X48" s="49">
        <v>-9.7E-5</v>
      </c>
      <c r="Y48" s="49">
        <v>0.0</v>
      </c>
      <c r="Z48" s="49">
        <v>9.1E-5</v>
      </c>
      <c r="AA48" s="49">
        <v>1.86E-4</v>
      </c>
      <c r="AB48" s="49">
        <v>2.95E-4</v>
      </c>
      <c r="AC48" s="49">
        <v>3.65E-4</v>
      </c>
      <c r="AD48" s="49">
        <v>5.43E-4</v>
      </c>
      <c r="AE48" s="49">
        <v>8.3E-4</v>
      </c>
      <c r="AF48" s="49">
        <v>9.82E-4</v>
      </c>
      <c r="AG48" s="49">
        <v>0.001025</v>
      </c>
      <c r="AH48" s="49">
        <v>0.001109</v>
      </c>
      <c r="AI48" s="49">
        <v>0.001065</v>
      </c>
      <c r="AJ48" s="49">
        <v>0.001087</v>
      </c>
      <c r="AK48" s="49">
        <v>0.001127</v>
      </c>
      <c r="AL48" s="49">
        <v>0.001149</v>
      </c>
    </row>
    <row r="49" ht="12.75" customHeight="1">
      <c r="A49" s="53">
        <v>-0.003282</v>
      </c>
      <c r="B49" s="49">
        <v>-0.003422</v>
      </c>
      <c r="C49" s="49">
        <v>-0.003425</v>
      </c>
      <c r="D49" s="49">
        <v>-0.003352</v>
      </c>
      <c r="E49" s="49">
        <v>-0.003257</v>
      </c>
      <c r="F49" s="49">
        <v>-0.00313</v>
      </c>
      <c r="G49" s="49">
        <v>-0.002961</v>
      </c>
      <c r="H49" s="49">
        <v>-0.002583</v>
      </c>
      <c r="I49" s="49">
        <v>-0.002541</v>
      </c>
      <c r="J49" s="49">
        <v>-0.002512</v>
      </c>
      <c r="K49" s="49">
        <v>-0.00242</v>
      </c>
      <c r="L49" s="49">
        <v>-0.002301</v>
      </c>
      <c r="M49" s="49">
        <v>-0.002156</v>
      </c>
      <c r="N49" s="49">
        <v>-0.001979</v>
      </c>
      <c r="O49" s="49">
        <v>-0.001627</v>
      </c>
      <c r="P49" s="49">
        <v>-0.001475</v>
      </c>
      <c r="Q49" s="49">
        <v>-0.001316</v>
      </c>
      <c r="R49" s="49">
        <v>-0.00115</v>
      </c>
      <c r="S49" s="49">
        <v>-9.61E-4</v>
      </c>
      <c r="T49" s="49">
        <v>-8.03E-4</v>
      </c>
      <c r="U49" s="49">
        <v>-6.58E-4</v>
      </c>
      <c r="V49" s="49">
        <v>-5.34E-4</v>
      </c>
      <c r="W49" s="49">
        <v>-3.32E-4</v>
      </c>
      <c r="X49" s="49">
        <v>-9.3E-5</v>
      </c>
      <c r="Y49" s="49">
        <v>0.0</v>
      </c>
      <c r="Z49" s="49">
        <v>1.3E-4</v>
      </c>
      <c r="AA49" s="49">
        <v>1.86E-4</v>
      </c>
      <c r="AB49" s="49">
        <v>2.57E-4</v>
      </c>
      <c r="AC49" s="49">
        <v>3.29E-4</v>
      </c>
      <c r="AD49" s="49">
        <v>5.2E-4</v>
      </c>
      <c r="AE49" s="49">
        <v>8.1E-4</v>
      </c>
      <c r="AF49" s="49">
        <v>9.1E-4</v>
      </c>
      <c r="AG49" s="49">
        <v>9.64E-4</v>
      </c>
      <c r="AH49" s="49">
        <v>0.00101</v>
      </c>
      <c r="AI49" s="49">
        <v>9.7E-4</v>
      </c>
      <c r="AJ49" s="49">
        <v>0.001005</v>
      </c>
      <c r="AK49" s="49">
        <v>0.001068</v>
      </c>
      <c r="AL49" s="49">
        <v>0.001069</v>
      </c>
    </row>
    <row r="50" ht="12.75" customHeight="1">
      <c r="A50" s="53">
        <v>-0.003453</v>
      </c>
      <c r="B50" s="49">
        <v>-0.003516</v>
      </c>
      <c r="C50" s="49">
        <v>-0.003532</v>
      </c>
      <c r="D50" s="49">
        <v>-0.003458</v>
      </c>
      <c r="E50" s="49">
        <v>-0.003358</v>
      </c>
      <c r="F50" s="49">
        <v>-0.003208</v>
      </c>
      <c r="G50" s="49">
        <v>-0.002976</v>
      </c>
      <c r="H50" s="49">
        <v>-0.002623</v>
      </c>
      <c r="I50" s="49">
        <v>-0.002552</v>
      </c>
      <c r="J50" s="49">
        <v>-0.002496</v>
      </c>
      <c r="K50" s="49">
        <v>-0.002395</v>
      </c>
      <c r="L50" s="49">
        <v>-0.002302</v>
      </c>
      <c r="M50" s="49">
        <v>-0.002197</v>
      </c>
      <c r="N50" s="49">
        <v>-0.002039</v>
      </c>
      <c r="O50" s="49">
        <v>-0.001636</v>
      </c>
      <c r="P50" s="49">
        <v>-0.00149</v>
      </c>
      <c r="Q50" s="49">
        <v>-0.001323</v>
      </c>
      <c r="R50" s="49">
        <v>-0.001175</v>
      </c>
      <c r="S50" s="49">
        <v>-9.89E-4</v>
      </c>
      <c r="T50" s="49">
        <v>-8.19E-4</v>
      </c>
      <c r="U50" s="49">
        <v>-6.73E-4</v>
      </c>
      <c r="V50" s="49">
        <v>-5.14E-4</v>
      </c>
      <c r="W50" s="49">
        <v>-3.03E-4</v>
      </c>
      <c r="X50" s="49">
        <v>-7.8E-5</v>
      </c>
      <c r="Y50" s="49">
        <v>0.0</v>
      </c>
      <c r="Z50" s="49">
        <v>1.16E-4</v>
      </c>
      <c r="AA50" s="49">
        <v>1.73E-4</v>
      </c>
      <c r="AB50" s="49">
        <v>2.77E-4</v>
      </c>
      <c r="AC50" s="49">
        <v>3.4E-4</v>
      </c>
      <c r="AD50" s="49">
        <v>5.33E-4</v>
      </c>
      <c r="AE50" s="49">
        <v>7.95E-4</v>
      </c>
      <c r="AF50" s="49">
        <v>9.44E-4</v>
      </c>
      <c r="AG50" s="49">
        <v>9.5E-4</v>
      </c>
      <c r="AH50" s="49">
        <v>0.001053</v>
      </c>
      <c r="AI50" s="49">
        <v>0.001023</v>
      </c>
      <c r="AJ50" s="49">
        <v>0.001038</v>
      </c>
      <c r="AK50" s="49">
        <v>0.001122</v>
      </c>
      <c r="AL50" s="49">
        <v>0.0011</v>
      </c>
    </row>
    <row r="51" ht="12.75" customHeight="1">
      <c r="A51" s="53">
        <v>-0.003521</v>
      </c>
      <c r="B51" s="49">
        <v>-0.003621</v>
      </c>
      <c r="C51" s="49">
        <v>-0.00361</v>
      </c>
      <c r="D51" s="49">
        <v>-0.003572</v>
      </c>
      <c r="E51" s="49">
        <v>-0.003414</v>
      </c>
      <c r="F51" s="49">
        <v>-0.003256</v>
      </c>
      <c r="G51" s="49">
        <v>-0.003061</v>
      </c>
      <c r="H51" s="49">
        <v>-0.002743</v>
      </c>
      <c r="I51" s="49">
        <v>-0.00265</v>
      </c>
      <c r="J51" s="49">
        <v>-0.002588</v>
      </c>
      <c r="K51" s="49">
        <v>-0.002491</v>
      </c>
      <c r="L51" s="49">
        <v>-0.00238</v>
      </c>
      <c r="M51" s="49">
        <v>-0.002266</v>
      </c>
      <c r="N51" s="49">
        <v>-0.002058</v>
      </c>
      <c r="O51" s="49">
        <v>-0.001704</v>
      </c>
      <c r="P51" s="49">
        <v>-0.001582</v>
      </c>
      <c r="Q51" s="49">
        <v>-0.001428</v>
      </c>
      <c r="R51" s="49">
        <v>-0.001231</v>
      </c>
      <c r="S51" s="49">
        <v>-0.001034</v>
      </c>
      <c r="T51" s="49">
        <v>-8.69E-4</v>
      </c>
      <c r="U51" s="49">
        <v>-6.94E-4</v>
      </c>
      <c r="V51" s="49">
        <v>-5.48E-4</v>
      </c>
      <c r="W51" s="49">
        <v>-3.16E-4</v>
      </c>
      <c r="X51" s="49">
        <v>-1.06E-4</v>
      </c>
      <c r="Y51" s="49">
        <v>0.0</v>
      </c>
      <c r="Z51" s="49">
        <v>1.5E-4</v>
      </c>
      <c r="AA51" s="49">
        <v>1.86E-4</v>
      </c>
      <c r="AB51" s="49">
        <v>2.88E-4</v>
      </c>
      <c r="AC51" s="49">
        <v>3.73E-4</v>
      </c>
      <c r="AD51" s="49">
        <v>5.6E-4</v>
      </c>
      <c r="AE51" s="49">
        <v>8.39E-4</v>
      </c>
      <c r="AF51" s="49">
        <v>9.56E-4</v>
      </c>
      <c r="AG51" s="49">
        <v>0.001009</v>
      </c>
      <c r="AH51" s="49">
        <v>0.0011</v>
      </c>
      <c r="AI51" s="49">
        <v>0.001016</v>
      </c>
      <c r="AJ51" s="49">
        <v>0.00108</v>
      </c>
      <c r="AK51" s="49">
        <v>0.001119</v>
      </c>
      <c r="AL51" s="49">
        <v>0.001134</v>
      </c>
    </row>
    <row r="52" ht="12.75" customHeight="1">
      <c r="A52" s="53">
        <v>-0.003615</v>
      </c>
      <c r="B52" s="49">
        <v>-0.003706</v>
      </c>
      <c r="C52" s="49">
        <v>-0.003713</v>
      </c>
      <c r="D52" s="49">
        <v>-0.00361</v>
      </c>
      <c r="E52" s="49">
        <v>-0.003507</v>
      </c>
      <c r="F52" s="49">
        <v>-0.003349</v>
      </c>
      <c r="G52" s="49">
        <v>-0.003156</v>
      </c>
      <c r="H52" s="49">
        <v>-0.002794</v>
      </c>
      <c r="I52" s="49">
        <v>-0.002726</v>
      </c>
      <c r="J52" s="49">
        <v>-0.002685</v>
      </c>
      <c r="K52" s="49">
        <v>-0.002557</v>
      </c>
      <c r="L52" s="49">
        <v>-0.002479</v>
      </c>
      <c r="M52" s="49">
        <v>-0.002322</v>
      </c>
      <c r="N52" s="49">
        <v>-0.002144</v>
      </c>
      <c r="O52" s="49">
        <v>-0.001777</v>
      </c>
      <c r="P52" s="49">
        <v>-0.001623</v>
      </c>
      <c r="Q52" s="49">
        <v>-0.001437</v>
      </c>
      <c r="R52" s="49">
        <v>-0.00129</v>
      </c>
      <c r="S52" s="49">
        <v>-0.001079</v>
      </c>
      <c r="T52" s="49">
        <v>-9.11E-4</v>
      </c>
      <c r="U52" s="49">
        <v>-7.22E-4</v>
      </c>
      <c r="V52" s="49">
        <v>-5.63E-4</v>
      </c>
      <c r="W52" s="49">
        <v>-3.36E-4</v>
      </c>
      <c r="X52" s="49">
        <v>-1.22E-4</v>
      </c>
      <c r="Y52" s="49">
        <v>0.0</v>
      </c>
      <c r="Z52" s="49">
        <v>1.42E-4</v>
      </c>
      <c r="AA52" s="49">
        <v>1.79E-4</v>
      </c>
      <c r="AB52" s="49">
        <v>2.81E-4</v>
      </c>
      <c r="AC52" s="49">
        <v>3.85E-4</v>
      </c>
      <c r="AD52" s="49">
        <v>5.47E-4</v>
      </c>
      <c r="AE52" s="49">
        <v>8.37E-4</v>
      </c>
      <c r="AF52" s="49">
        <v>9.33E-4</v>
      </c>
      <c r="AG52" s="49">
        <v>9.59E-4</v>
      </c>
      <c r="AH52" s="49">
        <v>0.001045</v>
      </c>
      <c r="AI52" s="49">
        <v>0.001002</v>
      </c>
      <c r="AJ52" s="49">
        <v>0.001059</v>
      </c>
      <c r="AK52" s="49">
        <v>0.00111</v>
      </c>
      <c r="AL52" s="49">
        <v>0.001115</v>
      </c>
    </row>
    <row r="53" ht="12.75" customHeight="1">
      <c r="A53" s="53">
        <v>-0.003724</v>
      </c>
      <c r="B53" s="49">
        <v>-0.003756</v>
      </c>
      <c r="C53" s="49">
        <v>-0.003753</v>
      </c>
      <c r="D53" s="49">
        <v>-0.003687</v>
      </c>
      <c r="E53" s="49">
        <v>-0.003562</v>
      </c>
      <c r="F53" s="49">
        <v>-0.003413</v>
      </c>
      <c r="G53" s="49">
        <v>-0.003161</v>
      </c>
      <c r="H53" s="49">
        <v>-0.002853</v>
      </c>
      <c r="I53" s="49">
        <v>-0.002739</v>
      </c>
      <c r="J53" s="49">
        <v>-0.00268</v>
      </c>
      <c r="K53" s="49">
        <v>-0.002566</v>
      </c>
      <c r="L53" s="49">
        <v>-0.002466</v>
      </c>
      <c r="M53" s="49">
        <v>-0.002343</v>
      </c>
      <c r="N53" s="49">
        <v>-0.002132</v>
      </c>
      <c r="O53" s="49">
        <v>-0.00175</v>
      </c>
      <c r="P53" s="49">
        <v>-0.0016</v>
      </c>
      <c r="Q53" s="49">
        <v>-0.001473</v>
      </c>
      <c r="R53" s="49">
        <v>-0.001268</v>
      </c>
      <c r="S53" s="49">
        <v>-0.00109</v>
      </c>
      <c r="T53" s="49">
        <v>-8.9E-4</v>
      </c>
      <c r="U53" s="49">
        <v>-7.28E-4</v>
      </c>
      <c r="V53" s="49">
        <v>-5.48E-4</v>
      </c>
      <c r="W53" s="49">
        <v>-2.99E-4</v>
      </c>
      <c r="X53" s="49">
        <v>-9.2E-5</v>
      </c>
      <c r="Y53" s="49">
        <v>0.0</v>
      </c>
      <c r="Z53" s="49">
        <v>1.52E-4</v>
      </c>
      <c r="AA53" s="49">
        <v>2.12E-4</v>
      </c>
      <c r="AB53" s="49">
        <v>3.73E-4</v>
      </c>
      <c r="AC53" s="49">
        <v>4.2E-4</v>
      </c>
      <c r="AD53" s="49">
        <v>6.16E-4</v>
      </c>
      <c r="AE53" s="49">
        <v>9.0E-4</v>
      </c>
      <c r="AF53" s="49">
        <v>0.001025</v>
      </c>
      <c r="AG53" s="49">
        <v>0.001074</v>
      </c>
      <c r="AH53" s="49">
        <v>0.001185</v>
      </c>
      <c r="AI53" s="49">
        <v>0.001147</v>
      </c>
      <c r="AJ53" s="49">
        <v>0.001173</v>
      </c>
      <c r="AK53" s="49">
        <v>0.001228</v>
      </c>
      <c r="AL53" s="49">
        <v>0.001217</v>
      </c>
    </row>
    <row r="54" ht="12.75" customHeight="1">
      <c r="A54" s="53">
        <v>-0.003849</v>
      </c>
      <c r="B54" s="49">
        <v>-0.003954</v>
      </c>
      <c r="C54" s="49">
        <v>-0.003931</v>
      </c>
      <c r="D54" s="49">
        <v>-0.003859</v>
      </c>
      <c r="E54" s="49">
        <v>-0.003709</v>
      </c>
      <c r="F54" s="49">
        <v>-0.003547</v>
      </c>
      <c r="G54" s="49">
        <v>-0.003373</v>
      </c>
      <c r="H54" s="49">
        <v>-0.002989</v>
      </c>
      <c r="I54" s="49">
        <v>-0.002916</v>
      </c>
      <c r="J54" s="49">
        <v>-0.00284</v>
      </c>
      <c r="K54" s="49">
        <v>-0.002708</v>
      </c>
      <c r="L54" s="49">
        <v>-0.002615</v>
      </c>
      <c r="M54" s="49">
        <v>-0.002433</v>
      </c>
      <c r="N54" s="49">
        <v>-0.002195</v>
      </c>
      <c r="O54" s="49">
        <v>-0.001857</v>
      </c>
      <c r="P54" s="49">
        <v>-0.001729</v>
      </c>
      <c r="Q54" s="49">
        <v>-0.001568</v>
      </c>
      <c r="R54" s="49">
        <v>-0.001377</v>
      </c>
      <c r="S54" s="49">
        <v>-0.001165</v>
      </c>
      <c r="T54" s="49">
        <v>-9.69E-4</v>
      </c>
      <c r="U54" s="49">
        <v>-7.79E-4</v>
      </c>
      <c r="V54" s="49">
        <v>-6.25E-4</v>
      </c>
      <c r="W54" s="49">
        <v>-3.77E-4</v>
      </c>
      <c r="X54" s="49">
        <v>-1.4E-4</v>
      </c>
      <c r="Y54" s="49">
        <v>0.0</v>
      </c>
      <c r="Z54" s="49">
        <v>1.38E-4</v>
      </c>
      <c r="AA54" s="49">
        <v>2.18E-4</v>
      </c>
      <c r="AB54" s="49">
        <v>3.37E-4</v>
      </c>
      <c r="AC54" s="49">
        <v>4.26E-4</v>
      </c>
      <c r="AD54" s="49">
        <v>6.3E-4</v>
      </c>
      <c r="AE54" s="49">
        <v>8.87E-4</v>
      </c>
      <c r="AF54" s="49">
        <v>0.001007</v>
      </c>
      <c r="AG54" s="49">
        <v>0.001057</v>
      </c>
      <c r="AH54" s="49">
        <v>0.001163</v>
      </c>
      <c r="AI54" s="49">
        <v>0.001095</v>
      </c>
      <c r="AJ54" s="49">
        <v>0.00113</v>
      </c>
      <c r="AK54" s="49">
        <v>0.001169</v>
      </c>
      <c r="AL54" s="49">
        <v>0.001192</v>
      </c>
    </row>
    <row r="55" ht="12.75" customHeight="1">
      <c r="A55" s="53">
        <v>-0.004009</v>
      </c>
      <c r="B55" s="49">
        <v>-0.004056</v>
      </c>
      <c r="C55" s="49">
        <v>-0.004038</v>
      </c>
      <c r="D55" s="49">
        <v>-0.003939</v>
      </c>
      <c r="E55" s="49">
        <v>-0.003816</v>
      </c>
      <c r="F55" s="49">
        <v>-0.003655</v>
      </c>
      <c r="G55" s="49">
        <v>-0.003431</v>
      </c>
      <c r="H55" s="49">
        <v>-0.003024</v>
      </c>
      <c r="I55" s="49">
        <v>-0.002953</v>
      </c>
      <c r="J55" s="49">
        <v>-0.00287</v>
      </c>
      <c r="K55" s="49">
        <v>-0.002751</v>
      </c>
      <c r="L55" s="49">
        <v>-0.002613</v>
      </c>
      <c r="M55" s="49">
        <v>-0.002457</v>
      </c>
      <c r="N55" s="49">
        <v>-0.002254</v>
      </c>
      <c r="O55" s="49">
        <v>-0.001864</v>
      </c>
      <c r="P55" s="49">
        <v>-0.001728</v>
      </c>
      <c r="Q55" s="49">
        <v>-0.001543</v>
      </c>
      <c r="R55" s="49">
        <v>-0.001364</v>
      </c>
      <c r="S55" s="49">
        <v>-0.001181</v>
      </c>
      <c r="T55" s="49">
        <v>-9.97E-4</v>
      </c>
      <c r="U55" s="49">
        <v>-7.95E-4</v>
      </c>
      <c r="V55" s="49">
        <v>-6.33E-4</v>
      </c>
      <c r="W55" s="49">
        <v>-3.67E-4</v>
      </c>
      <c r="X55" s="49">
        <v>-1.22E-4</v>
      </c>
      <c r="Y55" s="49">
        <v>0.0</v>
      </c>
      <c r="Z55" s="49">
        <v>1.51E-4</v>
      </c>
      <c r="AA55" s="49">
        <v>2.36E-4</v>
      </c>
      <c r="AB55" s="49">
        <v>3.56E-4</v>
      </c>
      <c r="AC55" s="49">
        <v>4.6E-4</v>
      </c>
      <c r="AD55" s="49">
        <v>6.68E-4</v>
      </c>
      <c r="AE55" s="49">
        <v>9.79E-4</v>
      </c>
      <c r="AF55" s="49">
        <v>0.001078</v>
      </c>
      <c r="AG55" s="49">
        <v>0.00112</v>
      </c>
      <c r="AH55" s="49">
        <v>0.001193</v>
      </c>
      <c r="AI55" s="49">
        <v>0.001173</v>
      </c>
      <c r="AJ55" s="49">
        <v>0.001222</v>
      </c>
      <c r="AK55" s="49">
        <v>0.001291</v>
      </c>
      <c r="AL55" s="49">
        <v>0.001264</v>
      </c>
    </row>
    <row r="56" ht="12.75" customHeight="1">
      <c r="A56" s="53">
        <v>-0.004306</v>
      </c>
      <c r="B56" s="49">
        <v>-0.004334</v>
      </c>
      <c r="C56" s="49">
        <v>-0.004291</v>
      </c>
      <c r="D56" s="49">
        <v>-0.004223</v>
      </c>
      <c r="E56" s="49">
        <v>-0.004046</v>
      </c>
      <c r="F56" s="49">
        <v>-0.003858</v>
      </c>
      <c r="G56" s="49">
        <v>-0.003629</v>
      </c>
      <c r="H56" s="49">
        <v>-0.00325</v>
      </c>
      <c r="I56" s="49">
        <v>-0.003151</v>
      </c>
      <c r="J56" s="49">
        <v>-0.00309</v>
      </c>
      <c r="K56" s="49">
        <v>-0.00295</v>
      </c>
      <c r="L56" s="49">
        <v>-0.00281</v>
      </c>
      <c r="M56" s="49">
        <v>-0.002665</v>
      </c>
      <c r="N56" s="49">
        <v>-0.002402</v>
      </c>
      <c r="O56" s="49">
        <v>-0.002011</v>
      </c>
      <c r="P56" s="49">
        <v>-0.001871</v>
      </c>
      <c r="Q56" s="49">
        <v>-0.001688</v>
      </c>
      <c r="R56" s="49">
        <v>-0.001484</v>
      </c>
      <c r="S56" s="49">
        <v>-0.00127</v>
      </c>
      <c r="T56" s="49">
        <v>-0.001088</v>
      </c>
      <c r="U56" s="49">
        <v>-8.64E-4</v>
      </c>
      <c r="V56" s="49">
        <v>-6.86E-4</v>
      </c>
      <c r="W56" s="49">
        <v>-4.06E-4</v>
      </c>
      <c r="X56" s="49">
        <v>-1.55E-4</v>
      </c>
      <c r="Y56" s="49">
        <v>0.0</v>
      </c>
      <c r="Z56" s="49">
        <v>1.86E-4</v>
      </c>
      <c r="AA56" s="49">
        <v>2.78E-4</v>
      </c>
      <c r="AB56" s="49">
        <v>4.04E-4</v>
      </c>
      <c r="AC56" s="49">
        <v>4.91E-4</v>
      </c>
      <c r="AD56" s="49">
        <v>6.84E-4</v>
      </c>
      <c r="AE56" s="49">
        <v>9.8E-4</v>
      </c>
      <c r="AF56" s="49">
        <v>0.001148</v>
      </c>
      <c r="AG56" s="49">
        <v>0.00119</v>
      </c>
      <c r="AH56" s="49">
        <v>0.001262</v>
      </c>
      <c r="AI56" s="49">
        <v>0.001228</v>
      </c>
      <c r="AJ56" s="49">
        <v>0.00125</v>
      </c>
      <c r="AK56" s="49">
        <v>0.001297</v>
      </c>
      <c r="AL56" s="49">
        <v>0.001305</v>
      </c>
    </row>
    <row r="57" ht="12.75" customHeight="1">
      <c r="A57" s="53">
        <v>-0.004378</v>
      </c>
      <c r="B57" s="49">
        <v>-0.004456</v>
      </c>
      <c r="C57" s="49">
        <v>-0.004378</v>
      </c>
      <c r="D57" s="49">
        <v>-0.004245</v>
      </c>
      <c r="E57" s="49">
        <v>-0.004096</v>
      </c>
      <c r="F57" s="49">
        <v>-0.003914</v>
      </c>
      <c r="G57" s="49">
        <v>-0.003688</v>
      </c>
      <c r="H57" s="49">
        <v>-0.003288</v>
      </c>
      <c r="I57" s="49">
        <v>-0.003213</v>
      </c>
      <c r="J57" s="49">
        <v>-0.003124</v>
      </c>
      <c r="K57" s="49">
        <v>-0.00297</v>
      </c>
      <c r="L57" s="49">
        <v>-0.002839</v>
      </c>
      <c r="M57" s="49">
        <v>-0.00265</v>
      </c>
      <c r="N57" s="49">
        <v>-0.002412</v>
      </c>
      <c r="O57" s="49">
        <v>-0.002063</v>
      </c>
      <c r="P57" s="49">
        <v>-0.001911</v>
      </c>
      <c r="Q57" s="49">
        <v>-0.001706</v>
      </c>
      <c r="R57" s="49">
        <v>-0.001531</v>
      </c>
      <c r="S57" s="49">
        <v>-0.001298</v>
      </c>
      <c r="T57" s="49">
        <v>-0.001115</v>
      </c>
      <c r="U57" s="49">
        <v>-9.2E-4</v>
      </c>
      <c r="V57" s="49">
        <v>-7.24E-4</v>
      </c>
      <c r="W57" s="49">
        <v>-4.77E-4</v>
      </c>
      <c r="X57" s="49">
        <v>-1.67E-4</v>
      </c>
      <c r="Y57" s="49">
        <v>0.0</v>
      </c>
      <c r="Z57" s="49">
        <v>1.64E-4</v>
      </c>
      <c r="AA57" s="49">
        <v>2.74E-4</v>
      </c>
      <c r="AB57" s="49">
        <v>3.91E-4</v>
      </c>
      <c r="AC57" s="49">
        <v>5.04E-4</v>
      </c>
      <c r="AD57" s="49">
        <v>7.0E-4</v>
      </c>
      <c r="AE57" s="49">
        <v>0.001002</v>
      </c>
      <c r="AF57" s="49">
        <v>0.001112</v>
      </c>
      <c r="AG57" s="49">
        <v>0.001147</v>
      </c>
      <c r="AH57" s="49">
        <v>0.001256</v>
      </c>
      <c r="AI57" s="49">
        <v>0.001173</v>
      </c>
      <c r="AJ57" s="49">
        <v>0.00123</v>
      </c>
      <c r="AK57" s="49">
        <v>0.001287</v>
      </c>
      <c r="AL57" s="49">
        <v>0.001279</v>
      </c>
    </row>
    <row r="58" ht="12.75" customHeight="1">
      <c r="A58" s="53">
        <v>-0.004457</v>
      </c>
      <c r="B58" s="49">
        <v>-0.004463</v>
      </c>
      <c r="C58" s="49">
        <v>-0.004416</v>
      </c>
      <c r="D58" s="49">
        <v>-0.004268</v>
      </c>
      <c r="E58" s="49">
        <v>-0.004155</v>
      </c>
      <c r="F58" s="49">
        <v>-0.003968</v>
      </c>
      <c r="G58" s="49">
        <v>-0.003685</v>
      </c>
      <c r="H58" s="49">
        <v>-0.003324</v>
      </c>
      <c r="I58" s="49">
        <v>-0.003204</v>
      </c>
      <c r="J58" s="49">
        <v>-0.003141</v>
      </c>
      <c r="K58" s="49">
        <v>-0.002981</v>
      </c>
      <c r="L58" s="49">
        <v>-0.002841</v>
      </c>
      <c r="M58" s="49">
        <v>-0.002679</v>
      </c>
      <c r="N58" s="49">
        <v>-0.002464</v>
      </c>
      <c r="O58" s="49">
        <v>-0.002026</v>
      </c>
      <c r="P58" s="49">
        <v>-0.001869</v>
      </c>
      <c r="Q58" s="49">
        <v>-0.001705</v>
      </c>
      <c r="R58" s="49">
        <v>-0.001511</v>
      </c>
      <c r="S58" s="49">
        <v>-0.00131</v>
      </c>
      <c r="T58" s="49">
        <v>-0.001116</v>
      </c>
      <c r="U58" s="49">
        <v>-9.02E-4</v>
      </c>
      <c r="V58" s="49">
        <v>-7.13E-4</v>
      </c>
      <c r="W58" s="49">
        <v>-4.19E-4</v>
      </c>
      <c r="X58" s="49">
        <v>-1.52E-4</v>
      </c>
      <c r="Y58" s="49">
        <v>0.0</v>
      </c>
      <c r="Z58" s="49">
        <v>1.61E-4</v>
      </c>
      <c r="AA58" s="49">
        <v>3.09E-4</v>
      </c>
      <c r="AB58" s="49">
        <v>4.43E-4</v>
      </c>
      <c r="AC58" s="49">
        <v>5.59E-4</v>
      </c>
      <c r="AD58" s="49">
        <v>7.5E-4</v>
      </c>
      <c r="AE58" s="49">
        <v>0.001063</v>
      </c>
      <c r="AF58" s="49">
        <v>0.001217</v>
      </c>
      <c r="AG58" s="49">
        <v>0.001246</v>
      </c>
      <c r="AH58" s="49">
        <v>0.001344</v>
      </c>
      <c r="AI58" s="49">
        <v>0.001307</v>
      </c>
      <c r="AJ58" s="49">
        <v>0.00136</v>
      </c>
      <c r="AK58" s="49">
        <v>0.0014</v>
      </c>
      <c r="AL58" s="49">
        <v>0.001381</v>
      </c>
    </row>
    <row r="59" ht="12.75" customHeight="1">
      <c r="A59" s="53">
        <v>-0.004589</v>
      </c>
      <c r="B59" s="49">
        <v>-0.004627</v>
      </c>
      <c r="C59" s="49">
        <v>-0.004554</v>
      </c>
      <c r="D59" s="49">
        <v>-0.004463</v>
      </c>
      <c r="E59" s="49">
        <v>-0.004255</v>
      </c>
      <c r="F59" s="49">
        <v>-0.004047</v>
      </c>
      <c r="G59" s="49">
        <v>-0.003847</v>
      </c>
      <c r="H59" s="49">
        <v>-0.003454</v>
      </c>
      <c r="I59" s="49">
        <v>-0.003339</v>
      </c>
      <c r="J59" s="49">
        <v>-0.003252</v>
      </c>
      <c r="K59" s="49">
        <v>-0.003112</v>
      </c>
      <c r="L59" s="49">
        <v>-0.002967</v>
      </c>
      <c r="M59" s="49">
        <v>-0.002763</v>
      </c>
      <c r="N59" s="49">
        <v>-0.002497</v>
      </c>
      <c r="O59" s="49">
        <v>-0.002126</v>
      </c>
      <c r="P59" s="49">
        <v>-0.001964</v>
      </c>
      <c r="Q59" s="49">
        <v>-0.001782</v>
      </c>
      <c r="R59" s="49">
        <v>-0.001566</v>
      </c>
      <c r="S59" s="49">
        <v>-0.001336</v>
      </c>
      <c r="T59" s="49">
        <v>-0.001168</v>
      </c>
      <c r="U59" s="49">
        <v>-9.78E-4</v>
      </c>
      <c r="V59" s="49">
        <v>-7.58E-4</v>
      </c>
      <c r="W59" s="49">
        <v>-4.63E-4</v>
      </c>
      <c r="X59" s="49">
        <v>-1.83E-4</v>
      </c>
      <c r="Y59" s="49">
        <v>0.0</v>
      </c>
      <c r="Z59" s="49">
        <v>1.79E-4</v>
      </c>
      <c r="AA59" s="49">
        <v>3.19E-4</v>
      </c>
      <c r="AB59" s="49">
        <v>4.78E-4</v>
      </c>
      <c r="AC59" s="49">
        <v>5.77E-4</v>
      </c>
      <c r="AD59" s="49">
        <v>7.9E-4</v>
      </c>
      <c r="AE59" s="49">
        <v>0.001084</v>
      </c>
      <c r="AF59" s="49">
        <v>0.00127</v>
      </c>
      <c r="AG59" s="49">
        <v>0.001276</v>
      </c>
      <c r="AH59" s="49">
        <v>0.001365</v>
      </c>
      <c r="AI59" s="49">
        <v>0.001286</v>
      </c>
      <c r="AJ59" s="49">
        <v>0.001335</v>
      </c>
      <c r="AK59" s="49">
        <v>0.001383</v>
      </c>
      <c r="AL59" s="49">
        <v>0.001399</v>
      </c>
    </row>
    <row r="60" ht="12.75" customHeight="1">
      <c r="A60" s="53">
        <v>-0.004528</v>
      </c>
      <c r="B60" s="49">
        <v>-0.004596</v>
      </c>
      <c r="C60" s="49">
        <v>-0.004504</v>
      </c>
      <c r="D60" s="49">
        <v>-0.0044</v>
      </c>
      <c r="E60" s="49">
        <v>-0.004243</v>
      </c>
      <c r="F60" s="49">
        <v>-0.004073</v>
      </c>
      <c r="G60" s="49">
        <v>-0.003858</v>
      </c>
      <c r="H60" s="49">
        <v>-0.003433</v>
      </c>
      <c r="I60" s="49">
        <v>-0.003344</v>
      </c>
      <c r="J60" s="49">
        <v>-0.003261</v>
      </c>
      <c r="K60" s="49">
        <v>-0.003099</v>
      </c>
      <c r="L60" s="49">
        <v>-0.002939</v>
      </c>
      <c r="M60" s="49">
        <v>-0.002743</v>
      </c>
      <c r="N60" s="49">
        <v>-0.002512</v>
      </c>
      <c r="O60" s="49">
        <v>-0.002137</v>
      </c>
      <c r="P60" s="49">
        <v>-0.001973</v>
      </c>
      <c r="Q60" s="49">
        <v>-0.001781</v>
      </c>
      <c r="R60" s="49">
        <v>-0.001583</v>
      </c>
      <c r="S60" s="49">
        <v>-0.001362</v>
      </c>
      <c r="T60" s="49">
        <v>-0.001161</v>
      </c>
      <c r="U60" s="49">
        <v>-9.65E-4</v>
      </c>
      <c r="V60" s="49">
        <v>-7.71E-4</v>
      </c>
      <c r="W60" s="49">
        <v>-4.63E-4</v>
      </c>
      <c r="X60" s="49">
        <v>-1.81E-4</v>
      </c>
      <c r="Y60" s="49">
        <v>0.0</v>
      </c>
      <c r="Z60" s="49">
        <v>1.78E-4</v>
      </c>
      <c r="AA60" s="49">
        <v>3.62E-4</v>
      </c>
      <c r="AB60" s="49">
        <v>4.83E-4</v>
      </c>
      <c r="AC60" s="49">
        <v>6.41E-4</v>
      </c>
      <c r="AD60" s="49">
        <v>8.61E-4</v>
      </c>
      <c r="AE60" s="49">
        <v>0.001176</v>
      </c>
      <c r="AF60" s="49">
        <v>0.001279</v>
      </c>
      <c r="AG60" s="49">
        <v>0.0013</v>
      </c>
      <c r="AH60" s="49">
        <v>0.001426</v>
      </c>
      <c r="AI60" s="49">
        <v>0.001362</v>
      </c>
      <c r="AJ60" s="49">
        <v>0.001393</v>
      </c>
      <c r="AK60" s="49">
        <v>0.001452</v>
      </c>
      <c r="AL60" s="49">
        <v>0.001455</v>
      </c>
    </row>
    <row r="61" ht="12.75" customHeight="1">
      <c r="A61" s="53">
        <v>-0.004681</v>
      </c>
      <c r="B61" s="49">
        <v>-0.004676</v>
      </c>
      <c r="C61" s="49">
        <v>-0.00461</v>
      </c>
      <c r="D61" s="49">
        <v>-0.004501</v>
      </c>
      <c r="E61" s="49">
        <v>-0.004307</v>
      </c>
      <c r="F61" s="49">
        <v>-0.004129</v>
      </c>
      <c r="G61" s="49">
        <v>-0.003865</v>
      </c>
      <c r="H61" s="49">
        <v>-0.003496</v>
      </c>
      <c r="I61" s="49">
        <v>-0.003359</v>
      </c>
      <c r="J61" s="49">
        <v>-0.003296</v>
      </c>
      <c r="K61" s="49">
        <v>-0.003139</v>
      </c>
      <c r="L61" s="49">
        <v>-0.002948</v>
      </c>
      <c r="M61" s="49">
        <v>-0.002795</v>
      </c>
      <c r="N61" s="49">
        <v>-0.002564</v>
      </c>
      <c r="O61" s="49">
        <v>-0.002143</v>
      </c>
      <c r="P61" s="49">
        <v>-0.001976</v>
      </c>
      <c r="Q61" s="49">
        <v>-0.001804</v>
      </c>
      <c r="R61" s="49">
        <v>-0.001564</v>
      </c>
      <c r="S61" s="49">
        <v>-0.001345</v>
      </c>
      <c r="T61" s="49">
        <v>-0.001174</v>
      </c>
      <c r="U61" s="49">
        <v>-9.82E-4</v>
      </c>
      <c r="V61" s="49">
        <v>-7.59E-4</v>
      </c>
      <c r="W61" s="49">
        <v>-4.51E-4</v>
      </c>
      <c r="X61" s="49">
        <v>-1.54E-4</v>
      </c>
      <c r="Y61" s="49">
        <v>0.0</v>
      </c>
      <c r="Z61" s="49">
        <v>1.94E-4</v>
      </c>
      <c r="AA61" s="49">
        <v>3.65E-4</v>
      </c>
      <c r="AB61" s="49">
        <v>5.11E-4</v>
      </c>
      <c r="AC61" s="49">
        <v>6.41E-4</v>
      </c>
      <c r="AD61" s="49">
        <v>8.54E-4</v>
      </c>
      <c r="AE61" s="49">
        <v>0.001174</v>
      </c>
      <c r="AF61" s="49">
        <v>0.001334</v>
      </c>
      <c r="AG61" s="49">
        <v>0.00135</v>
      </c>
      <c r="AH61" s="49">
        <v>0.001481</v>
      </c>
      <c r="AI61" s="49">
        <v>0.001419</v>
      </c>
      <c r="AJ61" s="49">
        <v>0.001447</v>
      </c>
      <c r="AK61" s="49">
        <v>0.001517</v>
      </c>
      <c r="AL61" s="49">
        <v>0.001489</v>
      </c>
    </row>
    <row r="62" ht="12.75" customHeight="1">
      <c r="A62" s="53">
        <v>-0.004743</v>
      </c>
      <c r="B62" s="49">
        <v>-0.004812</v>
      </c>
      <c r="C62" s="49">
        <v>-0.004726</v>
      </c>
      <c r="D62" s="49">
        <v>-0.004627</v>
      </c>
      <c r="E62" s="49">
        <v>-0.004405</v>
      </c>
      <c r="F62" s="49">
        <v>-0.004221</v>
      </c>
      <c r="G62" s="49">
        <v>-0.004062</v>
      </c>
      <c r="H62" s="49">
        <v>-0.003635</v>
      </c>
      <c r="I62" s="49">
        <v>-0.003529</v>
      </c>
      <c r="J62" s="49">
        <v>-0.003457</v>
      </c>
      <c r="K62" s="49">
        <v>-0.003298</v>
      </c>
      <c r="L62" s="49">
        <v>-0.003151</v>
      </c>
      <c r="M62" s="49">
        <v>-0.002923</v>
      </c>
      <c r="N62" s="49">
        <v>-0.002644</v>
      </c>
      <c r="O62" s="49">
        <v>-0.002277</v>
      </c>
      <c r="P62" s="49">
        <v>-0.002125</v>
      </c>
      <c r="Q62" s="49">
        <v>-0.001916</v>
      </c>
      <c r="R62" s="49">
        <v>-0.001668</v>
      </c>
      <c r="S62" s="49">
        <v>-0.001437</v>
      </c>
      <c r="T62" s="49">
        <v>-0.001271</v>
      </c>
      <c r="U62" s="49">
        <v>-0.001037</v>
      </c>
      <c r="V62" s="49">
        <v>-8.27E-4</v>
      </c>
      <c r="W62" s="49">
        <v>-5.1E-4</v>
      </c>
      <c r="X62" s="49">
        <v>-2.33E-4</v>
      </c>
      <c r="Y62" s="49">
        <v>0.0</v>
      </c>
      <c r="Z62" s="49">
        <v>2.35E-4</v>
      </c>
      <c r="AA62" s="49">
        <v>3.59E-4</v>
      </c>
      <c r="AB62" s="49">
        <v>5.12E-4</v>
      </c>
      <c r="AC62" s="49">
        <v>6.65E-4</v>
      </c>
      <c r="AD62" s="49">
        <v>8.95E-4</v>
      </c>
      <c r="AE62" s="49">
        <v>0.001187</v>
      </c>
      <c r="AF62" s="49">
        <v>0.001372</v>
      </c>
      <c r="AG62" s="49">
        <v>0.001395</v>
      </c>
      <c r="AH62" s="49">
        <v>0.001516</v>
      </c>
      <c r="AI62" s="49">
        <v>0.001431</v>
      </c>
      <c r="AJ62" s="49">
        <v>0.001462</v>
      </c>
      <c r="AK62" s="49">
        <v>0.001512</v>
      </c>
      <c r="AL62" s="49">
        <v>0.00153</v>
      </c>
    </row>
    <row r="63" ht="12.75" customHeight="1">
      <c r="A63" s="53">
        <v>-0.00473</v>
      </c>
      <c r="B63" s="49">
        <v>-0.004746</v>
      </c>
      <c r="C63" s="49">
        <v>-0.004656</v>
      </c>
      <c r="D63" s="49">
        <v>-0.004497</v>
      </c>
      <c r="E63" s="49">
        <v>-0.004346</v>
      </c>
      <c r="F63" s="49">
        <v>-0.004151</v>
      </c>
      <c r="G63" s="49">
        <v>-0.003921</v>
      </c>
      <c r="H63" s="49">
        <v>-0.003504</v>
      </c>
      <c r="I63" s="49">
        <v>-0.003406</v>
      </c>
      <c r="J63" s="49">
        <v>-0.003332</v>
      </c>
      <c r="K63" s="49">
        <v>-0.003155</v>
      </c>
      <c r="L63" s="49">
        <v>-0.002991</v>
      </c>
      <c r="M63" s="49">
        <v>-0.002807</v>
      </c>
      <c r="N63" s="49">
        <v>-0.002583</v>
      </c>
      <c r="O63" s="49">
        <v>-0.002177</v>
      </c>
      <c r="P63" s="49">
        <v>-0.002006</v>
      </c>
      <c r="Q63" s="49">
        <v>-0.001802</v>
      </c>
      <c r="R63" s="49">
        <v>-0.001597</v>
      </c>
      <c r="S63" s="49">
        <v>-0.001373</v>
      </c>
      <c r="T63" s="49">
        <v>-0.001195</v>
      </c>
      <c r="U63" s="49">
        <v>-9.87E-4</v>
      </c>
      <c r="V63" s="49">
        <v>-7.95E-4</v>
      </c>
      <c r="W63" s="49">
        <v>-4.91E-4</v>
      </c>
      <c r="X63" s="49">
        <v>-1.85E-4</v>
      </c>
      <c r="Y63" s="49">
        <v>0.0</v>
      </c>
      <c r="Z63" s="49">
        <v>2.47E-4</v>
      </c>
      <c r="AA63" s="49">
        <v>3.62E-4</v>
      </c>
      <c r="AB63" s="49">
        <v>5.02E-4</v>
      </c>
      <c r="AC63" s="49">
        <v>6.75E-4</v>
      </c>
      <c r="AD63" s="49">
        <v>8.78E-4</v>
      </c>
      <c r="AE63" s="49">
        <v>0.00116</v>
      </c>
      <c r="AF63" s="49">
        <v>0.001329</v>
      </c>
      <c r="AG63" s="49">
        <v>0.001357</v>
      </c>
      <c r="AH63" s="49">
        <v>0.001462</v>
      </c>
      <c r="AI63" s="49">
        <v>0.001404</v>
      </c>
      <c r="AJ63" s="49">
        <v>0.001469</v>
      </c>
      <c r="AK63" s="49">
        <v>0.001466</v>
      </c>
      <c r="AL63" s="49">
        <v>0.001478</v>
      </c>
    </row>
    <row r="64" ht="12.75" customHeight="1">
      <c r="A64" s="53">
        <v>-0.00472</v>
      </c>
      <c r="B64" s="49">
        <v>-0.004747</v>
      </c>
      <c r="C64" s="49">
        <v>-0.004657</v>
      </c>
      <c r="D64" s="49">
        <v>-0.004561</v>
      </c>
      <c r="E64" s="49">
        <v>-0.004342</v>
      </c>
      <c r="F64" s="49">
        <v>-0.004153</v>
      </c>
      <c r="G64" s="49">
        <v>-0.003905</v>
      </c>
      <c r="H64" s="49">
        <v>-0.00354</v>
      </c>
      <c r="I64" s="49">
        <v>-0.003411</v>
      </c>
      <c r="J64" s="49">
        <v>-0.003351</v>
      </c>
      <c r="K64" s="49">
        <v>-0.003209</v>
      </c>
      <c r="L64" s="49">
        <v>-0.003038</v>
      </c>
      <c r="M64" s="49">
        <v>-0.00289</v>
      </c>
      <c r="N64" s="49">
        <v>-0.002618</v>
      </c>
      <c r="O64" s="49">
        <v>-0.002227</v>
      </c>
      <c r="P64" s="49">
        <v>-0.002071</v>
      </c>
      <c r="Q64" s="49">
        <v>-0.001864</v>
      </c>
      <c r="R64" s="49">
        <v>-0.001623</v>
      </c>
      <c r="S64" s="49">
        <v>-0.001419</v>
      </c>
      <c r="T64" s="49">
        <v>-0.001259</v>
      </c>
      <c r="U64" s="49">
        <v>-0.001023</v>
      </c>
      <c r="V64" s="49">
        <v>-8.25E-4</v>
      </c>
      <c r="W64" s="49">
        <v>-5.37E-4</v>
      </c>
      <c r="X64" s="49">
        <v>-2.3E-4</v>
      </c>
      <c r="Y64" s="49">
        <v>0.0</v>
      </c>
      <c r="Z64" s="49">
        <v>1.74E-4</v>
      </c>
      <c r="AA64" s="49">
        <v>2.9E-4</v>
      </c>
      <c r="AB64" s="49">
        <v>4.93E-4</v>
      </c>
      <c r="AC64" s="49">
        <v>5.91E-4</v>
      </c>
      <c r="AD64" s="49">
        <v>7.91E-4</v>
      </c>
      <c r="AE64" s="49">
        <v>0.001122</v>
      </c>
      <c r="AF64" s="49">
        <v>0.001309</v>
      </c>
      <c r="AG64" s="49">
        <v>0.001285</v>
      </c>
      <c r="AH64" s="49">
        <v>0.001441</v>
      </c>
      <c r="AI64" s="49">
        <v>0.001365</v>
      </c>
      <c r="AJ64" s="49">
        <v>0.001399</v>
      </c>
      <c r="AK64" s="49">
        <v>0.001434</v>
      </c>
      <c r="AL64" s="49">
        <v>0.001451</v>
      </c>
    </row>
    <row r="65" ht="12.75" customHeight="1">
      <c r="A65" s="53">
        <v>-0.004425</v>
      </c>
      <c r="B65" s="49">
        <v>-0.00451</v>
      </c>
      <c r="C65" s="49">
        <v>-0.004436</v>
      </c>
      <c r="D65" s="49">
        <v>-0.004323</v>
      </c>
      <c r="E65" s="49">
        <v>-0.004143</v>
      </c>
      <c r="F65" s="49">
        <v>-0.003984</v>
      </c>
      <c r="G65" s="49">
        <v>-0.003832</v>
      </c>
      <c r="H65" s="49">
        <v>-0.00339</v>
      </c>
      <c r="I65" s="49">
        <v>-0.00329</v>
      </c>
      <c r="J65" s="49">
        <v>-0.003228</v>
      </c>
      <c r="K65" s="49">
        <v>-0.00306</v>
      </c>
      <c r="L65" s="49">
        <v>-0.002932</v>
      </c>
      <c r="M65" s="49">
        <v>-0.002691</v>
      </c>
      <c r="N65" s="49">
        <v>-0.00248</v>
      </c>
      <c r="O65" s="49">
        <v>-0.002108</v>
      </c>
      <c r="P65" s="49">
        <v>-0.001973</v>
      </c>
      <c r="Q65" s="49">
        <v>-0.001764</v>
      </c>
      <c r="R65" s="49">
        <v>-0.001547</v>
      </c>
      <c r="S65" s="49">
        <v>-0.001343</v>
      </c>
      <c r="T65" s="49">
        <v>-0.001175</v>
      </c>
      <c r="U65" s="49">
        <v>-9.65E-4</v>
      </c>
      <c r="V65" s="49">
        <v>-7.89E-4</v>
      </c>
      <c r="W65" s="49">
        <v>-4.85E-4</v>
      </c>
      <c r="X65" s="49">
        <v>-2.24E-4</v>
      </c>
      <c r="Y65" s="49">
        <v>0.0</v>
      </c>
      <c r="Z65" s="49">
        <v>1.41E-4</v>
      </c>
      <c r="AA65" s="49">
        <v>3.04E-4</v>
      </c>
      <c r="AB65" s="49">
        <v>4.64E-4</v>
      </c>
      <c r="AC65" s="49">
        <v>6.05E-4</v>
      </c>
      <c r="AD65" s="49">
        <v>7.06E-4</v>
      </c>
      <c r="AE65" s="49">
        <v>0.00107</v>
      </c>
      <c r="AF65" s="49">
        <v>0.001201</v>
      </c>
      <c r="AG65" s="49">
        <v>0.001244</v>
      </c>
      <c r="AH65" s="49">
        <v>0.001376</v>
      </c>
      <c r="AI65" s="49">
        <v>0.00129</v>
      </c>
      <c r="AJ65" s="49">
        <v>0.00132</v>
      </c>
      <c r="AK65" s="49">
        <v>0.001339</v>
      </c>
      <c r="AL65" s="49">
        <v>0.001356</v>
      </c>
    </row>
    <row r="66" ht="12.75" customHeight="1">
      <c r="A66" s="53">
        <v>-0.004308</v>
      </c>
      <c r="B66" s="49">
        <v>-0.004318</v>
      </c>
      <c r="C66" s="49">
        <v>-0.004254</v>
      </c>
      <c r="D66" s="49">
        <v>-0.004126</v>
      </c>
      <c r="E66" s="49">
        <v>-0.004003</v>
      </c>
      <c r="F66" s="49">
        <v>-0.003833</v>
      </c>
      <c r="G66" s="49">
        <v>-0.003609</v>
      </c>
      <c r="H66" s="49">
        <v>-0.003226</v>
      </c>
      <c r="I66" s="49">
        <v>-0.003116</v>
      </c>
      <c r="J66" s="49">
        <v>-0.003064</v>
      </c>
      <c r="K66" s="49">
        <v>-0.002913</v>
      </c>
      <c r="L66" s="49">
        <v>-0.00277</v>
      </c>
      <c r="M66" s="49">
        <v>-0.002613</v>
      </c>
      <c r="N66" s="49">
        <v>-0.002379</v>
      </c>
      <c r="O66" s="49">
        <v>-0.001968</v>
      </c>
      <c r="P66" s="49">
        <v>-0.001839</v>
      </c>
      <c r="Q66" s="49">
        <v>-0.001668</v>
      </c>
      <c r="R66" s="49">
        <v>-0.00142</v>
      </c>
      <c r="S66" s="49">
        <v>-0.001235</v>
      </c>
      <c r="T66" s="49">
        <v>-0.001087</v>
      </c>
      <c r="U66" s="49">
        <v>-9.01E-4</v>
      </c>
      <c r="V66" s="49">
        <v>-7.39E-4</v>
      </c>
      <c r="W66" s="49">
        <v>-4.38E-4</v>
      </c>
      <c r="X66" s="49">
        <v>-1.81E-4</v>
      </c>
      <c r="Y66" s="49">
        <v>0.0</v>
      </c>
      <c r="Z66" s="49">
        <v>1.64E-4</v>
      </c>
      <c r="AA66" s="49">
        <v>2.97E-4</v>
      </c>
      <c r="AB66" s="49">
        <v>4.48E-4</v>
      </c>
      <c r="AC66" s="49">
        <v>5.53E-4</v>
      </c>
      <c r="AD66" s="49">
        <v>6.95E-4</v>
      </c>
      <c r="AE66" s="49">
        <v>0.00102</v>
      </c>
      <c r="AF66" s="49">
        <v>0.001153</v>
      </c>
      <c r="AG66" s="49">
        <v>0.001216</v>
      </c>
      <c r="AH66" s="49">
        <v>0.001316</v>
      </c>
      <c r="AI66" s="49">
        <v>0.0013</v>
      </c>
      <c r="AJ66" s="49">
        <v>0.001308</v>
      </c>
      <c r="AK66" s="49">
        <v>0.001358</v>
      </c>
      <c r="AL66" s="49">
        <v>0.001312</v>
      </c>
    </row>
    <row r="67" ht="12.75" customHeight="1">
      <c r="A67" s="53">
        <v>-0.004179</v>
      </c>
      <c r="B67" s="49">
        <v>-0.004222</v>
      </c>
      <c r="C67" s="49">
        <v>-0.004144</v>
      </c>
      <c r="D67" s="49">
        <v>-0.004081</v>
      </c>
      <c r="E67" s="49">
        <v>-0.00388</v>
      </c>
      <c r="F67" s="49">
        <v>-0.003687</v>
      </c>
      <c r="G67" s="49">
        <v>-0.003525</v>
      </c>
      <c r="H67" s="49">
        <v>-0.003142</v>
      </c>
      <c r="I67" s="49">
        <v>-0.003039</v>
      </c>
      <c r="J67" s="49">
        <v>-0.002978</v>
      </c>
      <c r="K67" s="49">
        <v>-0.002847</v>
      </c>
      <c r="L67" s="49">
        <v>-0.002695</v>
      </c>
      <c r="M67" s="49">
        <v>-0.002514</v>
      </c>
      <c r="N67" s="49">
        <v>-0.002249</v>
      </c>
      <c r="O67" s="49">
        <v>-0.001872</v>
      </c>
      <c r="P67" s="49">
        <v>-0.001766</v>
      </c>
      <c r="Q67" s="49">
        <v>-0.001585</v>
      </c>
      <c r="R67" s="49">
        <v>-0.001339</v>
      </c>
      <c r="S67" s="49">
        <v>-0.001169</v>
      </c>
      <c r="T67" s="49">
        <v>-0.001024</v>
      </c>
      <c r="U67" s="49">
        <v>-8.45E-4</v>
      </c>
      <c r="V67" s="49">
        <v>-6.99E-4</v>
      </c>
      <c r="W67" s="49">
        <v>-4.21E-4</v>
      </c>
      <c r="X67" s="49">
        <v>-1.95E-4</v>
      </c>
      <c r="Y67" s="49">
        <v>0.0</v>
      </c>
      <c r="Z67" s="49">
        <v>1.23E-4</v>
      </c>
      <c r="AA67" s="49">
        <v>2.03E-4</v>
      </c>
      <c r="AB67" s="49">
        <v>3.44E-4</v>
      </c>
      <c r="AC67" s="49">
        <v>4.35E-4</v>
      </c>
      <c r="AD67" s="49">
        <v>6.05E-4</v>
      </c>
      <c r="AE67" s="49">
        <v>8.75E-4</v>
      </c>
      <c r="AF67" s="49">
        <v>0.001034</v>
      </c>
      <c r="AG67" s="49">
        <v>0.001068</v>
      </c>
      <c r="AH67" s="49">
        <v>0.001141</v>
      </c>
      <c r="AI67" s="49">
        <v>0.001126</v>
      </c>
      <c r="AJ67" s="49">
        <v>0.001137</v>
      </c>
      <c r="AK67" s="49">
        <v>0.001199</v>
      </c>
      <c r="AL67" s="49">
        <v>0.001166</v>
      </c>
    </row>
    <row r="68" ht="12.75" customHeight="1">
      <c r="A68" s="53">
        <v>-0.003652</v>
      </c>
      <c r="B68" s="49">
        <v>-0.003727</v>
      </c>
      <c r="C68" s="49">
        <v>-0.003688</v>
      </c>
      <c r="D68" s="49">
        <v>-0.003586</v>
      </c>
      <c r="E68" s="49">
        <v>-0.003493</v>
      </c>
      <c r="F68" s="49">
        <v>-0.003338</v>
      </c>
      <c r="G68" s="49">
        <v>-0.003186</v>
      </c>
      <c r="H68" s="49">
        <v>-0.00277</v>
      </c>
      <c r="I68" s="49">
        <v>-0.002702</v>
      </c>
      <c r="J68" s="49">
        <v>-0.002657</v>
      </c>
      <c r="K68" s="49">
        <v>-0.002514</v>
      </c>
      <c r="L68" s="49">
        <v>-0.002388</v>
      </c>
      <c r="M68" s="49">
        <v>-0.0022</v>
      </c>
      <c r="N68" s="49">
        <v>-0.00201</v>
      </c>
      <c r="O68" s="49">
        <v>-0.001631</v>
      </c>
      <c r="P68" s="49">
        <v>-0.00152</v>
      </c>
      <c r="Q68" s="49">
        <v>-0.001329</v>
      </c>
      <c r="R68" s="49">
        <v>-0.001155</v>
      </c>
      <c r="S68" s="49">
        <v>-0.001014</v>
      </c>
      <c r="T68" s="49">
        <v>-8.83E-4</v>
      </c>
      <c r="U68" s="49">
        <v>-7.45E-4</v>
      </c>
      <c r="V68" s="49">
        <v>-6.05E-4</v>
      </c>
      <c r="W68" s="49">
        <v>-3.59E-4</v>
      </c>
      <c r="X68" s="49">
        <v>-1.92E-4</v>
      </c>
      <c r="Y68" s="49">
        <v>0.0</v>
      </c>
      <c r="Z68" s="49">
        <v>1.37E-4</v>
      </c>
      <c r="AA68" s="49">
        <v>2.14E-4</v>
      </c>
      <c r="AB68" s="49">
        <v>2.83E-4</v>
      </c>
      <c r="AC68" s="49">
        <v>3.92E-4</v>
      </c>
      <c r="AD68" s="49">
        <v>5.06E-4</v>
      </c>
      <c r="AE68" s="49">
        <v>7.93E-4</v>
      </c>
      <c r="AF68" s="49">
        <v>8.95E-4</v>
      </c>
      <c r="AG68" s="49">
        <v>9.51E-4</v>
      </c>
      <c r="AH68" s="49">
        <v>0.001059</v>
      </c>
      <c r="AI68" s="49">
        <v>9.85E-4</v>
      </c>
      <c r="AJ68" s="49">
        <v>0.001025</v>
      </c>
      <c r="AK68" s="49">
        <v>0.00106</v>
      </c>
      <c r="AL68" s="49">
        <v>0.00104</v>
      </c>
    </row>
    <row r="69" ht="12.75" customHeight="1">
      <c r="A69" s="53">
        <v>-0.003421</v>
      </c>
      <c r="B69" s="49">
        <v>-0.003485</v>
      </c>
      <c r="C69" s="49">
        <v>-0.003455</v>
      </c>
      <c r="D69" s="49">
        <v>-0.003415</v>
      </c>
      <c r="E69" s="49">
        <v>-0.003274</v>
      </c>
      <c r="F69" s="49">
        <v>-0.003134</v>
      </c>
      <c r="G69" s="49">
        <v>-0.002956</v>
      </c>
      <c r="H69" s="49">
        <v>-0.00259</v>
      </c>
      <c r="I69" s="49">
        <v>-0.002534</v>
      </c>
      <c r="J69" s="49">
        <v>-0.002483</v>
      </c>
      <c r="K69" s="49">
        <v>-0.00235</v>
      </c>
      <c r="L69" s="49">
        <v>-0.002219</v>
      </c>
      <c r="M69" s="49">
        <v>-0.002101</v>
      </c>
      <c r="N69" s="49">
        <v>-0.001913</v>
      </c>
      <c r="O69" s="49">
        <v>-0.001492</v>
      </c>
      <c r="P69" s="49">
        <v>-0.001404</v>
      </c>
      <c r="Q69" s="49">
        <v>-0.001231</v>
      </c>
      <c r="R69" s="49">
        <v>-0.00103</v>
      </c>
      <c r="S69" s="49">
        <v>-9.04E-4</v>
      </c>
      <c r="T69" s="49">
        <v>-7.97E-4</v>
      </c>
      <c r="U69" s="49">
        <v>-6.92E-4</v>
      </c>
      <c r="V69" s="49">
        <v>-5.53E-4</v>
      </c>
      <c r="W69" s="49">
        <v>-3.19E-4</v>
      </c>
      <c r="X69" s="49">
        <v>-1.57E-4</v>
      </c>
      <c r="Y69" s="49">
        <v>0.0</v>
      </c>
      <c r="Z69" s="49">
        <v>7.6E-5</v>
      </c>
      <c r="AA69" s="49">
        <v>1.87E-4</v>
      </c>
      <c r="AB69" s="49">
        <v>2.65E-4</v>
      </c>
      <c r="AC69" s="49">
        <v>3.12E-4</v>
      </c>
      <c r="AD69" s="49">
        <v>4.14E-4</v>
      </c>
      <c r="AE69" s="49">
        <v>6.32E-4</v>
      </c>
      <c r="AF69" s="49">
        <v>7.78E-4</v>
      </c>
      <c r="AG69" s="49">
        <v>8.07E-4</v>
      </c>
      <c r="AH69" s="49">
        <v>9.39E-4</v>
      </c>
      <c r="AI69" s="49">
        <v>9.11E-4</v>
      </c>
      <c r="AJ69" s="49">
        <v>9.26E-4</v>
      </c>
      <c r="AK69" s="49">
        <v>9.36E-4</v>
      </c>
      <c r="AL69" s="49">
        <v>9.11E-4</v>
      </c>
    </row>
    <row r="70" ht="12.75" customHeight="1">
      <c r="A70" s="53">
        <v>-0.003201</v>
      </c>
      <c r="B70" s="49">
        <v>-0.003354</v>
      </c>
      <c r="C70" s="49">
        <v>-0.003295</v>
      </c>
      <c r="D70" s="49">
        <v>-0.003266</v>
      </c>
      <c r="E70" s="49">
        <v>-0.003093</v>
      </c>
      <c r="F70" s="49">
        <v>-0.00294</v>
      </c>
      <c r="G70" s="49">
        <v>-0.002893</v>
      </c>
      <c r="H70" s="49">
        <v>-0.002464</v>
      </c>
      <c r="I70" s="49">
        <v>-0.00242</v>
      </c>
      <c r="J70" s="49">
        <v>-0.002396</v>
      </c>
      <c r="K70" s="49">
        <v>-0.002284</v>
      </c>
      <c r="L70" s="49">
        <v>-0.002162</v>
      </c>
      <c r="M70" s="49">
        <v>-0.001972</v>
      </c>
      <c r="N70" s="49">
        <v>-0.001735</v>
      </c>
      <c r="O70" s="49">
        <v>-0.001434</v>
      </c>
      <c r="P70" s="49">
        <v>-0.00135</v>
      </c>
      <c r="Q70" s="49">
        <v>-0.001164</v>
      </c>
      <c r="R70" s="49">
        <v>-9.87E-4</v>
      </c>
      <c r="S70" s="49">
        <v>-8.7E-4</v>
      </c>
      <c r="T70" s="49">
        <v>-7.95E-4</v>
      </c>
      <c r="U70" s="49">
        <v>-6.22E-4</v>
      </c>
      <c r="V70" s="49">
        <v>-5.53E-4</v>
      </c>
      <c r="W70" s="49">
        <v>-3.4E-4</v>
      </c>
      <c r="X70" s="49">
        <v>-1.3E-4</v>
      </c>
      <c r="Y70" s="49">
        <v>0.0</v>
      </c>
      <c r="Z70" s="49">
        <v>6.1E-5</v>
      </c>
      <c r="AA70" s="49">
        <v>1.61E-4</v>
      </c>
      <c r="AB70" s="49">
        <v>2.23E-4</v>
      </c>
      <c r="AC70" s="49">
        <v>2.56E-4</v>
      </c>
      <c r="AD70" s="49">
        <v>3.67E-4</v>
      </c>
      <c r="AE70" s="49">
        <v>5.81E-4</v>
      </c>
      <c r="AF70" s="49">
        <v>6.69E-4</v>
      </c>
      <c r="AG70" s="49">
        <v>6.65E-4</v>
      </c>
      <c r="AH70" s="49">
        <v>7.86E-4</v>
      </c>
      <c r="AI70" s="49">
        <v>6.85E-4</v>
      </c>
      <c r="AJ70" s="49">
        <v>7.51E-4</v>
      </c>
      <c r="AK70" s="49">
        <v>8.25E-4</v>
      </c>
      <c r="AL70" s="49">
        <v>7.58E-4</v>
      </c>
    </row>
    <row r="71" ht="12.75" customHeight="1">
      <c r="A71" s="53">
        <v>-0.003265</v>
      </c>
      <c r="B71" s="49">
        <v>-0.003361</v>
      </c>
      <c r="C71" s="49">
        <v>-0.003359</v>
      </c>
      <c r="D71" s="49">
        <v>-0.003277</v>
      </c>
      <c r="E71" s="49">
        <v>-0.003173</v>
      </c>
      <c r="F71" s="49">
        <v>-0.003009</v>
      </c>
      <c r="G71" s="49">
        <v>-0.002885</v>
      </c>
      <c r="H71" s="49">
        <v>-0.002465</v>
      </c>
      <c r="I71" s="49">
        <v>-0.00241</v>
      </c>
      <c r="J71" s="49">
        <v>-0.002397</v>
      </c>
      <c r="K71" s="49">
        <v>-0.002225</v>
      </c>
      <c r="L71" s="49">
        <v>-0.002111</v>
      </c>
      <c r="M71" s="49">
        <v>-0.001975</v>
      </c>
      <c r="N71" s="49">
        <v>-0.001772</v>
      </c>
      <c r="O71" s="49">
        <v>-0.001373</v>
      </c>
      <c r="P71" s="49">
        <v>-0.001283</v>
      </c>
      <c r="Q71" s="49">
        <v>-0.001094</v>
      </c>
      <c r="R71" s="49">
        <v>-9.39E-4</v>
      </c>
      <c r="S71" s="49">
        <v>-8.55E-4</v>
      </c>
      <c r="T71" s="49">
        <v>-7.73E-4</v>
      </c>
      <c r="U71" s="49">
        <v>-6.11E-4</v>
      </c>
      <c r="V71" s="49">
        <v>-5.24E-4</v>
      </c>
      <c r="W71" s="49">
        <v>-3.0E-4</v>
      </c>
      <c r="X71" s="49">
        <v>-6.5E-5</v>
      </c>
      <c r="Y71" s="49">
        <v>0.0</v>
      </c>
      <c r="Z71" s="49">
        <v>8.8E-5</v>
      </c>
      <c r="AA71" s="49">
        <v>1.47E-4</v>
      </c>
      <c r="AB71" s="49">
        <v>1.48E-4</v>
      </c>
      <c r="AC71" s="49">
        <v>2.46E-4</v>
      </c>
      <c r="AD71" s="49">
        <v>3.24E-4</v>
      </c>
      <c r="AE71" s="49">
        <v>5.02E-4</v>
      </c>
      <c r="AF71" s="49">
        <v>5.97E-4</v>
      </c>
      <c r="AG71" s="49">
        <v>6.06E-4</v>
      </c>
      <c r="AH71" s="49">
        <v>7.03E-4</v>
      </c>
      <c r="AI71" s="49">
        <v>7.13E-4</v>
      </c>
      <c r="AJ71" s="49">
        <v>7.23E-4</v>
      </c>
      <c r="AK71" s="49">
        <v>7.4E-4</v>
      </c>
      <c r="AL71" s="49">
        <v>7.1E-4</v>
      </c>
    </row>
    <row r="72" ht="12.75" customHeight="1">
      <c r="A72" s="53">
        <v>-0.003269</v>
      </c>
      <c r="B72" s="49">
        <v>-0.003385</v>
      </c>
      <c r="C72" s="49">
        <v>-0.003386</v>
      </c>
      <c r="D72" s="49">
        <v>-0.003324</v>
      </c>
      <c r="E72" s="49">
        <v>-0.00313</v>
      </c>
      <c r="F72" s="49">
        <v>-0.003</v>
      </c>
      <c r="G72" s="49">
        <v>-0.002861</v>
      </c>
      <c r="H72" s="49">
        <v>-0.002495</v>
      </c>
      <c r="I72" s="49">
        <v>-0.002439</v>
      </c>
      <c r="J72" s="49">
        <v>-0.002419</v>
      </c>
      <c r="K72" s="49">
        <v>-0.002289</v>
      </c>
      <c r="L72" s="49">
        <v>-0.002108</v>
      </c>
      <c r="M72" s="49">
        <v>-0.002009</v>
      </c>
      <c r="N72" s="49">
        <v>-0.001776</v>
      </c>
      <c r="O72" s="49">
        <v>-0.001425</v>
      </c>
      <c r="P72" s="49">
        <v>-0.00133</v>
      </c>
      <c r="Q72" s="49">
        <v>-0.001169</v>
      </c>
      <c r="R72" s="49">
        <v>-9.84E-4</v>
      </c>
      <c r="S72" s="49">
        <v>-8.67E-4</v>
      </c>
      <c r="T72" s="49">
        <v>-7.59E-4</v>
      </c>
      <c r="U72" s="49">
        <v>-6.06E-4</v>
      </c>
      <c r="V72" s="49">
        <v>-5.3E-4</v>
      </c>
      <c r="W72" s="49">
        <v>-3.75E-4</v>
      </c>
      <c r="X72" s="49">
        <v>-1.57E-4</v>
      </c>
      <c r="Y72" s="49">
        <v>0.0</v>
      </c>
      <c r="Z72" s="49">
        <v>3.4E-5</v>
      </c>
      <c r="AA72" s="49">
        <v>9.0E-6</v>
      </c>
      <c r="AB72" s="49">
        <v>1.9E-4</v>
      </c>
      <c r="AC72" s="49">
        <v>1.7E-4</v>
      </c>
      <c r="AD72" s="49">
        <v>2.16E-4</v>
      </c>
      <c r="AE72" s="49">
        <v>4.49E-4</v>
      </c>
      <c r="AF72" s="49">
        <v>5.18E-4</v>
      </c>
      <c r="AG72" s="49">
        <v>5.57E-4</v>
      </c>
      <c r="AH72" s="49">
        <v>6.45E-4</v>
      </c>
      <c r="AI72" s="49">
        <v>5.75E-4</v>
      </c>
      <c r="AJ72" s="49">
        <v>5.71E-4</v>
      </c>
      <c r="AK72" s="49">
        <v>6.2E-4</v>
      </c>
      <c r="AL72" s="49">
        <v>5.97E-4</v>
      </c>
    </row>
    <row r="73" ht="12.75" customHeight="1">
      <c r="A73" s="53">
        <v>-0.003353</v>
      </c>
      <c r="B73" s="49">
        <v>-0.003501</v>
      </c>
      <c r="C73" s="49">
        <v>-0.003468</v>
      </c>
      <c r="D73" s="49">
        <v>-0.003351</v>
      </c>
      <c r="E73" s="49">
        <v>-0.003156</v>
      </c>
      <c r="F73" s="49">
        <v>-0.00305</v>
      </c>
      <c r="G73" s="49">
        <v>-0.003002</v>
      </c>
      <c r="H73" s="49">
        <v>-0.002601</v>
      </c>
      <c r="I73" s="49">
        <v>-0.002526</v>
      </c>
      <c r="J73" s="49">
        <v>-0.002476</v>
      </c>
      <c r="K73" s="49">
        <v>-0.002329</v>
      </c>
      <c r="L73" s="49">
        <v>-0.002253</v>
      </c>
      <c r="M73" s="49">
        <v>-0.001983</v>
      </c>
      <c r="N73" s="49">
        <v>-0.001789</v>
      </c>
      <c r="O73" s="49">
        <v>-0.001453</v>
      </c>
      <c r="P73" s="49">
        <v>-0.001344</v>
      </c>
      <c r="Q73" s="49">
        <v>-0.001146</v>
      </c>
      <c r="R73" s="49">
        <v>-9.29E-4</v>
      </c>
      <c r="S73" s="49">
        <v>-7.96E-4</v>
      </c>
      <c r="T73" s="49">
        <v>-7.85E-4</v>
      </c>
      <c r="U73" s="49">
        <v>-6.32E-4</v>
      </c>
      <c r="V73" s="49">
        <v>-5.48E-4</v>
      </c>
      <c r="W73" s="49">
        <v>-2.58E-4</v>
      </c>
      <c r="X73" s="49">
        <v>-8.2E-5</v>
      </c>
      <c r="Y73" s="49">
        <v>0.0</v>
      </c>
      <c r="Z73" s="49">
        <v>9.1E-5</v>
      </c>
      <c r="AA73" s="49">
        <v>1.04E-4</v>
      </c>
      <c r="AB73" s="49">
        <v>2.34E-4</v>
      </c>
      <c r="AC73" s="49">
        <v>2.74E-4</v>
      </c>
      <c r="AD73" s="49">
        <v>3.67E-4</v>
      </c>
      <c r="AE73" s="49">
        <v>5.32E-4</v>
      </c>
      <c r="AF73" s="49">
        <v>5.87E-4</v>
      </c>
      <c r="AG73" s="49">
        <v>5.67E-4</v>
      </c>
      <c r="AH73" s="49">
        <v>6.8E-4</v>
      </c>
      <c r="AI73" s="49">
        <v>6.4E-4</v>
      </c>
      <c r="AJ73" s="49">
        <v>6.28E-4</v>
      </c>
      <c r="AK73" s="49">
        <v>6.65E-4</v>
      </c>
      <c r="AL73" s="49">
        <v>6.13E-4</v>
      </c>
    </row>
    <row r="74" ht="12.75" customHeight="1">
      <c r="A74" s="53">
        <v>-0.003542</v>
      </c>
      <c r="B74" s="49">
        <v>-0.003595</v>
      </c>
      <c r="C74" s="49">
        <v>-0.003542</v>
      </c>
      <c r="D74" s="49">
        <v>-0.003513</v>
      </c>
      <c r="E74" s="49">
        <v>-0.003343</v>
      </c>
      <c r="F74" s="49">
        <v>-0.003151</v>
      </c>
      <c r="G74" s="49">
        <v>-0.003061</v>
      </c>
      <c r="H74" s="49">
        <v>-0.002598</v>
      </c>
      <c r="I74" s="49">
        <v>-0.002549</v>
      </c>
      <c r="J74" s="49">
        <v>-0.002502</v>
      </c>
      <c r="K74" s="49">
        <v>-0.002331</v>
      </c>
      <c r="L74" s="49">
        <v>-0.002212</v>
      </c>
      <c r="M74" s="49">
        <v>-0.002106</v>
      </c>
      <c r="N74" s="49">
        <v>-0.001865</v>
      </c>
      <c r="O74" s="49">
        <v>-0.001448</v>
      </c>
      <c r="P74" s="49">
        <v>-0.001362</v>
      </c>
      <c r="Q74" s="49">
        <v>-0.001211</v>
      </c>
      <c r="R74" s="49">
        <v>-9.67E-4</v>
      </c>
      <c r="S74" s="49">
        <v>-8.21E-4</v>
      </c>
      <c r="T74" s="49">
        <v>-7.7E-4</v>
      </c>
      <c r="U74" s="49">
        <v>-6.1E-4</v>
      </c>
      <c r="V74" s="49">
        <v>-4.7E-4</v>
      </c>
      <c r="W74" s="49">
        <v>-2.9E-4</v>
      </c>
      <c r="X74" s="49">
        <v>-8.3E-5</v>
      </c>
      <c r="Y74" s="49">
        <v>0.0</v>
      </c>
      <c r="Z74" s="49">
        <v>1.23E-4</v>
      </c>
      <c r="AA74" s="49">
        <v>6.6E-5</v>
      </c>
      <c r="AB74" s="49">
        <v>2.34E-4</v>
      </c>
      <c r="AC74" s="49">
        <v>3.28E-4</v>
      </c>
      <c r="AD74" s="49">
        <v>4.26E-4</v>
      </c>
      <c r="AE74" s="49">
        <v>6.0E-4</v>
      </c>
      <c r="AF74" s="49">
        <v>6.66E-4</v>
      </c>
      <c r="AG74" s="49">
        <v>6.69E-4</v>
      </c>
      <c r="AH74" s="49">
        <v>7.26E-4</v>
      </c>
      <c r="AI74" s="49">
        <v>6.48E-4</v>
      </c>
      <c r="AJ74" s="49">
        <v>6.83E-4</v>
      </c>
      <c r="AK74" s="49">
        <v>7.52E-4</v>
      </c>
      <c r="AL74" s="49">
        <v>7.1E-4</v>
      </c>
    </row>
    <row r="75" ht="12.75" customHeight="1">
      <c r="A75" s="53">
        <v>-0.003648</v>
      </c>
      <c r="B75" s="49">
        <v>-0.003814</v>
      </c>
      <c r="C75" s="49">
        <v>-0.003751</v>
      </c>
      <c r="D75" s="49">
        <v>-0.003695</v>
      </c>
      <c r="E75" s="49">
        <v>-0.003419</v>
      </c>
      <c r="F75" s="49">
        <v>-0.003232</v>
      </c>
      <c r="G75" s="49">
        <v>-0.003215</v>
      </c>
      <c r="H75" s="49">
        <v>-0.002771</v>
      </c>
      <c r="I75" s="49">
        <v>-0.002711</v>
      </c>
      <c r="J75" s="49">
        <v>-0.002705</v>
      </c>
      <c r="K75" s="49">
        <v>-0.002521</v>
      </c>
      <c r="L75" s="49">
        <v>-0.002359</v>
      </c>
      <c r="M75" s="49">
        <v>-0.002238</v>
      </c>
      <c r="N75" s="49">
        <v>-0.001942</v>
      </c>
      <c r="O75" s="49">
        <v>-0.001638</v>
      </c>
      <c r="P75" s="49">
        <v>-0.001514</v>
      </c>
      <c r="Q75" s="49">
        <v>-0.00133</v>
      </c>
      <c r="R75" s="49">
        <v>-0.001121</v>
      </c>
      <c r="S75" s="49">
        <v>-9.63E-4</v>
      </c>
      <c r="T75" s="49">
        <v>-8.51E-4</v>
      </c>
      <c r="U75" s="49">
        <v>-6.46E-4</v>
      </c>
      <c r="V75" s="49">
        <v>-5.81E-4</v>
      </c>
      <c r="W75" s="49">
        <v>-3.57E-4</v>
      </c>
      <c r="X75" s="49">
        <v>-1.61E-4</v>
      </c>
      <c r="Y75" s="49">
        <v>0.0</v>
      </c>
      <c r="Z75" s="49">
        <v>4.4E-5</v>
      </c>
      <c r="AA75" s="49">
        <v>8.6E-5</v>
      </c>
      <c r="AB75" s="49">
        <v>2.29E-4</v>
      </c>
      <c r="AC75" s="49">
        <v>2.98E-4</v>
      </c>
      <c r="AD75" s="49">
        <v>3.73E-4</v>
      </c>
      <c r="AE75" s="49">
        <v>6.33E-4</v>
      </c>
      <c r="AF75" s="49">
        <v>6.91E-4</v>
      </c>
      <c r="AG75" s="49">
        <v>6.32E-4</v>
      </c>
      <c r="AH75" s="49">
        <v>6.92E-4</v>
      </c>
      <c r="AI75" s="49">
        <v>6.83E-4</v>
      </c>
      <c r="AJ75" s="49">
        <v>6.87E-4</v>
      </c>
      <c r="AK75" s="49">
        <v>7.67E-4</v>
      </c>
      <c r="AL75" s="49">
        <v>7.33E-4</v>
      </c>
    </row>
    <row r="76" ht="12.75" customHeight="1">
      <c r="A76" s="53">
        <v>-0.003859</v>
      </c>
      <c r="B76" s="49">
        <v>-0.004021</v>
      </c>
      <c r="C76" s="49">
        <v>-0.003947</v>
      </c>
      <c r="D76" s="49">
        <v>-0.003842</v>
      </c>
      <c r="E76" s="49">
        <v>-0.003621</v>
      </c>
      <c r="F76" s="49">
        <v>-0.003483</v>
      </c>
      <c r="G76" s="49">
        <v>-0.003436</v>
      </c>
      <c r="H76" s="49">
        <v>-0.002967</v>
      </c>
      <c r="I76" s="49">
        <v>-0.002878</v>
      </c>
      <c r="J76" s="49">
        <v>-0.002889</v>
      </c>
      <c r="K76" s="49">
        <v>-0.002669</v>
      </c>
      <c r="L76" s="49">
        <v>-0.002513</v>
      </c>
      <c r="M76" s="49">
        <v>-0.002231</v>
      </c>
      <c r="N76" s="49">
        <v>-0.002075</v>
      </c>
      <c r="O76" s="49">
        <v>-0.001697</v>
      </c>
      <c r="P76" s="49">
        <v>-0.001584</v>
      </c>
      <c r="Q76" s="49">
        <v>-0.001382</v>
      </c>
      <c r="R76" s="49">
        <v>-0.001086</v>
      </c>
      <c r="S76" s="49">
        <v>-0.001025</v>
      </c>
      <c r="T76" s="49">
        <v>-9.37E-4</v>
      </c>
      <c r="U76" s="49">
        <v>-6.85E-4</v>
      </c>
      <c r="V76" s="49">
        <v>-5.97E-4</v>
      </c>
      <c r="W76" s="49">
        <v>-3.46E-4</v>
      </c>
      <c r="X76" s="49">
        <v>-1.15E-4</v>
      </c>
      <c r="Y76" s="49">
        <v>0.0</v>
      </c>
      <c r="Z76" s="49">
        <v>5.9E-5</v>
      </c>
      <c r="AA76" s="49">
        <v>1.39E-4</v>
      </c>
      <c r="AB76" s="49">
        <v>3.02E-4</v>
      </c>
      <c r="AC76" s="49">
        <v>4.05E-4</v>
      </c>
      <c r="AD76" s="49">
        <v>5.2E-4</v>
      </c>
      <c r="AE76" s="49">
        <v>7.48E-4</v>
      </c>
      <c r="AF76" s="49">
        <v>8.06E-4</v>
      </c>
      <c r="AG76" s="49">
        <v>7.19E-4</v>
      </c>
      <c r="AH76" s="49">
        <v>8.56E-4</v>
      </c>
      <c r="AI76" s="49">
        <v>7.09E-4</v>
      </c>
      <c r="AJ76" s="49">
        <v>8.74E-4</v>
      </c>
      <c r="AK76" s="49">
        <v>9.21E-4</v>
      </c>
      <c r="AL76" s="49">
        <v>8.89E-4</v>
      </c>
    </row>
    <row r="77" ht="12.75" customHeight="1">
      <c r="A77" s="53">
        <v>-0.004042</v>
      </c>
      <c r="B77" s="49">
        <v>-0.00411</v>
      </c>
      <c r="C77" s="49">
        <v>-0.004038</v>
      </c>
      <c r="D77" s="49">
        <v>-0.003987</v>
      </c>
      <c r="E77" s="49">
        <v>-0.003723</v>
      </c>
      <c r="F77" s="49">
        <v>-0.00354</v>
      </c>
      <c r="G77" s="49">
        <v>-0.00351</v>
      </c>
      <c r="H77" s="49">
        <v>-0.003044</v>
      </c>
      <c r="I77" s="49">
        <v>-0.002917</v>
      </c>
      <c r="J77" s="49">
        <v>-0.002978</v>
      </c>
      <c r="K77" s="49">
        <v>-0.002743</v>
      </c>
      <c r="L77" s="49">
        <v>-0.002597</v>
      </c>
      <c r="M77" s="49">
        <v>-0.002454</v>
      </c>
      <c r="N77" s="49">
        <v>-0.002196</v>
      </c>
      <c r="O77" s="49">
        <v>-0.001808</v>
      </c>
      <c r="P77" s="49">
        <v>-0.001705</v>
      </c>
      <c r="Q77" s="49">
        <v>-0.001539</v>
      </c>
      <c r="R77" s="49">
        <v>-0.001289</v>
      </c>
      <c r="S77" s="49">
        <v>-0.001142</v>
      </c>
      <c r="T77" s="49">
        <v>-0.001026</v>
      </c>
      <c r="U77" s="49">
        <v>-8.33E-4</v>
      </c>
      <c r="V77" s="49">
        <v>-7.56E-4</v>
      </c>
      <c r="W77" s="49">
        <v>-5.08E-4</v>
      </c>
      <c r="X77" s="49">
        <v>-2.08E-4</v>
      </c>
      <c r="Y77" s="49">
        <v>0.0</v>
      </c>
      <c r="Z77" s="49">
        <v>1.0E-6</v>
      </c>
      <c r="AA77" s="49">
        <v>1.9E-5</v>
      </c>
      <c r="AB77" s="49">
        <v>2.44E-4</v>
      </c>
      <c r="AC77" s="49">
        <v>3.26E-4</v>
      </c>
      <c r="AD77" s="49">
        <v>4.53E-4</v>
      </c>
      <c r="AE77" s="49">
        <v>7.76E-4</v>
      </c>
      <c r="AF77" s="49">
        <v>8.55E-4</v>
      </c>
      <c r="AG77" s="49">
        <v>8.67E-4</v>
      </c>
      <c r="AH77" s="49">
        <v>9.45E-4</v>
      </c>
      <c r="AI77" s="49">
        <v>8.16E-4</v>
      </c>
      <c r="AJ77" s="49">
        <v>9.56E-4</v>
      </c>
      <c r="AK77" s="49">
        <v>0.001038</v>
      </c>
      <c r="AL77" s="49">
        <v>9.82E-4</v>
      </c>
    </row>
    <row r="78" ht="12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</row>
    <row r="79" ht="12.7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</row>
    <row r="80" ht="12.7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  <c r="AL1000" s="3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54">
        <v>-0.109039</v>
      </c>
      <c r="B1" s="54">
        <v>-0.105036</v>
      </c>
      <c r="C1" s="54">
        <v>-0.101247</v>
      </c>
      <c r="D1" s="54">
        <v>-0.096796</v>
      </c>
      <c r="E1" s="54">
        <v>-0.092471</v>
      </c>
      <c r="F1" s="54">
        <v>-0.088257</v>
      </c>
      <c r="G1" s="54">
        <v>-0.083373</v>
      </c>
      <c r="H1" s="54">
        <v>-0.078948</v>
      </c>
      <c r="I1" s="54">
        <v>-0.074215</v>
      </c>
      <c r="J1" s="54">
        <v>-0.068844</v>
      </c>
      <c r="K1" s="54">
        <v>-0.063712</v>
      </c>
      <c r="L1" s="54">
        <v>-0.059488</v>
      </c>
      <c r="M1" s="54">
        <v>-0.055158</v>
      </c>
      <c r="N1" s="54">
        <v>-0.050345</v>
      </c>
      <c r="O1" s="54">
        <v>-0.04634</v>
      </c>
      <c r="P1" s="54">
        <v>-0.041569</v>
      </c>
      <c r="Q1" s="54">
        <v>-0.03764</v>
      </c>
      <c r="R1" s="54">
        <v>-0.033391</v>
      </c>
      <c r="S1" s="54">
        <v>-0.028662</v>
      </c>
      <c r="T1" s="54">
        <v>-0.023594</v>
      </c>
      <c r="U1" s="54">
        <v>-0.01853</v>
      </c>
      <c r="V1" s="54">
        <v>-0.014184</v>
      </c>
      <c r="W1" s="54">
        <v>-0.009377</v>
      </c>
      <c r="X1" s="54">
        <v>-0.003877</v>
      </c>
      <c r="Y1" s="54">
        <v>0.0</v>
      </c>
      <c r="Z1" s="54">
        <v>0.004235</v>
      </c>
      <c r="AA1" s="54">
        <v>0.008285</v>
      </c>
      <c r="AB1" s="54">
        <v>0.013593</v>
      </c>
      <c r="AC1" s="54">
        <v>0.018187</v>
      </c>
      <c r="AD1" s="54">
        <v>0.023309</v>
      </c>
      <c r="AE1" s="54">
        <v>0.028069</v>
      </c>
      <c r="AF1" s="54">
        <v>0.03268</v>
      </c>
      <c r="AG1" s="54">
        <v>0.037406</v>
      </c>
      <c r="AH1" s="54">
        <v>0.042114</v>
      </c>
    </row>
    <row r="2">
      <c r="A2" s="54">
        <v>-0.104063</v>
      </c>
      <c r="B2" s="54">
        <v>-0.099067</v>
      </c>
      <c r="C2" s="54">
        <v>-0.094653</v>
      </c>
      <c r="D2" s="54">
        <v>-0.090139</v>
      </c>
      <c r="E2" s="54">
        <v>-0.086202</v>
      </c>
      <c r="F2" s="54">
        <v>-0.082175</v>
      </c>
      <c r="G2" s="54">
        <v>-0.077376</v>
      </c>
      <c r="H2" s="54">
        <v>-0.073161</v>
      </c>
      <c r="I2" s="54">
        <v>-0.068447</v>
      </c>
      <c r="J2" s="54">
        <v>-0.064139</v>
      </c>
      <c r="K2" s="54">
        <v>-0.059387</v>
      </c>
      <c r="L2" s="54">
        <v>-0.05534</v>
      </c>
      <c r="M2" s="54">
        <v>-0.05073</v>
      </c>
      <c r="N2" s="54">
        <v>-0.046321</v>
      </c>
      <c r="O2" s="54">
        <v>-0.042548</v>
      </c>
      <c r="P2" s="54">
        <v>-0.038329</v>
      </c>
      <c r="Q2" s="54">
        <v>-0.034388</v>
      </c>
      <c r="R2" s="54">
        <v>-0.030471</v>
      </c>
      <c r="S2" s="54">
        <v>-0.026346</v>
      </c>
      <c r="T2" s="54">
        <v>-0.021315</v>
      </c>
      <c r="U2" s="54">
        <v>-0.017335</v>
      </c>
      <c r="V2" s="54">
        <v>-0.012692</v>
      </c>
      <c r="W2" s="54">
        <v>-0.008389</v>
      </c>
      <c r="X2" s="54">
        <v>-0.00327</v>
      </c>
      <c r="Y2" s="54">
        <v>0.0</v>
      </c>
      <c r="Z2" s="54">
        <v>0.003389</v>
      </c>
      <c r="AA2" s="54">
        <v>0.007969</v>
      </c>
      <c r="AB2" s="54">
        <v>0.011866</v>
      </c>
      <c r="AC2" s="54">
        <v>0.015737</v>
      </c>
      <c r="AD2" s="54">
        <v>0.020614</v>
      </c>
      <c r="AE2" s="54">
        <v>0.02554</v>
      </c>
      <c r="AF2" s="54">
        <v>0.029151</v>
      </c>
      <c r="AG2" s="54">
        <v>0.032888</v>
      </c>
      <c r="AH2" s="54">
        <v>0.037146</v>
      </c>
    </row>
    <row r="3">
      <c r="A3" s="54">
        <v>-0.094724</v>
      </c>
      <c r="B3" s="54">
        <v>-0.089204</v>
      </c>
      <c r="C3" s="54">
        <v>-0.084919</v>
      </c>
      <c r="D3" s="54">
        <v>-0.080437</v>
      </c>
      <c r="E3" s="54">
        <v>-0.076604</v>
      </c>
      <c r="F3" s="54">
        <v>-0.072714</v>
      </c>
      <c r="G3" s="54">
        <v>-0.068614</v>
      </c>
      <c r="H3" s="54">
        <v>-0.064942</v>
      </c>
      <c r="I3" s="54">
        <v>-0.060628</v>
      </c>
      <c r="J3" s="54">
        <v>-0.056567</v>
      </c>
      <c r="K3" s="54">
        <v>-0.052003</v>
      </c>
      <c r="L3" s="54">
        <v>-0.048434</v>
      </c>
      <c r="M3" s="54">
        <v>-0.044619</v>
      </c>
      <c r="N3" s="54">
        <v>-0.040812</v>
      </c>
      <c r="O3" s="54">
        <v>-0.037073</v>
      </c>
      <c r="P3" s="54">
        <v>-0.033283</v>
      </c>
      <c r="Q3" s="54">
        <v>-0.029762</v>
      </c>
      <c r="R3" s="54">
        <v>-0.026751</v>
      </c>
      <c r="S3" s="54">
        <v>-0.022884</v>
      </c>
      <c r="T3" s="54">
        <v>-0.018766</v>
      </c>
      <c r="U3" s="54">
        <v>-0.014629</v>
      </c>
      <c r="V3" s="54">
        <v>-0.011046</v>
      </c>
      <c r="W3" s="54">
        <v>-0.007466</v>
      </c>
      <c r="X3" s="54">
        <v>-0.002917</v>
      </c>
      <c r="Y3" s="54">
        <v>0.0</v>
      </c>
      <c r="Z3" s="54">
        <v>0.002882</v>
      </c>
      <c r="AA3" s="54">
        <v>0.006561</v>
      </c>
      <c r="AB3" s="54">
        <v>0.009687</v>
      </c>
      <c r="AC3" s="54">
        <v>0.012966</v>
      </c>
      <c r="AD3" s="54">
        <v>0.017412</v>
      </c>
      <c r="AE3" s="54">
        <v>0.021018</v>
      </c>
      <c r="AF3" s="54">
        <v>0.024342</v>
      </c>
      <c r="AG3" s="54">
        <v>0.027376</v>
      </c>
      <c r="AH3" s="54">
        <v>0.030389</v>
      </c>
    </row>
    <row r="4">
      <c r="A4" s="54">
        <v>-0.083069</v>
      </c>
      <c r="B4" s="54">
        <v>-0.077664</v>
      </c>
      <c r="C4" s="54">
        <v>-0.073698</v>
      </c>
      <c r="D4" s="54">
        <v>-0.06948</v>
      </c>
      <c r="E4" s="54">
        <v>-0.066075</v>
      </c>
      <c r="F4" s="54">
        <v>-0.062761</v>
      </c>
      <c r="G4" s="54">
        <v>-0.059251</v>
      </c>
      <c r="H4" s="54">
        <v>-0.055499</v>
      </c>
      <c r="I4" s="54">
        <v>-0.05187</v>
      </c>
      <c r="J4" s="54">
        <v>-0.04849</v>
      </c>
      <c r="K4" s="54">
        <v>-0.044949</v>
      </c>
      <c r="L4" s="54">
        <v>-0.041681</v>
      </c>
      <c r="M4" s="54">
        <v>-0.038239</v>
      </c>
      <c r="N4" s="54">
        <v>-0.034608</v>
      </c>
      <c r="O4" s="54">
        <v>-0.031709</v>
      </c>
      <c r="P4" s="54">
        <v>-0.028233</v>
      </c>
      <c r="Q4" s="54">
        <v>-0.025369</v>
      </c>
      <c r="R4" s="54">
        <v>-0.022781</v>
      </c>
      <c r="S4" s="54">
        <v>-0.019423</v>
      </c>
      <c r="T4" s="54">
        <v>-0.015639</v>
      </c>
      <c r="U4" s="54">
        <v>-0.012843</v>
      </c>
      <c r="V4" s="54">
        <v>-0.009682</v>
      </c>
      <c r="W4" s="54">
        <v>-0.006139</v>
      </c>
      <c r="X4" s="54">
        <v>-0.002605</v>
      </c>
      <c r="Y4" s="54">
        <v>0.0</v>
      </c>
      <c r="Z4" s="54">
        <v>0.002318</v>
      </c>
      <c r="AA4" s="54">
        <v>0.00545</v>
      </c>
      <c r="AB4" s="54">
        <v>0.007847</v>
      </c>
      <c r="AC4" s="54">
        <v>0.010538</v>
      </c>
      <c r="AD4" s="54">
        <v>0.013572</v>
      </c>
      <c r="AE4" s="54">
        <v>0.016845</v>
      </c>
      <c r="AF4" s="54">
        <v>0.018834</v>
      </c>
      <c r="AG4" s="54">
        <v>0.021278</v>
      </c>
      <c r="AH4" s="54">
        <v>0.02351</v>
      </c>
    </row>
    <row r="5">
      <c r="A5" s="54">
        <v>-0.071527</v>
      </c>
      <c r="B5" s="54">
        <v>-0.066332</v>
      </c>
      <c r="C5" s="54">
        <v>-0.062613</v>
      </c>
      <c r="D5" s="54">
        <v>-0.058902</v>
      </c>
      <c r="E5" s="54">
        <v>-0.055927</v>
      </c>
      <c r="F5" s="54">
        <v>-0.052971</v>
      </c>
      <c r="G5" s="54">
        <v>-0.049708</v>
      </c>
      <c r="H5" s="54">
        <v>-0.046889</v>
      </c>
      <c r="I5" s="54">
        <v>-0.043609</v>
      </c>
      <c r="J5" s="54">
        <v>-0.040792</v>
      </c>
      <c r="K5" s="54">
        <v>-0.037337</v>
      </c>
      <c r="L5" s="54">
        <v>-0.034783</v>
      </c>
      <c r="M5" s="54">
        <v>-0.031498</v>
      </c>
      <c r="N5" s="54">
        <v>-0.028727</v>
      </c>
      <c r="O5" s="54">
        <v>-0.026083</v>
      </c>
      <c r="P5" s="54">
        <v>-0.023371</v>
      </c>
      <c r="Q5" s="54">
        <v>-0.020843</v>
      </c>
      <c r="R5" s="54">
        <v>-0.018612</v>
      </c>
      <c r="S5" s="54">
        <v>-0.01587</v>
      </c>
      <c r="T5" s="54">
        <v>-0.012724</v>
      </c>
      <c r="U5" s="54">
        <v>-0.010505</v>
      </c>
      <c r="V5" s="54">
        <v>-0.007551</v>
      </c>
      <c r="W5" s="54">
        <v>-0.004971</v>
      </c>
      <c r="X5" s="54">
        <v>-0.002025</v>
      </c>
      <c r="Y5" s="54">
        <v>0.0</v>
      </c>
      <c r="Z5" s="54">
        <v>0.001935</v>
      </c>
      <c r="AA5" s="54">
        <v>0.00418</v>
      </c>
      <c r="AB5" s="54">
        <v>0.006306</v>
      </c>
      <c r="AC5" s="54">
        <v>0.008616</v>
      </c>
      <c r="AD5" s="54">
        <v>0.010721</v>
      </c>
      <c r="AE5" s="54">
        <v>0.013429</v>
      </c>
      <c r="AF5" s="54">
        <v>0.014901</v>
      </c>
      <c r="AG5" s="54">
        <v>0.016926</v>
      </c>
      <c r="AH5" s="54">
        <v>0.018342</v>
      </c>
    </row>
    <row r="6">
      <c r="A6" s="54">
        <v>-0.062582</v>
      </c>
      <c r="B6" s="54">
        <v>-0.057566</v>
      </c>
      <c r="C6" s="54">
        <v>-0.05421</v>
      </c>
      <c r="D6" s="54">
        <v>-0.051092</v>
      </c>
      <c r="E6" s="54">
        <v>-0.048161</v>
      </c>
      <c r="F6" s="54">
        <v>-0.045565</v>
      </c>
      <c r="G6" s="54">
        <v>-0.042766</v>
      </c>
      <c r="H6" s="54">
        <v>-0.040405</v>
      </c>
      <c r="I6" s="54">
        <v>-0.037498</v>
      </c>
      <c r="J6" s="54">
        <v>-0.034627</v>
      </c>
      <c r="K6" s="54">
        <v>-0.031929</v>
      </c>
      <c r="L6" s="54">
        <v>-0.02956</v>
      </c>
      <c r="M6" s="54">
        <v>-0.02683</v>
      </c>
      <c r="N6" s="54">
        <v>-0.024392</v>
      </c>
      <c r="O6" s="54">
        <v>-0.021968</v>
      </c>
      <c r="P6" s="54">
        <v>-0.019487</v>
      </c>
      <c r="Q6" s="54">
        <v>-0.017585</v>
      </c>
      <c r="R6" s="54">
        <v>-0.015718</v>
      </c>
      <c r="S6" s="54">
        <v>-0.013461</v>
      </c>
      <c r="T6" s="54">
        <v>-0.010825</v>
      </c>
      <c r="U6" s="54">
        <v>-0.008785</v>
      </c>
      <c r="V6" s="54">
        <v>-0.006246</v>
      </c>
      <c r="W6" s="54">
        <v>-0.004201</v>
      </c>
      <c r="X6" s="54">
        <v>-0.001393</v>
      </c>
      <c r="Y6" s="54">
        <v>0.0</v>
      </c>
      <c r="Z6" s="54">
        <v>0.001642</v>
      </c>
      <c r="AA6" s="54">
        <v>0.003522</v>
      </c>
      <c r="AB6" s="54">
        <v>0.005065</v>
      </c>
      <c r="AC6" s="54">
        <v>0.006771</v>
      </c>
      <c r="AD6" s="54">
        <v>0.009118</v>
      </c>
      <c r="AE6" s="54">
        <v>0.010779</v>
      </c>
      <c r="AF6" s="54">
        <v>0.012219</v>
      </c>
      <c r="AG6" s="54">
        <v>0.013153</v>
      </c>
      <c r="AH6" s="54">
        <v>0.014266</v>
      </c>
    </row>
    <row r="7">
      <c r="A7" s="54">
        <v>-0.055982</v>
      </c>
      <c r="B7" s="54">
        <v>-0.051318</v>
      </c>
      <c r="C7" s="54">
        <v>-0.048226</v>
      </c>
      <c r="D7" s="54">
        <v>-0.045117</v>
      </c>
      <c r="E7" s="54">
        <v>-0.04274</v>
      </c>
      <c r="F7" s="54">
        <v>-0.040354</v>
      </c>
      <c r="G7" s="54">
        <v>-0.037745</v>
      </c>
      <c r="H7" s="54">
        <v>-0.035591</v>
      </c>
      <c r="I7" s="54">
        <v>-0.03318</v>
      </c>
      <c r="J7" s="54">
        <v>-0.030694</v>
      </c>
      <c r="K7" s="54">
        <v>-0.028185</v>
      </c>
      <c r="L7" s="54">
        <v>-0.026344</v>
      </c>
      <c r="M7" s="54">
        <v>-0.023953</v>
      </c>
      <c r="N7" s="54">
        <v>-0.021545</v>
      </c>
      <c r="O7" s="54">
        <v>-0.019419</v>
      </c>
      <c r="P7" s="54">
        <v>-0.01706</v>
      </c>
      <c r="Q7" s="54">
        <v>-0.015442</v>
      </c>
      <c r="R7" s="54">
        <v>-0.013937</v>
      </c>
      <c r="S7" s="54">
        <v>-0.01192</v>
      </c>
      <c r="T7" s="54">
        <v>-0.009699</v>
      </c>
      <c r="U7" s="54">
        <v>-0.007851</v>
      </c>
      <c r="V7" s="54">
        <v>-0.005848</v>
      </c>
      <c r="W7" s="54">
        <v>-0.003816</v>
      </c>
      <c r="X7" s="54">
        <v>-0.001727</v>
      </c>
      <c r="Y7" s="54">
        <v>0.0</v>
      </c>
      <c r="Z7" s="54">
        <v>0.001071</v>
      </c>
      <c r="AA7" s="54">
        <v>0.002812</v>
      </c>
      <c r="AB7" s="54">
        <v>0.004047</v>
      </c>
      <c r="AC7" s="54">
        <v>0.005668</v>
      </c>
      <c r="AD7" s="54">
        <v>0.007255</v>
      </c>
      <c r="AE7" s="54">
        <v>0.009031</v>
      </c>
      <c r="AF7" s="54">
        <v>0.009977</v>
      </c>
      <c r="AG7" s="54">
        <v>0.010873</v>
      </c>
      <c r="AH7" s="54">
        <v>0.011585</v>
      </c>
    </row>
    <row r="8">
      <c r="A8" s="54">
        <v>-0.05076</v>
      </c>
      <c r="B8" s="54">
        <v>-0.046326</v>
      </c>
      <c r="C8" s="54">
        <v>-0.043454</v>
      </c>
      <c r="D8" s="54">
        <v>-0.040608</v>
      </c>
      <c r="E8" s="54">
        <v>-0.038483</v>
      </c>
      <c r="F8" s="54">
        <v>-0.036275</v>
      </c>
      <c r="G8" s="54">
        <v>-0.034107</v>
      </c>
      <c r="H8" s="54">
        <v>-0.031921</v>
      </c>
      <c r="I8" s="54">
        <v>-0.029792</v>
      </c>
      <c r="J8" s="54">
        <v>-0.027376</v>
      </c>
      <c r="K8" s="54">
        <v>-0.02544</v>
      </c>
      <c r="L8" s="54">
        <v>-0.023321</v>
      </c>
      <c r="M8" s="54">
        <v>-0.021109</v>
      </c>
      <c r="N8" s="54">
        <v>-0.019131</v>
      </c>
      <c r="O8" s="54">
        <v>-0.017264</v>
      </c>
      <c r="P8" s="54">
        <v>-0.015358</v>
      </c>
      <c r="Q8" s="54">
        <v>-0.013882</v>
      </c>
      <c r="R8" s="54">
        <v>-0.012386</v>
      </c>
      <c r="S8" s="54">
        <v>-0.010503</v>
      </c>
      <c r="T8" s="54">
        <v>-0.008569</v>
      </c>
      <c r="U8" s="54">
        <v>-0.006952</v>
      </c>
      <c r="V8" s="54">
        <v>-0.004899</v>
      </c>
      <c r="W8" s="54">
        <v>-0.003423</v>
      </c>
      <c r="X8" s="54">
        <v>-0.001305</v>
      </c>
      <c r="Y8" s="54">
        <v>0.0</v>
      </c>
      <c r="Z8" s="54">
        <v>8.5E-4</v>
      </c>
      <c r="AA8" s="54">
        <v>0.002181</v>
      </c>
      <c r="AB8" s="54">
        <v>0.00338</v>
      </c>
      <c r="AC8" s="54">
        <v>0.005055</v>
      </c>
      <c r="AD8" s="54">
        <v>0.00637</v>
      </c>
      <c r="AE8" s="54">
        <v>0.00778</v>
      </c>
      <c r="AF8" s="54">
        <v>0.008799</v>
      </c>
      <c r="AG8" s="54">
        <v>0.009375</v>
      </c>
      <c r="AH8" s="54">
        <v>0.010038</v>
      </c>
    </row>
    <row r="9">
      <c r="A9" s="54">
        <v>-0.046497</v>
      </c>
      <c r="B9" s="54">
        <v>-0.042447</v>
      </c>
      <c r="C9" s="54">
        <v>-0.039786</v>
      </c>
      <c r="D9" s="54">
        <v>-0.037344</v>
      </c>
      <c r="E9" s="54">
        <v>-0.035266</v>
      </c>
      <c r="F9" s="54">
        <v>-0.033346</v>
      </c>
      <c r="G9" s="54">
        <v>-0.031285</v>
      </c>
      <c r="H9" s="54">
        <v>-0.029412</v>
      </c>
      <c r="I9" s="54">
        <v>-0.027326</v>
      </c>
      <c r="J9" s="54">
        <v>-0.025236</v>
      </c>
      <c r="K9" s="54">
        <v>-0.023168</v>
      </c>
      <c r="L9" s="54">
        <v>-0.021549</v>
      </c>
      <c r="M9" s="54">
        <v>-0.01922</v>
      </c>
      <c r="N9" s="54">
        <v>-0.017417</v>
      </c>
      <c r="O9" s="54">
        <v>-0.015566</v>
      </c>
      <c r="P9" s="54">
        <v>-0.013839</v>
      </c>
      <c r="Q9" s="54">
        <v>-0.012497</v>
      </c>
      <c r="R9" s="54">
        <v>-0.011308</v>
      </c>
      <c r="S9" s="54">
        <v>-0.009615</v>
      </c>
      <c r="T9" s="54">
        <v>-0.00774</v>
      </c>
      <c r="U9" s="54">
        <v>-0.006299</v>
      </c>
      <c r="V9" s="54">
        <v>-0.004606</v>
      </c>
      <c r="W9" s="54">
        <v>-0.003294</v>
      </c>
      <c r="X9" s="54">
        <v>-0.001294</v>
      </c>
      <c r="Y9" s="54">
        <v>0.0</v>
      </c>
      <c r="Z9" s="54">
        <v>0.001174</v>
      </c>
      <c r="AA9" s="54">
        <v>0.002054</v>
      </c>
      <c r="AB9" s="54">
        <v>0.003225</v>
      </c>
      <c r="AC9" s="54">
        <v>0.004512</v>
      </c>
      <c r="AD9" s="54">
        <v>0.005783</v>
      </c>
      <c r="AE9" s="54">
        <v>0.007053</v>
      </c>
      <c r="AF9" s="54">
        <v>0.007842</v>
      </c>
      <c r="AG9" s="54">
        <v>0.008568</v>
      </c>
      <c r="AH9" s="54">
        <v>0.009009</v>
      </c>
    </row>
    <row r="10">
      <c r="A10" s="54">
        <v>-0.042542</v>
      </c>
      <c r="B10" s="54">
        <v>-0.038822</v>
      </c>
      <c r="C10" s="54">
        <v>-0.03638</v>
      </c>
      <c r="D10" s="54">
        <v>-0.03418</v>
      </c>
      <c r="E10" s="54">
        <v>-0.03228</v>
      </c>
      <c r="F10" s="54">
        <v>-0.03043</v>
      </c>
      <c r="G10" s="54">
        <v>-0.028508</v>
      </c>
      <c r="H10" s="54">
        <v>-0.02686</v>
      </c>
      <c r="I10" s="54">
        <v>-0.024971</v>
      </c>
      <c r="J10" s="54">
        <v>-0.023077</v>
      </c>
      <c r="K10" s="54">
        <v>-0.021213</v>
      </c>
      <c r="L10" s="54">
        <v>-0.01961</v>
      </c>
      <c r="M10" s="54">
        <v>-0.017748</v>
      </c>
      <c r="N10" s="54">
        <v>-0.015918</v>
      </c>
      <c r="O10" s="54">
        <v>-0.014395</v>
      </c>
      <c r="P10" s="54">
        <v>-0.012839</v>
      </c>
      <c r="Q10" s="54">
        <v>-0.011495</v>
      </c>
      <c r="R10" s="54">
        <v>-0.010472</v>
      </c>
      <c r="S10" s="54">
        <v>-0.009064</v>
      </c>
      <c r="T10" s="54">
        <v>-0.007128</v>
      </c>
      <c r="U10" s="54">
        <v>-0.005988</v>
      </c>
      <c r="V10" s="54">
        <v>-0.004358</v>
      </c>
      <c r="W10" s="54">
        <v>-0.002919</v>
      </c>
      <c r="X10" s="54">
        <v>-0.001461</v>
      </c>
      <c r="Y10" s="54">
        <v>0.0</v>
      </c>
      <c r="Z10" s="54">
        <v>9.59E-4</v>
      </c>
      <c r="AA10" s="54">
        <v>0.00222</v>
      </c>
      <c r="AB10" s="54">
        <v>0.002861</v>
      </c>
      <c r="AC10" s="54">
        <v>0.004141</v>
      </c>
      <c r="AD10" s="54">
        <v>0.005328</v>
      </c>
      <c r="AE10" s="54">
        <v>0.006472</v>
      </c>
      <c r="AF10" s="54">
        <v>0.00721</v>
      </c>
      <c r="AG10" s="54">
        <v>0.007797</v>
      </c>
      <c r="AH10" s="54">
        <v>0.00815</v>
      </c>
    </row>
    <row r="11">
      <c r="A11" s="54">
        <v>-0.039178</v>
      </c>
      <c r="B11" s="54">
        <v>-0.035674</v>
      </c>
      <c r="C11" s="54">
        <v>-0.03344</v>
      </c>
      <c r="D11" s="54">
        <v>-0.031401</v>
      </c>
      <c r="E11" s="54">
        <v>-0.029695</v>
      </c>
      <c r="F11" s="54">
        <v>-0.027983</v>
      </c>
      <c r="G11" s="54">
        <v>-0.026259</v>
      </c>
      <c r="H11" s="54">
        <v>-0.02463</v>
      </c>
      <c r="I11" s="54">
        <v>-0.023076</v>
      </c>
      <c r="J11" s="54">
        <v>-0.021178</v>
      </c>
      <c r="K11" s="54">
        <v>-0.019335</v>
      </c>
      <c r="L11" s="54">
        <v>-0.017989</v>
      </c>
      <c r="M11" s="54">
        <v>-0.016104</v>
      </c>
      <c r="N11" s="54">
        <v>-0.014574</v>
      </c>
      <c r="O11" s="54">
        <v>-0.013181</v>
      </c>
      <c r="P11" s="54">
        <v>-0.011762</v>
      </c>
      <c r="Q11" s="54">
        <v>-0.010631</v>
      </c>
      <c r="R11" s="54">
        <v>-0.009773</v>
      </c>
      <c r="S11" s="54">
        <v>-0.008333</v>
      </c>
      <c r="T11" s="54">
        <v>-0.006737</v>
      </c>
      <c r="U11" s="54">
        <v>-0.005624</v>
      </c>
      <c r="V11" s="54">
        <v>-0.004048</v>
      </c>
      <c r="W11" s="54">
        <v>-0.002734</v>
      </c>
      <c r="X11" s="54">
        <v>-0.001311</v>
      </c>
      <c r="Y11" s="54">
        <v>0.0</v>
      </c>
      <c r="Z11" s="54">
        <v>8.29E-4</v>
      </c>
      <c r="AA11" s="54">
        <v>0.001744</v>
      </c>
      <c r="AB11" s="54">
        <v>0.002788</v>
      </c>
      <c r="AC11" s="54">
        <v>0.003804</v>
      </c>
      <c r="AD11" s="54">
        <v>0.004753</v>
      </c>
      <c r="AE11" s="54">
        <v>0.005869</v>
      </c>
      <c r="AF11" s="54">
        <v>0.006646</v>
      </c>
      <c r="AG11" s="54">
        <v>0.007218</v>
      </c>
      <c r="AH11" s="54">
        <v>0.007644</v>
      </c>
    </row>
    <row r="12">
      <c r="A12" s="54">
        <v>-0.035632</v>
      </c>
      <c r="B12" s="54">
        <v>-0.032553</v>
      </c>
      <c r="C12" s="54">
        <v>-0.030619</v>
      </c>
      <c r="D12" s="54">
        <v>-0.028736</v>
      </c>
      <c r="E12" s="54">
        <v>-0.027216</v>
      </c>
      <c r="F12" s="54">
        <v>-0.025665</v>
      </c>
      <c r="G12" s="54">
        <v>-0.024159</v>
      </c>
      <c r="H12" s="54">
        <v>-0.022596</v>
      </c>
      <c r="I12" s="54">
        <v>-0.021053</v>
      </c>
      <c r="J12" s="54">
        <v>-0.019443</v>
      </c>
      <c r="K12" s="54">
        <v>-0.017752</v>
      </c>
      <c r="L12" s="54">
        <v>-0.016495</v>
      </c>
      <c r="M12" s="54">
        <v>-0.014819</v>
      </c>
      <c r="N12" s="54">
        <v>-0.013483</v>
      </c>
      <c r="O12" s="54">
        <v>-0.012111</v>
      </c>
      <c r="P12" s="54">
        <v>-0.01076</v>
      </c>
      <c r="Q12" s="54">
        <v>-0.009902</v>
      </c>
      <c r="R12" s="54">
        <v>-0.00905</v>
      </c>
      <c r="S12" s="54">
        <v>-0.007714</v>
      </c>
      <c r="T12" s="54">
        <v>-0.006152</v>
      </c>
      <c r="U12" s="54">
        <v>-0.005245</v>
      </c>
      <c r="V12" s="54">
        <v>-0.003757</v>
      </c>
      <c r="W12" s="54">
        <v>-0.002514</v>
      </c>
      <c r="X12" s="54">
        <v>-0.001071</v>
      </c>
      <c r="Y12" s="54">
        <v>0.0</v>
      </c>
      <c r="Z12" s="54">
        <v>8.17E-4</v>
      </c>
      <c r="AA12" s="54">
        <v>0.001806</v>
      </c>
      <c r="AB12" s="54">
        <v>0.002517</v>
      </c>
      <c r="AC12" s="54">
        <v>0.003644</v>
      </c>
      <c r="AD12" s="54">
        <v>0.004516</v>
      </c>
      <c r="AE12" s="54">
        <v>0.005543</v>
      </c>
      <c r="AF12" s="54">
        <v>0.006075</v>
      </c>
      <c r="AG12" s="54">
        <v>0.00675</v>
      </c>
      <c r="AH12" s="54">
        <v>0.007098</v>
      </c>
    </row>
    <row r="13">
      <c r="A13" s="54">
        <v>-0.033008</v>
      </c>
      <c r="B13" s="54">
        <v>-0.030132</v>
      </c>
      <c r="C13" s="54">
        <v>-0.028309</v>
      </c>
      <c r="D13" s="54">
        <v>-0.026593</v>
      </c>
      <c r="E13" s="54">
        <v>-0.025254</v>
      </c>
      <c r="F13" s="54">
        <v>-0.023839</v>
      </c>
      <c r="G13" s="54">
        <v>-0.022268</v>
      </c>
      <c r="H13" s="54">
        <v>-0.021047</v>
      </c>
      <c r="I13" s="54">
        <v>-0.019501</v>
      </c>
      <c r="J13" s="54">
        <v>-0.018054</v>
      </c>
      <c r="K13" s="54">
        <v>-0.016505</v>
      </c>
      <c r="L13" s="54">
        <v>-0.015455</v>
      </c>
      <c r="M13" s="54">
        <v>-0.013789</v>
      </c>
      <c r="N13" s="54">
        <v>-0.012537</v>
      </c>
      <c r="O13" s="54">
        <v>-0.011322</v>
      </c>
      <c r="P13" s="54">
        <v>-0.010154</v>
      </c>
      <c r="Q13" s="54">
        <v>-0.009226</v>
      </c>
      <c r="R13" s="54">
        <v>-0.008582</v>
      </c>
      <c r="S13" s="54">
        <v>-0.00725</v>
      </c>
      <c r="T13" s="54">
        <v>-0.006004</v>
      </c>
      <c r="U13" s="54">
        <v>-0.00486</v>
      </c>
      <c r="V13" s="54">
        <v>-0.003456</v>
      </c>
      <c r="W13" s="54">
        <v>-0.002336</v>
      </c>
      <c r="X13" s="54">
        <v>-0.001078</v>
      </c>
      <c r="Y13" s="54">
        <v>0.0</v>
      </c>
      <c r="Z13" s="54">
        <v>7.62E-4</v>
      </c>
      <c r="AA13" s="54">
        <v>0.001634</v>
      </c>
      <c r="AB13" s="54">
        <v>0.002383</v>
      </c>
      <c r="AC13" s="54">
        <v>0.003383</v>
      </c>
      <c r="AD13" s="54">
        <v>0.00428</v>
      </c>
      <c r="AE13" s="54">
        <v>0.005251</v>
      </c>
      <c r="AF13" s="54">
        <v>0.005848</v>
      </c>
      <c r="AG13" s="54">
        <v>0.006284</v>
      </c>
      <c r="AH13" s="54">
        <v>0.006774</v>
      </c>
    </row>
    <row r="14">
      <c r="A14" s="54">
        <v>-0.030411</v>
      </c>
      <c r="B14" s="54">
        <v>-0.02778</v>
      </c>
      <c r="C14" s="54">
        <v>-0.026147</v>
      </c>
      <c r="D14" s="54">
        <v>-0.024546</v>
      </c>
      <c r="E14" s="54">
        <v>-0.023276</v>
      </c>
      <c r="F14" s="54">
        <v>-0.022071</v>
      </c>
      <c r="G14" s="54">
        <v>-0.020706</v>
      </c>
      <c r="H14" s="54">
        <v>-0.019537</v>
      </c>
      <c r="I14" s="54">
        <v>-0.01811</v>
      </c>
      <c r="J14" s="54">
        <v>-0.016759</v>
      </c>
      <c r="K14" s="54">
        <v>-0.015342</v>
      </c>
      <c r="L14" s="54">
        <v>-0.014303</v>
      </c>
      <c r="M14" s="54">
        <v>-0.012835</v>
      </c>
      <c r="N14" s="54">
        <v>-0.011676</v>
      </c>
      <c r="O14" s="54">
        <v>-0.010602</v>
      </c>
      <c r="P14" s="54">
        <v>-0.009446</v>
      </c>
      <c r="Q14" s="54">
        <v>-0.008613</v>
      </c>
      <c r="R14" s="54">
        <v>-0.008066</v>
      </c>
      <c r="S14" s="54">
        <v>-0.006818</v>
      </c>
      <c r="T14" s="54">
        <v>-0.005489</v>
      </c>
      <c r="U14" s="54">
        <v>-0.004579</v>
      </c>
      <c r="V14" s="54">
        <v>-0.003277</v>
      </c>
      <c r="W14" s="54">
        <v>-0.002214</v>
      </c>
      <c r="X14" s="54">
        <v>-9.71E-4</v>
      </c>
      <c r="Y14" s="54">
        <v>0.0</v>
      </c>
      <c r="Z14" s="54">
        <v>7.7E-4</v>
      </c>
      <c r="AA14" s="54">
        <v>0.001573</v>
      </c>
      <c r="AB14" s="54">
        <v>0.002261</v>
      </c>
      <c r="AC14" s="54">
        <v>0.003203</v>
      </c>
      <c r="AD14" s="54">
        <v>0.003957</v>
      </c>
      <c r="AE14" s="54">
        <v>0.004807</v>
      </c>
      <c r="AF14" s="54">
        <v>0.005479</v>
      </c>
      <c r="AG14" s="54">
        <v>0.005928</v>
      </c>
      <c r="AH14" s="54">
        <v>0.006352</v>
      </c>
    </row>
    <row r="15">
      <c r="A15" s="54">
        <v>-0.028362</v>
      </c>
      <c r="B15" s="54">
        <v>-0.026004</v>
      </c>
      <c r="C15" s="54">
        <v>-0.024467</v>
      </c>
      <c r="D15" s="54">
        <v>-0.023006</v>
      </c>
      <c r="E15" s="54">
        <v>-0.02191</v>
      </c>
      <c r="F15" s="54">
        <v>-0.020698</v>
      </c>
      <c r="G15" s="54">
        <v>-0.019415</v>
      </c>
      <c r="H15" s="54">
        <v>-0.018286</v>
      </c>
      <c r="I15" s="54">
        <v>-0.017052</v>
      </c>
      <c r="J15" s="54">
        <v>-0.015767</v>
      </c>
      <c r="K15" s="54">
        <v>-0.01447</v>
      </c>
      <c r="L15" s="54">
        <v>-0.01344</v>
      </c>
      <c r="M15" s="54">
        <v>-0.012119</v>
      </c>
      <c r="N15" s="54">
        <v>-0.011032</v>
      </c>
      <c r="O15" s="54">
        <v>-0.009894</v>
      </c>
      <c r="P15" s="54">
        <v>-0.008947</v>
      </c>
      <c r="Q15" s="54">
        <v>-0.008105</v>
      </c>
      <c r="R15" s="54">
        <v>-0.007605</v>
      </c>
      <c r="S15" s="54">
        <v>-0.006538</v>
      </c>
      <c r="T15" s="54">
        <v>-0.005206</v>
      </c>
      <c r="U15" s="54">
        <v>-0.004259</v>
      </c>
      <c r="V15" s="54">
        <v>-0.003073</v>
      </c>
      <c r="W15" s="54">
        <v>-0.00202</v>
      </c>
      <c r="X15" s="54">
        <v>-8.44E-4</v>
      </c>
      <c r="Y15" s="54">
        <v>0.0</v>
      </c>
      <c r="Z15" s="54">
        <v>8.98E-4</v>
      </c>
      <c r="AA15" s="54">
        <v>0.001581</v>
      </c>
      <c r="AB15" s="54">
        <v>0.002139</v>
      </c>
      <c r="AC15" s="54">
        <v>0.003065</v>
      </c>
      <c r="AD15" s="54">
        <v>0.003811</v>
      </c>
      <c r="AE15" s="54">
        <v>0.004728</v>
      </c>
      <c r="AF15" s="54">
        <v>0.005257</v>
      </c>
      <c r="AG15" s="54">
        <v>0.005787</v>
      </c>
      <c r="AH15" s="54">
        <v>0.006169</v>
      </c>
    </row>
    <row r="16">
      <c r="A16" s="54">
        <v>-0.026101</v>
      </c>
      <c r="B16" s="54">
        <v>-0.02393</v>
      </c>
      <c r="C16" s="54">
        <v>-0.022572</v>
      </c>
      <c r="D16" s="54">
        <v>-0.021309</v>
      </c>
      <c r="E16" s="54">
        <v>-0.020224</v>
      </c>
      <c r="F16" s="54">
        <v>-0.019145</v>
      </c>
      <c r="G16" s="54">
        <v>-0.017964</v>
      </c>
      <c r="H16" s="54">
        <v>-0.016956</v>
      </c>
      <c r="I16" s="54">
        <v>-0.015835</v>
      </c>
      <c r="J16" s="54">
        <v>-0.014688</v>
      </c>
      <c r="K16" s="54">
        <v>-0.01348</v>
      </c>
      <c r="L16" s="54">
        <v>-0.012551</v>
      </c>
      <c r="M16" s="54">
        <v>-0.011223</v>
      </c>
      <c r="N16" s="54">
        <v>-0.010365</v>
      </c>
      <c r="O16" s="54">
        <v>-0.00936</v>
      </c>
      <c r="P16" s="54">
        <v>-0.008465</v>
      </c>
      <c r="Q16" s="54">
        <v>-0.007766</v>
      </c>
      <c r="R16" s="54">
        <v>-0.007259</v>
      </c>
      <c r="S16" s="54">
        <v>-0.006288</v>
      </c>
      <c r="T16" s="54">
        <v>-0.005063</v>
      </c>
      <c r="U16" s="54">
        <v>-0.004116</v>
      </c>
      <c r="V16" s="54">
        <v>-0.003025</v>
      </c>
      <c r="W16" s="54">
        <v>-0.001961</v>
      </c>
      <c r="X16" s="54">
        <v>-8.05E-4</v>
      </c>
      <c r="Y16" s="54">
        <v>0.0</v>
      </c>
      <c r="Z16" s="54">
        <v>6.81E-4</v>
      </c>
      <c r="AA16" s="54">
        <v>0.00148</v>
      </c>
      <c r="AB16" s="54">
        <v>0.002027</v>
      </c>
      <c r="AC16" s="54">
        <v>0.002862</v>
      </c>
      <c r="AD16" s="54">
        <v>0.003573</v>
      </c>
      <c r="AE16" s="54">
        <v>0.004454</v>
      </c>
      <c r="AF16" s="54">
        <v>0.004971</v>
      </c>
      <c r="AG16" s="54">
        <v>0.005409</v>
      </c>
      <c r="AH16" s="54">
        <v>0.005779</v>
      </c>
    </row>
    <row r="17">
      <c r="A17" s="54">
        <v>-0.024563</v>
      </c>
      <c r="B17" s="54">
        <v>-0.022502</v>
      </c>
      <c r="C17" s="54">
        <v>-0.021321</v>
      </c>
      <c r="D17" s="54">
        <v>-0.020051</v>
      </c>
      <c r="E17" s="54">
        <v>-0.01908</v>
      </c>
      <c r="F17" s="54">
        <v>-0.01803</v>
      </c>
      <c r="G17" s="54">
        <v>-0.017041</v>
      </c>
      <c r="H17" s="54">
        <v>-0.016051</v>
      </c>
      <c r="I17" s="54">
        <v>-0.014917</v>
      </c>
      <c r="J17" s="54">
        <v>-0.013861</v>
      </c>
      <c r="K17" s="54">
        <v>-0.012764</v>
      </c>
      <c r="L17" s="54">
        <v>-0.011869</v>
      </c>
      <c r="M17" s="54">
        <v>-0.01065</v>
      </c>
      <c r="N17" s="54">
        <v>-0.009779</v>
      </c>
      <c r="O17" s="54">
        <v>-0.008892</v>
      </c>
      <c r="P17" s="54">
        <v>-0.008045</v>
      </c>
      <c r="Q17" s="54">
        <v>-0.00736</v>
      </c>
      <c r="R17" s="54">
        <v>-0.006837</v>
      </c>
      <c r="S17" s="54">
        <v>-0.00591</v>
      </c>
      <c r="T17" s="54">
        <v>-0.004811</v>
      </c>
      <c r="U17" s="54">
        <v>-0.003998</v>
      </c>
      <c r="V17" s="54">
        <v>-0.002827</v>
      </c>
      <c r="W17" s="54">
        <v>-0.001826</v>
      </c>
      <c r="X17" s="54">
        <v>-7.68E-4</v>
      </c>
      <c r="Y17" s="54">
        <v>0.0</v>
      </c>
      <c r="Z17" s="54">
        <v>7.73E-4</v>
      </c>
      <c r="AA17" s="54">
        <v>0.001434</v>
      </c>
      <c r="AB17" s="54">
        <v>0.001964</v>
      </c>
      <c r="AC17" s="54">
        <v>0.002812</v>
      </c>
      <c r="AD17" s="54">
        <v>0.003454</v>
      </c>
      <c r="AE17" s="54">
        <v>0.004256</v>
      </c>
      <c r="AF17" s="54">
        <v>0.004723</v>
      </c>
      <c r="AG17" s="54">
        <v>0.005235</v>
      </c>
      <c r="AH17" s="54">
        <v>0.005609</v>
      </c>
    </row>
    <row r="18">
      <c r="A18" s="54">
        <v>-0.022747</v>
      </c>
      <c r="B18" s="54">
        <v>-0.020921</v>
      </c>
      <c r="C18" s="54">
        <v>-0.019781</v>
      </c>
      <c r="D18" s="54">
        <v>-0.018696</v>
      </c>
      <c r="E18" s="54">
        <v>-0.017753</v>
      </c>
      <c r="F18" s="54">
        <v>-0.01683</v>
      </c>
      <c r="G18" s="54">
        <v>-0.01588</v>
      </c>
      <c r="H18" s="54">
        <v>-0.014989</v>
      </c>
      <c r="I18" s="54">
        <v>-0.014058</v>
      </c>
      <c r="J18" s="54">
        <v>-0.012996</v>
      </c>
      <c r="K18" s="54">
        <v>-0.0119</v>
      </c>
      <c r="L18" s="54">
        <v>-0.011125</v>
      </c>
      <c r="M18" s="54">
        <v>-0.010086</v>
      </c>
      <c r="N18" s="54">
        <v>-0.00921</v>
      </c>
      <c r="O18" s="54">
        <v>-0.008379</v>
      </c>
      <c r="P18" s="54">
        <v>-0.007587</v>
      </c>
      <c r="Q18" s="54">
        <v>-0.007022</v>
      </c>
      <c r="R18" s="54">
        <v>-0.006581</v>
      </c>
      <c r="S18" s="54">
        <v>-0.005667</v>
      </c>
      <c r="T18" s="54">
        <v>-0.004633</v>
      </c>
      <c r="U18" s="54">
        <v>-0.003758</v>
      </c>
      <c r="V18" s="54">
        <v>-0.002766</v>
      </c>
      <c r="W18" s="54">
        <v>-0.001744</v>
      </c>
      <c r="X18" s="54">
        <v>-7.39E-4</v>
      </c>
      <c r="Y18" s="54">
        <v>0.0</v>
      </c>
      <c r="Z18" s="54">
        <v>7.33E-4</v>
      </c>
      <c r="AA18" s="54">
        <v>0.001379</v>
      </c>
      <c r="AB18" s="54">
        <v>0.00186</v>
      </c>
      <c r="AC18" s="54">
        <v>0.002738</v>
      </c>
      <c r="AD18" s="54">
        <v>0.003348</v>
      </c>
      <c r="AE18" s="54">
        <v>0.004024</v>
      </c>
      <c r="AF18" s="54">
        <v>0.004562</v>
      </c>
      <c r="AG18" s="54">
        <v>0.005028</v>
      </c>
      <c r="AH18" s="54">
        <v>0.005414</v>
      </c>
    </row>
    <row r="19">
      <c r="A19" s="54">
        <v>-0.021887</v>
      </c>
      <c r="B19" s="54">
        <v>-0.020193</v>
      </c>
      <c r="C19" s="54">
        <v>-0.019116</v>
      </c>
      <c r="D19" s="54">
        <v>-0.018066</v>
      </c>
      <c r="E19" s="54">
        <v>-0.017126</v>
      </c>
      <c r="F19" s="54">
        <v>-0.01626</v>
      </c>
      <c r="G19" s="54">
        <v>-0.015325</v>
      </c>
      <c r="H19" s="54">
        <v>-0.014559</v>
      </c>
      <c r="I19" s="54">
        <v>-0.013537</v>
      </c>
      <c r="J19" s="54">
        <v>-0.012538</v>
      </c>
      <c r="K19" s="54">
        <v>-0.011582</v>
      </c>
      <c r="L19" s="54">
        <v>-0.010807</v>
      </c>
      <c r="M19" s="54">
        <v>-0.009779</v>
      </c>
      <c r="N19" s="54">
        <v>-0.008911</v>
      </c>
      <c r="O19" s="54">
        <v>-0.008152</v>
      </c>
      <c r="P19" s="54">
        <v>-0.007364</v>
      </c>
      <c r="Q19" s="54">
        <v>-0.006764</v>
      </c>
      <c r="R19" s="54">
        <v>-0.006294</v>
      </c>
      <c r="S19" s="54">
        <v>-0.005437</v>
      </c>
      <c r="T19" s="54">
        <v>-0.004408</v>
      </c>
      <c r="U19" s="54">
        <v>-0.003588</v>
      </c>
      <c r="V19" s="54">
        <v>-0.002645</v>
      </c>
      <c r="W19" s="54">
        <v>-0.001633</v>
      </c>
      <c r="X19" s="54">
        <v>-7.55E-4</v>
      </c>
      <c r="Y19" s="54">
        <v>0.0</v>
      </c>
      <c r="Z19" s="54">
        <v>6.73E-4</v>
      </c>
      <c r="AA19" s="54">
        <v>0.001249</v>
      </c>
      <c r="AB19" s="54">
        <v>0.001859</v>
      </c>
      <c r="AC19" s="54">
        <v>0.002615</v>
      </c>
      <c r="AD19" s="54">
        <v>0.003141</v>
      </c>
      <c r="AE19" s="54">
        <v>0.00379</v>
      </c>
      <c r="AF19" s="54">
        <v>0.00433</v>
      </c>
      <c r="AG19" s="54">
        <v>0.004821</v>
      </c>
      <c r="AH19" s="54">
        <v>0.005162</v>
      </c>
    </row>
    <row r="20">
      <c r="A20" s="54">
        <v>-0.020783</v>
      </c>
      <c r="B20" s="54">
        <v>-0.01925</v>
      </c>
      <c r="C20" s="54">
        <v>-0.018247</v>
      </c>
      <c r="D20" s="54">
        <v>-0.017256</v>
      </c>
      <c r="E20" s="54">
        <v>-0.016401</v>
      </c>
      <c r="F20" s="54">
        <v>-0.015615</v>
      </c>
      <c r="G20" s="54">
        <v>-0.014732</v>
      </c>
      <c r="H20" s="54">
        <v>-0.013957</v>
      </c>
      <c r="I20" s="54">
        <v>-0.013104</v>
      </c>
      <c r="J20" s="54">
        <v>-0.012161</v>
      </c>
      <c r="K20" s="54">
        <v>-0.011198</v>
      </c>
      <c r="L20" s="54">
        <v>-0.010404</v>
      </c>
      <c r="M20" s="54">
        <v>-0.009436</v>
      </c>
      <c r="N20" s="54">
        <v>-0.008645</v>
      </c>
      <c r="O20" s="54">
        <v>-0.007884</v>
      </c>
      <c r="P20" s="54">
        <v>-0.00712</v>
      </c>
      <c r="Q20" s="54">
        <v>-0.006544</v>
      </c>
      <c r="R20" s="54">
        <v>-0.006119</v>
      </c>
      <c r="S20" s="54">
        <v>-0.005283</v>
      </c>
      <c r="T20" s="54">
        <v>-0.004323</v>
      </c>
      <c r="U20" s="54">
        <v>-0.003495</v>
      </c>
      <c r="V20" s="54">
        <v>-0.002564</v>
      </c>
      <c r="W20" s="54">
        <v>-0.001629</v>
      </c>
      <c r="X20" s="54">
        <v>-7.32E-4</v>
      </c>
      <c r="Y20" s="54">
        <v>0.0</v>
      </c>
      <c r="Z20" s="54">
        <v>6.27E-4</v>
      </c>
      <c r="AA20" s="54">
        <v>0.001229</v>
      </c>
      <c r="AB20" s="54">
        <v>0.001776</v>
      </c>
      <c r="AC20" s="54">
        <v>0.002542</v>
      </c>
      <c r="AD20" s="54">
        <v>0.003029</v>
      </c>
      <c r="AE20" s="54">
        <v>0.003738</v>
      </c>
      <c r="AF20" s="54">
        <v>0.004161</v>
      </c>
      <c r="AG20" s="54">
        <v>0.004583</v>
      </c>
      <c r="AH20" s="54">
        <v>0.004944</v>
      </c>
    </row>
    <row r="21">
      <c r="A21" s="54">
        <v>-0.019848</v>
      </c>
      <c r="B21" s="54">
        <v>-0.018411</v>
      </c>
      <c r="C21" s="54">
        <v>-0.017413</v>
      </c>
      <c r="D21" s="54">
        <v>-0.016512</v>
      </c>
      <c r="E21" s="54">
        <v>-0.015703</v>
      </c>
      <c r="F21" s="54">
        <v>-0.014973</v>
      </c>
      <c r="G21" s="54">
        <v>-0.01415</v>
      </c>
      <c r="H21" s="54">
        <v>-0.013423</v>
      </c>
      <c r="I21" s="54">
        <v>-0.01254</v>
      </c>
      <c r="J21" s="54">
        <v>-0.011627</v>
      </c>
      <c r="K21" s="54">
        <v>-0.010785</v>
      </c>
      <c r="L21" s="54">
        <v>-0.01001</v>
      </c>
      <c r="M21" s="54">
        <v>-0.009124</v>
      </c>
      <c r="N21" s="54">
        <v>-0.00833</v>
      </c>
      <c r="O21" s="54">
        <v>-0.007559</v>
      </c>
      <c r="P21" s="54">
        <v>-0.006871</v>
      </c>
      <c r="Q21" s="54">
        <v>-0.006326</v>
      </c>
      <c r="R21" s="54">
        <v>-0.005907</v>
      </c>
      <c r="S21" s="54">
        <v>-0.005141</v>
      </c>
      <c r="T21" s="54">
        <v>-0.004177</v>
      </c>
      <c r="U21" s="54">
        <v>-0.003411</v>
      </c>
      <c r="V21" s="54">
        <v>-0.002485</v>
      </c>
      <c r="W21" s="54">
        <v>-0.001536</v>
      </c>
      <c r="X21" s="54">
        <v>-6.76E-4</v>
      </c>
      <c r="Y21" s="54">
        <v>0.0</v>
      </c>
      <c r="Z21" s="54">
        <v>6.32E-4</v>
      </c>
      <c r="AA21" s="54">
        <v>0.001168</v>
      </c>
      <c r="AB21" s="54">
        <v>0.001741</v>
      </c>
      <c r="AC21" s="54">
        <v>0.00244</v>
      </c>
      <c r="AD21" s="54">
        <v>0.00296</v>
      </c>
      <c r="AE21" s="54">
        <v>0.00353</v>
      </c>
      <c r="AF21" s="54">
        <v>0.003997</v>
      </c>
      <c r="AG21" s="54">
        <v>0.004384</v>
      </c>
      <c r="AH21" s="54">
        <v>0.004782</v>
      </c>
    </row>
    <row r="22">
      <c r="A22" s="54">
        <v>-0.019229</v>
      </c>
      <c r="B22" s="54">
        <v>-0.017912</v>
      </c>
      <c r="C22" s="54">
        <v>-0.017055</v>
      </c>
      <c r="D22" s="54">
        <v>-0.016173</v>
      </c>
      <c r="E22" s="54">
        <v>-0.015398</v>
      </c>
      <c r="F22" s="54">
        <v>-0.01469</v>
      </c>
      <c r="G22" s="54">
        <v>-0.013929</v>
      </c>
      <c r="H22" s="54">
        <v>-0.013149</v>
      </c>
      <c r="I22" s="54">
        <v>-0.012309</v>
      </c>
      <c r="J22" s="54">
        <v>-0.011486</v>
      </c>
      <c r="K22" s="54">
        <v>-0.010632</v>
      </c>
      <c r="L22" s="54">
        <v>-0.009814</v>
      </c>
      <c r="M22" s="54">
        <v>-0.008959</v>
      </c>
      <c r="N22" s="54">
        <v>-0.008172</v>
      </c>
      <c r="O22" s="54">
        <v>-0.007501</v>
      </c>
      <c r="P22" s="54">
        <v>-0.006813</v>
      </c>
      <c r="Q22" s="54">
        <v>-0.006263</v>
      </c>
      <c r="R22" s="54">
        <v>-0.005788</v>
      </c>
      <c r="S22" s="54">
        <v>-0.004999</v>
      </c>
      <c r="T22" s="54">
        <v>-0.004093</v>
      </c>
      <c r="U22" s="54">
        <v>-0.003295</v>
      </c>
      <c r="V22" s="54">
        <v>-0.002412</v>
      </c>
      <c r="W22" s="54">
        <v>-0.001496</v>
      </c>
      <c r="X22" s="54">
        <v>-6.41E-4</v>
      </c>
      <c r="Y22" s="54">
        <v>0.0</v>
      </c>
      <c r="Z22" s="54">
        <v>5.8E-4</v>
      </c>
      <c r="AA22" s="54">
        <v>0.001098</v>
      </c>
      <c r="AB22" s="54">
        <v>0.001691</v>
      </c>
      <c r="AC22" s="54">
        <v>0.002343</v>
      </c>
      <c r="AD22" s="54">
        <v>0.00279</v>
      </c>
      <c r="AE22" s="54">
        <v>0.003404</v>
      </c>
      <c r="AF22" s="54">
        <v>0.00381</v>
      </c>
      <c r="AG22" s="54">
        <v>0.004279</v>
      </c>
      <c r="AH22" s="54">
        <v>0.004636</v>
      </c>
    </row>
    <row r="23">
      <c r="A23" s="54">
        <v>-0.018651</v>
      </c>
      <c r="B23" s="54">
        <v>-0.017449</v>
      </c>
      <c r="C23" s="54">
        <v>-0.016612</v>
      </c>
      <c r="D23" s="54">
        <v>-0.015782</v>
      </c>
      <c r="E23" s="54">
        <v>-0.015074</v>
      </c>
      <c r="F23" s="54">
        <v>-0.014374</v>
      </c>
      <c r="G23" s="54">
        <v>-0.01364</v>
      </c>
      <c r="H23" s="54">
        <v>-0.012947</v>
      </c>
      <c r="I23" s="54">
        <v>-0.012156</v>
      </c>
      <c r="J23" s="54">
        <v>-0.011307</v>
      </c>
      <c r="K23" s="54">
        <v>-0.010502</v>
      </c>
      <c r="L23" s="54">
        <v>-0.00974</v>
      </c>
      <c r="M23" s="54">
        <v>-0.00889</v>
      </c>
      <c r="N23" s="54">
        <v>-0.008104</v>
      </c>
      <c r="O23" s="54">
        <v>-0.007419</v>
      </c>
      <c r="P23" s="54">
        <v>-0.006722</v>
      </c>
      <c r="Q23" s="54">
        <v>-0.006157</v>
      </c>
      <c r="R23" s="54">
        <v>-0.005762</v>
      </c>
      <c r="S23" s="54">
        <v>-0.004962</v>
      </c>
      <c r="T23" s="54">
        <v>-0.004069</v>
      </c>
      <c r="U23" s="54">
        <v>-0.003244</v>
      </c>
      <c r="V23" s="54">
        <v>-0.002425</v>
      </c>
      <c r="W23" s="54">
        <v>-0.001508</v>
      </c>
      <c r="X23" s="54">
        <v>-6.97E-4</v>
      </c>
      <c r="Y23" s="54">
        <v>0.0</v>
      </c>
      <c r="Z23" s="54">
        <v>5.0E-4</v>
      </c>
      <c r="AA23" s="54">
        <v>0.001009</v>
      </c>
      <c r="AB23" s="54">
        <v>0.0015</v>
      </c>
      <c r="AC23" s="54">
        <v>0.002193</v>
      </c>
      <c r="AD23" s="54">
        <v>0.002617</v>
      </c>
      <c r="AE23" s="54">
        <v>0.0032</v>
      </c>
      <c r="AF23" s="54">
        <v>0.003592</v>
      </c>
      <c r="AG23" s="54">
        <v>0.004036</v>
      </c>
      <c r="AH23" s="54">
        <v>0.004422</v>
      </c>
    </row>
    <row r="24">
      <c r="A24" s="54">
        <v>-0.018086</v>
      </c>
      <c r="B24" s="54">
        <v>-0.016941</v>
      </c>
      <c r="C24" s="54">
        <v>-0.016109</v>
      </c>
      <c r="D24" s="54">
        <v>-0.015323</v>
      </c>
      <c r="E24" s="54">
        <v>-0.014672</v>
      </c>
      <c r="F24" s="54">
        <v>-0.013976</v>
      </c>
      <c r="G24" s="54">
        <v>-0.013284</v>
      </c>
      <c r="H24" s="54">
        <v>-0.012622</v>
      </c>
      <c r="I24" s="54">
        <v>-0.01183</v>
      </c>
      <c r="J24" s="54">
        <v>-0.011029</v>
      </c>
      <c r="K24" s="54">
        <v>-0.010217</v>
      </c>
      <c r="L24" s="54">
        <v>-0.009467</v>
      </c>
      <c r="M24" s="54">
        <v>-0.008609</v>
      </c>
      <c r="N24" s="54">
        <v>-0.007851</v>
      </c>
      <c r="O24" s="54">
        <v>-0.007142</v>
      </c>
      <c r="P24" s="54">
        <v>-0.006509</v>
      </c>
      <c r="Q24" s="54">
        <v>-0.005975</v>
      </c>
      <c r="R24" s="54">
        <v>-0.005528</v>
      </c>
      <c r="S24" s="54">
        <v>-0.004747</v>
      </c>
      <c r="T24" s="54">
        <v>-0.003874</v>
      </c>
      <c r="U24" s="54">
        <v>-0.003099</v>
      </c>
      <c r="V24" s="54">
        <v>-0.002269</v>
      </c>
      <c r="W24" s="54">
        <v>-0.001376</v>
      </c>
      <c r="X24" s="54">
        <v>-6.38E-4</v>
      </c>
      <c r="Y24" s="54">
        <v>0.0</v>
      </c>
      <c r="Z24" s="54">
        <v>5.42E-4</v>
      </c>
      <c r="AA24" s="54">
        <v>0.001099</v>
      </c>
      <c r="AB24" s="54">
        <v>0.001639</v>
      </c>
      <c r="AC24" s="54">
        <v>0.002198</v>
      </c>
      <c r="AD24" s="54">
        <v>0.002625</v>
      </c>
      <c r="AE24" s="54">
        <v>0.003146</v>
      </c>
      <c r="AF24" s="54">
        <v>0.003562</v>
      </c>
      <c r="AG24" s="54">
        <v>0.003926</v>
      </c>
      <c r="AH24" s="54">
        <v>0.004302</v>
      </c>
    </row>
    <row r="25">
      <c r="A25" s="54">
        <v>-0.017624</v>
      </c>
      <c r="B25" s="54">
        <v>-0.016585</v>
      </c>
      <c r="C25" s="54">
        <v>-0.015879</v>
      </c>
      <c r="D25" s="54">
        <v>-0.015147</v>
      </c>
      <c r="E25" s="54">
        <v>-0.014436</v>
      </c>
      <c r="F25" s="54">
        <v>-0.013843</v>
      </c>
      <c r="G25" s="54">
        <v>-0.013147</v>
      </c>
      <c r="H25" s="54">
        <v>-0.012484</v>
      </c>
      <c r="I25" s="54">
        <v>-0.011707</v>
      </c>
      <c r="J25" s="54">
        <v>-0.010945</v>
      </c>
      <c r="K25" s="54">
        <v>-0.010148</v>
      </c>
      <c r="L25" s="54">
        <v>-0.009458</v>
      </c>
      <c r="M25" s="54">
        <v>-0.008579</v>
      </c>
      <c r="N25" s="54">
        <v>-0.007805</v>
      </c>
      <c r="O25" s="54">
        <v>-0.007132</v>
      </c>
      <c r="P25" s="54">
        <v>-0.00642</v>
      </c>
      <c r="Q25" s="54">
        <v>-0.005879</v>
      </c>
      <c r="R25" s="54">
        <v>-0.005414</v>
      </c>
      <c r="S25" s="54">
        <v>-0.004649</v>
      </c>
      <c r="T25" s="54">
        <v>-0.003844</v>
      </c>
      <c r="U25" s="54">
        <v>-0.003041</v>
      </c>
      <c r="V25" s="54">
        <v>-0.002195</v>
      </c>
      <c r="W25" s="54">
        <v>-0.001317</v>
      </c>
      <c r="X25" s="54">
        <v>-5.34E-4</v>
      </c>
      <c r="Y25" s="54">
        <v>0.0</v>
      </c>
      <c r="Z25" s="54">
        <v>5.68E-4</v>
      </c>
      <c r="AA25" s="54">
        <v>0.001051</v>
      </c>
      <c r="AB25" s="54">
        <v>0.00158</v>
      </c>
      <c r="AC25" s="54">
        <v>0.002104</v>
      </c>
      <c r="AD25" s="54">
        <v>0.002531</v>
      </c>
      <c r="AE25" s="54">
        <v>0.003028</v>
      </c>
      <c r="AF25" s="54">
        <v>0.00344</v>
      </c>
      <c r="AG25" s="54">
        <v>0.003829</v>
      </c>
      <c r="AH25" s="54">
        <v>0.004172</v>
      </c>
    </row>
    <row r="26">
      <c r="A26" s="54">
        <v>-0.017069</v>
      </c>
      <c r="B26" s="54">
        <v>-0.016159</v>
      </c>
      <c r="C26" s="54">
        <v>-0.015447</v>
      </c>
      <c r="D26" s="54">
        <v>-0.01476</v>
      </c>
      <c r="E26" s="54">
        <v>-0.014147</v>
      </c>
      <c r="F26" s="54">
        <v>-0.013562</v>
      </c>
      <c r="G26" s="54">
        <v>-0.012893</v>
      </c>
      <c r="H26" s="54">
        <v>-0.012246</v>
      </c>
      <c r="I26" s="54">
        <v>-0.011558</v>
      </c>
      <c r="J26" s="54">
        <v>-0.01084</v>
      </c>
      <c r="K26" s="54">
        <v>-0.010029</v>
      </c>
      <c r="L26" s="54">
        <v>-0.009299</v>
      </c>
      <c r="M26" s="54">
        <v>-0.008453</v>
      </c>
      <c r="N26" s="54">
        <v>-0.007701</v>
      </c>
      <c r="O26" s="54">
        <v>-0.006979</v>
      </c>
      <c r="P26" s="54">
        <v>-0.006361</v>
      </c>
      <c r="Q26" s="54">
        <v>-0.005782</v>
      </c>
      <c r="R26" s="54">
        <v>-0.005363</v>
      </c>
      <c r="S26" s="54">
        <v>-0.004641</v>
      </c>
      <c r="T26" s="54">
        <v>-0.003775</v>
      </c>
      <c r="U26" s="54">
        <v>-0.002985</v>
      </c>
      <c r="V26" s="54">
        <v>-0.002195</v>
      </c>
      <c r="W26" s="54">
        <v>-0.001352</v>
      </c>
      <c r="X26" s="54">
        <v>-5.88E-4</v>
      </c>
      <c r="Y26" s="54">
        <v>0.0</v>
      </c>
      <c r="Z26" s="54">
        <v>5.21E-4</v>
      </c>
      <c r="AA26" s="54">
        <v>9.9E-4</v>
      </c>
      <c r="AB26" s="54">
        <v>0.001453</v>
      </c>
      <c r="AC26" s="54">
        <v>0.002043</v>
      </c>
      <c r="AD26" s="54">
        <v>0.002444</v>
      </c>
      <c r="AE26" s="54">
        <v>0.002928</v>
      </c>
      <c r="AF26" s="54">
        <v>0.003287</v>
      </c>
      <c r="AG26" s="54">
        <v>0.003654</v>
      </c>
      <c r="AH26" s="54">
        <v>0.004029</v>
      </c>
    </row>
    <row r="27">
      <c r="A27" s="54">
        <v>-0.016748</v>
      </c>
      <c r="B27" s="54">
        <v>-0.015813</v>
      </c>
      <c r="C27" s="54">
        <v>-0.01512</v>
      </c>
      <c r="D27" s="54">
        <v>-0.01444</v>
      </c>
      <c r="E27" s="54">
        <v>-0.013837</v>
      </c>
      <c r="F27" s="54">
        <v>-0.013241</v>
      </c>
      <c r="G27" s="54">
        <v>-0.012626</v>
      </c>
      <c r="H27" s="54">
        <v>-0.012009</v>
      </c>
      <c r="I27" s="54">
        <v>-0.011308</v>
      </c>
      <c r="J27" s="54">
        <v>-0.010574</v>
      </c>
      <c r="K27" s="54">
        <v>-0.009839</v>
      </c>
      <c r="L27" s="54">
        <v>-0.009139</v>
      </c>
      <c r="M27" s="54">
        <v>-0.0083</v>
      </c>
      <c r="N27" s="54">
        <v>-0.007554</v>
      </c>
      <c r="O27" s="54">
        <v>-0.006881</v>
      </c>
      <c r="P27" s="54">
        <v>-0.006201</v>
      </c>
      <c r="Q27" s="54">
        <v>-0.005678</v>
      </c>
      <c r="R27" s="54">
        <v>-0.005198</v>
      </c>
      <c r="S27" s="54">
        <v>-0.00448</v>
      </c>
      <c r="T27" s="54">
        <v>-0.003659</v>
      </c>
      <c r="U27" s="54">
        <v>-0.002868</v>
      </c>
      <c r="V27" s="54">
        <v>-0.002078</v>
      </c>
      <c r="W27" s="54">
        <v>-0.001286</v>
      </c>
      <c r="X27" s="54">
        <v>-5.45E-4</v>
      </c>
      <c r="Y27" s="54">
        <v>0.0</v>
      </c>
      <c r="Z27" s="54">
        <v>4.85E-4</v>
      </c>
      <c r="AA27" s="54">
        <v>9.79E-4</v>
      </c>
      <c r="AB27" s="54">
        <v>0.001441</v>
      </c>
      <c r="AC27" s="54">
        <v>0.001966</v>
      </c>
      <c r="AD27" s="54">
        <v>0.002362</v>
      </c>
      <c r="AE27" s="54">
        <v>0.002844</v>
      </c>
      <c r="AF27" s="54">
        <v>0.00322</v>
      </c>
      <c r="AG27" s="54">
        <v>0.003562</v>
      </c>
      <c r="AH27" s="54">
        <v>0.003887</v>
      </c>
    </row>
    <row r="28">
      <c r="A28" s="54">
        <v>-0.016263</v>
      </c>
      <c r="B28" s="54">
        <v>-0.015417</v>
      </c>
      <c r="C28" s="54">
        <v>-0.014809</v>
      </c>
      <c r="D28" s="54">
        <v>-0.014149</v>
      </c>
      <c r="E28" s="54">
        <v>-0.013544</v>
      </c>
      <c r="F28" s="54">
        <v>-0.013003</v>
      </c>
      <c r="G28" s="54">
        <v>-0.012416</v>
      </c>
      <c r="H28" s="54">
        <v>-0.011839</v>
      </c>
      <c r="I28" s="54">
        <v>-0.011156</v>
      </c>
      <c r="J28" s="54">
        <v>-0.010409</v>
      </c>
      <c r="K28" s="54">
        <v>-0.009719</v>
      </c>
      <c r="L28" s="54">
        <v>-0.009021</v>
      </c>
      <c r="M28" s="54">
        <v>-0.008213</v>
      </c>
      <c r="N28" s="54">
        <v>-0.007485</v>
      </c>
      <c r="O28" s="54">
        <v>-0.00682</v>
      </c>
      <c r="P28" s="54">
        <v>-0.006117</v>
      </c>
      <c r="Q28" s="54">
        <v>-0.005582</v>
      </c>
      <c r="R28" s="54">
        <v>-0.005124</v>
      </c>
      <c r="S28" s="54">
        <v>-0.004393</v>
      </c>
      <c r="T28" s="54">
        <v>-0.00362</v>
      </c>
      <c r="U28" s="54">
        <v>-0.00284</v>
      </c>
      <c r="V28" s="54">
        <v>-0.00201</v>
      </c>
      <c r="W28" s="54">
        <v>-0.001268</v>
      </c>
      <c r="X28" s="54">
        <v>-5.29E-4</v>
      </c>
      <c r="Y28" s="54">
        <v>0.0</v>
      </c>
      <c r="Z28" s="54">
        <v>4.86E-4</v>
      </c>
      <c r="AA28" s="54">
        <v>9.54E-4</v>
      </c>
      <c r="AB28" s="54">
        <v>0.001388</v>
      </c>
      <c r="AC28" s="54">
        <v>0.001894</v>
      </c>
      <c r="AD28" s="54">
        <v>0.002246</v>
      </c>
      <c r="AE28" s="54">
        <v>0.002676</v>
      </c>
      <c r="AF28" s="54">
        <v>0.003033</v>
      </c>
      <c r="AG28" s="54">
        <v>0.0034</v>
      </c>
      <c r="AH28" s="54">
        <v>0.003727</v>
      </c>
    </row>
    <row r="29">
      <c r="A29" s="54">
        <v>-0.015692</v>
      </c>
      <c r="B29" s="54">
        <v>-0.01493</v>
      </c>
      <c r="C29" s="54">
        <v>-0.014295</v>
      </c>
      <c r="D29" s="54">
        <v>-0.013703</v>
      </c>
      <c r="E29" s="54">
        <v>-0.013194</v>
      </c>
      <c r="F29" s="54">
        <v>-0.012646</v>
      </c>
      <c r="G29" s="54">
        <v>-0.012103</v>
      </c>
      <c r="H29" s="54">
        <v>-0.011549</v>
      </c>
      <c r="I29" s="54">
        <v>-0.010883</v>
      </c>
      <c r="J29" s="54">
        <v>-0.010226</v>
      </c>
      <c r="K29" s="54">
        <v>-0.009526</v>
      </c>
      <c r="L29" s="54">
        <v>-0.008813</v>
      </c>
      <c r="M29" s="54">
        <v>-0.008065</v>
      </c>
      <c r="N29" s="54">
        <v>-0.007326</v>
      </c>
      <c r="O29" s="54">
        <v>-0.006657</v>
      </c>
      <c r="P29" s="54">
        <v>-0.006003</v>
      </c>
      <c r="Q29" s="54">
        <v>-0.005481</v>
      </c>
      <c r="R29" s="54">
        <v>-0.005017</v>
      </c>
      <c r="S29" s="54">
        <v>-0.00431</v>
      </c>
      <c r="T29" s="54">
        <v>-0.003542</v>
      </c>
      <c r="U29" s="54">
        <v>-0.002761</v>
      </c>
      <c r="V29" s="54">
        <v>-0.002012</v>
      </c>
      <c r="W29" s="54">
        <v>-0.001217</v>
      </c>
      <c r="X29" s="54">
        <v>-5.39E-4</v>
      </c>
      <c r="Y29" s="54">
        <v>0.0</v>
      </c>
      <c r="Z29" s="54">
        <v>4.68E-4</v>
      </c>
      <c r="AA29" s="54">
        <v>8.98E-4</v>
      </c>
      <c r="AB29" s="54">
        <v>0.001302</v>
      </c>
      <c r="AC29" s="54">
        <v>0.001768</v>
      </c>
      <c r="AD29" s="54">
        <v>0.002088</v>
      </c>
      <c r="AE29" s="54">
        <v>0.002486</v>
      </c>
      <c r="AF29" s="54">
        <v>0.002849</v>
      </c>
      <c r="AG29" s="54">
        <v>0.003207</v>
      </c>
      <c r="AH29" s="54">
        <v>0.003543</v>
      </c>
    </row>
    <row r="30">
      <c r="A30" s="54">
        <v>-0.015263</v>
      </c>
      <c r="B30" s="54">
        <v>-0.014505</v>
      </c>
      <c r="C30" s="54">
        <v>-0.013935</v>
      </c>
      <c r="D30" s="54">
        <v>-0.013329</v>
      </c>
      <c r="E30" s="54">
        <v>-0.01278</v>
      </c>
      <c r="F30" s="54">
        <v>-0.012269</v>
      </c>
      <c r="G30" s="54">
        <v>-0.011723</v>
      </c>
      <c r="H30" s="54">
        <v>-0.01123</v>
      </c>
      <c r="I30" s="54">
        <v>-0.010549</v>
      </c>
      <c r="J30" s="54">
        <v>-0.009887</v>
      </c>
      <c r="K30" s="54">
        <v>-0.0092</v>
      </c>
      <c r="L30" s="54">
        <v>-0.008516</v>
      </c>
      <c r="M30" s="54">
        <v>-0.007788</v>
      </c>
      <c r="N30" s="54">
        <v>-0.007104</v>
      </c>
      <c r="O30" s="54">
        <v>-0.006469</v>
      </c>
      <c r="P30" s="54">
        <v>-0.005819</v>
      </c>
      <c r="Q30" s="54">
        <v>-0.005307</v>
      </c>
      <c r="R30" s="54">
        <v>-0.004827</v>
      </c>
      <c r="S30" s="54">
        <v>-0.004165</v>
      </c>
      <c r="T30" s="54">
        <v>-0.003377</v>
      </c>
      <c r="U30" s="54">
        <v>-0.002664</v>
      </c>
      <c r="V30" s="54">
        <v>-0.001901</v>
      </c>
      <c r="W30" s="54">
        <v>-0.001161</v>
      </c>
      <c r="X30" s="54">
        <v>-4.99E-4</v>
      </c>
      <c r="Y30" s="54">
        <v>0.0</v>
      </c>
      <c r="Z30" s="54">
        <v>4.37E-4</v>
      </c>
      <c r="AA30" s="54">
        <v>8.52E-4</v>
      </c>
      <c r="AB30" s="54">
        <v>0.001196</v>
      </c>
      <c r="AC30" s="54">
        <v>0.001641</v>
      </c>
      <c r="AD30" s="54">
        <v>0.001947</v>
      </c>
      <c r="AE30" s="54">
        <v>0.002285</v>
      </c>
      <c r="AF30" s="54">
        <v>0.002646</v>
      </c>
      <c r="AG30" s="54">
        <v>0.00297</v>
      </c>
      <c r="AH30" s="54">
        <v>0.00329</v>
      </c>
    </row>
    <row r="31">
      <c r="A31" s="54">
        <v>-0.014962</v>
      </c>
      <c r="B31" s="54">
        <v>-0.014184</v>
      </c>
      <c r="C31" s="54">
        <v>-0.013593</v>
      </c>
      <c r="D31" s="54">
        <v>-0.013002</v>
      </c>
      <c r="E31" s="54">
        <v>-0.012498</v>
      </c>
      <c r="F31" s="54">
        <v>-0.012024</v>
      </c>
      <c r="G31" s="54">
        <v>-0.011451</v>
      </c>
      <c r="H31" s="54">
        <v>-0.010935</v>
      </c>
      <c r="I31" s="54">
        <v>-0.010318</v>
      </c>
      <c r="J31" s="54">
        <v>-0.009674</v>
      </c>
      <c r="K31" s="54">
        <v>-0.009006</v>
      </c>
      <c r="L31" s="54">
        <v>-0.008334</v>
      </c>
      <c r="M31" s="54">
        <v>-0.007623</v>
      </c>
      <c r="N31" s="54">
        <v>-0.006923</v>
      </c>
      <c r="O31" s="54">
        <v>-0.006303</v>
      </c>
      <c r="P31" s="54">
        <v>-0.005703</v>
      </c>
      <c r="Q31" s="54">
        <v>-0.005176</v>
      </c>
      <c r="R31" s="54">
        <v>-0.004685</v>
      </c>
      <c r="S31" s="54">
        <v>-0.003999</v>
      </c>
      <c r="T31" s="54">
        <v>-0.003272</v>
      </c>
      <c r="U31" s="54">
        <v>-0.002576</v>
      </c>
      <c r="V31" s="54">
        <v>-0.001826</v>
      </c>
      <c r="W31" s="54">
        <v>-0.00112</v>
      </c>
      <c r="X31" s="54">
        <v>-4.75E-4</v>
      </c>
      <c r="Y31" s="54">
        <v>0.0</v>
      </c>
      <c r="Z31" s="54">
        <v>4.07E-4</v>
      </c>
      <c r="AA31" s="54">
        <v>8.16E-4</v>
      </c>
      <c r="AB31" s="54">
        <v>0.001125</v>
      </c>
      <c r="AC31" s="54">
        <v>0.00151</v>
      </c>
      <c r="AD31" s="54">
        <v>0.00179</v>
      </c>
      <c r="AE31" s="54">
        <v>0.002093</v>
      </c>
      <c r="AF31" s="54">
        <v>0.002404</v>
      </c>
      <c r="AG31" s="54">
        <v>0.002739</v>
      </c>
      <c r="AH31" s="54">
        <v>0.003032</v>
      </c>
    </row>
    <row r="32">
      <c r="A32" s="54">
        <v>-0.014137</v>
      </c>
      <c r="B32" s="54">
        <v>-0.013388</v>
      </c>
      <c r="C32" s="54">
        <v>-0.012832</v>
      </c>
      <c r="D32" s="54">
        <v>-0.012288</v>
      </c>
      <c r="E32" s="54">
        <v>-0.011811</v>
      </c>
      <c r="F32" s="54">
        <v>-0.01135</v>
      </c>
      <c r="G32" s="54">
        <v>-0.010834</v>
      </c>
      <c r="H32" s="54">
        <v>-0.010327</v>
      </c>
      <c r="I32" s="54">
        <v>-0.009747</v>
      </c>
      <c r="J32" s="54">
        <v>-0.009135</v>
      </c>
      <c r="K32" s="54">
        <v>-0.008488</v>
      </c>
      <c r="L32" s="54">
        <v>-0.007876</v>
      </c>
      <c r="M32" s="54">
        <v>-0.007196</v>
      </c>
      <c r="N32" s="54">
        <v>-0.006546</v>
      </c>
      <c r="O32" s="54">
        <v>-0.005961</v>
      </c>
      <c r="P32" s="54">
        <v>-0.005362</v>
      </c>
      <c r="Q32" s="54">
        <v>-0.004864</v>
      </c>
      <c r="R32" s="54">
        <v>-0.004411</v>
      </c>
      <c r="S32" s="54">
        <v>-0.00377</v>
      </c>
      <c r="T32" s="54">
        <v>-0.00307</v>
      </c>
      <c r="U32" s="54">
        <v>-0.002412</v>
      </c>
      <c r="V32" s="54">
        <v>-0.001716</v>
      </c>
      <c r="W32" s="54">
        <v>-0.001047</v>
      </c>
      <c r="X32" s="54">
        <v>-4.77E-4</v>
      </c>
      <c r="Y32" s="54">
        <v>0.0</v>
      </c>
      <c r="Z32" s="54">
        <v>3.64E-4</v>
      </c>
      <c r="AA32" s="54">
        <v>7.01E-4</v>
      </c>
      <c r="AB32" s="54">
        <v>9.93E-4</v>
      </c>
      <c r="AC32" s="54">
        <v>0.001324</v>
      </c>
      <c r="AD32" s="54">
        <v>0.001579</v>
      </c>
      <c r="AE32" s="54">
        <v>0.001845</v>
      </c>
      <c r="AF32" s="54">
        <v>0.002161</v>
      </c>
      <c r="AG32" s="54">
        <v>0.002476</v>
      </c>
      <c r="AH32" s="54">
        <v>0.002757</v>
      </c>
    </row>
    <row r="33">
      <c r="A33" s="54">
        <v>-0.0133</v>
      </c>
      <c r="B33" s="54">
        <v>-0.012614</v>
      </c>
      <c r="C33" s="54">
        <v>-0.012141</v>
      </c>
      <c r="D33" s="54">
        <v>-0.011618</v>
      </c>
      <c r="E33" s="54">
        <v>-0.011156</v>
      </c>
      <c r="F33" s="54">
        <v>-0.010735</v>
      </c>
      <c r="G33" s="54">
        <v>-0.010264</v>
      </c>
      <c r="H33" s="54">
        <v>-0.009787</v>
      </c>
      <c r="I33" s="54">
        <v>-0.009241</v>
      </c>
      <c r="J33" s="54">
        <v>-0.008649</v>
      </c>
      <c r="K33" s="54">
        <v>-0.00803</v>
      </c>
      <c r="L33" s="54">
        <v>-0.00746</v>
      </c>
      <c r="M33" s="54">
        <v>-0.006801</v>
      </c>
      <c r="N33" s="54">
        <v>-0.006187</v>
      </c>
      <c r="O33" s="54">
        <v>-0.005626</v>
      </c>
      <c r="P33" s="54">
        <v>-0.00507</v>
      </c>
      <c r="Q33" s="54">
        <v>-0.004596</v>
      </c>
      <c r="R33" s="54">
        <v>-0.004165</v>
      </c>
      <c r="S33" s="54">
        <v>-0.003556</v>
      </c>
      <c r="T33" s="54">
        <v>-0.002889</v>
      </c>
      <c r="U33" s="54">
        <v>-0.00225</v>
      </c>
      <c r="V33" s="54">
        <v>-0.001599</v>
      </c>
      <c r="W33" s="54">
        <v>-9.87E-4</v>
      </c>
      <c r="X33" s="54">
        <v>-4.18E-4</v>
      </c>
      <c r="Y33" s="54">
        <v>0.0</v>
      </c>
      <c r="Z33" s="54">
        <v>3.32E-4</v>
      </c>
      <c r="AA33" s="54">
        <v>6.37E-4</v>
      </c>
      <c r="AB33" s="54">
        <v>8.89E-4</v>
      </c>
      <c r="AC33" s="54">
        <v>0.001141</v>
      </c>
      <c r="AD33" s="54">
        <v>0.001373</v>
      </c>
      <c r="AE33" s="54">
        <v>0.001616</v>
      </c>
      <c r="AF33" s="54">
        <v>0.001896</v>
      </c>
      <c r="AG33" s="54">
        <v>0.002164</v>
      </c>
      <c r="AH33" s="54">
        <v>0.002459</v>
      </c>
    </row>
    <row r="34">
      <c r="A34" s="54">
        <v>-0.012622</v>
      </c>
      <c r="B34" s="54">
        <v>-0.011985</v>
      </c>
      <c r="C34" s="54">
        <v>-0.011491</v>
      </c>
      <c r="D34" s="54">
        <v>-0.011021</v>
      </c>
      <c r="E34" s="54">
        <v>-0.010595</v>
      </c>
      <c r="F34" s="54">
        <v>-0.010198</v>
      </c>
      <c r="G34" s="54">
        <v>-0.009706</v>
      </c>
      <c r="H34" s="54">
        <v>-0.009278</v>
      </c>
      <c r="I34" s="54">
        <v>-0.008754</v>
      </c>
      <c r="J34" s="54">
        <v>-0.008186</v>
      </c>
      <c r="K34" s="54">
        <v>-0.007623</v>
      </c>
      <c r="L34" s="54">
        <v>-0.007038</v>
      </c>
      <c r="M34" s="54">
        <v>-0.006443</v>
      </c>
      <c r="N34" s="54">
        <v>-0.005826</v>
      </c>
      <c r="O34" s="54">
        <v>-0.00532</v>
      </c>
      <c r="P34" s="54">
        <v>-0.0048</v>
      </c>
      <c r="Q34" s="54">
        <v>-0.004336</v>
      </c>
      <c r="R34" s="54">
        <v>-0.003931</v>
      </c>
      <c r="S34" s="54">
        <v>-0.003335</v>
      </c>
      <c r="T34" s="54">
        <v>-0.002699</v>
      </c>
      <c r="U34" s="54">
        <v>-0.002097</v>
      </c>
      <c r="V34" s="54">
        <v>-0.001484</v>
      </c>
      <c r="W34" s="54">
        <v>-9.12E-4</v>
      </c>
      <c r="X34" s="54">
        <v>-3.91E-4</v>
      </c>
      <c r="Y34" s="54">
        <v>0.0</v>
      </c>
      <c r="Z34" s="54">
        <v>2.9E-4</v>
      </c>
      <c r="AA34" s="54">
        <v>6.01E-4</v>
      </c>
      <c r="AB34" s="54">
        <v>7.83E-4</v>
      </c>
      <c r="AC34" s="54">
        <v>0.001018</v>
      </c>
      <c r="AD34" s="54">
        <v>0.001185</v>
      </c>
      <c r="AE34" s="54">
        <v>0.001432</v>
      </c>
      <c r="AF34" s="54">
        <v>0.001677</v>
      </c>
      <c r="AG34" s="54">
        <v>0.001967</v>
      </c>
      <c r="AH34" s="54">
        <v>0.002287</v>
      </c>
    </row>
    <row r="35">
      <c r="A35" s="54">
        <v>-0.011495</v>
      </c>
      <c r="B35" s="54">
        <v>-0.010973</v>
      </c>
      <c r="C35" s="54">
        <v>-0.010579</v>
      </c>
      <c r="D35" s="54">
        <v>-0.010151</v>
      </c>
      <c r="E35" s="54">
        <v>-0.009765</v>
      </c>
      <c r="F35" s="54">
        <v>-0.009409</v>
      </c>
      <c r="G35" s="54">
        <v>-0.008995</v>
      </c>
      <c r="H35" s="54">
        <v>-0.008588</v>
      </c>
      <c r="I35" s="54">
        <v>-0.008071</v>
      </c>
      <c r="J35" s="54">
        <v>-0.007587</v>
      </c>
      <c r="K35" s="54">
        <v>-0.007057</v>
      </c>
      <c r="L35" s="54">
        <v>-0.006522</v>
      </c>
      <c r="M35" s="54">
        <v>-0.005935</v>
      </c>
      <c r="N35" s="54">
        <v>-0.005398</v>
      </c>
      <c r="O35" s="54">
        <v>-0.004919</v>
      </c>
      <c r="P35" s="54">
        <v>-0.004439</v>
      </c>
      <c r="Q35" s="54">
        <v>-0.004013</v>
      </c>
      <c r="R35" s="54">
        <v>-0.003625</v>
      </c>
      <c r="S35" s="54">
        <v>-0.003101</v>
      </c>
      <c r="T35" s="54">
        <v>-0.002482</v>
      </c>
      <c r="U35" s="54">
        <v>-0.001931</v>
      </c>
      <c r="V35" s="54">
        <v>-0.001346</v>
      </c>
      <c r="W35" s="54">
        <v>-8.33E-4</v>
      </c>
      <c r="X35" s="54">
        <v>-3.69E-4</v>
      </c>
      <c r="Y35" s="54">
        <v>0.0</v>
      </c>
      <c r="Z35" s="54">
        <v>2.71E-4</v>
      </c>
      <c r="AA35" s="54">
        <v>5.15E-4</v>
      </c>
      <c r="AB35" s="54">
        <v>6.93E-4</v>
      </c>
      <c r="AC35" s="54">
        <v>9.05E-4</v>
      </c>
      <c r="AD35" s="54">
        <v>0.001076</v>
      </c>
      <c r="AE35" s="54">
        <v>0.001294</v>
      </c>
      <c r="AF35" s="54">
        <v>0.001569</v>
      </c>
      <c r="AG35" s="54">
        <v>0.001852</v>
      </c>
      <c r="AH35" s="54">
        <v>0.00213</v>
      </c>
    </row>
    <row r="36">
      <c r="A36" s="54">
        <v>-0.010724</v>
      </c>
      <c r="B36" s="54">
        <v>-0.010256</v>
      </c>
      <c r="C36" s="54">
        <v>-0.009899</v>
      </c>
      <c r="D36" s="54">
        <v>-0.009498</v>
      </c>
      <c r="E36" s="54">
        <v>-0.009135</v>
      </c>
      <c r="F36" s="54">
        <v>-0.008819</v>
      </c>
      <c r="G36" s="54">
        <v>-0.008409</v>
      </c>
      <c r="H36" s="54">
        <v>-0.008052</v>
      </c>
      <c r="I36" s="54">
        <v>-0.007598</v>
      </c>
      <c r="J36" s="54">
        <v>-0.007093</v>
      </c>
      <c r="K36" s="54">
        <v>-0.006578</v>
      </c>
      <c r="L36" s="54">
        <v>-0.006078</v>
      </c>
      <c r="M36" s="54">
        <v>-0.005559</v>
      </c>
      <c r="N36" s="54">
        <v>-0.005054</v>
      </c>
      <c r="O36" s="54">
        <v>-0.004593</v>
      </c>
      <c r="P36" s="54">
        <v>-0.004157</v>
      </c>
      <c r="Q36" s="54">
        <v>-0.003733</v>
      </c>
      <c r="R36" s="54">
        <v>-0.003422</v>
      </c>
      <c r="S36" s="54">
        <v>-0.002905</v>
      </c>
      <c r="T36" s="54">
        <v>-0.002335</v>
      </c>
      <c r="U36" s="54">
        <v>-0.001853</v>
      </c>
      <c r="V36" s="54">
        <v>-0.00127</v>
      </c>
      <c r="W36" s="54">
        <v>-7.91E-4</v>
      </c>
      <c r="X36" s="54">
        <v>-3.35E-4</v>
      </c>
      <c r="Y36" s="54">
        <v>0.0</v>
      </c>
      <c r="Z36" s="54">
        <v>2.18E-4</v>
      </c>
      <c r="AA36" s="54">
        <v>4.57E-4</v>
      </c>
      <c r="AB36" s="54">
        <v>6.14E-4</v>
      </c>
      <c r="AC36" s="54">
        <v>7.95E-4</v>
      </c>
      <c r="AD36" s="54">
        <v>9.99E-4</v>
      </c>
      <c r="AE36" s="54">
        <v>0.001201</v>
      </c>
      <c r="AF36" s="54">
        <v>0.001468</v>
      </c>
      <c r="AG36" s="54">
        <v>0.001738</v>
      </c>
      <c r="AH36" s="54">
        <v>0.002031</v>
      </c>
    </row>
    <row r="37">
      <c r="A37" s="54">
        <v>-0.0101</v>
      </c>
      <c r="B37" s="54">
        <v>-0.009698</v>
      </c>
      <c r="C37" s="54">
        <v>-0.009323</v>
      </c>
      <c r="D37" s="54">
        <v>-0.008978</v>
      </c>
      <c r="E37" s="54">
        <v>-0.008669</v>
      </c>
      <c r="F37" s="54">
        <v>-0.008367</v>
      </c>
      <c r="G37" s="54">
        <v>-0.007992</v>
      </c>
      <c r="H37" s="54">
        <v>-0.007636</v>
      </c>
      <c r="I37" s="54">
        <v>-0.007203</v>
      </c>
      <c r="J37" s="54">
        <v>-0.006735</v>
      </c>
      <c r="K37" s="54">
        <v>-0.006241</v>
      </c>
      <c r="L37" s="54">
        <v>-0.005778</v>
      </c>
      <c r="M37" s="54">
        <v>-0.005246</v>
      </c>
      <c r="N37" s="54">
        <v>-0.004782</v>
      </c>
      <c r="O37" s="54">
        <v>-0.004399</v>
      </c>
      <c r="P37" s="54">
        <v>-0.003956</v>
      </c>
      <c r="Q37" s="54">
        <v>-0.00359</v>
      </c>
      <c r="R37" s="54">
        <v>-0.003257</v>
      </c>
      <c r="S37" s="54">
        <v>-0.002779</v>
      </c>
      <c r="T37" s="54">
        <v>-0.002249</v>
      </c>
      <c r="U37" s="54">
        <v>-0.001758</v>
      </c>
      <c r="V37" s="54">
        <v>-0.001206</v>
      </c>
      <c r="W37" s="54">
        <v>-7.47E-4</v>
      </c>
      <c r="X37" s="54">
        <v>-3.2E-4</v>
      </c>
      <c r="Y37" s="54">
        <v>0.0</v>
      </c>
      <c r="Z37" s="54">
        <v>2.3E-4</v>
      </c>
      <c r="AA37" s="54">
        <v>4.99E-4</v>
      </c>
      <c r="AB37" s="54">
        <v>6.22E-4</v>
      </c>
      <c r="AC37" s="54">
        <v>8.24E-4</v>
      </c>
      <c r="AD37" s="54">
        <v>0.001032</v>
      </c>
      <c r="AE37" s="54">
        <v>0.001265</v>
      </c>
      <c r="AF37" s="54">
        <v>0.001516</v>
      </c>
      <c r="AG37" s="54">
        <v>0.001785</v>
      </c>
      <c r="AH37" s="54">
        <v>0.00209</v>
      </c>
    </row>
    <row r="38">
      <c r="A38" s="54">
        <v>-0.009728</v>
      </c>
      <c r="B38" s="54">
        <v>-0.009307</v>
      </c>
      <c r="C38" s="54">
        <v>-0.008981</v>
      </c>
      <c r="D38" s="54">
        <v>-0.008616</v>
      </c>
      <c r="E38" s="54">
        <v>-0.008292</v>
      </c>
      <c r="F38" s="54">
        <v>-0.008003</v>
      </c>
      <c r="G38" s="54">
        <v>-0.007664</v>
      </c>
      <c r="H38" s="54">
        <v>-0.007307</v>
      </c>
      <c r="I38" s="54">
        <v>-0.0069</v>
      </c>
      <c r="J38" s="54">
        <v>-0.006433</v>
      </c>
      <c r="K38" s="54">
        <v>-0.005951</v>
      </c>
      <c r="L38" s="54">
        <v>-0.005521</v>
      </c>
      <c r="M38" s="54">
        <v>-0.005029</v>
      </c>
      <c r="N38" s="54">
        <v>-0.004612</v>
      </c>
      <c r="O38" s="54">
        <v>-0.004212</v>
      </c>
      <c r="P38" s="54">
        <v>-0.003817</v>
      </c>
      <c r="Q38" s="54">
        <v>-0.003463</v>
      </c>
      <c r="R38" s="54">
        <v>-0.003124</v>
      </c>
      <c r="S38" s="54">
        <v>-0.002686</v>
      </c>
      <c r="T38" s="54">
        <v>-0.002177</v>
      </c>
      <c r="U38" s="54">
        <v>-0.001686</v>
      </c>
      <c r="V38" s="54">
        <v>-0.00116</v>
      </c>
      <c r="W38" s="54">
        <v>-7.18E-4</v>
      </c>
      <c r="X38" s="54">
        <v>-3.19E-4</v>
      </c>
      <c r="Y38" s="54">
        <v>0.0</v>
      </c>
      <c r="Z38" s="54">
        <v>2.38E-4</v>
      </c>
      <c r="AA38" s="54">
        <v>4.62E-4</v>
      </c>
      <c r="AB38" s="54">
        <v>6.38E-4</v>
      </c>
      <c r="AC38" s="54">
        <v>8.79E-4</v>
      </c>
      <c r="AD38" s="54">
        <v>0.001067</v>
      </c>
      <c r="AE38" s="54">
        <v>0.001332</v>
      </c>
      <c r="AF38" s="54">
        <v>0.001604</v>
      </c>
      <c r="AG38" s="54">
        <v>0.001901</v>
      </c>
      <c r="AH38" s="54">
        <v>0.00218</v>
      </c>
    </row>
    <row r="39">
      <c r="A39" s="54">
        <v>-0.009565</v>
      </c>
      <c r="B39" s="54">
        <v>-0.009206</v>
      </c>
      <c r="C39" s="54">
        <v>-0.008885</v>
      </c>
      <c r="D39" s="54">
        <v>-0.008543</v>
      </c>
      <c r="E39" s="54">
        <v>-0.008236</v>
      </c>
      <c r="F39" s="54">
        <v>-0.007963</v>
      </c>
      <c r="G39" s="54">
        <v>-0.007621</v>
      </c>
      <c r="H39" s="54">
        <v>-0.007274</v>
      </c>
      <c r="I39" s="54">
        <v>-0.00688</v>
      </c>
      <c r="J39" s="54">
        <v>-0.006416</v>
      </c>
      <c r="K39" s="54">
        <v>-0.005947</v>
      </c>
      <c r="L39" s="54">
        <v>-0.005522</v>
      </c>
      <c r="M39" s="54">
        <v>-0.005038</v>
      </c>
      <c r="N39" s="54">
        <v>-0.004561</v>
      </c>
      <c r="O39" s="54">
        <v>-0.004216</v>
      </c>
      <c r="P39" s="54">
        <v>-0.003792</v>
      </c>
      <c r="Q39" s="54">
        <v>-0.003473</v>
      </c>
      <c r="R39" s="54">
        <v>-0.003157</v>
      </c>
      <c r="S39" s="54">
        <v>-0.002682</v>
      </c>
      <c r="T39" s="54">
        <v>-0.002206</v>
      </c>
      <c r="U39" s="54">
        <v>-0.001699</v>
      </c>
      <c r="V39" s="54">
        <v>-0.001198</v>
      </c>
      <c r="W39" s="54">
        <v>-7.51E-4</v>
      </c>
      <c r="X39" s="54">
        <v>-2.78E-4</v>
      </c>
      <c r="Y39" s="54">
        <v>0.0</v>
      </c>
      <c r="Z39" s="54">
        <v>2.56E-4</v>
      </c>
      <c r="AA39" s="54">
        <v>5.01E-4</v>
      </c>
      <c r="AB39" s="54">
        <v>6.86E-4</v>
      </c>
      <c r="AC39" s="54">
        <v>9.52E-4</v>
      </c>
      <c r="AD39" s="54">
        <v>0.001193</v>
      </c>
      <c r="AE39" s="54">
        <v>0.001464</v>
      </c>
      <c r="AF39" s="54">
        <v>0.00174</v>
      </c>
      <c r="AG39" s="54">
        <v>0.002018</v>
      </c>
      <c r="AH39" s="54">
        <v>0.002301</v>
      </c>
    </row>
    <row r="40">
      <c r="A40" s="54">
        <v>-0.009501</v>
      </c>
      <c r="B40" s="54">
        <v>-0.009116</v>
      </c>
      <c r="C40" s="54">
        <v>-0.008792</v>
      </c>
      <c r="D40" s="54">
        <v>-0.008475</v>
      </c>
      <c r="E40" s="54">
        <v>-0.008176</v>
      </c>
      <c r="F40" s="54">
        <v>-0.007877</v>
      </c>
      <c r="G40" s="54">
        <v>-0.007539</v>
      </c>
      <c r="H40" s="54">
        <v>-0.007225</v>
      </c>
      <c r="I40" s="54">
        <v>-0.006816</v>
      </c>
      <c r="J40" s="54">
        <v>-0.006389</v>
      </c>
      <c r="K40" s="54">
        <v>-0.005909</v>
      </c>
      <c r="L40" s="54">
        <v>-0.005472</v>
      </c>
      <c r="M40" s="54">
        <v>-0.004996</v>
      </c>
      <c r="N40" s="54">
        <v>-0.004553</v>
      </c>
      <c r="O40" s="54">
        <v>-0.004186</v>
      </c>
      <c r="P40" s="54">
        <v>-0.003799</v>
      </c>
      <c r="Q40" s="54">
        <v>-0.003485</v>
      </c>
      <c r="R40" s="54">
        <v>-0.003192</v>
      </c>
      <c r="S40" s="54">
        <v>-0.002737</v>
      </c>
      <c r="T40" s="54">
        <v>-0.00223</v>
      </c>
      <c r="U40" s="54">
        <v>-0.001768</v>
      </c>
      <c r="V40" s="54">
        <v>-0.001209</v>
      </c>
      <c r="W40" s="54">
        <v>-7.58E-4</v>
      </c>
      <c r="X40" s="54">
        <v>-2.99E-4</v>
      </c>
      <c r="Y40" s="54">
        <v>0.0</v>
      </c>
      <c r="Z40" s="54">
        <v>2.57E-4</v>
      </c>
      <c r="AA40" s="54">
        <v>5.1E-4</v>
      </c>
      <c r="AB40" s="54">
        <v>7.39E-4</v>
      </c>
      <c r="AC40" s="54">
        <v>0.001044</v>
      </c>
      <c r="AD40" s="54">
        <v>0.001286</v>
      </c>
      <c r="AE40" s="54">
        <v>0.001565</v>
      </c>
      <c r="AF40" s="54">
        <v>0.001894</v>
      </c>
      <c r="AG40" s="54">
        <v>0.002196</v>
      </c>
      <c r="AH40" s="54">
        <v>0.002486</v>
      </c>
    </row>
    <row r="41">
      <c r="A41" s="54">
        <v>-0.009604</v>
      </c>
      <c r="B41" s="54">
        <v>-0.009247</v>
      </c>
      <c r="C41" s="54">
        <v>-0.008946</v>
      </c>
      <c r="D41" s="54">
        <v>-0.00858</v>
      </c>
      <c r="E41" s="54">
        <v>-0.008272</v>
      </c>
      <c r="F41" s="54">
        <v>-0.007975</v>
      </c>
      <c r="G41" s="54">
        <v>-0.007646</v>
      </c>
      <c r="H41" s="54">
        <v>-0.007284</v>
      </c>
      <c r="I41" s="54">
        <v>-0.00689</v>
      </c>
      <c r="J41" s="54">
        <v>-0.00645</v>
      </c>
      <c r="K41" s="54">
        <v>-0.005975</v>
      </c>
      <c r="L41" s="54">
        <v>-0.005556</v>
      </c>
      <c r="M41" s="54">
        <v>-0.005069</v>
      </c>
      <c r="N41" s="54">
        <v>-0.004607</v>
      </c>
      <c r="O41" s="54">
        <v>-0.004262</v>
      </c>
      <c r="P41" s="54">
        <v>-0.003845</v>
      </c>
      <c r="Q41" s="54">
        <v>-0.003542</v>
      </c>
      <c r="R41" s="54">
        <v>-0.003217</v>
      </c>
      <c r="S41" s="54">
        <v>-0.002792</v>
      </c>
      <c r="T41" s="54">
        <v>-0.002258</v>
      </c>
      <c r="U41" s="54">
        <v>-0.001801</v>
      </c>
      <c r="V41" s="54">
        <v>-0.001256</v>
      </c>
      <c r="W41" s="54">
        <v>-7.77E-4</v>
      </c>
      <c r="X41" s="54">
        <v>-3.22E-4</v>
      </c>
      <c r="Y41" s="54">
        <v>0.0</v>
      </c>
      <c r="Z41" s="54">
        <v>2.91E-4</v>
      </c>
      <c r="AA41" s="54">
        <v>5.61E-4</v>
      </c>
      <c r="AB41" s="54">
        <v>8.03E-4</v>
      </c>
      <c r="AC41" s="54">
        <v>0.001131</v>
      </c>
      <c r="AD41" s="54">
        <v>0.001411</v>
      </c>
      <c r="AE41" s="54">
        <v>0.001735</v>
      </c>
      <c r="AF41" s="54">
        <v>0.002022</v>
      </c>
      <c r="AG41" s="54">
        <v>0.002342</v>
      </c>
      <c r="AH41" s="54">
        <v>0.002671</v>
      </c>
    </row>
    <row r="42">
      <c r="A42" s="54">
        <v>-0.009824</v>
      </c>
      <c r="B42" s="54">
        <v>-0.009447</v>
      </c>
      <c r="C42" s="54">
        <v>-0.009114</v>
      </c>
      <c r="D42" s="54">
        <v>-0.00874</v>
      </c>
      <c r="E42" s="54">
        <v>-0.008432</v>
      </c>
      <c r="F42" s="54">
        <v>-0.008152</v>
      </c>
      <c r="G42" s="54">
        <v>-0.007803</v>
      </c>
      <c r="H42" s="54">
        <v>-0.007428</v>
      </c>
      <c r="I42" s="54">
        <v>-0.007023</v>
      </c>
      <c r="J42" s="54">
        <v>-0.006576</v>
      </c>
      <c r="K42" s="54">
        <v>-0.00612</v>
      </c>
      <c r="L42" s="54">
        <v>-0.005684</v>
      </c>
      <c r="M42" s="54">
        <v>-0.005195</v>
      </c>
      <c r="N42" s="54">
        <v>-0.004734</v>
      </c>
      <c r="O42" s="54">
        <v>-0.004375</v>
      </c>
      <c r="P42" s="54">
        <v>-0.003963</v>
      </c>
      <c r="Q42" s="54">
        <v>-0.00365</v>
      </c>
      <c r="R42" s="54">
        <v>-0.003329</v>
      </c>
      <c r="S42" s="54">
        <v>-0.002883</v>
      </c>
      <c r="T42" s="54">
        <v>-0.002401</v>
      </c>
      <c r="U42" s="54">
        <v>-0.00192</v>
      </c>
      <c r="V42" s="54">
        <v>-0.001341</v>
      </c>
      <c r="W42" s="54">
        <v>-8.59E-4</v>
      </c>
      <c r="X42" s="54">
        <v>-3.85E-4</v>
      </c>
      <c r="Y42" s="54">
        <v>0.0</v>
      </c>
      <c r="Z42" s="54">
        <v>2.68E-4</v>
      </c>
      <c r="AA42" s="54">
        <v>5.64E-4</v>
      </c>
      <c r="AB42" s="54">
        <v>8.37E-4</v>
      </c>
      <c r="AC42" s="54">
        <v>0.001183</v>
      </c>
      <c r="AD42" s="54">
        <v>0.001509</v>
      </c>
      <c r="AE42" s="54">
        <v>0.001829</v>
      </c>
      <c r="AF42" s="54">
        <v>0.002161</v>
      </c>
      <c r="AG42" s="54">
        <v>0.002467</v>
      </c>
      <c r="AH42" s="54">
        <v>0.0028</v>
      </c>
    </row>
    <row r="43">
      <c r="A43" s="54">
        <v>-0.012676</v>
      </c>
      <c r="B43" s="54">
        <v>-0.01202</v>
      </c>
      <c r="C43" s="54">
        <v>-0.01148</v>
      </c>
      <c r="D43" s="54">
        <v>-0.010971</v>
      </c>
      <c r="E43" s="54">
        <v>-0.010506</v>
      </c>
      <c r="F43" s="54">
        <v>-0.010075</v>
      </c>
      <c r="G43" s="54">
        <v>-0.009599</v>
      </c>
      <c r="H43" s="54">
        <v>-0.00917</v>
      </c>
      <c r="I43" s="54">
        <v>-0.00866</v>
      </c>
      <c r="J43" s="54">
        <v>-0.008102</v>
      </c>
      <c r="K43" s="54">
        <v>-0.007559</v>
      </c>
      <c r="L43" s="54">
        <v>-0.007012</v>
      </c>
      <c r="M43" s="54">
        <v>-0.006414</v>
      </c>
      <c r="N43" s="54">
        <v>-0.005862</v>
      </c>
      <c r="O43" s="54">
        <v>-0.005367</v>
      </c>
      <c r="P43" s="54">
        <v>-0.004912</v>
      </c>
      <c r="Q43" s="54">
        <v>-0.004623</v>
      </c>
      <c r="R43" s="54">
        <v>-0.004352</v>
      </c>
      <c r="S43" s="54">
        <v>-0.003861</v>
      </c>
      <c r="T43" s="54">
        <v>-0.003251</v>
      </c>
      <c r="U43" s="54">
        <v>-0.002642</v>
      </c>
      <c r="V43" s="54">
        <v>-0.001945</v>
      </c>
      <c r="W43" s="54">
        <v>-0.001228</v>
      </c>
      <c r="X43" s="54">
        <v>-5.88E-4</v>
      </c>
      <c r="Y43" s="54">
        <v>0.0</v>
      </c>
      <c r="Z43" s="54">
        <v>5.1E-4</v>
      </c>
      <c r="AA43" s="54">
        <v>9.73E-4</v>
      </c>
      <c r="AB43" s="54">
        <v>0.001409</v>
      </c>
      <c r="AC43" s="54">
        <v>0.001999</v>
      </c>
      <c r="AD43" s="54">
        <v>0.002449</v>
      </c>
      <c r="AE43" s="54">
        <v>0.002934</v>
      </c>
      <c r="AF43" s="54">
        <v>0.003358</v>
      </c>
      <c r="AG43" s="54">
        <v>0.003773</v>
      </c>
      <c r="AH43" s="54">
        <v>0.004131</v>
      </c>
    </row>
    <row r="44">
      <c r="A44" s="54">
        <v>-0.012376</v>
      </c>
      <c r="B44" s="54">
        <v>-0.011729</v>
      </c>
      <c r="C44" s="54">
        <v>-0.011235</v>
      </c>
      <c r="D44" s="54">
        <v>-0.0107</v>
      </c>
      <c r="E44" s="54">
        <v>-0.010214</v>
      </c>
      <c r="F44" s="54">
        <v>-0.009814</v>
      </c>
      <c r="G44" s="54">
        <v>-0.009346</v>
      </c>
      <c r="H44" s="54">
        <v>-0.008891</v>
      </c>
      <c r="I44" s="54">
        <v>-0.008389</v>
      </c>
      <c r="J44" s="54">
        <v>-0.007833</v>
      </c>
      <c r="K44" s="54">
        <v>-0.007301</v>
      </c>
      <c r="L44" s="54">
        <v>-0.006796</v>
      </c>
      <c r="M44" s="54">
        <v>-0.006201</v>
      </c>
      <c r="N44" s="54">
        <v>-0.005655</v>
      </c>
      <c r="O44" s="54">
        <v>-0.005181</v>
      </c>
      <c r="P44" s="54">
        <v>-0.004748</v>
      </c>
      <c r="Q44" s="54">
        <v>-0.004457</v>
      </c>
      <c r="R44" s="54">
        <v>-0.004226</v>
      </c>
      <c r="S44" s="54">
        <v>-0.003743</v>
      </c>
      <c r="T44" s="54">
        <v>-0.003154</v>
      </c>
      <c r="U44" s="54">
        <v>-0.002571</v>
      </c>
      <c r="V44" s="54">
        <v>-0.001896</v>
      </c>
      <c r="W44" s="54">
        <v>-0.001195</v>
      </c>
      <c r="X44" s="54">
        <v>-5.58E-4</v>
      </c>
      <c r="Y44" s="54">
        <v>0.0</v>
      </c>
      <c r="Z44" s="54">
        <v>4.59E-4</v>
      </c>
      <c r="AA44" s="54">
        <v>9.17E-4</v>
      </c>
      <c r="AB44" s="54">
        <v>0.001369</v>
      </c>
      <c r="AC44" s="54">
        <v>0.001908</v>
      </c>
      <c r="AD44" s="54">
        <v>0.002318</v>
      </c>
      <c r="AE44" s="54">
        <v>0.002788</v>
      </c>
      <c r="AF44" s="54">
        <v>0.003192</v>
      </c>
      <c r="AG44" s="54">
        <v>0.003592</v>
      </c>
      <c r="AH44" s="54">
        <v>0.003973</v>
      </c>
    </row>
    <row r="45">
      <c r="A45" s="54">
        <v>-0.011861</v>
      </c>
      <c r="B45" s="54">
        <v>-0.011288</v>
      </c>
      <c r="C45" s="54">
        <v>-0.010788</v>
      </c>
      <c r="D45" s="54">
        <v>-0.010306</v>
      </c>
      <c r="E45" s="54">
        <v>-0.009895</v>
      </c>
      <c r="F45" s="54">
        <v>-0.009476</v>
      </c>
      <c r="G45" s="54">
        <v>-0.009034</v>
      </c>
      <c r="H45" s="54">
        <v>-0.008597</v>
      </c>
      <c r="I45" s="54">
        <v>-0.008115</v>
      </c>
      <c r="J45" s="54">
        <v>-0.007606</v>
      </c>
      <c r="K45" s="54">
        <v>-0.007082</v>
      </c>
      <c r="L45" s="54">
        <v>-0.006595</v>
      </c>
      <c r="M45" s="54">
        <v>-0.006017</v>
      </c>
      <c r="N45" s="54">
        <v>-0.005489</v>
      </c>
      <c r="O45" s="54">
        <v>-0.005031</v>
      </c>
      <c r="P45" s="54">
        <v>-0.004617</v>
      </c>
      <c r="Q45" s="54">
        <v>-0.004338</v>
      </c>
      <c r="R45" s="54">
        <v>-0.004076</v>
      </c>
      <c r="S45" s="54">
        <v>-0.003632</v>
      </c>
      <c r="T45" s="54">
        <v>-0.003068</v>
      </c>
      <c r="U45" s="54">
        <v>-0.002516</v>
      </c>
      <c r="V45" s="54">
        <v>-0.001865</v>
      </c>
      <c r="W45" s="54">
        <v>-0.001167</v>
      </c>
      <c r="X45" s="54">
        <v>-5.54E-4</v>
      </c>
      <c r="Y45" s="54">
        <v>0.0</v>
      </c>
      <c r="Z45" s="54">
        <v>4.56E-4</v>
      </c>
      <c r="AA45" s="54">
        <v>9.17E-4</v>
      </c>
      <c r="AB45" s="54">
        <v>0.001354</v>
      </c>
      <c r="AC45" s="54">
        <v>0.001871</v>
      </c>
      <c r="AD45" s="54">
        <v>0.002293</v>
      </c>
      <c r="AE45" s="54">
        <v>0.002741</v>
      </c>
      <c r="AF45" s="54">
        <v>0.003147</v>
      </c>
      <c r="AG45" s="54">
        <v>0.00353</v>
      </c>
      <c r="AH45" s="54">
        <v>0.0039</v>
      </c>
    </row>
    <row r="46">
      <c r="A46" s="54">
        <v>-0.011373</v>
      </c>
      <c r="B46" s="54">
        <v>-0.010824</v>
      </c>
      <c r="C46" s="54">
        <v>-0.010401</v>
      </c>
      <c r="D46" s="54">
        <v>-0.009921</v>
      </c>
      <c r="E46" s="54">
        <v>-0.009482</v>
      </c>
      <c r="F46" s="54">
        <v>-0.009093</v>
      </c>
      <c r="G46" s="54">
        <v>-0.008665</v>
      </c>
      <c r="H46" s="54">
        <v>-0.008253</v>
      </c>
      <c r="I46" s="54">
        <v>-0.007766</v>
      </c>
      <c r="J46" s="54">
        <v>-0.007258</v>
      </c>
      <c r="K46" s="54">
        <v>-0.00677</v>
      </c>
      <c r="L46" s="54">
        <v>-0.006276</v>
      </c>
      <c r="M46" s="54">
        <v>-0.005717</v>
      </c>
      <c r="N46" s="54">
        <v>-0.005211</v>
      </c>
      <c r="O46" s="54">
        <v>-0.004783</v>
      </c>
      <c r="P46" s="54">
        <v>-0.004397</v>
      </c>
      <c r="Q46" s="54">
        <v>-0.004151</v>
      </c>
      <c r="R46" s="54">
        <v>-0.003911</v>
      </c>
      <c r="S46" s="54">
        <v>-0.003475</v>
      </c>
      <c r="T46" s="54">
        <v>-0.002925</v>
      </c>
      <c r="U46" s="54">
        <v>-0.002372</v>
      </c>
      <c r="V46" s="54">
        <v>-0.001762</v>
      </c>
      <c r="W46" s="54">
        <v>-0.001114</v>
      </c>
      <c r="X46" s="54">
        <v>-5.19E-4</v>
      </c>
      <c r="Y46" s="54">
        <v>0.0</v>
      </c>
      <c r="Z46" s="54">
        <v>4.5E-4</v>
      </c>
      <c r="AA46" s="54">
        <v>8.57E-4</v>
      </c>
      <c r="AB46" s="54">
        <v>0.001292</v>
      </c>
      <c r="AC46" s="54">
        <v>0.001778</v>
      </c>
      <c r="AD46" s="54">
        <v>0.0022</v>
      </c>
      <c r="AE46" s="54">
        <v>0.002618</v>
      </c>
      <c r="AF46" s="54">
        <v>0.003037</v>
      </c>
      <c r="AG46" s="54">
        <v>0.003415</v>
      </c>
      <c r="AH46" s="54">
        <v>0.003782</v>
      </c>
    </row>
    <row r="47">
      <c r="A47" s="54">
        <v>-0.011196</v>
      </c>
      <c r="B47" s="54">
        <v>-0.010642</v>
      </c>
      <c r="C47" s="54">
        <v>-0.010202</v>
      </c>
      <c r="D47" s="54">
        <v>-0.009726</v>
      </c>
      <c r="E47" s="54">
        <v>-0.009309</v>
      </c>
      <c r="F47" s="54">
        <v>-0.008922</v>
      </c>
      <c r="G47" s="54">
        <v>-0.008504</v>
      </c>
      <c r="H47" s="54">
        <v>-0.00811</v>
      </c>
      <c r="I47" s="54">
        <v>-0.007651</v>
      </c>
      <c r="J47" s="54">
        <v>-0.007153</v>
      </c>
      <c r="K47" s="54">
        <v>-0.006684</v>
      </c>
      <c r="L47" s="54">
        <v>-0.006208</v>
      </c>
      <c r="M47" s="54">
        <v>-0.005657</v>
      </c>
      <c r="N47" s="54">
        <v>-0.005155</v>
      </c>
      <c r="O47" s="54">
        <v>-0.004739</v>
      </c>
      <c r="P47" s="54">
        <v>-0.004332</v>
      </c>
      <c r="Q47" s="54">
        <v>-0.004075</v>
      </c>
      <c r="R47" s="54">
        <v>-0.003861</v>
      </c>
      <c r="S47" s="54">
        <v>-0.00343</v>
      </c>
      <c r="T47" s="54">
        <v>-0.002882</v>
      </c>
      <c r="U47" s="54">
        <v>-0.002341</v>
      </c>
      <c r="V47" s="54">
        <v>-0.001749</v>
      </c>
      <c r="W47" s="54">
        <v>-0.001101</v>
      </c>
      <c r="X47" s="54">
        <v>-5.16E-4</v>
      </c>
      <c r="Y47" s="54">
        <v>0.0</v>
      </c>
      <c r="Z47" s="54">
        <v>4.5E-4</v>
      </c>
      <c r="AA47" s="54">
        <v>8.32E-4</v>
      </c>
      <c r="AB47" s="54">
        <v>0.001255</v>
      </c>
      <c r="AC47" s="54">
        <v>0.001742</v>
      </c>
      <c r="AD47" s="54">
        <v>0.002115</v>
      </c>
      <c r="AE47" s="54">
        <v>0.002553</v>
      </c>
      <c r="AF47" s="54">
        <v>0.002946</v>
      </c>
      <c r="AG47" s="54">
        <v>0.003313</v>
      </c>
      <c r="AH47" s="54">
        <v>0.003685</v>
      </c>
    </row>
    <row r="48">
      <c r="A48" s="54">
        <v>-0.010842</v>
      </c>
      <c r="B48" s="54">
        <v>-0.010367</v>
      </c>
      <c r="C48" s="54">
        <v>-0.009918</v>
      </c>
      <c r="D48" s="54">
        <v>-0.00951</v>
      </c>
      <c r="E48" s="54">
        <v>-0.009144</v>
      </c>
      <c r="F48" s="54">
        <v>-0.008751</v>
      </c>
      <c r="G48" s="54">
        <v>-0.008349</v>
      </c>
      <c r="H48" s="54">
        <v>-0.007965</v>
      </c>
      <c r="I48" s="54">
        <v>-0.007508</v>
      </c>
      <c r="J48" s="54">
        <v>-0.007023</v>
      </c>
      <c r="K48" s="54">
        <v>-0.006584</v>
      </c>
      <c r="L48" s="54">
        <v>-0.006087</v>
      </c>
      <c r="M48" s="54">
        <v>-0.005542</v>
      </c>
      <c r="N48" s="54">
        <v>-0.005059</v>
      </c>
      <c r="O48" s="54">
        <v>-0.004623</v>
      </c>
      <c r="P48" s="54">
        <v>-0.00425</v>
      </c>
      <c r="Q48" s="54">
        <v>-0.00401</v>
      </c>
      <c r="R48" s="54">
        <v>-0.0038</v>
      </c>
      <c r="S48" s="54">
        <v>-0.003351</v>
      </c>
      <c r="T48" s="54">
        <v>-0.002823</v>
      </c>
      <c r="U48" s="54">
        <v>-0.00231</v>
      </c>
      <c r="V48" s="54">
        <v>-0.001703</v>
      </c>
      <c r="W48" s="54">
        <v>-0.001072</v>
      </c>
      <c r="X48" s="54">
        <v>-5.25E-4</v>
      </c>
      <c r="Y48" s="54">
        <v>0.0</v>
      </c>
      <c r="Z48" s="54">
        <v>4.22E-4</v>
      </c>
      <c r="AA48" s="54">
        <v>8.51E-4</v>
      </c>
      <c r="AB48" s="54">
        <v>0.001229</v>
      </c>
      <c r="AC48" s="54">
        <v>0.001714</v>
      </c>
      <c r="AD48" s="54">
        <v>0.002105</v>
      </c>
      <c r="AE48" s="54">
        <v>0.002501</v>
      </c>
      <c r="AF48" s="54">
        <v>0.002911</v>
      </c>
      <c r="AG48" s="54">
        <v>0.003264</v>
      </c>
      <c r="AH48" s="54">
        <v>0.003612</v>
      </c>
    </row>
    <row r="49">
      <c r="A49" s="54">
        <v>-0.010447</v>
      </c>
      <c r="B49" s="54">
        <v>-0.009962</v>
      </c>
      <c r="C49" s="54">
        <v>-0.009631</v>
      </c>
      <c r="D49" s="54">
        <v>-0.009204</v>
      </c>
      <c r="E49" s="54">
        <v>-0.008835</v>
      </c>
      <c r="F49" s="54">
        <v>-0.008482</v>
      </c>
      <c r="G49" s="54">
        <v>-0.008119</v>
      </c>
      <c r="H49" s="54">
        <v>-0.00776</v>
      </c>
      <c r="I49" s="54">
        <v>-0.007321</v>
      </c>
      <c r="J49" s="54">
        <v>-0.006863</v>
      </c>
      <c r="K49" s="54">
        <v>-0.006432</v>
      </c>
      <c r="L49" s="54">
        <v>-0.005965</v>
      </c>
      <c r="M49" s="54">
        <v>-0.005442</v>
      </c>
      <c r="N49" s="54">
        <v>-0.004993</v>
      </c>
      <c r="O49" s="54">
        <v>-0.00458</v>
      </c>
      <c r="P49" s="54">
        <v>-0.004196</v>
      </c>
      <c r="Q49" s="54">
        <v>-0.003941</v>
      </c>
      <c r="R49" s="54">
        <v>-0.003732</v>
      </c>
      <c r="S49" s="54">
        <v>-0.003268</v>
      </c>
      <c r="T49" s="54">
        <v>-0.002755</v>
      </c>
      <c r="U49" s="54">
        <v>-0.002228</v>
      </c>
      <c r="V49" s="54">
        <v>-0.001637</v>
      </c>
      <c r="W49" s="54">
        <v>-0.001023</v>
      </c>
      <c r="X49" s="54">
        <v>-4.72E-4</v>
      </c>
      <c r="Y49" s="54">
        <v>0.0</v>
      </c>
      <c r="Z49" s="54">
        <v>4.47E-4</v>
      </c>
      <c r="AA49" s="54">
        <v>8.44E-4</v>
      </c>
      <c r="AB49" s="54">
        <v>0.001263</v>
      </c>
      <c r="AC49" s="54">
        <v>0.00173</v>
      </c>
      <c r="AD49" s="54">
        <v>0.002108</v>
      </c>
      <c r="AE49" s="54">
        <v>0.002492</v>
      </c>
      <c r="AF49" s="54">
        <v>0.002883</v>
      </c>
      <c r="AG49" s="54">
        <v>0.003252</v>
      </c>
      <c r="AH49" s="54">
        <v>0.003593</v>
      </c>
    </row>
    <row r="50">
      <c r="A50" s="54">
        <v>-0.010171</v>
      </c>
      <c r="B50" s="54">
        <v>-0.009754</v>
      </c>
      <c r="C50" s="54">
        <v>-0.009356</v>
      </c>
      <c r="D50" s="54">
        <v>-0.008949</v>
      </c>
      <c r="E50" s="54">
        <v>-0.008609</v>
      </c>
      <c r="F50" s="54">
        <v>-0.008279</v>
      </c>
      <c r="G50" s="54">
        <v>-0.00792</v>
      </c>
      <c r="H50" s="54">
        <v>-0.007574</v>
      </c>
      <c r="I50" s="54">
        <v>-0.007191</v>
      </c>
      <c r="J50" s="54">
        <v>-0.00674</v>
      </c>
      <c r="K50" s="54">
        <v>-0.00631</v>
      </c>
      <c r="L50" s="54">
        <v>-0.005867</v>
      </c>
      <c r="M50" s="54">
        <v>-0.005366</v>
      </c>
      <c r="N50" s="54">
        <v>-0.004891</v>
      </c>
      <c r="O50" s="54">
        <v>-0.00449</v>
      </c>
      <c r="P50" s="54">
        <v>-0.004132</v>
      </c>
      <c r="Q50" s="54">
        <v>-0.003875</v>
      </c>
      <c r="R50" s="54">
        <v>-0.003669</v>
      </c>
      <c r="S50" s="54">
        <v>-0.003248</v>
      </c>
      <c r="T50" s="54">
        <v>-0.002719</v>
      </c>
      <c r="U50" s="54">
        <v>-0.002219</v>
      </c>
      <c r="V50" s="54">
        <v>-0.00162</v>
      </c>
      <c r="W50" s="54">
        <v>-0.001024</v>
      </c>
      <c r="X50" s="54">
        <v>-4.76E-4</v>
      </c>
      <c r="Y50" s="54">
        <v>0.0</v>
      </c>
      <c r="Z50" s="54">
        <v>4.05E-4</v>
      </c>
      <c r="AA50" s="54">
        <v>8.29E-4</v>
      </c>
      <c r="AB50" s="54">
        <v>0.001196</v>
      </c>
      <c r="AC50" s="54">
        <v>0.001683</v>
      </c>
      <c r="AD50" s="54">
        <v>0.002057</v>
      </c>
      <c r="AE50" s="54">
        <v>0.002442</v>
      </c>
      <c r="AF50" s="54">
        <v>0.002813</v>
      </c>
      <c r="AG50" s="54">
        <v>0.003178</v>
      </c>
      <c r="AH50" s="54">
        <v>0.003499</v>
      </c>
    </row>
    <row r="51">
      <c r="A51" s="54">
        <v>-0.009952</v>
      </c>
      <c r="B51" s="54">
        <v>-0.009582</v>
      </c>
      <c r="C51" s="54">
        <v>-0.009228</v>
      </c>
      <c r="D51" s="54">
        <v>-0.008861</v>
      </c>
      <c r="E51" s="54">
        <v>-0.008516</v>
      </c>
      <c r="F51" s="54">
        <v>-0.008121</v>
      </c>
      <c r="G51" s="54">
        <v>-0.007777</v>
      </c>
      <c r="H51" s="54">
        <v>-0.007442</v>
      </c>
      <c r="I51" s="54">
        <v>-0.007067</v>
      </c>
      <c r="J51" s="54">
        <v>-0.006621</v>
      </c>
      <c r="K51" s="54">
        <v>-0.006217</v>
      </c>
      <c r="L51" s="54">
        <v>-0.005762</v>
      </c>
      <c r="M51" s="54">
        <v>-0.005265</v>
      </c>
      <c r="N51" s="54">
        <v>-0.004829</v>
      </c>
      <c r="O51" s="54">
        <v>-0.004427</v>
      </c>
      <c r="P51" s="54">
        <v>-0.004056</v>
      </c>
      <c r="Q51" s="54">
        <v>-0.003811</v>
      </c>
      <c r="R51" s="54">
        <v>-0.003607</v>
      </c>
      <c r="S51" s="54">
        <v>-0.003188</v>
      </c>
      <c r="T51" s="54">
        <v>-0.002685</v>
      </c>
      <c r="U51" s="54">
        <v>-0.002154</v>
      </c>
      <c r="V51" s="54">
        <v>-0.001565</v>
      </c>
      <c r="W51" s="54">
        <v>-9.94E-4</v>
      </c>
      <c r="X51" s="54">
        <v>-4.52E-4</v>
      </c>
      <c r="Y51" s="54">
        <v>0.0</v>
      </c>
      <c r="Z51" s="54">
        <v>4.21E-4</v>
      </c>
      <c r="AA51" s="54">
        <v>8.16E-4</v>
      </c>
      <c r="AB51" s="54">
        <v>0.001214</v>
      </c>
      <c r="AC51" s="54">
        <v>0.001675</v>
      </c>
      <c r="AD51" s="54">
        <v>0.00203</v>
      </c>
      <c r="AE51" s="54">
        <v>0.002443</v>
      </c>
      <c r="AF51" s="54">
        <v>0.002806</v>
      </c>
      <c r="AG51" s="54">
        <v>0.003171</v>
      </c>
      <c r="AH51" s="54">
        <v>0.003471</v>
      </c>
    </row>
    <row r="52">
      <c r="A52" s="54">
        <v>-0.009826</v>
      </c>
      <c r="B52" s="54">
        <v>-0.009459</v>
      </c>
      <c r="C52" s="54">
        <v>-0.009167</v>
      </c>
      <c r="D52" s="54">
        <v>-0.008798</v>
      </c>
      <c r="E52" s="54">
        <v>-0.008449</v>
      </c>
      <c r="F52" s="54">
        <v>-0.008125</v>
      </c>
      <c r="G52" s="54">
        <v>-0.007743</v>
      </c>
      <c r="H52" s="54">
        <v>-0.007415</v>
      </c>
      <c r="I52" s="54">
        <v>-0.007023</v>
      </c>
      <c r="J52" s="54">
        <v>-0.006595</v>
      </c>
      <c r="K52" s="54">
        <v>-0.006198</v>
      </c>
      <c r="L52" s="54">
        <v>-0.005751</v>
      </c>
      <c r="M52" s="54">
        <v>-0.00527</v>
      </c>
      <c r="N52" s="54">
        <v>-0.004836</v>
      </c>
      <c r="O52" s="54">
        <v>-0.004425</v>
      </c>
      <c r="P52" s="54">
        <v>-0.004049</v>
      </c>
      <c r="Q52" s="54">
        <v>-0.003808</v>
      </c>
      <c r="R52" s="54">
        <v>-0.003611</v>
      </c>
      <c r="S52" s="54">
        <v>-0.003192</v>
      </c>
      <c r="T52" s="54">
        <v>-0.002649</v>
      </c>
      <c r="U52" s="54">
        <v>-0.002145</v>
      </c>
      <c r="V52" s="54">
        <v>-0.001578</v>
      </c>
      <c r="W52" s="54">
        <v>-9.87E-4</v>
      </c>
      <c r="X52" s="54">
        <v>-4.38E-4</v>
      </c>
      <c r="Y52" s="54">
        <v>0.0</v>
      </c>
      <c r="Z52" s="54">
        <v>4.01E-4</v>
      </c>
      <c r="AA52" s="54">
        <v>7.99E-4</v>
      </c>
      <c r="AB52" s="54">
        <v>0.001162</v>
      </c>
      <c r="AC52" s="54">
        <v>0.001629</v>
      </c>
      <c r="AD52" s="54">
        <v>0.001987</v>
      </c>
      <c r="AE52" s="54">
        <v>0.002387</v>
      </c>
      <c r="AF52" s="54">
        <v>0.002744</v>
      </c>
      <c r="AG52" s="54">
        <v>0.003095</v>
      </c>
      <c r="AH52" s="54">
        <v>0.003416</v>
      </c>
    </row>
    <row r="53">
      <c r="A53" s="54">
        <v>-0.009748</v>
      </c>
      <c r="B53" s="54">
        <v>-0.009406</v>
      </c>
      <c r="C53" s="54">
        <v>-0.009063</v>
      </c>
      <c r="D53" s="54">
        <v>-0.008708</v>
      </c>
      <c r="E53" s="54">
        <v>-0.008411</v>
      </c>
      <c r="F53" s="54">
        <v>-0.008058</v>
      </c>
      <c r="G53" s="54">
        <v>-0.007697</v>
      </c>
      <c r="H53" s="54">
        <v>-0.007395</v>
      </c>
      <c r="I53" s="54">
        <v>-0.007012</v>
      </c>
      <c r="J53" s="54">
        <v>-0.006602</v>
      </c>
      <c r="K53" s="54">
        <v>-0.006192</v>
      </c>
      <c r="L53" s="54">
        <v>-0.005755</v>
      </c>
      <c r="M53" s="54">
        <v>-0.005291</v>
      </c>
      <c r="N53" s="54">
        <v>-0.004817</v>
      </c>
      <c r="O53" s="54">
        <v>-0.004427</v>
      </c>
      <c r="P53" s="54">
        <v>-0.004062</v>
      </c>
      <c r="Q53" s="54">
        <v>-0.003814</v>
      </c>
      <c r="R53" s="54">
        <v>-0.00361</v>
      </c>
      <c r="S53" s="54">
        <v>-0.003165</v>
      </c>
      <c r="T53" s="54">
        <v>-0.002669</v>
      </c>
      <c r="U53" s="54">
        <v>-0.002166</v>
      </c>
      <c r="V53" s="54">
        <v>-0.001585</v>
      </c>
      <c r="W53" s="54">
        <v>-0.001011</v>
      </c>
      <c r="X53" s="54">
        <v>-4.59E-4</v>
      </c>
      <c r="Y53" s="54">
        <v>0.0</v>
      </c>
      <c r="Z53" s="54">
        <v>4.06E-4</v>
      </c>
      <c r="AA53" s="54">
        <v>7.96E-4</v>
      </c>
      <c r="AB53" s="54">
        <v>0.001177</v>
      </c>
      <c r="AC53" s="54">
        <v>0.00161</v>
      </c>
      <c r="AD53" s="54">
        <v>0.001996</v>
      </c>
      <c r="AE53" s="54">
        <v>0.002365</v>
      </c>
      <c r="AF53" s="54">
        <v>0.00272</v>
      </c>
      <c r="AG53" s="54">
        <v>0.003045</v>
      </c>
      <c r="AH53" s="54">
        <v>0.003367</v>
      </c>
    </row>
    <row r="54">
      <c r="A54" s="54">
        <v>-0.009585</v>
      </c>
      <c r="B54" s="54">
        <v>-0.009252</v>
      </c>
      <c r="C54" s="54">
        <v>-0.008948</v>
      </c>
      <c r="D54" s="54">
        <v>-0.008586</v>
      </c>
      <c r="E54" s="54">
        <v>-0.008244</v>
      </c>
      <c r="F54" s="54">
        <v>-0.007927</v>
      </c>
      <c r="G54" s="54">
        <v>-0.007612</v>
      </c>
      <c r="H54" s="54">
        <v>-0.007313</v>
      </c>
      <c r="I54" s="54">
        <v>-0.006936</v>
      </c>
      <c r="J54" s="54">
        <v>-0.006516</v>
      </c>
      <c r="K54" s="54">
        <v>-0.006131</v>
      </c>
      <c r="L54" s="54">
        <v>-0.005679</v>
      </c>
      <c r="M54" s="54">
        <v>-0.005218</v>
      </c>
      <c r="N54" s="54">
        <v>-0.004773</v>
      </c>
      <c r="O54" s="54">
        <v>-0.004387</v>
      </c>
      <c r="P54" s="54">
        <v>-0.004004</v>
      </c>
      <c r="Q54" s="54">
        <v>-0.003772</v>
      </c>
      <c r="R54" s="54">
        <v>-0.003533</v>
      </c>
      <c r="S54" s="54">
        <v>-0.003132</v>
      </c>
      <c r="T54" s="54">
        <v>-0.002628</v>
      </c>
      <c r="U54" s="54">
        <v>-0.002103</v>
      </c>
      <c r="V54" s="54">
        <v>-0.001537</v>
      </c>
      <c r="W54" s="54">
        <v>-9.73E-4</v>
      </c>
      <c r="X54" s="54">
        <v>-4.39E-4</v>
      </c>
      <c r="Y54" s="54">
        <v>0.0</v>
      </c>
      <c r="Z54" s="54">
        <v>4.12E-4</v>
      </c>
      <c r="AA54" s="54">
        <v>7.82E-4</v>
      </c>
      <c r="AB54" s="54">
        <v>0.001154</v>
      </c>
      <c r="AC54" s="54">
        <v>0.001611</v>
      </c>
      <c r="AD54" s="54">
        <v>0.001972</v>
      </c>
      <c r="AE54" s="54">
        <v>0.002327</v>
      </c>
      <c r="AF54" s="54">
        <v>0.002689</v>
      </c>
      <c r="AG54" s="54">
        <v>0.00302</v>
      </c>
      <c r="AH54" s="54">
        <v>0.003327</v>
      </c>
    </row>
    <row r="55">
      <c r="A55" s="54">
        <v>-0.009531</v>
      </c>
      <c r="B55" s="54">
        <v>-0.009188</v>
      </c>
      <c r="C55" s="54">
        <v>-0.008905</v>
      </c>
      <c r="D55" s="54">
        <v>-0.008554</v>
      </c>
      <c r="E55" s="54">
        <v>-0.00825</v>
      </c>
      <c r="F55" s="54">
        <v>-0.007943</v>
      </c>
      <c r="G55" s="54">
        <v>-0.007643</v>
      </c>
      <c r="H55" s="54">
        <v>-0.007328</v>
      </c>
      <c r="I55" s="54">
        <v>-0.006972</v>
      </c>
      <c r="J55" s="54">
        <v>-0.006535</v>
      </c>
      <c r="K55" s="54">
        <v>-0.006164</v>
      </c>
      <c r="L55" s="54">
        <v>-0.005715</v>
      </c>
      <c r="M55" s="54">
        <v>-0.005273</v>
      </c>
      <c r="N55" s="54">
        <v>-0.004809</v>
      </c>
      <c r="O55" s="54">
        <v>-0.004438</v>
      </c>
      <c r="P55" s="54">
        <v>-0.004069</v>
      </c>
      <c r="Q55" s="54">
        <v>-0.003831</v>
      </c>
      <c r="R55" s="54">
        <v>-0.003601</v>
      </c>
      <c r="S55" s="54">
        <v>-0.003149</v>
      </c>
      <c r="T55" s="54">
        <v>-0.002629</v>
      </c>
      <c r="U55" s="54">
        <v>-0.002117</v>
      </c>
      <c r="V55" s="54">
        <v>-0.001547</v>
      </c>
      <c r="W55" s="54">
        <v>-9.73E-4</v>
      </c>
      <c r="X55" s="54">
        <v>-4.3E-4</v>
      </c>
      <c r="Y55" s="54">
        <v>0.0</v>
      </c>
      <c r="Z55" s="54">
        <v>3.93E-4</v>
      </c>
      <c r="AA55" s="54">
        <v>7.52E-4</v>
      </c>
      <c r="AB55" s="54">
        <v>0.001129</v>
      </c>
      <c r="AC55" s="54">
        <v>0.001564</v>
      </c>
      <c r="AD55" s="54">
        <v>0.001929</v>
      </c>
      <c r="AE55" s="54">
        <v>0.002304</v>
      </c>
      <c r="AF55" s="54">
        <v>0.002608</v>
      </c>
      <c r="AG55" s="54">
        <v>0.002958</v>
      </c>
      <c r="AH55" s="54">
        <v>0.003271</v>
      </c>
    </row>
    <row r="56">
      <c r="A56" s="54">
        <v>-0.009436</v>
      </c>
      <c r="B56" s="54">
        <v>-0.009163</v>
      </c>
      <c r="C56" s="54">
        <v>-0.008851</v>
      </c>
      <c r="D56" s="54">
        <v>-0.008536</v>
      </c>
      <c r="E56" s="54">
        <v>-0.008248</v>
      </c>
      <c r="F56" s="54">
        <v>-0.007942</v>
      </c>
      <c r="G56" s="54">
        <v>-0.007615</v>
      </c>
      <c r="H56" s="54">
        <v>-0.007312</v>
      </c>
      <c r="I56" s="54">
        <v>-0.006935</v>
      </c>
      <c r="J56" s="54">
        <v>-0.006521</v>
      </c>
      <c r="K56" s="54">
        <v>-0.006143</v>
      </c>
      <c r="L56" s="54">
        <v>-0.005695</v>
      </c>
      <c r="M56" s="54">
        <v>-0.005211</v>
      </c>
      <c r="N56" s="54">
        <v>-0.004779</v>
      </c>
      <c r="O56" s="54">
        <v>-0.004395</v>
      </c>
      <c r="P56" s="54">
        <v>-0.00403</v>
      </c>
      <c r="Q56" s="54">
        <v>-0.00376</v>
      </c>
      <c r="R56" s="54">
        <v>-0.003513</v>
      </c>
      <c r="S56" s="54">
        <v>-0.003094</v>
      </c>
      <c r="T56" s="54">
        <v>-0.002571</v>
      </c>
      <c r="U56" s="54">
        <v>-0.002101</v>
      </c>
      <c r="V56" s="54">
        <v>-0.00153</v>
      </c>
      <c r="W56" s="54">
        <v>-9.49E-4</v>
      </c>
      <c r="X56" s="54">
        <v>-4.23E-4</v>
      </c>
      <c r="Y56" s="54">
        <v>0.0</v>
      </c>
      <c r="Z56" s="54">
        <v>4.2E-4</v>
      </c>
      <c r="AA56" s="54">
        <v>7.78E-4</v>
      </c>
      <c r="AB56" s="54">
        <v>0.001131</v>
      </c>
      <c r="AC56" s="54">
        <v>0.001571</v>
      </c>
      <c r="AD56" s="54">
        <v>0.001899</v>
      </c>
      <c r="AE56" s="54">
        <v>0.002257</v>
      </c>
      <c r="AF56" s="54">
        <v>0.002599</v>
      </c>
      <c r="AG56" s="54">
        <v>0.002926</v>
      </c>
      <c r="AH56" s="54">
        <v>0.003218</v>
      </c>
    </row>
    <row r="57">
      <c r="A57" s="54">
        <v>-0.009346</v>
      </c>
      <c r="B57" s="54">
        <v>-0.00906</v>
      </c>
      <c r="C57" s="54">
        <v>-0.008787</v>
      </c>
      <c r="D57" s="54">
        <v>-0.00843</v>
      </c>
      <c r="E57" s="54">
        <v>-0.00812</v>
      </c>
      <c r="F57" s="54">
        <v>-0.007825</v>
      </c>
      <c r="G57" s="54">
        <v>-0.00751</v>
      </c>
      <c r="H57" s="54">
        <v>-0.007198</v>
      </c>
      <c r="I57" s="54">
        <v>-0.006812</v>
      </c>
      <c r="J57" s="54">
        <v>-0.00641</v>
      </c>
      <c r="K57" s="54">
        <v>-0.006026</v>
      </c>
      <c r="L57" s="54">
        <v>-0.005593</v>
      </c>
      <c r="M57" s="54">
        <v>-0.005139</v>
      </c>
      <c r="N57" s="54">
        <v>-0.004731</v>
      </c>
      <c r="O57" s="54">
        <v>-0.004352</v>
      </c>
      <c r="P57" s="54">
        <v>-0.003981</v>
      </c>
      <c r="Q57" s="54">
        <v>-0.003739</v>
      </c>
      <c r="R57" s="54">
        <v>-0.00348</v>
      </c>
      <c r="S57" s="54">
        <v>-0.003062</v>
      </c>
      <c r="T57" s="54">
        <v>-0.002572</v>
      </c>
      <c r="U57" s="54">
        <v>-0.002044</v>
      </c>
      <c r="V57" s="54">
        <v>-0.001479</v>
      </c>
      <c r="W57" s="54">
        <v>-9.44E-4</v>
      </c>
      <c r="X57" s="54">
        <v>-4.23E-4</v>
      </c>
      <c r="Y57" s="54">
        <v>0.0</v>
      </c>
      <c r="Z57" s="54">
        <v>3.79E-4</v>
      </c>
      <c r="AA57" s="54">
        <v>7.34E-4</v>
      </c>
      <c r="AB57" s="54">
        <v>0.001096</v>
      </c>
      <c r="AC57" s="54">
        <v>0.001526</v>
      </c>
      <c r="AD57" s="54">
        <v>0.001855</v>
      </c>
      <c r="AE57" s="54">
        <v>0.002216</v>
      </c>
      <c r="AF57" s="54">
        <v>0.002535</v>
      </c>
      <c r="AG57" s="54">
        <v>0.002851</v>
      </c>
      <c r="AH57" s="54">
        <v>0.003135</v>
      </c>
    </row>
    <row r="58">
      <c r="A58" s="54">
        <v>-0.009239</v>
      </c>
      <c r="B58" s="54">
        <v>-0.008946</v>
      </c>
      <c r="C58" s="54">
        <v>-0.00867</v>
      </c>
      <c r="D58" s="54">
        <v>-0.00835</v>
      </c>
      <c r="E58" s="54">
        <v>-0.008068</v>
      </c>
      <c r="F58" s="54">
        <v>-0.007804</v>
      </c>
      <c r="G58" s="54">
        <v>-0.007474</v>
      </c>
      <c r="H58" s="54">
        <v>-0.007185</v>
      </c>
      <c r="I58" s="54">
        <v>-0.006829</v>
      </c>
      <c r="J58" s="54">
        <v>-0.006416</v>
      </c>
      <c r="K58" s="54">
        <v>-0.006059</v>
      </c>
      <c r="L58" s="54">
        <v>-0.005627</v>
      </c>
      <c r="M58" s="54">
        <v>-0.005158</v>
      </c>
      <c r="N58" s="54">
        <v>-0.004719</v>
      </c>
      <c r="O58" s="54">
        <v>-0.004366</v>
      </c>
      <c r="P58" s="54">
        <v>-0.004007</v>
      </c>
      <c r="Q58" s="54">
        <v>-0.003777</v>
      </c>
      <c r="R58" s="54">
        <v>-0.003503</v>
      </c>
      <c r="S58" s="54">
        <v>-0.003051</v>
      </c>
      <c r="T58" s="54">
        <v>-0.002563</v>
      </c>
      <c r="U58" s="54">
        <v>-0.002041</v>
      </c>
      <c r="V58" s="54">
        <v>-0.001493</v>
      </c>
      <c r="W58" s="54">
        <v>-9.48E-4</v>
      </c>
      <c r="X58" s="54">
        <v>-4.21E-4</v>
      </c>
      <c r="Y58" s="54">
        <v>0.0</v>
      </c>
      <c r="Z58" s="54">
        <v>3.84E-4</v>
      </c>
      <c r="AA58" s="54">
        <v>7.28E-4</v>
      </c>
      <c r="AB58" s="54">
        <v>0.001077</v>
      </c>
      <c r="AC58" s="54">
        <v>0.001505</v>
      </c>
      <c r="AD58" s="54">
        <v>0.00182</v>
      </c>
      <c r="AE58" s="54">
        <v>0.002167</v>
      </c>
      <c r="AF58" s="54">
        <v>0.002462</v>
      </c>
      <c r="AG58" s="54">
        <v>0.002793</v>
      </c>
      <c r="AH58" s="54">
        <v>0.00307</v>
      </c>
    </row>
    <row r="59">
      <c r="A59" s="54">
        <v>-0.009157</v>
      </c>
      <c r="B59" s="54">
        <v>-0.008916</v>
      </c>
      <c r="C59" s="54">
        <v>-0.008633</v>
      </c>
      <c r="D59" s="54">
        <v>-0.008334</v>
      </c>
      <c r="E59" s="54">
        <v>-0.008063</v>
      </c>
      <c r="F59" s="54">
        <v>-0.00777</v>
      </c>
      <c r="G59" s="54">
        <v>-0.007479</v>
      </c>
      <c r="H59" s="54">
        <v>-0.007182</v>
      </c>
      <c r="I59" s="54">
        <v>-0.006813</v>
      </c>
      <c r="J59" s="54">
        <v>-0.006414</v>
      </c>
      <c r="K59" s="54">
        <v>-0.006031</v>
      </c>
      <c r="L59" s="54">
        <v>-0.005589</v>
      </c>
      <c r="M59" s="54">
        <v>-0.005139</v>
      </c>
      <c r="N59" s="54">
        <v>-0.004712</v>
      </c>
      <c r="O59" s="54">
        <v>-0.004354</v>
      </c>
      <c r="P59" s="54">
        <v>-0.003993</v>
      </c>
      <c r="Q59" s="54">
        <v>-0.00372</v>
      </c>
      <c r="R59" s="54">
        <v>-0.003506</v>
      </c>
      <c r="S59" s="54">
        <v>-0.003029</v>
      </c>
      <c r="T59" s="54">
        <v>-0.002546</v>
      </c>
      <c r="U59" s="54">
        <v>-0.002054</v>
      </c>
      <c r="V59" s="54">
        <v>-0.001486</v>
      </c>
      <c r="W59" s="54">
        <v>-9.36E-4</v>
      </c>
      <c r="X59" s="54">
        <v>-4.42E-4</v>
      </c>
      <c r="Y59" s="54">
        <v>0.0</v>
      </c>
      <c r="Z59" s="54">
        <v>3.65E-4</v>
      </c>
      <c r="AA59" s="54">
        <v>7.07E-4</v>
      </c>
      <c r="AB59" s="54">
        <v>0.001069</v>
      </c>
      <c r="AC59" s="54">
        <v>0.001486</v>
      </c>
      <c r="AD59" s="54">
        <v>0.001779</v>
      </c>
      <c r="AE59" s="54">
        <v>0.002108</v>
      </c>
      <c r="AF59" s="54">
        <v>0.00244</v>
      </c>
      <c r="AG59" s="54">
        <v>0.00275</v>
      </c>
      <c r="AH59" s="54">
        <v>0.003015</v>
      </c>
    </row>
    <row r="60">
      <c r="A60" s="54">
        <v>-0.009229</v>
      </c>
      <c r="B60" s="54">
        <v>-0.008962</v>
      </c>
      <c r="C60" s="54">
        <v>-0.008729</v>
      </c>
      <c r="D60" s="54">
        <v>-0.008413</v>
      </c>
      <c r="E60" s="54">
        <v>-0.008098</v>
      </c>
      <c r="F60" s="54">
        <v>-0.00782</v>
      </c>
      <c r="G60" s="54">
        <v>-0.007516</v>
      </c>
      <c r="H60" s="54">
        <v>-0.007207</v>
      </c>
      <c r="I60" s="54">
        <v>-0.006849</v>
      </c>
      <c r="J60" s="54">
        <v>-0.006434</v>
      </c>
      <c r="K60" s="54">
        <v>-0.006045</v>
      </c>
      <c r="L60" s="54">
        <v>-0.005594</v>
      </c>
      <c r="M60" s="54">
        <v>-0.005146</v>
      </c>
      <c r="N60" s="54">
        <v>-0.004726</v>
      </c>
      <c r="O60" s="54">
        <v>-0.004348</v>
      </c>
      <c r="P60" s="54">
        <v>-0.003972</v>
      </c>
      <c r="Q60" s="54">
        <v>-0.003706</v>
      </c>
      <c r="R60" s="54">
        <v>-0.003465</v>
      </c>
      <c r="S60" s="54">
        <v>-0.003006</v>
      </c>
      <c r="T60" s="54">
        <v>-0.002493</v>
      </c>
      <c r="U60" s="54">
        <v>-0.001975</v>
      </c>
      <c r="V60" s="54">
        <v>-0.001431</v>
      </c>
      <c r="W60" s="54">
        <v>-9.22E-4</v>
      </c>
      <c r="X60" s="54">
        <v>-4.09E-4</v>
      </c>
      <c r="Y60" s="54">
        <v>0.0</v>
      </c>
      <c r="Z60" s="54">
        <v>3.51E-4</v>
      </c>
      <c r="AA60" s="54">
        <v>6.94E-4</v>
      </c>
      <c r="AB60" s="54">
        <v>0.00103</v>
      </c>
      <c r="AC60" s="54">
        <v>0.001428</v>
      </c>
      <c r="AD60" s="54">
        <v>0.001735</v>
      </c>
      <c r="AE60" s="54">
        <v>0.002056</v>
      </c>
      <c r="AF60" s="54">
        <v>0.002361</v>
      </c>
      <c r="AG60" s="54">
        <v>0.002644</v>
      </c>
      <c r="AH60" s="54">
        <v>0.002943</v>
      </c>
    </row>
    <row r="61">
      <c r="A61" s="54">
        <v>-0.009177</v>
      </c>
      <c r="B61" s="54">
        <v>-0.00888</v>
      </c>
      <c r="C61" s="54">
        <v>-0.008597</v>
      </c>
      <c r="D61" s="54">
        <v>-0.008291</v>
      </c>
      <c r="E61" s="54">
        <v>-0.008038</v>
      </c>
      <c r="F61" s="54">
        <v>-0.007759</v>
      </c>
      <c r="G61" s="54">
        <v>-0.007431</v>
      </c>
      <c r="H61" s="54">
        <v>-0.007143</v>
      </c>
      <c r="I61" s="54">
        <v>-0.006792</v>
      </c>
      <c r="J61" s="54">
        <v>-0.006397</v>
      </c>
      <c r="K61" s="54">
        <v>-0.006017</v>
      </c>
      <c r="L61" s="54">
        <v>-0.005586</v>
      </c>
      <c r="M61" s="54">
        <v>-0.005124</v>
      </c>
      <c r="N61" s="54">
        <v>-0.004678</v>
      </c>
      <c r="O61" s="54">
        <v>-0.004341</v>
      </c>
      <c r="P61" s="54">
        <v>-0.00396</v>
      </c>
      <c r="Q61" s="54">
        <v>-0.003692</v>
      </c>
      <c r="R61" s="54">
        <v>-0.003423</v>
      </c>
      <c r="S61" s="54">
        <v>-0.003009</v>
      </c>
      <c r="T61" s="54">
        <v>-0.002486</v>
      </c>
      <c r="U61" s="54">
        <v>-0.002</v>
      </c>
      <c r="V61" s="54">
        <v>-0.001453</v>
      </c>
      <c r="W61" s="54">
        <v>-9.13E-4</v>
      </c>
      <c r="X61" s="54">
        <v>-4.05E-4</v>
      </c>
      <c r="Y61" s="54">
        <v>0.0</v>
      </c>
      <c r="Z61" s="54">
        <v>3.52E-4</v>
      </c>
      <c r="AA61" s="54">
        <v>7.02E-4</v>
      </c>
      <c r="AB61" s="54">
        <v>0.001024</v>
      </c>
      <c r="AC61" s="54">
        <v>0.001399</v>
      </c>
      <c r="AD61" s="54">
        <v>0.001701</v>
      </c>
      <c r="AE61" s="54">
        <v>0.001999</v>
      </c>
      <c r="AF61" s="54">
        <v>0.002284</v>
      </c>
      <c r="AG61" s="54">
        <v>0.00259</v>
      </c>
      <c r="AH61" s="54">
        <v>0.00286</v>
      </c>
    </row>
    <row r="62">
      <c r="A62" s="54">
        <v>-0.008988</v>
      </c>
      <c r="B62" s="54">
        <v>-0.008694</v>
      </c>
      <c r="C62" s="54">
        <v>-0.008451</v>
      </c>
      <c r="D62" s="54">
        <v>-0.008132</v>
      </c>
      <c r="E62" s="54">
        <v>-0.007857</v>
      </c>
      <c r="F62" s="54">
        <v>-0.007583</v>
      </c>
      <c r="G62" s="54">
        <v>-0.007291</v>
      </c>
      <c r="H62" s="54">
        <v>-0.006997</v>
      </c>
      <c r="I62" s="54">
        <v>-0.006641</v>
      </c>
      <c r="J62" s="54">
        <v>-0.006228</v>
      </c>
      <c r="K62" s="54">
        <v>-0.005873</v>
      </c>
      <c r="L62" s="54">
        <v>-0.00544</v>
      </c>
      <c r="M62" s="54">
        <v>-0.004982</v>
      </c>
      <c r="N62" s="54">
        <v>-0.004578</v>
      </c>
      <c r="O62" s="54">
        <v>-0.004231</v>
      </c>
      <c r="P62" s="54">
        <v>-0.003877</v>
      </c>
      <c r="Q62" s="54">
        <v>-0.003579</v>
      </c>
      <c r="R62" s="54">
        <v>-0.003332</v>
      </c>
      <c r="S62" s="54">
        <v>-0.002901</v>
      </c>
      <c r="T62" s="54">
        <v>-0.002415</v>
      </c>
      <c r="U62" s="54">
        <v>-0.001937</v>
      </c>
      <c r="V62" s="54">
        <v>-0.001385</v>
      </c>
      <c r="W62" s="54">
        <v>-8.97E-4</v>
      </c>
      <c r="X62" s="54">
        <v>-3.85E-4</v>
      </c>
      <c r="Y62" s="54">
        <v>0.0</v>
      </c>
      <c r="Z62" s="54">
        <v>3.42E-4</v>
      </c>
      <c r="AA62" s="54">
        <v>6.78E-4</v>
      </c>
      <c r="AB62" s="54">
        <v>9.89E-4</v>
      </c>
      <c r="AC62" s="54">
        <v>0.001327</v>
      </c>
      <c r="AD62" s="54">
        <v>0.001636</v>
      </c>
      <c r="AE62" s="54">
        <v>0.00191</v>
      </c>
      <c r="AF62" s="54">
        <v>0.002236</v>
      </c>
      <c r="AG62" s="54">
        <v>0.002523</v>
      </c>
      <c r="AH62" s="54">
        <v>0.002774</v>
      </c>
    </row>
    <row r="63">
      <c r="A63" s="54">
        <v>-0.008861</v>
      </c>
      <c r="B63" s="54">
        <v>-0.008603</v>
      </c>
      <c r="C63" s="54">
        <v>-0.00838</v>
      </c>
      <c r="D63" s="54">
        <v>-0.008064</v>
      </c>
      <c r="E63" s="54">
        <v>-0.007806</v>
      </c>
      <c r="F63" s="54">
        <v>-0.007544</v>
      </c>
      <c r="G63" s="54">
        <v>-0.007261</v>
      </c>
      <c r="H63" s="54">
        <v>-0.006975</v>
      </c>
      <c r="I63" s="54">
        <v>-0.006614</v>
      </c>
      <c r="J63" s="54">
        <v>-0.006221</v>
      </c>
      <c r="K63" s="54">
        <v>-0.005846</v>
      </c>
      <c r="L63" s="54">
        <v>-0.005406</v>
      </c>
      <c r="M63" s="54">
        <v>-0.00496</v>
      </c>
      <c r="N63" s="54">
        <v>-0.004533</v>
      </c>
      <c r="O63" s="54">
        <v>-0.004197</v>
      </c>
      <c r="P63" s="54">
        <v>-0.003837</v>
      </c>
      <c r="Q63" s="54">
        <v>-0.003559</v>
      </c>
      <c r="R63" s="54">
        <v>-0.003319</v>
      </c>
      <c r="S63" s="54">
        <v>-0.002877</v>
      </c>
      <c r="T63" s="54">
        <v>-0.00238</v>
      </c>
      <c r="U63" s="54">
        <v>-0.001905</v>
      </c>
      <c r="V63" s="54">
        <v>-0.001346</v>
      </c>
      <c r="W63" s="54">
        <v>-8.83E-4</v>
      </c>
      <c r="X63" s="54">
        <v>-4.09E-4</v>
      </c>
      <c r="Y63" s="54">
        <v>0.0</v>
      </c>
      <c r="Z63" s="54">
        <v>3.03E-4</v>
      </c>
      <c r="AA63" s="54">
        <v>6.28E-4</v>
      </c>
      <c r="AB63" s="54">
        <v>9.07E-4</v>
      </c>
      <c r="AC63" s="54">
        <v>0.001274</v>
      </c>
      <c r="AD63" s="54">
        <v>0.001558</v>
      </c>
      <c r="AE63" s="54">
        <v>0.001815</v>
      </c>
      <c r="AF63" s="54">
        <v>0.00211</v>
      </c>
      <c r="AG63" s="54">
        <v>0.002382</v>
      </c>
      <c r="AH63" s="54">
        <v>0.002652</v>
      </c>
    </row>
    <row r="64">
      <c r="A64" s="54">
        <v>-0.008675</v>
      </c>
      <c r="B64" s="54">
        <v>-0.00842</v>
      </c>
      <c r="C64" s="54">
        <v>-0.008174</v>
      </c>
      <c r="D64" s="54">
        <v>-0.007885</v>
      </c>
      <c r="E64" s="54">
        <v>-0.007648</v>
      </c>
      <c r="F64" s="54">
        <v>-0.007372</v>
      </c>
      <c r="G64" s="54">
        <v>-0.007091</v>
      </c>
      <c r="H64" s="54">
        <v>-0.006808</v>
      </c>
      <c r="I64" s="54">
        <v>-0.006481</v>
      </c>
      <c r="J64" s="54">
        <v>-0.006076</v>
      </c>
      <c r="K64" s="54">
        <v>-0.005723</v>
      </c>
      <c r="L64" s="54">
        <v>-0.005279</v>
      </c>
      <c r="M64" s="54">
        <v>-0.004842</v>
      </c>
      <c r="N64" s="54">
        <v>-0.004432</v>
      </c>
      <c r="O64" s="54">
        <v>-0.004099</v>
      </c>
      <c r="P64" s="54">
        <v>-0.003724</v>
      </c>
      <c r="Q64" s="54">
        <v>-0.003436</v>
      </c>
      <c r="R64" s="54">
        <v>-0.00322</v>
      </c>
      <c r="S64" s="54">
        <v>-0.002789</v>
      </c>
      <c r="T64" s="54">
        <v>-0.002299</v>
      </c>
      <c r="U64" s="54">
        <v>-0.001852</v>
      </c>
      <c r="V64" s="54">
        <v>-0.001314</v>
      </c>
      <c r="W64" s="54">
        <v>-8.37E-4</v>
      </c>
      <c r="X64" s="54">
        <v>-3.53E-4</v>
      </c>
      <c r="Y64" s="54">
        <v>0.0</v>
      </c>
      <c r="Z64" s="54">
        <v>3.29E-4</v>
      </c>
      <c r="AA64" s="54">
        <v>6.67E-4</v>
      </c>
      <c r="AB64" s="54">
        <v>9.17E-4</v>
      </c>
      <c r="AC64" s="54">
        <v>0.001256</v>
      </c>
      <c r="AD64" s="54">
        <v>0.00151</v>
      </c>
      <c r="AE64" s="54">
        <v>0.001781</v>
      </c>
      <c r="AF64" s="54">
        <v>0.002068</v>
      </c>
      <c r="AG64" s="54">
        <v>0.00229</v>
      </c>
      <c r="AH64" s="54">
        <v>0.002562</v>
      </c>
    </row>
    <row r="65">
      <c r="A65" s="54">
        <v>-0.008455</v>
      </c>
      <c r="B65" s="54">
        <v>-0.008189</v>
      </c>
      <c r="C65" s="54">
        <v>-0.007987</v>
      </c>
      <c r="D65" s="54">
        <v>-0.007691</v>
      </c>
      <c r="E65" s="54">
        <v>-0.007442</v>
      </c>
      <c r="F65" s="54">
        <v>-0.007191</v>
      </c>
      <c r="G65" s="54">
        <v>-0.006924</v>
      </c>
      <c r="H65" s="54">
        <v>-0.006676</v>
      </c>
      <c r="I65" s="54">
        <v>-0.00631</v>
      </c>
      <c r="J65" s="54">
        <v>-0.005921</v>
      </c>
      <c r="K65" s="54">
        <v>-0.005539</v>
      </c>
      <c r="L65" s="54">
        <v>-0.005175</v>
      </c>
      <c r="M65" s="54">
        <v>-0.004711</v>
      </c>
      <c r="N65" s="54">
        <v>-0.004317</v>
      </c>
      <c r="O65" s="54">
        <v>-0.003987</v>
      </c>
      <c r="P65" s="54">
        <v>-0.003628</v>
      </c>
      <c r="Q65" s="54">
        <v>-0.003357</v>
      </c>
      <c r="R65" s="54">
        <v>-0.003124</v>
      </c>
      <c r="S65" s="54">
        <v>-0.00271</v>
      </c>
      <c r="T65" s="54">
        <v>-0.002217</v>
      </c>
      <c r="U65" s="54">
        <v>-0.001802</v>
      </c>
      <c r="V65" s="54">
        <v>-0.001261</v>
      </c>
      <c r="W65" s="54">
        <v>-8.13E-4</v>
      </c>
      <c r="X65" s="54">
        <v>-3.68E-4</v>
      </c>
      <c r="Y65" s="54">
        <v>0.0</v>
      </c>
      <c r="Z65" s="54">
        <v>2.96E-4</v>
      </c>
      <c r="AA65" s="54">
        <v>5.73E-4</v>
      </c>
      <c r="AB65" s="54">
        <v>7.92E-4</v>
      </c>
      <c r="AC65" s="54">
        <v>0.001129</v>
      </c>
      <c r="AD65" s="54">
        <v>0.00138</v>
      </c>
      <c r="AE65" s="54">
        <v>0.001629</v>
      </c>
      <c r="AF65" s="54">
        <v>0.001894</v>
      </c>
      <c r="AG65" s="54">
        <v>0.002132</v>
      </c>
      <c r="AH65" s="54">
        <v>0.002378</v>
      </c>
    </row>
    <row r="66">
      <c r="A66" s="54">
        <v>-0.008138</v>
      </c>
      <c r="B66" s="54">
        <v>-0.007919</v>
      </c>
      <c r="C66" s="54">
        <v>-0.007734</v>
      </c>
      <c r="D66" s="54">
        <v>-0.007462</v>
      </c>
      <c r="E66" s="54">
        <v>-0.007248</v>
      </c>
      <c r="F66" s="54">
        <v>-0.007023</v>
      </c>
      <c r="G66" s="54">
        <v>-0.006755</v>
      </c>
      <c r="H66" s="54">
        <v>-0.006503</v>
      </c>
      <c r="I66" s="54">
        <v>-0.006167</v>
      </c>
      <c r="J66" s="54">
        <v>-0.005786</v>
      </c>
      <c r="K66" s="54">
        <v>-0.005425</v>
      </c>
      <c r="L66" s="54">
        <v>-0.005044</v>
      </c>
      <c r="M66" s="54">
        <v>-0.004614</v>
      </c>
      <c r="N66" s="54">
        <v>-0.004189</v>
      </c>
      <c r="O66" s="54">
        <v>-0.003898</v>
      </c>
      <c r="P66" s="54">
        <v>-0.003543</v>
      </c>
      <c r="Q66" s="54">
        <v>-0.003266</v>
      </c>
      <c r="R66" s="54">
        <v>-0.003063</v>
      </c>
      <c r="S66" s="54">
        <v>-0.002652</v>
      </c>
      <c r="T66" s="54">
        <v>-0.00217</v>
      </c>
      <c r="U66" s="54">
        <v>-0.001759</v>
      </c>
      <c r="V66" s="54">
        <v>-0.001246</v>
      </c>
      <c r="W66" s="54">
        <v>-8.27E-4</v>
      </c>
      <c r="X66" s="54">
        <v>-3.41E-4</v>
      </c>
      <c r="Y66" s="54">
        <v>0.0</v>
      </c>
      <c r="Z66" s="54">
        <v>2.55E-4</v>
      </c>
      <c r="AA66" s="54">
        <v>5.56E-4</v>
      </c>
      <c r="AB66" s="54">
        <v>7.87E-4</v>
      </c>
      <c r="AC66" s="54">
        <v>0.001062</v>
      </c>
      <c r="AD66" s="54">
        <v>0.001301</v>
      </c>
      <c r="AE66" s="54">
        <v>0.001549</v>
      </c>
      <c r="AF66" s="54">
        <v>0.001768</v>
      </c>
      <c r="AG66" s="54">
        <v>0.002</v>
      </c>
      <c r="AH66" s="54">
        <v>0.00224</v>
      </c>
    </row>
    <row r="67">
      <c r="A67" s="54">
        <v>-0.00786</v>
      </c>
      <c r="B67" s="54">
        <v>-0.007646</v>
      </c>
      <c r="C67" s="54">
        <v>-0.007467</v>
      </c>
      <c r="D67" s="54">
        <v>-0.007228</v>
      </c>
      <c r="E67" s="54">
        <v>-0.006997</v>
      </c>
      <c r="F67" s="54">
        <v>-0.006772</v>
      </c>
      <c r="G67" s="54">
        <v>-0.006523</v>
      </c>
      <c r="H67" s="54">
        <v>-0.006279</v>
      </c>
      <c r="I67" s="54">
        <v>-0.005979</v>
      </c>
      <c r="J67" s="54">
        <v>-0.005582</v>
      </c>
      <c r="K67" s="54">
        <v>-0.00522</v>
      </c>
      <c r="L67" s="54">
        <v>-0.004845</v>
      </c>
      <c r="M67" s="54">
        <v>-0.004395</v>
      </c>
      <c r="N67" s="54">
        <v>-0.004036</v>
      </c>
      <c r="O67" s="54">
        <v>-0.003731</v>
      </c>
      <c r="P67" s="54">
        <v>-0.003384</v>
      </c>
      <c r="Q67" s="54">
        <v>-0.003125</v>
      </c>
      <c r="R67" s="54">
        <v>-0.002911</v>
      </c>
      <c r="S67" s="54">
        <v>-0.002506</v>
      </c>
      <c r="T67" s="54">
        <v>-0.002053</v>
      </c>
      <c r="U67" s="54">
        <v>-0.001663</v>
      </c>
      <c r="V67" s="54">
        <v>-0.001179</v>
      </c>
      <c r="W67" s="54">
        <v>-7.48E-4</v>
      </c>
      <c r="X67" s="54">
        <v>-3.13E-4</v>
      </c>
      <c r="Y67" s="54">
        <v>0.0</v>
      </c>
      <c r="Z67" s="54">
        <v>2.64E-4</v>
      </c>
      <c r="AA67" s="54">
        <v>5.28E-4</v>
      </c>
      <c r="AB67" s="54">
        <v>7.41E-4</v>
      </c>
      <c r="AC67" s="54">
        <v>0.001051</v>
      </c>
      <c r="AD67" s="54">
        <v>0.001218</v>
      </c>
      <c r="AE67" s="54">
        <v>0.001464</v>
      </c>
      <c r="AF67" s="54">
        <v>0.001693</v>
      </c>
      <c r="AG67" s="54">
        <v>0.001915</v>
      </c>
      <c r="AH67" s="54">
        <v>0.002147</v>
      </c>
    </row>
    <row r="68">
      <c r="A68" s="54">
        <v>-0.007669</v>
      </c>
      <c r="B68" s="54">
        <v>-0.007457</v>
      </c>
      <c r="C68" s="54">
        <v>-0.007321</v>
      </c>
      <c r="D68" s="54">
        <v>-0.007061</v>
      </c>
      <c r="E68" s="54">
        <v>-0.006858</v>
      </c>
      <c r="F68" s="54">
        <v>-0.006634</v>
      </c>
      <c r="G68" s="54">
        <v>-0.006388</v>
      </c>
      <c r="H68" s="54">
        <v>-0.006163</v>
      </c>
      <c r="I68" s="54">
        <v>-0.005833</v>
      </c>
      <c r="J68" s="54">
        <v>-0.00545</v>
      </c>
      <c r="K68" s="54">
        <v>-0.005147</v>
      </c>
      <c r="L68" s="54">
        <v>-0.004751</v>
      </c>
      <c r="M68" s="54">
        <v>-0.004345</v>
      </c>
      <c r="N68" s="54">
        <v>-0.00395</v>
      </c>
      <c r="O68" s="54">
        <v>-0.003636</v>
      </c>
      <c r="P68" s="54">
        <v>-0.003281</v>
      </c>
      <c r="Q68" s="54">
        <v>-0.003021</v>
      </c>
      <c r="R68" s="54">
        <v>-0.002802</v>
      </c>
      <c r="S68" s="54">
        <v>-0.002427</v>
      </c>
      <c r="T68" s="54">
        <v>-0.001982</v>
      </c>
      <c r="U68" s="54">
        <v>-0.001606</v>
      </c>
      <c r="V68" s="54">
        <v>-0.001102</v>
      </c>
      <c r="W68" s="54">
        <v>-7.03E-4</v>
      </c>
      <c r="X68" s="54">
        <v>-2.94E-4</v>
      </c>
      <c r="Y68" s="54">
        <v>0.0</v>
      </c>
      <c r="Z68" s="54">
        <v>2.75E-4</v>
      </c>
      <c r="AA68" s="54">
        <v>5.33E-4</v>
      </c>
      <c r="AB68" s="54">
        <v>7.15E-4</v>
      </c>
      <c r="AC68" s="54">
        <v>0.001006</v>
      </c>
      <c r="AD68" s="54">
        <v>0.001185</v>
      </c>
      <c r="AE68" s="54">
        <v>0.001396</v>
      </c>
      <c r="AF68" s="54">
        <v>0.001616</v>
      </c>
      <c r="AG68" s="54">
        <v>0.001846</v>
      </c>
      <c r="AH68" s="54">
        <v>0.002029</v>
      </c>
    </row>
    <row r="69">
      <c r="A69" s="54">
        <v>-0.007571</v>
      </c>
      <c r="B69" s="54">
        <v>-0.007339</v>
      </c>
      <c r="C69" s="54">
        <v>-0.00716</v>
      </c>
      <c r="D69" s="54">
        <v>-0.006936</v>
      </c>
      <c r="E69" s="54">
        <v>-0.006763</v>
      </c>
      <c r="F69" s="54">
        <v>-0.006523</v>
      </c>
      <c r="G69" s="54">
        <v>-0.006259</v>
      </c>
      <c r="H69" s="54">
        <v>-0.00603</v>
      </c>
      <c r="I69" s="54">
        <v>-0.005684</v>
      </c>
      <c r="J69" s="54">
        <v>-0.005352</v>
      </c>
      <c r="K69" s="54">
        <v>-0.005024</v>
      </c>
      <c r="L69" s="54">
        <v>-0.004632</v>
      </c>
      <c r="M69" s="54">
        <v>-0.004196</v>
      </c>
      <c r="N69" s="54">
        <v>-0.003849</v>
      </c>
      <c r="O69" s="54">
        <v>-0.003544</v>
      </c>
      <c r="P69" s="54">
        <v>-0.003197</v>
      </c>
      <c r="Q69" s="54">
        <v>-0.002942</v>
      </c>
      <c r="R69" s="54">
        <v>-0.00274</v>
      </c>
      <c r="S69" s="54">
        <v>-0.00236</v>
      </c>
      <c r="T69" s="54">
        <v>-0.001908</v>
      </c>
      <c r="U69" s="54">
        <v>-0.001575</v>
      </c>
      <c r="V69" s="54">
        <v>-0.00112</v>
      </c>
      <c r="W69" s="54">
        <v>-7.09E-4</v>
      </c>
      <c r="X69" s="54">
        <v>-3.14E-4</v>
      </c>
      <c r="Y69" s="54">
        <v>0.0</v>
      </c>
      <c r="Z69" s="54">
        <v>2.24E-4</v>
      </c>
      <c r="AA69" s="54">
        <v>4.93E-4</v>
      </c>
      <c r="AB69" s="54">
        <v>6.5E-4</v>
      </c>
      <c r="AC69" s="54">
        <v>9.64E-4</v>
      </c>
      <c r="AD69" s="54">
        <v>0.00114</v>
      </c>
      <c r="AE69" s="54">
        <v>0.001341</v>
      </c>
      <c r="AF69" s="54">
        <v>0.001537</v>
      </c>
      <c r="AG69" s="54">
        <v>0.001718</v>
      </c>
      <c r="AH69" s="54">
        <v>0.001921</v>
      </c>
    </row>
    <row r="70">
      <c r="A70" s="54">
        <v>-0.007239</v>
      </c>
      <c r="B70" s="54">
        <v>-0.007028</v>
      </c>
      <c r="C70" s="54">
        <v>-0.006906</v>
      </c>
      <c r="D70" s="54">
        <v>-0.006677</v>
      </c>
      <c r="E70" s="54">
        <v>-0.006474</v>
      </c>
      <c r="F70" s="54">
        <v>-0.006295</v>
      </c>
      <c r="G70" s="54">
        <v>-0.006063</v>
      </c>
      <c r="H70" s="54">
        <v>-0.005844</v>
      </c>
      <c r="I70" s="54">
        <v>-0.0055</v>
      </c>
      <c r="J70" s="54">
        <v>-0.005132</v>
      </c>
      <c r="K70" s="54">
        <v>-0.004806</v>
      </c>
      <c r="L70" s="54">
        <v>-0.004442</v>
      </c>
      <c r="M70" s="54">
        <v>-0.004034</v>
      </c>
      <c r="N70" s="54">
        <v>-0.003663</v>
      </c>
      <c r="O70" s="54">
        <v>-0.003377</v>
      </c>
      <c r="P70" s="54">
        <v>-0.003046</v>
      </c>
      <c r="Q70" s="54">
        <v>-0.002804</v>
      </c>
      <c r="R70" s="54">
        <v>-0.002644</v>
      </c>
      <c r="S70" s="54">
        <v>-0.002261</v>
      </c>
      <c r="T70" s="54">
        <v>-0.001793</v>
      </c>
      <c r="U70" s="54">
        <v>-0.0015</v>
      </c>
      <c r="V70" s="54">
        <v>-0.001027</v>
      </c>
      <c r="W70" s="54">
        <v>-6.68E-4</v>
      </c>
      <c r="X70" s="54">
        <v>-2.56E-4</v>
      </c>
      <c r="Y70" s="54">
        <v>0.0</v>
      </c>
      <c r="Z70" s="54">
        <v>2.31E-4</v>
      </c>
      <c r="AA70" s="54">
        <v>4.86E-4</v>
      </c>
      <c r="AB70" s="54">
        <v>6.53E-4</v>
      </c>
      <c r="AC70" s="54">
        <v>9.25E-4</v>
      </c>
      <c r="AD70" s="54">
        <v>0.001113</v>
      </c>
      <c r="AE70" s="54">
        <v>0.001312</v>
      </c>
      <c r="AF70" s="54">
        <v>0.001479</v>
      </c>
      <c r="AG70" s="54">
        <v>0.00172</v>
      </c>
      <c r="AH70" s="54">
        <v>0.001877</v>
      </c>
    </row>
    <row r="71">
      <c r="A71" s="54">
        <v>-0.007148</v>
      </c>
      <c r="B71" s="54">
        <v>-0.006976</v>
      </c>
      <c r="C71" s="54">
        <v>-0.006855</v>
      </c>
      <c r="D71" s="54">
        <v>-0.006644</v>
      </c>
      <c r="E71" s="54">
        <v>-0.006444</v>
      </c>
      <c r="F71" s="54">
        <v>-0.006281</v>
      </c>
      <c r="G71" s="54">
        <v>-0.006044</v>
      </c>
      <c r="H71" s="54">
        <v>-0.005813</v>
      </c>
      <c r="I71" s="54">
        <v>-0.0055</v>
      </c>
      <c r="J71" s="54">
        <v>-0.005132</v>
      </c>
      <c r="K71" s="54">
        <v>-0.004826</v>
      </c>
      <c r="L71" s="54">
        <v>-0.004461</v>
      </c>
      <c r="M71" s="54">
        <v>-0.004029</v>
      </c>
      <c r="N71" s="54">
        <v>-0.003665</v>
      </c>
      <c r="O71" s="54">
        <v>-0.003383</v>
      </c>
      <c r="P71" s="54">
        <v>-0.003038</v>
      </c>
      <c r="Q71" s="54">
        <v>-0.002809</v>
      </c>
      <c r="R71" s="54">
        <v>-0.002645</v>
      </c>
      <c r="S71" s="54">
        <v>-0.002272</v>
      </c>
      <c r="T71" s="54">
        <v>-0.001812</v>
      </c>
      <c r="U71" s="54">
        <v>-0.001503</v>
      </c>
      <c r="V71" s="54">
        <v>-0.001022</v>
      </c>
      <c r="W71" s="54">
        <v>-6.43E-4</v>
      </c>
      <c r="X71" s="54">
        <v>-2.78E-4</v>
      </c>
      <c r="Y71" s="54">
        <v>0.0</v>
      </c>
      <c r="Z71" s="54">
        <v>2.5E-4</v>
      </c>
      <c r="AA71" s="54">
        <v>4.71E-4</v>
      </c>
      <c r="AB71" s="54">
        <v>6.22E-4</v>
      </c>
      <c r="AC71" s="54">
        <v>9.03E-4</v>
      </c>
      <c r="AD71" s="54">
        <v>0.001119</v>
      </c>
      <c r="AE71" s="54">
        <v>0.001309</v>
      </c>
      <c r="AF71" s="54">
        <v>0.001488</v>
      </c>
      <c r="AG71" s="54">
        <v>0.001659</v>
      </c>
      <c r="AH71" s="54">
        <v>0.001848</v>
      </c>
    </row>
    <row r="72">
      <c r="A72" s="54">
        <v>-0.007106</v>
      </c>
      <c r="B72" s="54">
        <v>-0.006903</v>
      </c>
      <c r="C72" s="54">
        <v>-0.006772</v>
      </c>
      <c r="D72" s="54">
        <v>-0.00655</v>
      </c>
      <c r="E72" s="54">
        <v>-0.006407</v>
      </c>
      <c r="F72" s="54">
        <v>-0.006211</v>
      </c>
      <c r="G72" s="54">
        <v>-0.006008</v>
      </c>
      <c r="H72" s="54">
        <v>-0.005772</v>
      </c>
      <c r="I72" s="54">
        <v>-0.005437</v>
      </c>
      <c r="J72" s="54">
        <v>-0.005104</v>
      </c>
      <c r="K72" s="54">
        <v>-0.004778</v>
      </c>
      <c r="L72" s="54">
        <v>-0.004416</v>
      </c>
      <c r="M72" s="54">
        <v>-0.003974</v>
      </c>
      <c r="N72" s="54">
        <v>-0.00363</v>
      </c>
      <c r="O72" s="54">
        <v>-0.003335</v>
      </c>
      <c r="P72" s="54">
        <v>-0.003015</v>
      </c>
      <c r="Q72" s="54">
        <v>-0.002734</v>
      </c>
      <c r="R72" s="54">
        <v>-0.002572</v>
      </c>
      <c r="S72" s="54">
        <v>-0.002218</v>
      </c>
      <c r="T72" s="54">
        <v>-0.001809</v>
      </c>
      <c r="U72" s="54">
        <v>-0.001477</v>
      </c>
      <c r="V72" s="54">
        <v>-0.001052</v>
      </c>
      <c r="W72" s="54">
        <v>-6.74E-4</v>
      </c>
      <c r="X72" s="54">
        <v>-2.53E-4</v>
      </c>
      <c r="Y72" s="54">
        <v>0.0</v>
      </c>
      <c r="Z72" s="54">
        <v>2.43E-4</v>
      </c>
      <c r="AA72" s="54">
        <v>4.77E-4</v>
      </c>
      <c r="AB72" s="54">
        <v>6.72E-4</v>
      </c>
      <c r="AC72" s="54">
        <v>0.001008</v>
      </c>
      <c r="AD72" s="54">
        <v>0.001126</v>
      </c>
      <c r="AE72" s="54">
        <v>0.001372</v>
      </c>
      <c r="AF72" s="54">
        <v>0.001527</v>
      </c>
      <c r="AG72" s="54">
        <v>0.001718</v>
      </c>
      <c r="AH72" s="54">
        <v>0.001927</v>
      </c>
    </row>
    <row r="73">
      <c r="A73" s="54">
        <v>-0.007196</v>
      </c>
      <c r="B73" s="54">
        <v>-0.007018</v>
      </c>
      <c r="C73" s="54">
        <v>-0.006923</v>
      </c>
      <c r="D73" s="54">
        <v>-0.006697</v>
      </c>
      <c r="E73" s="54">
        <v>-0.006506</v>
      </c>
      <c r="F73" s="54">
        <v>-0.006334</v>
      </c>
      <c r="G73" s="54">
        <v>-0.006153</v>
      </c>
      <c r="H73" s="54">
        <v>-0.005897</v>
      </c>
      <c r="I73" s="54">
        <v>-0.005594</v>
      </c>
      <c r="J73" s="54">
        <v>-0.005201</v>
      </c>
      <c r="K73" s="54">
        <v>-0.004885</v>
      </c>
      <c r="L73" s="54">
        <v>-0.004533</v>
      </c>
      <c r="M73" s="54">
        <v>-0.004096</v>
      </c>
      <c r="N73" s="54">
        <v>-0.003736</v>
      </c>
      <c r="O73" s="54">
        <v>-0.003479</v>
      </c>
      <c r="P73" s="54">
        <v>-0.003097</v>
      </c>
      <c r="Q73" s="54">
        <v>-0.002843</v>
      </c>
      <c r="R73" s="54">
        <v>-0.002674</v>
      </c>
      <c r="S73" s="54">
        <v>-0.002272</v>
      </c>
      <c r="T73" s="54">
        <v>-0.001856</v>
      </c>
      <c r="U73" s="54">
        <v>-0.001512</v>
      </c>
      <c r="V73" s="54">
        <v>-0.001046</v>
      </c>
      <c r="W73" s="54">
        <v>-7.13E-4</v>
      </c>
      <c r="X73" s="54">
        <v>-2.65E-4</v>
      </c>
      <c r="Y73" s="54">
        <v>0.0</v>
      </c>
      <c r="Z73" s="54">
        <v>2.67E-4</v>
      </c>
      <c r="AA73" s="54">
        <v>5.04E-4</v>
      </c>
      <c r="AB73" s="54">
        <v>6.27E-4</v>
      </c>
      <c r="AC73" s="54">
        <v>9.8E-4</v>
      </c>
      <c r="AD73" s="54">
        <v>0.001147</v>
      </c>
      <c r="AE73" s="54">
        <v>0.001389</v>
      </c>
      <c r="AF73" s="54">
        <v>0.001587</v>
      </c>
      <c r="AG73" s="54">
        <v>0.001773</v>
      </c>
      <c r="AH73" s="54">
        <v>0.001962</v>
      </c>
    </row>
    <row r="74">
      <c r="A74" s="54">
        <v>-0.007614</v>
      </c>
      <c r="B74" s="54">
        <v>-0.007404</v>
      </c>
      <c r="C74" s="54">
        <v>-0.007281</v>
      </c>
      <c r="D74" s="54">
        <v>-0.007057</v>
      </c>
      <c r="E74" s="54">
        <v>-0.006864</v>
      </c>
      <c r="F74" s="54">
        <v>-0.006682</v>
      </c>
      <c r="G74" s="54">
        <v>-0.006421</v>
      </c>
      <c r="H74" s="54">
        <v>-0.006182</v>
      </c>
      <c r="I74" s="54">
        <v>-0.00584</v>
      </c>
      <c r="J74" s="54">
        <v>-0.005458</v>
      </c>
      <c r="K74" s="54">
        <v>-0.005124</v>
      </c>
      <c r="L74" s="54">
        <v>-0.004726</v>
      </c>
      <c r="M74" s="54">
        <v>-0.004293</v>
      </c>
      <c r="N74" s="54">
        <v>-0.003915</v>
      </c>
      <c r="O74" s="54">
        <v>-0.00361</v>
      </c>
      <c r="P74" s="54">
        <v>-0.003225</v>
      </c>
      <c r="Q74" s="54">
        <v>-0.002958</v>
      </c>
      <c r="R74" s="54">
        <v>-0.002767</v>
      </c>
      <c r="S74" s="54">
        <v>-0.002392</v>
      </c>
      <c r="T74" s="54">
        <v>-0.001908</v>
      </c>
      <c r="U74" s="54">
        <v>-0.001603</v>
      </c>
      <c r="V74" s="54">
        <v>-0.001089</v>
      </c>
      <c r="W74" s="54">
        <v>-6.74E-4</v>
      </c>
      <c r="X74" s="54">
        <v>-2.64E-4</v>
      </c>
      <c r="Y74" s="54">
        <v>0.0</v>
      </c>
      <c r="Z74" s="54">
        <v>2.79E-4</v>
      </c>
      <c r="AA74" s="54">
        <v>5.71E-4</v>
      </c>
      <c r="AB74" s="54">
        <v>7.13E-4</v>
      </c>
      <c r="AC74" s="54">
        <v>0.001081</v>
      </c>
      <c r="AD74" s="54">
        <v>0.001208</v>
      </c>
      <c r="AE74" s="54">
        <v>0.001512</v>
      </c>
      <c r="AF74" s="54">
        <v>0.001699</v>
      </c>
      <c r="AG74" s="54">
        <v>0.001882</v>
      </c>
      <c r="AH74" s="54">
        <v>0.002101</v>
      </c>
    </row>
    <row r="75">
      <c r="A75" s="54">
        <v>-0.007805</v>
      </c>
      <c r="B75" s="54">
        <v>-0.007565</v>
      </c>
      <c r="C75" s="54">
        <v>-0.007463</v>
      </c>
      <c r="D75" s="54">
        <v>-0.007205</v>
      </c>
      <c r="E75" s="54">
        <v>-0.007048</v>
      </c>
      <c r="F75" s="54">
        <v>-0.00679</v>
      </c>
      <c r="G75" s="54">
        <v>-0.006583</v>
      </c>
      <c r="H75" s="54">
        <v>-0.006378</v>
      </c>
      <c r="I75" s="54">
        <v>-0.005959</v>
      </c>
      <c r="J75" s="54">
        <v>-0.005581</v>
      </c>
      <c r="K75" s="54">
        <v>-0.005264</v>
      </c>
      <c r="L75" s="54">
        <v>-0.004842</v>
      </c>
      <c r="M75" s="54">
        <v>-0.004377</v>
      </c>
      <c r="N75" s="54">
        <v>-0.004057</v>
      </c>
      <c r="O75" s="54">
        <v>-0.003725</v>
      </c>
      <c r="P75" s="54">
        <v>-0.003314</v>
      </c>
      <c r="Q75" s="54">
        <v>-0.003047</v>
      </c>
      <c r="R75" s="54">
        <v>-0.00287</v>
      </c>
      <c r="S75" s="54">
        <v>-0.002501</v>
      </c>
      <c r="T75" s="54">
        <v>-0.001978</v>
      </c>
      <c r="U75" s="54">
        <v>-0.00167</v>
      </c>
      <c r="V75" s="54">
        <v>-0.001115</v>
      </c>
      <c r="W75" s="54">
        <v>-7.33E-4</v>
      </c>
      <c r="X75" s="54">
        <v>-2.75E-4</v>
      </c>
      <c r="Y75" s="54">
        <v>0.0</v>
      </c>
      <c r="Z75" s="54">
        <v>2.86E-4</v>
      </c>
      <c r="AA75" s="54">
        <v>5.54E-4</v>
      </c>
      <c r="AB75" s="54">
        <v>7.4E-4</v>
      </c>
      <c r="AC75" s="54">
        <v>0.001102</v>
      </c>
      <c r="AD75" s="54">
        <v>0.001323</v>
      </c>
      <c r="AE75" s="54">
        <v>0.001536</v>
      </c>
      <c r="AF75" s="54">
        <v>0.001769</v>
      </c>
      <c r="AG75" s="54">
        <v>0.001999</v>
      </c>
      <c r="AH75" s="54">
        <v>0.002129</v>
      </c>
    </row>
    <row r="76">
      <c r="A76" s="54">
        <v>-0.008124</v>
      </c>
      <c r="B76" s="54">
        <v>-0.007927</v>
      </c>
      <c r="C76" s="54">
        <v>-0.00785</v>
      </c>
      <c r="D76" s="54">
        <v>-0.007565</v>
      </c>
      <c r="E76" s="54">
        <v>-0.007341</v>
      </c>
      <c r="F76" s="54">
        <v>-0.007174</v>
      </c>
      <c r="G76" s="54">
        <v>-0.006903</v>
      </c>
      <c r="H76" s="54">
        <v>-0.006686</v>
      </c>
      <c r="I76" s="54">
        <v>-0.006324</v>
      </c>
      <c r="J76" s="54">
        <v>-0.005896</v>
      </c>
      <c r="K76" s="54">
        <v>-0.005529</v>
      </c>
      <c r="L76" s="54">
        <v>-0.005149</v>
      </c>
      <c r="M76" s="54">
        <v>-0.004653</v>
      </c>
      <c r="N76" s="54">
        <v>-0.004296</v>
      </c>
      <c r="O76" s="54">
        <v>-0.003935</v>
      </c>
      <c r="P76" s="54">
        <v>-0.003518</v>
      </c>
      <c r="Q76" s="54">
        <v>-0.003227</v>
      </c>
      <c r="R76" s="54">
        <v>-0.003004</v>
      </c>
      <c r="S76" s="54">
        <v>-0.002604</v>
      </c>
      <c r="T76" s="54">
        <v>-0.002041</v>
      </c>
      <c r="U76" s="54">
        <v>-0.001684</v>
      </c>
      <c r="V76" s="54">
        <v>-0.001208</v>
      </c>
      <c r="W76" s="54">
        <v>-7.67E-4</v>
      </c>
      <c r="X76" s="54">
        <v>-2.95E-4</v>
      </c>
      <c r="Y76" s="54">
        <v>0.0</v>
      </c>
      <c r="Z76" s="54">
        <v>2.9E-4</v>
      </c>
      <c r="AA76" s="54">
        <v>6.06E-4</v>
      </c>
      <c r="AB76" s="54">
        <v>7.31E-4</v>
      </c>
      <c r="AC76" s="54">
        <v>0.001159</v>
      </c>
      <c r="AD76" s="54">
        <v>0.001317</v>
      </c>
      <c r="AE76" s="54">
        <v>0.001631</v>
      </c>
      <c r="AF76" s="54">
        <v>0.00182</v>
      </c>
      <c r="AG76" s="54">
        <v>0.00207</v>
      </c>
      <c r="AH76" s="54">
        <v>0.002251</v>
      </c>
    </row>
    <row r="77">
      <c r="A77" s="54">
        <v>-0.008742</v>
      </c>
      <c r="B77" s="54">
        <v>-0.008497</v>
      </c>
      <c r="C77" s="54">
        <v>-0.008328</v>
      </c>
      <c r="D77" s="54">
        <v>-0.008054</v>
      </c>
      <c r="E77" s="54">
        <v>-0.007854</v>
      </c>
      <c r="F77" s="54">
        <v>-0.007581</v>
      </c>
      <c r="G77" s="54">
        <v>-0.007259</v>
      </c>
      <c r="H77" s="54">
        <v>-0.007056</v>
      </c>
      <c r="I77" s="54">
        <v>-0.006703</v>
      </c>
      <c r="J77" s="54">
        <v>-0.006244</v>
      </c>
      <c r="K77" s="54">
        <v>-0.005879</v>
      </c>
      <c r="L77" s="54">
        <v>-0.00548</v>
      </c>
      <c r="M77" s="54">
        <v>-0.004938</v>
      </c>
      <c r="N77" s="54">
        <v>-0.00451</v>
      </c>
      <c r="O77" s="54">
        <v>-0.004134</v>
      </c>
      <c r="P77" s="54">
        <v>-0.003746</v>
      </c>
      <c r="Q77" s="54">
        <v>-0.003457</v>
      </c>
      <c r="R77" s="54">
        <v>-0.003229</v>
      </c>
      <c r="S77" s="54">
        <v>-0.002744</v>
      </c>
      <c r="T77" s="54">
        <v>-0.002209</v>
      </c>
      <c r="U77" s="54">
        <v>-0.00182</v>
      </c>
      <c r="V77" s="54">
        <v>-0.001359</v>
      </c>
      <c r="W77" s="54">
        <v>-8.12E-4</v>
      </c>
      <c r="X77" s="54">
        <v>-3.47E-4</v>
      </c>
      <c r="Y77" s="54">
        <v>0.0</v>
      </c>
      <c r="Z77" s="54">
        <v>3.35E-4</v>
      </c>
      <c r="AA77" s="54">
        <v>6.79E-4</v>
      </c>
      <c r="AB77" s="54">
        <v>7.89E-4</v>
      </c>
      <c r="AC77" s="54">
        <v>0.001265</v>
      </c>
      <c r="AD77" s="54">
        <v>0.001378</v>
      </c>
      <c r="AE77" s="54">
        <v>0.001745</v>
      </c>
      <c r="AF77" s="54">
        <v>0.001957</v>
      </c>
      <c r="AG77" s="54">
        <v>0.002198</v>
      </c>
      <c r="AH77" s="54">
        <v>0.002364</v>
      </c>
    </row>
    <row r="78">
      <c r="A78" s="54">
        <v>-0.009115</v>
      </c>
      <c r="B78" s="54">
        <v>-0.008824</v>
      </c>
      <c r="C78" s="54">
        <v>-0.008668</v>
      </c>
      <c r="D78" s="54">
        <v>-0.00838</v>
      </c>
      <c r="E78" s="54">
        <v>-0.008154</v>
      </c>
      <c r="F78" s="54">
        <v>-0.007851</v>
      </c>
      <c r="G78" s="54">
        <v>-0.007628</v>
      </c>
      <c r="H78" s="54">
        <v>-0.007359</v>
      </c>
      <c r="I78" s="54">
        <v>-0.006957</v>
      </c>
      <c r="J78" s="54">
        <v>-0.006506</v>
      </c>
      <c r="K78" s="54">
        <v>-0.006137</v>
      </c>
      <c r="L78" s="54">
        <v>-0.005681</v>
      </c>
      <c r="M78" s="54">
        <v>-0.005099</v>
      </c>
      <c r="N78" s="54">
        <v>-0.004717</v>
      </c>
      <c r="O78" s="54">
        <v>-0.004347</v>
      </c>
      <c r="P78" s="54">
        <v>-0.003896</v>
      </c>
      <c r="Q78" s="54">
        <v>-0.003561</v>
      </c>
      <c r="R78" s="54">
        <v>-0.003427</v>
      </c>
      <c r="S78" s="54">
        <v>-0.002883</v>
      </c>
      <c r="T78" s="54">
        <v>-0.002316</v>
      </c>
      <c r="U78" s="54">
        <v>-0.001941</v>
      </c>
      <c r="V78" s="54">
        <v>-0.001432</v>
      </c>
      <c r="W78" s="54">
        <v>-8.64E-4</v>
      </c>
      <c r="X78" s="54">
        <v>-3.84E-4</v>
      </c>
      <c r="Y78" s="54">
        <v>0.0</v>
      </c>
      <c r="Z78" s="54">
        <v>3.08E-4</v>
      </c>
      <c r="AA78" s="54">
        <v>6.81E-4</v>
      </c>
      <c r="AB78" s="54">
        <v>8.44E-4</v>
      </c>
      <c r="AC78" s="54">
        <v>0.001307</v>
      </c>
      <c r="AD78" s="54">
        <v>0.001462</v>
      </c>
      <c r="AE78" s="54">
        <v>0.001796</v>
      </c>
      <c r="AF78" s="54">
        <v>0.002013</v>
      </c>
      <c r="AG78" s="54">
        <v>0.002271</v>
      </c>
      <c r="AH78" s="54">
        <v>0.002402</v>
      </c>
    </row>
    <row r="79">
      <c r="A79" s="54">
        <v>-0.009571</v>
      </c>
      <c r="B79" s="54">
        <v>-0.00924</v>
      </c>
      <c r="C79" s="54">
        <v>-0.009088</v>
      </c>
      <c r="D79" s="54">
        <v>-0.008744</v>
      </c>
      <c r="E79" s="54">
        <v>-0.008514</v>
      </c>
      <c r="F79" s="54">
        <v>-0.008212</v>
      </c>
      <c r="G79" s="54">
        <v>-0.007924</v>
      </c>
      <c r="H79" s="54">
        <v>-0.007664</v>
      </c>
      <c r="I79" s="54">
        <v>-0.007268</v>
      </c>
      <c r="J79" s="54">
        <v>-0.006773</v>
      </c>
      <c r="K79" s="54">
        <v>-0.00642</v>
      </c>
      <c r="L79" s="54">
        <v>-0.005925</v>
      </c>
      <c r="M79" s="54">
        <v>-0.005331</v>
      </c>
      <c r="N79" s="54">
        <v>-0.004927</v>
      </c>
      <c r="O79" s="54">
        <v>-0.004434</v>
      </c>
      <c r="P79" s="54">
        <v>-0.004024</v>
      </c>
      <c r="Q79" s="54">
        <v>-0.003694</v>
      </c>
      <c r="R79" s="54">
        <v>-0.003578</v>
      </c>
      <c r="S79" s="54">
        <v>-0.002959</v>
      </c>
      <c r="T79" s="54">
        <v>-0.002422</v>
      </c>
      <c r="U79" s="54">
        <v>-0.002008</v>
      </c>
      <c r="V79" s="54">
        <v>-0.001446</v>
      </c>
      <c r="W79" s="54">
        <v>-8.6E-4</v>
      </c>
      <c r="X79" s="54">
        <v>-3.48E-4</v>
      </c>
      <c r="Y79" s="54">
        <v>0.0</v>
      </c>
      <c r="Z79" s="54">
        <v>4.11E-4</v>
      </c>
      <c r="AA79" s="54">
        <v>7.79E-4</v>
      </c>
      <c r="AB79" s="54">
        <v>9.93E-4</v>
      </c>
      <c r="AC79" s="54">
        <v>0.001489</v>
      </c>
      <c r="AD79" s="54">
        <v>0.001581</v>
      </c>
      <c r="AE79" s="54">
        <v>0.001955</v>
      </c>
      <c r="AF79" s="54">
        <v>0.00216</v>
      </c>
      <c r="AG79" s="54">
        <v>0.002398</v>
      </c>
      <c r="AH79" s="54">
        <v>0.002606</v>
      </c>
    </row>
  </sheetData>
  <drawing r:id="rId1"/>
</worksheet>
</file>