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EventStore\Esstatic\spreadsheets\"/>
    </mc:Choice>
  </mc:AlternateContent>
  <xr:revisionPtr revIDLastSave="0" documentId="13_ncr:1_{2178CE0B-7ED2-4D07-A693-52EC6233BF16}" xr6:coauthVersionLast="36" xr6:coauthVersionMax="36" xr10:uidLastSave="{00000000-0000-0000-0000-000000000000}"/>
  <bookViews>
    <workbookView xWindow="0" yWindow="0" windowWidth="28780" windowHeight="11590" xr2:uid="{7DFE5C0C-64E3-4C37-885E-BAF307E48836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L3" i="4"/>
  <c r="N3" i="4"/>
  <c r="P3" i="4"/>
  <c r="T3" i="4"/>
  <c r="V3" i="4"/>
  <c r="J4" i="4"/>
  <c r="L4" i="4"/>
  <c r="N4" i="4"/>
  <c r="P4" i="4"/>
  <c r="T4" i="4"/>
  <c r="V4" i="4"/>
  <c r="J5" i="4"/>
  <c r="L5" i="4"/>
  <c r="N5" i="4"/>
  <c r="P5" i="4"/>
  <c r="T5" i="4"/>
  <c r="V5" i="4"/>
  <c r="J6" i="4"/>
  <c r="L6" i="4"/>
  <c r="N6" i="4"/>
  <c r="P6" i="4"/>
  <c r="T6" i="4"/>
  <c r="V6" i="4"/>
  <c r="J7" i="4"/>
  <c r="L7" i="4"/>
  <c r="N7" i="4"/>
  <c r="P7" i="4"/>
  <c r="T7" i="4"/>
  <c r="V7" i="4"/>
  <c r="J8" i="4"/>
  <c r="L8" i="4"/>
  <c r="N8" i="4"/>
  <c r="P8" i="4"/>
  <c r="T8" i="4"/>
  <c r="V8" i="4"/>
  <c r="J9" i="4"/>
  <c r="L9" i="4"/>
  <c r="N9" i="4"/>
  <c r="P9" i="4"/>
  <c r="T9" i="4"/>
  <c r="V9" i="4"/>
  <c r="J10" i="4"/>
  <c r="L10" i="4"/>
  <c r="N10" i="4"/>
  <c r="P10" i="4"/>
  <c r="T10" i="4"/>
  <c r="V10" i="4"/>
  <c r="J11" i="4"/>
  <c r="L11" i="4"/>
  <c r="N11" i="4"/>
  <c r="P11" i="4"/>
  <c r="T11" i="4"/>
  <c r="V11" i="4"/>
  <c r="J12" i="4"/>
  <c r="L12" i="4"/>
  <c r="N12" i="4"/>
  <c r="P12" i="4"/>
  <c r="T12" i="4"/>
  <c r="V12" i="4"/>
  <c r="J13" i="4"/>
  <c r="L13" i="4"/>
  <c r="N13" i="4"/>
  <c r="P13" i="4"/>
  <c r="T13" i="4"/>
  <c r="V13" i="4"/>
  <c r="J14" i="4"/>
  <c r="L14" i="4"/>
  <c r="N14" i="4"/>
  <c r="P14" i="4"/>
  <c r="T14" i="4"/>
  <c r="V14" i="4"/>
  <c r="J15" i="4"/>
  <c r="L15" i="4"/>
  <c r="N15" i="4"/>
  <c r="P15" i="4"/>
  <c r="T15" i="4"/>
  <c r="V15" i="4"/>
  <c r="J16" i="4"/>
  <c r="L16" i="4"/>
  <c r="N16" i="4"/>
  <c r="P16" i="4"/>
  <c r="T16" i="4"/>
  <c r="V16" i="4"/>
  <c r="J17" i="4"/>
  <c r="L17" i="4"/>
  <c r="N17" i="4"/>
  <c r="P17" i="4"/>
  <c r="T17" i="4"/>
  <c r="V17" i="4"/>
  <c r="J18" i="4"/>
  <c r="L18" i="4"/>
  <c r="N18" i="4"/>
  <c r="P18" i="4"/>
  <c r="T18" i="4"/>
  <c r="V18" i="4"/>
  <c r="J19" i="4"/>
  <c r="L19" i="4"/>
  <c r="N19" i="4"/>
  <c r="P19" i="4"/>
  <c r="T19" i="4"/>
  <c r="V19" i="4"/>
  <c r="J20" i="4"/>
  <c r="L20" i="4"/>
  <c r="N20" i="4"/>
  <c r="P20" i="4"/>
  <c r="T20" i="4"/>
  <c r="V20" i="4"/>
  <c r="J21" i="4"/>
  <c r="L21" i="4"/>
  <c r="N21" i="4"/>
  <c r="P21" i="4"/>
  <c r="T21" i="4"/>
  <c r="V21" i="4"/>
  <c r="J22" i="4"/>
  <c r="L22" i="4"/>
  <c r="N22" i="4"/>
  <c r="P22" i="4"/>
  <c r="T22" i="4"/>
  <c r="V22" i="4"/>
  <c r="J23" i="4"/>
  <c r="L23" i="4"/>
  <c r="N23" i="4"/>
  <c r="P23" i="4"/>
  <c r="T23" i="4"/>
  <c r="V23" i="4"/>
  <c r="J24" i="4"/>
  <c r="L24" i="4"/>
  <c r="N24" i="4"/>
  <c r="P24" i="4"/>
  <c r="T24" i="4"/>
  <c r="V24" i="4"/>
  <c r="J25" i="4"/>
  <c r="L25" i="4"/>
  <c r="N25" i="4"/>
  <c r="P25" i="4"/>
  <c r="T25" i="4"/>
  <c r="V25" i="4"/>
  <c r="J26" i="4"/>
  <c r="L26" i="4"/>
  <c r="N26" i="4"/>
  <c r="P26" i="4"/>
  <c r="T26" i="4"/>
  <c r="V26" i="4"/>
  <c r="J27" i="4"/>
  <c r="L27" i="4"/>
  <c r="N27" i="4"/>
  <c r="P27" i="4"/>
  <c r="T27" i="4"/>
  <c r="V27" i="4"/>
  <c r="J28" i="4"/>
  <c r="L28" i="4"/>
  <c r="N28" i="4"/>
  <c r="P28" i="4"/>
  <c r="T28" i="4"/>
  <c r="V28" i="4"/>
  <c r="J29" i="4"/>
  <c r="L29" i="4"/>
  <c r="N29" i="4"/>
  <c r="P29" i="4"/>
  <c r="T29" i="4"/>
  <c r="V29" i="4"/>
  <c r="J30" i="4"/>
  <c r="L30" i="4"/>
  <c r="N30" i="4"/>
  <c r="P30" i="4"/>
  <c r="T30" i="4"/>
  <c r="V30" i="4"/>
  <c r="J31" i="4"/>
  <c r="L31" i="4"/>
  <c r="N31" i="4"/>
  <c r="P31" i="4"/>
  <c r="T31" i="4"/>
  <c r="V31" i="4"/>
  <c r="J32" i="4"/>
  <c r="L32" i="4"/>
  <c r="N32" i="4"/>
  <c r="P32" i="4"/>
  <c r="T32" i="4"/>
  <c r="V32" i="4"/>
  <c r="J33" i="4"/>
  <c r="L33" i="4"/>
  <c r="N33" i="4"/>
  <c r="P33" i="4"/>
  <c r="T33" i="4"/>
  <c r="V33" i="4"/>
  <c r="J34" i="4"/>
  <c r="L34" i="4"/>
  <c r="N34" i="4"/>
  <c r="P34" i="4"/>
  <c r="T34" i="4"/>
  <c r="V34" i="4"/>
  <c r="J35" i="4"/>
  <c r="L35" i="4"/>
  <c r="N35" i="4"/>
  <c r="P35" i="4"/>
  <c r="T35" i="4"/>
  <c r="V35" i="4"/>
  <c r="J36" i="4"/>
  <c r="L36" i="4"/>
  <c r="N36" i="4"/>
  <c r="P36" i="4"/>
  <c r="T36" i="4"/>
  <c r="V36" i="4"/>
  <c r="J37" i="4"/>
  <c r="L37" i="4"/>
  <c r="N37" i="4"/>
  <c r="P37" i="4"/>
  <c r="T37" i="4"/>
  <c r="V37" i="4"/>
  <c r="J38" i="4"/>
  <c r="L38" i="4"/>
  <c r="N38" i="4"/>
  <c r="P38" i="4"/>
  <c r="T38" i="4"/>
  <c r="V38" i="4"/>
  <c r="J39" i="4"/>
  <c r="L39" i="4"/>
  <c r="N39" i="4"/>
  <c r="P39" i="4"/>
  <c r="T39" i="4"/>
  <c r="V39" i="4"/>
  <c r="J40" i="4"/>
  <c r="L40" i="4"/>
  <c r="N40" i="4"/>
  <c r="P40" i="4"/>
  <c r="T40" i="4"/>
  <c r="V40" i="4"/>
  <c r="J41" i="4"/>
  <c r="L41" i="4"/>
  <c r="N41" i="4"/>
  <c r="P41" i="4"/>
  <c r="T41" i="4"/>
  <c r="V41" i="4"/>
  <c r="J42" i="4"/>
  <c r="L42" i="4"/>
  <c r="N42" i="4"/>
  <c r="P42" i="4"/>
  <c r="T42" i="4"/>
  <c r="V42" i="4"/>
  <c r="J43" i="4"/>
  <c r="L43" i="4"/>
  <c r="N43" i="4"/>
  <c r="P43" i="4"/>
  <c r="T43" i="4"/>
  <c r="V43" i="4"/>
  <c r="J44" i="4"/>
  <c r="L44" i="4"/>
  <c r="N44" i="4"/>
  <c r="P44" i="4"/>
  <c r="T44" i="4"/>
  <c r="V44" i="4"/>
  <c r="J45" i="4"/>
  <c r="L45" i="4"/>
  <c r="N45" i="4"/>
  <c r="P45" i="4"/>
  <c r="T45" i="4"/>
  <c r="V45" i="4"/>
  <c r="J46" i="4"/>
  <c r="L46" i="4"/>
  <c r="N46" i="4"/>
  <c r="P46" i="4"/>
  <c r="T46" i="4"/>
  <c r="V46" i="4"/>
  <c r="J47" i="4"/>
  <c r="L47" i="4"/>
  <c r="N47" i="4"/>
  <c r="P47" i="4"/>
  <c r="T47" i="4"/>
  <c r="V47" i="4"/>
  <c r="J48" i="4"/>
  <c r="L48" i="4"/>
  <c r="N48" i="4"/>
  <c r="P48" i="4"/>
  <c r="T48" i="4"/>
  <c r="V48" i="4"/>
  <c r="J49" i="4"/>
  <c r="L49" i="4"/>
  <c r="N49" i="4"/>
  <c r="P49" i="4"/>
  <c r="T49" i="4"/>
  <c r="V49" i="4"/>
  <c r="J50" i="4"/>
  <c r="L50" i="4"/>
  <c r="N50" i="4"/>
  <c r="P50" i="4"/>
  <c r="T50" i="4"/>
  <c r="V50" i="4"/>
  <c r="J51" i="4"/>
  <c r="L51" i="4"/>
  <c r="N51" i="4"/>
  <c r="P51" i="4"/>
  <c r="T51" i="4"/>
  <c r="V51" i="4"/>
  <c r="J52" i="4"/>
  <c r="L52" i="4"/>
  <c r="N52" i="4"/>
  <c r="P52" i="4"/>
  <c r="T52" i="4"/>
  <c r="V52" i="4"/>
  <c r="J53" i="4"/>
  <c r="L53" i="4"/>
  <c r="N53" i="4"/>
  <c r="P53" i="4"/>
  <c r="T53" i="4"/>
  <c r="V53" i="4"/>
  <c r="J54" i="4"/>
  <c r="L54" i="4"/>
  <c r="N54" i="4"/>
  <c r="P54" i="4"/>
  <c r="T54" i="4"/>
  <c r="V54" i="4"/>
  <c r="J55" i="4"/>
  <c r="L55" i="4"/>
  <c r="N55" i="4"/>
  <c r="P55" i="4"/>
  <c r="T55" i="4"/>
  <c r="V55" i="4"/>
  <c r="J56" i="4"/>
  <c r="L56" i="4"/>
  <c r="N56" i="4"/>
  <c r="P56" i="4"/>
  <c r="T56" i="4"/>
  <c r="V56" i="4"/>
  <c r="J57" i="4"/>
  <c r="L57" i="4"/>
  <c r="N57" i="4"/>
  <c r="P57" i="4"/>
  <c r="T57" i="4"/>
  <c r="V57" i="4"/>
  <c r="J58" i="4"/>
  <c r="L58" i="4"/>
  <c r="N58" i="4"/>
  <c r="P58" i="4"/>
  <c r="T58" i="4"/>
  <c r="V58" i="4"/>
  <c r="J59" i="4"/>
  <c r="L59" i="4"/>
  <c r="N59" i="4"/>
  <c r="P59" i="4"/>
  <c r="T59" i="4"/>
  <c r="V59" i="4"/>
  <c r="J60" i="4"/>
  <c r="L60" i="4"/>
  <c r="N60" i="4"/>
  <c r="P60" i="4"/>
  <c r="T60" i="4"/>
  <c r="V60" i="4"/>
  <c r="J61" i="4"/>
  <c r="L61" i="4"/>
  <c r="N61" i="4"/>
  <c r="P61" i="4"/>
  <c r="T61" i="4"/>
  <c r="V61" i="4"/>
  <c r="J62" i="4"/>
  <c r="L62" i="4"/>
  <c r="N62" i="4"/>
  <c r="P62" i="4"/>
  <c r="T62" i="4"/>
  <c r="V62" i="4"/>
  <c r="J63" i="4"/>
  <c r="L63" i="4"/>
  <c r="N63" i="4"/>
  <c r="P63" i="4"/>
  <c r="T63" i="4"/>
  <c r="V63" i="4"/>
  <c r="J64" i="4"/>
  <c r="L64" i="4"/>
  <c r="N64" i="4"/>
  <c r="P64" i="4"/>
  <c r="T64" i="4"/>
  <c r="V64" i="4"/>
  <c r="J65" i="4"/>
  <c r="L65" i="4"/>
  <c r="N65" i="4"/>
  <c r="P65" i="4"/>
  <c r="T65" i="4"/>
  <c r="V65" i="4"/>
  <c r="J66" i="4"/>
  <c r="L66" i="4"/>
  <c r="N66" i="4"/>
  <c r="P66" i="4"/>
  <c r="T66" i="4"/>
  <c r="V66" i="4"/>
  <c r="J67" i="4"/>
  <c r="L67" i="4"/>
  <c r="N67" i="4"/>
  <c r="P67" i="4"/>
  <c r="T67" i="4"/>
  <c r="V67" i="4"/>
  <c r="J68" i="4"/>
  <c r="L68" i="4"/>
  <c r="N68" i="4"/>
  <c r="P68" i="4"/>
  <c r="T68" i="4"/>
  <c r="V68" i="4"/>
  <c r="J69" i="4"/>
  <c r="L69" i="4"/>
  <c r="N69" i="4"/>
  <c r="P69" i="4"/>
  <c r="T69" i="4"/>
  <c r="V69" i="4"/>
  <c r="J70" i="4"/>
  <c r="L70" i="4"/>
  <c r="N70" i="4"/>
  <c r="P70" i="4"/>
  <c r="T70" i="4"/>
  <c r="V70" i="4"/>
  <c r="J71" i="4"/>
  <c r="L71" i="4"/>
  <c r="N71" i="4"/>
  <c r="P71" i="4"/>
  <c r="T71" i="4"/>
  <c r="V71" i="4"/>
  <c r="J72" i="4"/>
  <c r="L72" i="4"/>
  <c r="N72" i="4"/>
  <c r="P72" i="4"/>
  <c r="T72" i="4"/>
  <c r="V72" i="4"/>
  <c r="J73" i="4"/>
  <c r="L73" i="4"/>
  <c r="N73" i="4"/>
  <c r="P73" i="4"/>
  <c r="T73" i="4"/>
  <c r="V73" i="4"/>
  <c r="J74" i="4"/>
  <c r="L74" i="4"/>
  <c r="N74" i="4"/>
  <c r="P74" i="4"/>
  <c r="T74" i="4"/>
  <c r="V74" i="4"/>
  <c r="J75" i="4"/>
  <c r="L75" i="4"/>
  <c r="N75" i="4"/>
  <c r="P75" i="4"/>
  <c r="T75" i="4"/>
  <c r="V75" i="4"/>
  <c r="J76" i="4"/>
  <c r="L76" i="4"/>
  <c r="N76" i="4"/>
  <c r="P76" i="4"/>
  <c r="T76" i="4"/>
  <c r="V76" i="4"/>
  <c r="J77" i="4"/>
  <c r="L77" i="4"/>
  <c r="N77" i="4"/>
  <c r="P77" i="4"/>
  <c r="T77" i="4"/>
  <c r="V77" i="4"/>
  <c r="J78" i="4"/>
  <c r="L78" i="4"/>
  <c r="N78" i="4"/>
  <c r="P78" i="4"/>
  <c r="T78" i="4"/>
  <c r="V78" i="4"/>
  <c r="J79" i="4"/>
  <c r="L79" i="4"/>
  <c r="N79" i="4"/>
  <c r="P79" i="4"/>
  <c r="T79" i="4"/>
  <c r="V79" i="4"/>
  <c r="J80" i="4"/>
  <c r="L80" i="4"/>
  <c r="N80" i="4"/>
  <c r="P80" i="4"/>
  <c r="T80" i="4"/>
  <c r="V80" i="4"/>
  <c r="J81" i="4"/>
  <c r="L81" i="4"/>
  <c r="N81" i="4"/>
  <c r="P81" i="4"/>
  <c r="T81" i="4"/>
  <c r="V81" i="4"/>
  <c r="J82" i="4"/>
  <c r="L82" i="4"/>
  <c r="N82" i="4"/>
  <c r="P82" i="4"/>
  <c r="T82" i="4"/>
  <c r="V82" i="4"/>
  <c r="J83" i="4"/>
  <c r="L83" i="4"/>
  <c r="N83" i="4"/>
  <c r="P83" i="4"/>
  <c r="T83" i="4"/>
  <c r="V83" i="4"/>
  <c r="J84" i="4"/>
  <c r="L84" i="4"/>
  <c r="N84" i="4"/>
  <c r="P84" i="4"/>
  <c r="T84" i="4"/>
  <c r="V84" i="4"/>
  <c r="J85" i="4"/>
  <c r="L85" i="4"/>
  <c r="N85" i="4"/>
  <c r="P85" i="4"/>
  <c r="T85" i="4"/>
  <c r="V85" i="4"/>
  <c r="J86" i="4"/>
  <c r="L86" i="4"/>
  <c r="N86" i="4"/>
  <c r="P86" i="4"/>
  <c r="T86" i="4"/>
  <c r="V86" i="4"/>
  <c r="J87" i="4"/>
  <c r="L87" i="4"/>
  <c r="N87" i="4"/>
  <c r="P87" i="4"/>
  <c r="T87" i="4"/>
  <c r="V87" i="4"/>
  <c r="J88" i="4"/>
  <c r="L88" i="4"/>
  <c r="N88" i="4"/>
  <c r="P88" i="4"/>
  <c r="T88" i="4"/>
  <c r="V88" i="4"/>
  <c r="J89" i="4"/>
  <c r="L89" i="4"/>
  <c r="N89" i="4"/>
  <c r="P89" i="4"/>
  <c r="T89" i="4"/>
  <c r="V89" i="4"/>
  <c r="J90" i="4"/>
  <c r="L90" i="4"/>
  <c r="N90" i="4"/>
  <c r="P90" i="4"/>
  <c r="T90" i="4"/>
  <c r="V90" i="4"/>
  <c r="J91" i="4"/>
  <c r="L91" i="4"/>
  <c r="N91" i="4"/>
  <c r="P91" i="4"/>
  <c r="T91" i="4"/>
  <c r="V91" i="4"/>
  <c r="J92" i="4"/>
  <c r="L92" i="4"/>
  <c r="N92" i="4"/>
  <c r="P92" i="4"/>
  <c r="T92" i="4"/>
  <c r="V92" i="4"/>
  <c r="J93" i="4"/>
  <c r="L93" i="4"/>
  <c r="N93" i="4"/>
  <c r="P93" i="4"/>
  <c r="T93" i="4"/>
  <c r="V93" i="4"/>
  <c r="J94" i="4"/>
  <c r="L94" i="4"/>
  <c r="N94" i="4"/>
  <c r="P94" i="4"/>
  <c r="T94" i="4"/>
  <c r="V94" i="4"/>
  <c r="J95" i="4"/>
  <c r="L95" i="4"/>
  <c r="N95" i="4"/>
  <c r="P95" i="4"/>
  <c r="T95" i="4"/>
  <c r="V95" i="4"/>
  <c r="J96" i="4"/>
  <c r="L96" i="4"/>
  <c r="N96" i="4"/>
  <c r="P96" i="4"/>
  <c r="T96" i="4"/>
  <c r="V96" i="4"/>
  <c r="J97" i="4"/>
  <c r="L97" i="4"/>
  <c r="N97" i="4"/>
  <c r="P97" i="4"/>
  <c r="T97" i="4"/>
  <c r="V97" i="4"/>
  <c r="J98" i="4"/>
  <c r="L98" i="4"/>
  <c r="N98" i="4"/>
  <c r="P98" i="4"/>
  <c r="T98" i="4"/>
  <c r="V98" i="4"/>
  <c r="J99" i="4"/>
  <c r="L99" i="4"/>
  <c r="N99" i="4"/>
  <c r="P99" i="4"/>
  <c r="T99" i="4"/>
  <c r="V99" i="4"/>
  <c r="J100" i="4"/>
  <c r="L100" i="4"/>
  <c r="N100" i="4"/>
  <c r="P100" i="4"/>
  <c r="T100" i="4"/>
  <c r="V100" i="4"/>
  <c r="J101" i="4"/>
  <c r="L101" i="4"/>
  <c r="N101" i="4"/>
  <c r="P101" i="4"/>
  <c r="T101" i="4"/>
  <c r="V101" i="4"/>
  <c r="J102" i="4"/>
  <c r="L102" i="4"/>
  <c r="N102" i="4"/>
  <c r="P102" i="4"/>
  <c r="T102" i="4"/>
  <c r="V102" i="4"/>
  <c r="J103" i="4"/>
  <c r="L103" i="4"/>
  <c r="N103" i="4"/>
  <c r="P103" i="4"/>
  <c r="T103" i="4"/>
  <c r="V103" i="4"/>
  <c r="J104" i="4"/>
  <c r="L104" i="4"/>
  <c r="N104" i="4"/>
  <c r="P104" i="4"/>
  <c r="T104" i="4"/>
  <c r="V104" i="4"/>
  <c r="J105" i="4"/>
  <c r="L105" i="4"/>
  <c r="N105" i="4"/>
  <c r="P105" i="4"/>
  <c r="T105" i="4"/>
  <c r="V105" i="4"/>
  <c r="J106" i="4"/>
  <c r="L106" i="4"/>
  <c r="N106" i="4"/>
  <c r="P106" i="4"/>
  <c r="T106" i="4"/>
  <c r="V106" i="4"/>
  <c r="J107" i="4"/>
  <c r="L107" i="4"/>
  <c r="N107" i="4"/>
  <c r="P107" i="4"/>
  <c r="T107" i="4"/>
  <c r="V107" i="4"/>
  <c r="J108" i="4"/>
  <c r="L108" i="4"/>
  <c r="N108" i="4"/>
  <c r="P108" i="4"/>
  <c r="T108" i="4"/>
  <c r="V108" i="4"/>
  <c r="J109" i="4"/>
  <c r="L109" i="4"/>
  <c r="N109" i="4"/>
  <c r="P109" i="4"/>
  <c r="T109" i="4"/>
  <c r="V109" i="4"/>
  <c r="J110" i="4"/>
  <c r="L110" i="4"/>
  <c r="N110" i="4"/>
  <c r="P110" i="4"/>
  <c r="T110" i="4"/>
  <c r="V110" i="4"/>
  <c r="J111" i="4"/>
  <c r="L111" i="4"/>
  <c r="N111" i="4"/>
  <c r="P111" i="4"/>
  <c r="T111" i="4"/>
  <c r="V111" i="4"/>
  <c r="J112" i="4"/>
  <c r="L112" i="4"/>
  <c r="N112" i="4"/>
  <c r="P112" i="4"/>
  <c r="T112" i="4"/>
  <c r="V112" i="4"/>
  <c r="J113" i="4"/>
  <c r="L113" i="4"/>
  <c r="N113" i="4"/>
  <c r="P113" i="4"/>
  <c r="T113" i="4"/>
  <c r="V113" i="4"/>
  <c r="J114" i="4"/>
  <c r="L114" i="4"/>
  <c r="N114" i="4"/>
  <c r="P114" i="4"/>
  <c r="T114" i="4"/>
  <c r="V114" i="4"/>
  <c r="J115" i="4"/>
  <c r="L115" i="4"/>
  <c r="N115" i="4"/>
  <c r="P115" i="4"/>
  <c r="T115" i="4"/>
  <c r="V115" i="4"/>
  <c r="J116" i="4"/>
  <c r="L116" i="4"/>
  <c r="N116" i="4"/>
  <c r="P116" i="4"/>
  <c r="T116" i="4"/>
  <c r="V116" i="4"/>
  <c r="J117" i="4"/>
  <c r="L117" i="4"/>
  <c r="N117" i="4"/>
  <c r="P117" i="4"/>
  <c r="T117" i="4"/>
  <c r="V117" i="4"/>
  <c r="J118" i="4"/>
  <c r="L118" i="4"/>
  <c r="N118" i="4"/>
  <c r="P118" i="4"/>
  <c r="T118" i="4"/>
  <c r="V118" i="4"/>
  <c r="J119" i="4"/>
  <c r="L119" i="4"/>
  <c r="N119" i="4"/>
  <c r="P119" i="4"/>
  <c r="T119" i="4"/>
  <c r="V119" i="4"/>
  <c r="J120" i="4"/>
  <c r="L120" i="4"/>
  <c r="N120" i="4"/>
  <c r="P120" i="4"/>
  <c r="T120" i="4"/>
  <c r="V120" i="4"/>
  <c r="J121" i="4"/>
  <c r="L121" i="4"/>
  <c r="N121" i="4"/>
  <c r="P121" i="4"/>
  <c r="T121" i="4"/>
  <c r="V121" i="4"/>
  <c r="J122" i="4"/>
  <c r="L122" i="4"/>
  <c r="N122" i="4"/>
  <c r="P122" i="4"/>
  <c r="T122" i="4"/>
  <c r="V122" i="4"/>
  <c r="J123" i="4"/>
  <c r="L123" i="4"/>
  <c r="N123" i="4"/>
  <c r="P123" i="4"/>
  <c r="T123" i="4"/>
  <c r="V123" i="4"/>
  <c r="J124" i="4"/>
  <c r="L124" i="4"/>
  <c r="N124" i="4"/>
  <c r="P124" i="4"/>
  <c r="T124" i="4"/>
  <c r="V124" i="4"/>
  <c r="J125" i="4"/>
  <c r="L125" i="4"/>
  <c r="N125" i="4"/>
  <c r="P125" i="4"/>
  <c r="T125" i="4"/>
  <c r="V125" i="4"/>
  <c r="J126" i="4"/>
  <c r="L126" i="4"/>
  <c r="N126" i="4"/>
  <c r="P126" i="4"/>
  <c r="T126" i="4"/>
  <c r="V126" i="4"/>
  <c r="J127" i="4"/>
  <c r="L127" i="4"/>
  <c r="N127" i="4"/>
  <c r="P127" i="4"/>
  <c r="T127" i="4"/>
  <c r="V127" i="4"/>
  <c r="J128" i="4"/>
  <c r="L128" i="4"/>
  <c r="N128" i="4"/>
  <c r="P128" i="4"/>
  <c r="T128" i="4"/>
  <c r="V128" i="4"/>
  <c r="J129" i="4"/>
  <c r="L129" i="4"/>
  <c r="N129" i="4"/>
  <c r="P129" i="4"/>
  <c r="T129" i="4"/>
  <c r="V129" i="4"/>
  <c r="J130" i="4"/>
  <c r="L130" i="4"/>
  <c r="N130" i="4"/>
  <c r="P130" i="4"/>
  <c r="T130" i="4"/>
  <c r="V130" i="4"/>
  <c r="J131" i="4"/>
  <c r="L131" i="4"/>
  <c r="N131" i="4"/>
  <c r="P131" i="4"/>
  <c r="T131" i="4"/>
  <c r="V131" i="4"/>
  <c r="J132" i="4"/>
  <c r="L132" i="4"/>
  <c r="N132" i="4"/>
  <c r="P132" i="4"/>
  <c r="T132" i="4"/>
  <c r="V132" i="4"/>
  <c r="J133" i="4"/>
  <c r="L133" i="4"/>
  <c r="N133" i="4"/>
  <c r="P133" i="4"/>
  <c r="T133" i="4"/>
  <c r="V133" i="4"/>
  <c r="J134" i="4"/>
  <c r="L134" i="4"/>
  <c r="N134" i="4"/>
  <c r="P134" i="4"/>
  <c r="T134" i="4"/>
  <c r="V134" i="4"/>
  <c r="J135" i="4"/>
  <c r="L135" i="4"/>
  <c r="N135" i="4"/>
  <c r="P135" i="4"/>
  <c r="T135" i="4"/>
  <c r="V135" i="4"/>
  <c r="J136" i="4"/>
  <c r="L136" i="4"/>
  <c r="N136" i="4"/>
  <c r="P136" i="4"/>
  <c r="T136" i="4"/>
  <c r="V136" i="4"/>
  <c r="J137" i="4"/>
  <c r="L137" i="4"/>
  <c r="N137" i="4"/>
  <c r="P137" i="4"/>
  <c r="T137" i="4"/>
  <c r="V137" i="4"/>
  <c r="J138" i="4"/>
  <c r="L138" i="4"/>
  <c r="N138" i="4"/>
  <c r="P138" i="4"/>
  <c r="T138" i="4"/>
  <c r="V138" i="4"/>
  <c r="J139" i="4"/>
  <c r="L139" i="4"/>
  <c r="N139" i="4"/>
  <c r="P139" i="4"/>
  <c r="T139" i="4"/>
  <c r="V139" i="4"/>
  <c r="J140" i="4"/>
  <c r="L140" i="4"/>
  <c r="N140" i="4"/>
  <c r="P140" i="4"/>
  <c r="T140" i="4"/>
  <c r="V140" i="4"/>
  <c r="J141" i="4"/>
  <c r="L141" i="4"/>
  <c r="N141" i="4"/>
  <c r="P141" i="4"/>
  <c r="T141" i="4"/>
  <c r="V141" i="4"/>
  <c r="J142" i="4"/>
  <c r="L142" i="4"/>
  <c r="N142" i="4"/>
  <c r="P142" i="4"/>
  <c r="T142" i="4"/>
  <c r="V142" i="4"/>
  <c r="J143" i="4"/>
  <c r="L143" i="4"/>
  <c r="N143" i="4"/>
  <c r="P143" i="4"/>
  <c r="T143" i="4"/>
  <c r="V143" i="4"/>
  <c r="J144" i="4"/>
  <c r="L144" i="4"/>
  <c r="N144" i="4"/>
  <c r="P144" i="4"/>
  <c r="T144" i="4"/>
  <c r="V144" i="4"/>
  <c r="J145" i="4"/>
  <c r="L145" i="4"/>
  <c r="N145" i="4"/>
  <c r="P145" i="4"/>
  <c r="T145" i="4"/>
  <c r="V145" i="4"/>
  <c r="J146" i="4"/>
  <c r="L146" i="4"/>
  <c r="N146" i="4"/>
  <c r="P146" i="4"/>
  <c r="T146" i="4"/>
  <c r="V146" i="4"/>
  <c r="J147" i="4"/>
  <c r="L147" i="4"/>
  <c r="N147" i="4"/>
  <c r="P147" i="4"/>
  <c r="T147" i="4"/>
  <c r="V147" i="4"/>
  <c r="J148" i="4"/>
  <c r="L148" i="4"/>
  <c r="N148" i="4"/>
  <c r="P148" i="4"/>
  <c r="T148" i="4"/>
  <c r="V148" i="4"/>
  <c r="J149" i="4"/>
  <c r="L149" i="4"/>
  <c r="N149" i="4"/>
  <c r="P149" i="4"/>
  <c r="T149" i="4"/>
  <c r="V149" i="4"/>
  <c r="J150" i="4"/>
  <c r="L150" i="4"/>
  <c r="N150" i="4"/>
  <c r="P150" i="4"/>
  <c r="T150" i="4"/>
  <c r="V150" i="4"/>
  <c r="J151" i="4"/>
  <c r="L151" i="4"/>
  <c r="N151" i="4"/>
  <c r="P151" i="4"/>
  <c r="T151" i="4"/>
  <c r="V151" i="4"/>
  <c r="J152" i="4"/>
  <c r="L152" i="4"/>
  <c r="N152" i="4"/>
  <c r="P152" i="4"/>
  <c r="T152" i="4"/>
  <c r="V152" i="4"/>
  <c r="J153" i="4"/>
  <c r="L153" i="4"/>
  <c r="N153" i="4"/>
  <c r="P153" i="4"/>
  <c r="T153" i="4"/>
  <c r="V153" i="4"/>
  <c r="J154" i="4"/>
  <c r="L154" i="4"/>
  <c r="N154" i="4"/>
  <c r="P154" i="4"/>
  <c r="T154" i="4"/>
  <c r="V154" i="4"/>
  <c r="J155" i="4"/>
  <c r="L155" i="4"/>
  <c r="N155" i="4"/>
  <c r="P155" i="4"/>
  <c r="T155" i="4"/>
  <c r="V155" i="4"/>
  <c r="J156" i="4"/>
  <c r="L156" i="4"/>
  <c r="N156" i="4"/>
  <c r="P156" i="4"/>
  <c r="T156" i="4"/>
  <c r="V156" i="4"/>
  <c r="J157" i="4"/>
  <c r="L157" i="4"/>
  <c r="N157" i="4"/>
  <c r="P157" i="4"/>
  <c r="T157" i="4"/>
  <c r="V157" i="4"/>
  <c r="J158" i="4"/>
  <c r="L158" i="4"/>
  <c r="N158" i="4"/>
  <c r="P158" i="4"/>
  <c r="T158" i="4"/>
  <c r="V158" i="4"/>
  <c r="J159" i="4"/>
  <c r="L159" i="4"/>
  <c r="N159" i="4"/>
  <c r="P159" i="4"/>
  <c r="T159" i="4"/>
  <c r="V159" i="4"/>
  <c r="J160" i="4"/>
  <c r="L160" i="4"/>
  <c r="N160" i="4"/>
  <c r="P160" i="4"/>
  <c r="T160" i="4"/>
  <c r="V160" i="4"/>
  <c r="J161" i="4"/>
  <c r="L161" i="4"/>
  <c r="N161" i="4"/>
  <c r="P161" i="4"/>
  <c r="T161" i="4"/>
  <c r="V161" i="4"/>
  <c r="J162" i="4"/>
  <c r="L162" i="4"/>
  <c r="N162" i="4"/>
  <c r="P162" i="4"/>
  <c r="T162" i="4"/>
  <c r="V162" i="4"/>
  <c r="J163" i="4"/>
  <c r="L163" i="4"/>
  <c r="N163" i="4"/>
  <c r="P163" i="4"/>
  <c r="T163" i="4"/>
  <c r="V163" i="4"/>
  <c r="J164" i="4"/>
  <c r="L164" i="4"/>
  <c r="N164" i="4"/>
  <c r="P164" i="4"/>
  <c r="T164" i="4"/>
  <c r="V164" i="4"/>
  <c r="J165" i="4"/>
  <c r="L165" i="4"/>
  <c r="N165" i="4"/>
  <c r="P165" i="4"/>
  <c r="T165" i="4"/>
  <c r="V165" i="4"/>
  <c r="J166" i="4"/>
  <c r="L166" i="4"/>
  <c r="N166" i="4"/>
  <c r="P166" i="4"/>
  <c r="T166" i="4"/>
  <c r="V166" i="4"/>
  <c r="J167" i="4"/>
  <c r="L167" i="4"/>
  <c r="N167" i="4"/>
  <c r="P167" i="4"/>
  <c r="T167" i="4"/>
  <c r="V167" i="4"/>
  <c r="J168" i="4"/>
  <c r="L168" i="4"/>
  <c r="N168" i="4"/>
  <c r="P168" i="4"/>
  <c r="T168" i="4"/>
  <c r="V168" i="4"/>
  <c r="J169" i="4"/>
  <c r="L169" i="4"/>
  <c r="N169" i="4"/>
  <c r="P169" i="4"/>
  <c r="T169" i="4"/>
  <c r="V169" i="4"/>
  <c r="J170" i="4"/>
  <c r="L170" i="4"/>
  <c r="N170" i="4"/>
  <c r="P170" i="4"/>
  <c r="T170" i="4"/>
  <c r="V170" i="4"/>
  <c r="J171" i="4"/>
  <c r="L171" i="4"/>
  <c r="N171" i="4"/>
  <c r="P171" i="4"/>
  <c r="T171" i="4"/>
  <c r="V171" i="4"/>
  <c r="J172" i="4"/>
  <c r="L172" i="4"/>
  <c r="N172" i="4"/>
  <c r="P172" i="4"/>
  <c r="T172" i="4"/>
  <c r="V172" i="4"/>
  <c r="J173" i="4"/>
  <c r="L173" i="4"/>
  <c r="N173" i="4"/>
  <c r="P173" i="4"/>
  <c r="T173" i="4"/>
  <c r="V173" i="4"/>
  <c r="J174" i="4"/>
  <c r="L174" i="4"/>
  <c r="N174" i="4"/>
  <c r="P174" i="4"/>
  <c r="T174" i="4"/>
  <c r="V174" i="4"/>
  <c r="J175" i="4"/>
  <c r="L175" i="4"/>
  <c r="N175" i="4"/>
  <c r="P175" i="4"/>
  <c r="T175" i="4"/>
  <c r="V175" i="4"/>
  <c r="J176" i="4"/>
  <c r="L176" i="4"/>
  <c r="N176" i="4"/>
  <c r="P176" i="4"/>
  <c r="T176" i="4"/>
  <c r="V176" i="4"/>
  <c r="J177" i="4"/>
  <c r="L177" i="4"/>
  <c r="N177" i="4"/>
  <c r="P177" i="4"/>
  <c r="T177" i="4"/>
  <c r="V177" i="4"/>
  <c r="J178" i="4"/>
  <c r="L178" i="4"/>
  <c r="N178" i="4"/>
  <c r="P178" i="4"/>
  <c r="T178" i="4"/>
  <c r="V178" i="4"/>
  <c r="J179" i="4"/>
  <c r="L179" i="4"/>
  <c r="N179" i="4"/>
  <c r="P179" i="4"/>
  <c r="T179" i="4"/>
  <c r="V179" i="4"/>
  <c r="AW179" i="4"/>
  <c r="AX179" i="4"/>
  <c r="AY179" i="4"/>
  <c r="AZ179" i="4"/>
  <c r="BA179" i="4"/>
  <c r="BB179" i="4"/>
  <c r="BC179" i="4"/>
  <c r="J180" i="4"/>
  <c r="L180" i="4"/>
  <c r="N180" i="4"/>
  <c r="P180" i="4"/>
  <c r="T180" i="4"/>
  <c r="V180" i="4"/>
  <c r="AW180" i="4"/>
  <c r="AX180" i="4"/>
  <c r="AY180" i="4"/>
  <c r="AZ180" i="4"/>
  <c r="BA180" i="4"/>
  <c r="BB180" i="4"/>
  <c r="BC180" i="4"/>
  <c r="J181" i="4"/>
  <c r="L181" i="4"/>
  <c r="N181" i="4"/>
  <c r="P181" i="4"/>
  <c r="T181" i="4"/>
  <c r="V181" i="4"/>
  <c r="AW181" i="4"/>
  <c r="AX181" i="4"/>
  <c r="AY181" i="4"/>
  <c r="AZ181" i="4"/>
  <c r="BA181" i="4"/>
  <c r="BB181" i="4"/>
  <c r="BC181" i="4"/>
  <c r="J182" i="4"/>
  <c r="L182" i="4"/>
  <c r="N182" i="4"/>
  <c r="P182" i="4"/>
  <c r="T182" i="4"/>
  <c r="V182" i="4"/>
  <c r="AW182" i="4"/>
  <c r="AX182" i="4"/>
  <c r="AY182" i="4"/>
  <c r="AZ182" i="4"/>
  <c r="BA182" i="4"/>
  <c r="BB182" i="4"/>
  <c r="BC182" i="4"/>
  <c r="J183" i="4"/>
  <c r="L183" i="4"/>
  <c r="N183" i="4"/>
  <c r="P183" i="4"/>
  <c r="T183" i="4"/>
  <c r="V183" i="4"/>
  <c r="AW183" i="4"/>
  <c r="AX183" i="4"/>
  <c r="AY183" i="4"/>
  <c r="AZ183" i="4"/>
  <c r="BA183" i="4"/>
  <c r="BB183" i="4"/>
  <c r="BC183" i="4"/>
  <c r="J184" i="4"/>
  <c r="L184" i="4"/>
  <c r="N184" i="4"/>
  <c r="P184" i="4"/>
  <c r="T184" i="4"/>
  <c r="V184" i="4"/>
  <c r="AW184" i="4"/>
  <c r="AX184" i="4"/>
  <c r="AY184" i="4"/>
  <c r="AZ184" i="4"/>
  <c r="BA184" i="4"/>
  <c r="BB184" i="4"/>
  <c r="BC184" i="4"/>
  <c r="J185" i="4"/>
  <c r="L185" i="4"/>
  <c r="N185" i="4"/>
  <c r="P185" i="4"/>
  <c r="T185" i="4"/>
  <c r="V185" i="4"/>
  <c r="AW185" i="4"/>
  <c r="AX185" i="4"/>
  <c r="AY185" i="4"/>
  <c r="AZ185" i="4"/>
  <c r="BA185" i="4"/>
  <c r="BB185" i="4"/>
  <c r="BC185" i="4"/>
  <c r="J186" i="4"/>
  <c r="L186" i="4"/>
  <c r="N186" i="4"/>
  <c r="P186" i="4"/>
  <c r="T186" i="4"/>
  <c r="V186" i="4"/>
  <c r="AW186" i="4"/>
  <c r="AX186" i="4"/>
  <c r="AY186" i="4"/>
  <c r="AZ186" i="4"/>
  <c r="BA186" i="4"/>
  <c r="BB186" i="4"/>
  <c r="BC186" i="4"/>
  <c r="J187" i="4"/>
  <c r="L187" i="4"/>
  <c r="N187" i="4"/>
  <c r="P187" i="4"/>
  <c r="T187" i="4"/>
  <c r="V187" i="4"/>
  <c r="AW187" i="4"/>
  <c r="AX187" i="4"/>
  <c r="AY187" i="4"/>
  <c r="AZ187" i="4"/>
  <c r="BA187" i="4"/>
  <c r="BB187" i="4"/>
  <c r="BC187" i="4"/>
  <c r="J188" i="4"/>
  <c r="L188" i="4"/>
  <c r="N188" i="4"/>
  <c r="P188" i="4"/>
  <c r="T188" i="4"/>
  <c r="V188" i="4"/>
  <c r="AW188" i="4"/>
  <c r="AX188" i="4"/>
  <c r="AY188" i="4"/>
  <c r="AZ188" i="4"/>
  <c r="BA188" i="4"/>
  <c r="BB188" i="4"/>
  <c r="BC188" i="4"/>
  <c r="J189" i="4"/>
  <c r="L189" i="4"/>
  <c r="N189" i="4"/>
  <c r="P189" i="4"/>
  <c r="T189" i="4"/>
  <c r="V189" i="4"/>
  <c r="AW189" i="4"/>
  <c r="AX189" i="4"/>
  <c r="AY189" i="4"/>
  <c r="AZ189" i="4"/>
  <c r="BA189" i="4"/>
  <c r="BB189" i="4"/>
  <c r="BC189" i="4"/>
  <c r="J190" i="4"/>
  <c r="L190" i="4"/>
  <c r="N190" i="4"/>
  <c r="P190" i="4"/>
  <c r="T190" i="4"/>
  <c r="V190" i="4"/>
  <c r="AW190" i="4"/>
  <c r="AX190" i="4"/>
  <c r="AY190" i="4"/>
  <c r="AZ190" i="4"/>
  <c r="BA190" i="4"/>
  <c r="BB190" i="4"/>
  <c r="BC190" i="4"/>
  <c r="J191" i="4"/>
  <c r="L191" i="4"/>
  <c r="N191" i="4"/>
  <c r="P191" i="4"/>
  <c r="T191" i="4"/>
  <c r="V191" i="4"/>
  <c r="AW191" i="4"/>
  <c r="AX191" i="4"/>
  <c r="AY191" i="4"/>
  <c r="AZ191" i="4"/>
  <c r="BA191" i="4"/>
  <c r="BB191" i="4"/>
  <c r="BC191" i="4"/>
  <c r="J192" i="4"/>
  <c r="L192" i="4"/>
  <c r="N192" i="4"/>
  <c r="P192" i="4"/>
  <c r="T192" i="4"/>
  <c r="V192" i="4"/>
  <c r="AW192" i="4"/>
  <c r="AX192" i="4"/>
  <c r="AY192" i="4"/>
  <c r="AZ192" i="4"/>
  <c r="BA192" i="4"/>
  <c r="BB192" i="4"/>
  <c r="BC192" i="4"/>
  <c r="J193" i="4"/>
  <c r="L193" i="4"/>
  <c r="N193" i="4"/>
  <c r="P193" i="4"/>
  <c r="T193" i="4"/>
  <c r="V193" i="4"/>
  <c r="AW193" i="4"/>
  <c r="AX193" i="4"/>
  <c r="AY193" i="4"/>
  <c r="AZ193" i="4"/>
  <c r="BA193" i="4"/>
  <c r="BB193" i="4"/>
  <c r="BC193" i="4"/>
  <c r="J194" i="4"/>
  <c r="L194" i="4"/>
  <c r="N194" i="4"/>
  <c r="P194" i="4"/>
  <c r="T194" i="4"/>
  <c r="V194" i="4"/>
  <c r="AW194" i="4"/>
  <c r="AX194" i="4"/>
  <c r="AY194" i="4"/>
  <c r="AZ194" i="4"/>
  <c r="BA194" i="4"/>
  <c r="BB194" i="4"/>
  <c r="BC194" i="4"/>
  <c r="J195" i="4"/>
  <c r="L195" i="4"/>
  <c r="N195" i="4"/>
  <c r="P195" i="4"/>
  <c r="T195" i="4"/>
  <c r="V195" i="4"/>
  <c r="AW195" i="4"/>
  <c r="AX195" i="4"/>
  <c r="AY195" i="4"/>
  <c r="AZ195" i="4"/>
  <c r="BA195" i="4"/>
  <c r="BB195" i="4"/>
  <c r="BC195" i="4"/>
  <c r="J196" i="4"/>
  <c r="L196" i="4"/>
  <c r="N196" i="4"/>
  <c r="P196" i="4"/>
  <c r="T196" i="4"/>
  <c r="V196" i="4"/>
  <c r="AW196" i="4"/>
  <c r="AX196" i="4"/>
  <c r="AY196" i="4"/>
  <c r="AZ196" i="4"/>
  <c r="BA196" i="4"/>
  <c r="BB196" i="4"/>
  <c r="BC196" i="4"/>
  <c r="J197" i="4"/>
  <c r="L197" i="4"/>
  <c r="N197" i="4"/>
  <c r="P197" i="4"/>
  <c r="T197" i="4"/>
  <c r="V197" i="4"/>
  <c r="AW197" i="4"/>
  <c r="AX197" i="4"/>
  <c r="AY197" i="4"/>
  <c r="AZ197" i="4"/>
  <c r="BA197" i="4"/>
  <c r="BB197" i="4"/>
  <c r="BC197" i="4"/>
  <c r="J198" i="4"/>
  <c r="L198" i="4"/>
  <c r="N198" i="4"/>
  <c r="P198" i="4"/>
  <c r="T198" i="4"/>
  <c r="V198" i="4"/>
  <c r="AW198" i="4"/>
  <c r="AX198" i="4"/>
  <c r="AY198" i="4"/>
  <c r="AZ198" i="4"/>
  <c r="BA198" i="4"/>
  <c r="BB198" i="4"/>
  <c r="BC198" i="4"/>
  <c r="J199" i="4"/>
  <c r="L199" i="4"/>
  <c r="N199" i="4"/>
  <c r="P199" i="4"/>
  <c r="T199" i="4"/>
  <c r="V199" i="4"/>
  <c r="AW199" i="4"/>
  <c r="AX199" i="4"/>
  <c r="AY199" i="4"/>
  <c r="AZ199" i="4"/>
  <c r="BA199" i="4"/>
  <c r="BB199" i="4"/>
  <c r="BC199" i="4"/>
  <c r="J200" i="4"/>
  <c r="L200" i="4"/>
  <c r="N200" i="4"/>
  <c r="P200" i="4"/>
  <c r="T200" i="4"/>
  <c r="V200" i="4"/>
  <c r="AW200" i="4"/>
  <c r="AX200" i="4"/>
  <c r="AY200" i="4"/>
  <c r="AZ200" i="4"/>
  <c r="BA200" i="4"/>
  <c r="BB200" i="4"/>
  <c r="BC200" i="4"/>
  <c r="J201" i="4"/>
  <c r="L201" i="4"/>
  <c r="N201" i="4"/>
  <c r="P201" i="4"/>
  <c r="T201" i="4"/>
  <c r="V201" i="4"/>
  <c r="AW201" i="4"/>
  <c r="AX201" i="4"/>
  <c r="AY201" i="4"/>
  <c r="AZ201" i="4"/>
  <c r="BA201" i="4"/>
  <c r="BB201" i="4"/>
  <c r="BC201" i="4"/>
</calcChain>
</file>

<file path=xl/sharedStrings.xml><?xml version="1.0" encoding="utf-8"?>
<sst xmlns="http://schemas.openxmlformats.org/spreadsheetml/2006/main" count="67" uniqueCount="53">
  <si>
    <t>timestamp</t>
  </si>
  <si>
    <t>mem</t>
  </si>
  <si>
    <t>totalBytesInHeaps</t>
  </si>
  <si>
    <t>gen2Size</t>
  </si>
  <si>
    <t>freemem</t>
  </si>
  <si>
    <t>threadsCount</t>
  </si>
  <si>
    <t>contentionsRate</t>
  </si>
  <si>
    <t>thrownExceptionsRate</t>
  </si>
  <si>
    <t>IndexCommitter</t>
  </si>
  <si>
    <t>meanFlushSize</t>
  </si>
  <si>
    <t>Chaser</t>
  </si>
  <si>
    <t>Writer</t>
  </si>
  <si>
    <t>MainQueue</t>
  </si>
  <si>
    <t>Monitoring</t>
  </si>
  <si>
    <t>gen2Collections</t>
  </si>
  <si>
    <t>lohSize</t>
  </si>
  <si>
    <t>allocationSpeed</t>
  </si>
  <si>
    <t>Misc</t>
  </si>
  <si>
    <t>entry</t>
  </si>
  <si>
    <t>restarts</t>
  </si>
  <si>
    <t>memory Usaage</t>
  </si>
  <si>
    <t>queue length</t>
  </si>
  <si>
    <t>startTime</t>
  </si>
  <si>
    <t>activity %</t>
  </si>
  <si>
    <t>gc</t>
  </si>
  <si>
    <t>sys cpu</t>
  </si>
  <si>
    <t>proc cpu</t>
  </si>
  <si>
    <t>Workers Max</t>
  </si>
  <si>
    <t>Readers Max</t>
  </si>
  <si>
    <t>Avg Processing Time when active</t>
  </si>
  <si>
    <t>disk operations</t>
  </si>
  <si>
    <t>streamInfo</t>
  </si>
  <si>
    <t>meanFlushDelayMs</t>
  </si>
  <si>
    <t>receivingSpeed</t>
  </si>
  <si>
    <t>sendingSpeed</t>
  </si>
  <si>
    <t>connections</t>
  </si>
  <si>
    <t>inSend</t>
  </si>
  <si>
    <t>pendingReceived</t>
  </si>
  <si>
    <t>pendingSend</t>
  </si>
  <si>
    <t>TCP</t>
  </si>
  <si>
    <t>readOpsTotal</t>
  </si>
  <si>
    <t>writeOpsTotal</t>
  </si>
  <si>
    <t>readBytesTotal</t>
  </si>
  <si>
    <t>writtenBytesTotal</t>
  </si>
  <si>
    <t>readOpsDelta</t>
  </si>
  <si>
    <t>writeOpsDelta</t>
  </si>
  <si>
    <t>readBytesDelta</t>
  </si>
  <si>
    <t>writtenBytesDelta</t>
  </si>
  <si>
    <t>hitsTotal</t>
  </si>
  <si>
    <t>hitsDelta</t>
  </si>
  <si>
    <t>missesTotal</t>
  </si>
  <si>
    <t>missesDelta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</si>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</sst>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0" borderId="0" xfId="0" applyFill="1"/>
    <xf numFmtId="3" fontId="0" fillId="0" borderId="0" xfId="0" applyNumberFormat="1" applyFill="1"/>
    <xf numFmtId="22" fontId="0" fillId="0" borderId="0" xfId="0" applyNumberFormat="1" applyFill="1"/>
    <xf numFmtId="0" fontId="0" fillId="2" borderId="0" xfId="0" applyNumberFormat="1" applyFill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Sheet1!$Y$1</c:f>
              <c:strCache>
                <c:ptCount val="1"/>
                <c:pt idx="0">
                  <c:v>thrownExceptionsRate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Sheet1!$X$2:$X$201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Sheet1!$Y$2:$Y$201</c:f>
              <c:numCache>
                <c:formatCode>_-* #,##0_-;\-* #,##0_-;_-* "-"??_-;_-@_-</c:formatCode>
                <c:ptCount val="200"/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EF-48BC-9CA9-740C02D25C4F}"/>
            </c:ext>
          </c:extLst>
        </c:ser>
        <c:ser>
          <c:idx val="2"/>
          <c:order val="1"/>
          <c:tx>
            <c:strRef>
              <c:f>Sheet1!$Z$1</c:f>
              <c:strCache>
                <c:ptCount val="1"/>
                <c:pt idx="0">
                  <c:v>contentionsRate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Sheet1!$X$2:$X$201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Sheet1!$Z$2:$Z$201</c:f>
              <c:numCache>
                <c:formatCode>_-* #,##0_-;\-* #,##0_-;_-* "-"??_-;_-@_-</c:formatCode>
                <c:ptCount val="200"/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16</c:v>
                </c:pt>
                <c:pt idx="189">
                  <c:v>13855</c:v>
                </c:pt>
                <c:pt idx="190">
                  <c:v>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EF-48BC-9CA9-740C02D25C4F}"/>
            </c:ext>
          </c:extLst>
        </c:ser>
        <c:ser>
          <c:idx val="4"/>
          <c:order val="4"/>
          <c:tx>
            <c:strRef>
              <c:f>Sheet1!$AC$1</c:f>
              <c:strCache>
                <c:ptCount val="1"/>
                <c:pt idx="0">
                  <c:v>meanFlushSize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Sheet1!$X$2:$X$201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Sheet1!$AC$2:$AC$201</c:f>
              <c:numCache>
                <c:formatCode>_-* #,##0_-;\-* #,##0_-;_-* "-"??_-;_-@_-</c:formatCode>
                <c:ptCount val="200"/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19048</c:v>
                </c:pt>
                <c:pt idx="187">
                  <c:v>16925</c:v>
                </c:pt>
                <c:pt idx="188">
                  <c:v>19185</c:v>
                </c:pt>
                <c:pt idx="189">
                  <c:v>20866</c:v>
                </c:pt>
                <c:pt idx="190">
                  <c:v>22043</c:v>
                </c:pt>
                <c:pt idx="191">
                  <c:v>26701</c:v>
                </c:pt>
                <c:pt idx="192">
                  <c:v>26305</c:v>
                </c:pt>
                <c:pt idx="193">
                  <c:v>24779</c:v>
                </c:pt>
                <c:pt idx="194">
                  <c:v>24779</c:v>
                </c:pt>
                <c:pt idx="195">
                  <c:v>24779</c:v>
                </c:pt>
                <c:pt idx="196">
                  <c:v>24779</c:v>
                </c:pt>
                <c:pt idx="197">
                  <c:v>24779</c:v>
                </c:pt>
                <c:pt idx="198">
                  <c:v>24779</c:v>
                </c:pt>
                <c:pt idx="199">
                  <c:v>24779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1C-49B0-B82E-3ABD805A6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28047"/>
        <c:axId val="1931812271"/>
      </c:scatterChart>
      <c:scatterChart>
        <c:scatterStyle val="lineMarker"/>
        <c:varyColors val="0"/>
        <c:ser>
          <c:idx val="3"/>
          <c:order val="2"/>
          <c:tx>
            <c:strRef>
              <c:f>Sheet1!$AA$1</c:f>
              <c:strCache>
                <c:ptCount val="1"/>
                <c:pt idx="0">
                  <c:v>threadsCount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Sheet1!$X$2:$X$201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Sheet1!$AA$2:$AA$201</c:f>
              <c:numCache>
                <c:formatCode>_-* #,##0_-;\-* #,##0_-;_-* "-"??_-;_-@_-</c:formatCode>
                <c:ptCount val="200"/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8</c:v>
                </c:pt>
                <c:pt idx="181">
                  <c:v>8</c:v>
                </c:pt>
                <c:pt idx="182">
                  <c:v>9</c:v>
                </c:pt>
                <c:pt idx="183">
                  <c:v>8</c:v>
                </c:pt>
                <c:pt idx="184">
                  <c:v>8</c:v>
                </c:pt>
                <c:pt idx="185">
                  <c:v>12</c:v>
                </c:pt>
                <c:pt idx="186">
                  <c:v>8</c:v>
                </c:pt>
                <c:pt idx="187">
                  <c:v>16</c:v>
                </c:pt>
                <c:pt idx="188">
                  <c:v>14</c:v>
                </c:pt>
                <c:pt idx="189">
                  <c:v>14</c:v>
                </c:pt>
                <c:pt idx="190">
                  <c:v>8</c:v>
                </c:pt>
                <c:pt idx="191">
                  <c:v>8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11</c:v>
                </c:pt>
                <c:pt idx="196">
                  <c:v>11</c:v>
                </c:pt>
                <c:pt idx="197">
                  <c:v>8</c:v>
                </c:pt>
                <c:pt idx="198">
                  <c:v>9</c:v>
                </c:pt>
                <c:pt idx="1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EF-48BC-9CA9-740C02D25C4F}"/>
            </c:ext>
          </c:extLst>
        </c:ser>
        <c:ser>
          <c:idx val="0"/>
          <c:order val="3"/>
          <c:tx>
            <c:strRef>
              <c:f>Sheet1!$AB$1</c:f>
              <c:strCache>
                <c:ptCount val="1"/>
                <c:pt idx="0">
                  <c:v>connections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Sheet1!$X$2:$X$201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Sheet1!$AB$2:$AB$201</c:f>
              <c:numCache>
                <c:formatCode>_-* #,##0_-;\-* #,##0_-;_-* "-"??_-;_-@_-</c:formatCode>
                <c:ptCount val="200"/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C-49B0-B82E-3ABD805A6533}"/>
            </c:ext>
          </c:extLst>
        </c:ser>
        <c:ser>
          <c:idx val="5"/>
          <c:order val="5"/>
          <c:tx>
            <c:strRef>
              <c:f>Sheet1!$AD$1</c:f>
              <c:strCache>
                <c:ptCount val="1"/>
                <c:pt idx="0">
                  <c:v>meanFlushDelayMs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Sheet1!$X$2:$X$201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Sheet1!$AD$2:$AD$201</c:f>
              <c:numCache>
                <c:formatCode>_-* #,##0_-;\-* #,##0_-;_-* "-"??_-;_-@_-</c:formatCode>
                <c:ptCount val="200"/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1C-49B0-B82E-3ABD805A6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972576"/>
        <c:axId val="1132967584"/>
      </c:scatterChart>
      <c:valAx>
        <c:axId val="183542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12271"/>
        <c:crosses val="autoZero"/>
        <c:crossBetween val="midCat"/>
      </c:valAx>
      <c:valAx>
        <c:axId val="19318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28047"/>
        <c:crosses val="autoZero"/>
        <c:crossBetween val="midCat"/>
      </c:valAx>
      <c:valAx>
        <c:axId val="11329675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72576"/>
        <c:crosses val="max"/>
        <c:crossBetween val="midCat"/>
      </c:valAx>
      <c:valAx>
        <c:axId val="113297257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13296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StartTime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startTime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Sheet1!$E$2:$E$201</c:f>
              <c:numCache>
                <c:formatCode>m/d/yyyy\ h:mm</c:formatCode>
                <c:ptCount val="200"/>
                <c:pt idx="177">
                  <c:v>44501.540833333333</c:v>
                </c:pt>
                <c:pt idx="178">
                  <c:v>44501.540833333333</c:v>
                </c:pt>
                <c:pt idx="179">
                  <c:v>44501.540833333333</c:v>
                </c:pt>
                <c:pt idx="180">
                  <c:v>44501.540833333333</c:v>
                </c:pt>
                <c:pt idx="181">
                  <c:v>44501.540833333333</c:v>
                </c:pt>
                <c:pt idx="182">
                  <c:v>44501.540833333333</c:v>
                </c:pt>
                <c:pt idx="183">
                  <c:v>44501.540833333333</c:v>
                </c:pt>
                <c:pt idx="184">
                  <c:v>44501.540833333333</c:v>
                </c:pt>
                <c:pt idx="185">
                  <c:v>44501.540833333333</c:v>
                </c:pt>
                <c:pt idx="186">
                  <c:v>44501.540833333333</c:v>
                </c:pt>
                <c:pt idx="187">
                  <c:v>44501.540833333333</c:v>
                </c:pt>
                <c:pt idx="188">
                  <c:v>44501.540833333333</c:v>
                </c:pt>
                <c:pt idx="189">
                  <c:v>44501.540833333333</c:v>
                </c:pt>
                <c:pt idx="190">
                  <c:v>44501.540833333333</c:v>
                </c:pt>
                <c:pt idx="191">
                  <c:v>44501.540833333333</c:v>
                </c:pt>
                <c:pt idx="192">
                  <c:v>44501.540833333333</c:v>
                </c:pt>
                <c:pt idx="193">
                  <c:v>44501.540833333333</c:v>
                </c:pt>
                <c:pt idx="194">
                  <c:v>44501.540833333333</c:v>
                </c:pt>
                <c:pt idx="195">
                  <c:v>44501.540833333333</c:v>
                </c:pt>
                <c:pt idx="196">
                  <c:v>44501.540833333333</c:v>
                </c:pt>
                <c:pt idx="197">
                  <c:v>44501.540833333333</c:v>
                </c:pt>
                <c:pt idx="198">
                  <c:v>44501.540833333333</c:v>
                </c:pt>
                <c:pt idx="199">
                  <c:v>44501.540833333333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7-47BD-809E-C96D953F5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025040"/>
        <c:axId val="1308173200"/>
      </c:scatterChart>
      <c:scatterChart>
        <c:scatterStyle val="lineMarker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pid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Sheet1!$D$2:$D$201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177">
                  <c:v>5275</c:v>
                </c:pt>
                <c:pt idx="178">
                  <c:v>5275</c:v>
                </c:pt>
                <c:pt idx="179">
                  <c:v>5275</c:v>
                </c:pt>
                <c:pt idx="180">
                  <c:v>5275</c:v>
                </c:pt>
                <c:pt idx="181">
                  <c:v>5275</c:v>
                </c:pt>
                <c:pt idx="182">
                  <c:v>5275</c:v>
                </c:pt>
                <c:pt idx="183">
                  <c:v>5275</c:v>
                </c:pt>
                <c:pt idx="184">
                  <c:v>5275</c:v>
                </c:pt>
                <c:pt idx="185">
                  <c:v>5275</c:v>
                </c:pt>
                <c:pt idx="186">
                  <c:v>5275</c:v>
                </c:pt>
                <c:pt idx="187">
                  <c:v>5275</c:v>
                </c:pt>
                <c:pt idx="188">
                  <c:v>5275</c:v>
                </c:pt>
                <c:pt idx="189">
                  <c:v>5275</c:v>
                </c:pt>
                <c:pt idx="190">
                  <c:v>5275</c:v>
                </c:pt>
                <c:pt idx="191">
                  <c:v>5275</c:v>
                </c:pt>
                <c:pt idx="192">
                  <c:v>5275</c:v>
                </c:pt>
                <c:pt idx="193">
                  <c:v>5275</c:v>
                </c:pt>
                <c:pt idx="194">
                  <c:v>5275</c:v>
                </c:pt>
                <c:pt idx="195">
                  <c:v>5275</c:v>
                </c:pt>
                <c:pt idx="196">
                  <c:v>5275</c:v>
                </c:pt>
                <c:pt idx="197">
                  <c:v>5275</c:v>
                </c:pt>
                <c:pt idx="198">
                  <c:v>5275</c:v>
                </c:pt>
                <c:pt idx="199">
                  <c:v>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7-47BD-809E-C96D953F5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975712"/>
        <c:axId val="1971973632"/>
      </c:scatterChart>
      <c:valAx>
        <c:axId val="11320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73200"/>
        <c:crosses val="autoZero"/>
        <c:crossBetween val="midCat"/>
      </c:valAx>
      <c:valAx>
        <c:axId val="13081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25040"/>
        <c:crosses val="autoZero"/>
        <c:crossBetween val="midCat"/>
      </c:valAx>
      <c:valAx>
        <c:axId val="197197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75712"/>
        <c:crosses val="max"/>
        <c:crossBetween val="midCat"/>
      </c:valAx>
      <c:valAx>
        <c:axId val="197197571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9719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Sheet1!$AN$1</c:f>
              <c:strCache>
                <c:ptCount val="1"/>
                <c:pt idx="0">
                  <c:v>mem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Sheet1!$AM$2:$AM$201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Sheet1!$AN$2:$AN$201</c:f>
              <c:numCache>
                <c:formatCode>#,##0</c:formatCode>
                <c:ptCount val="200"/>
                <c:pt idx="177">
                  <c:v>940290048</c:v>
                </c:pt>
                <c:pt idx="178">
                  <c:v>944267264</c:v>
                </c:pt>
                <c:pt idx="179">
                  <c:v>945471488</c:v>
                </c:pt>
                <c:pt idx="180">
                  <c:v>945410048</c:v>
                </c:pt>
                <c:pt idx="181">
                  <c:v>945119232</c:v>
                </c:pt>
                <c:pt idx="182">
                  <c:v>945381376</c:v>
                </c:pt>
                <c:pt idx="183">
                  <c:v>945278976</c:v>
                </c:pt>
                <c:pt idx="184">
                  <c:v>945176576</c:v>
                </c:pt>
                <c:pt idx="185">
                  <c:v>945332224</c:v>
                </c:pt>
                <c:pt idx="186">
                  <c:v>962105344</c:v>
                </c:pt>
                <c:pt idx="187">
                  <c:v>1168584704</c:v>
                </c:pt>
                <c:pt idx="188">
                  <c:v>1358639104</c:v>
                </c:pt>
                <c:pt idx="189">
                  <c:v>1534013440</c:v>
                </c:pt>
                <c:pt idx="190">
                  <c:v>1643913216</c:v>
                </c:pt>
                <c:pt idx="191">
                  <c:v>1764630528</c:v>
                </c:pt>
                <c:pt idx="192">
                  <c:v>1965981696</c:v>
                </c:pt>
                <c:pt idx="193">
                  <c:v>1974079488</c:v>
                </c:pt>
                <c:pt idx="194">
                  <c:v>1973977088</c:v>
                </c:pt>
                <c:pt idx="195">
                  <c:v>1974161408</c:v>
                </c:pt>
                <c:pt idx="196">
                  <c:v>1974059008</c:v>
                </c:pt>
                <c:pt idx="197">
                  <c:v>1974071296</c:v>
                </c:pt>
                <c:pt idx="198">
                  <c:v>1974865920</c:v>
                </c:pt>
                <c:pt idx="199">
                  <c:v>1975230464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E-4FB8-88BB-3F0C76CC0E70}"/>
            </c:ext>
          </c:extLst>
        </c:ser>
        <c:ser>
          <c:idx val="1"/>
          <c:order val="1"/>
          <c:tx>
            <c:strRef>
              <c:f>Sheet1!$AO$1</c:f>
              <c:strCache>
                <c:ptCount val="1"/>
                <c:pt idx="0">
                  <c:v>allocationSpeed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Sheet1!$AM$2:$AM$201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Sheet1!$AO$2:$AO$201</c:f>
              <c:numCache>
                <c:formatCode>#,##0</c:formatCode>
                <c:ptCount val="200"/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74472</c:v>
                </c:pt>
                <c:pt idx="181">
                  <c:v>74472</c:v>
                </c:pt>
                <c:pt idx="182">
                  <c:v>67944</c:v>
                </c:pt>
                <c:pt idx="183">
                  <c:v>75624</c:v>
                </c:pt>
                <c:pt idx="184">
                  <c:v>75624</c:v>
                </c:pt>
                <c:pt idx="185">
                  <c:v>68568</c:v>
                </c:pt>
                <c:pt idx="186">
                  <c:v>65344</c:v>
                </c:pt>
                <c:pt idx="187">
                  <c:v>81680</c:v>
                </c:pt>
                <c:pt idx="188">
                  <c:v>1440592</c:v>
                </c:pt>
                <c:pt idx="189">
                  <c:v>2574535200</c:v>
                </c:pt>
                <c:pt idx="190">
                  <c:v>611664</c:v>
                </c:pt>
                <c:pt idx="191">
                  <c:v>195568</c:v>
                </c:pt>
                <c:pt idx="192">
                  <c:v>320408</c:v>
                </c:pt>
                <c:pt idx="193">
                  <c:v>320408</c:v>
                </c:pt>
                <c:pt idx="194">
                  <c:v>320408</c:v>
                </c:pt>
                <c:pt idx="195">
                  <c:v>71696</c:v>
                </c:pt>
                <c:pt idx="196">
                  <c:v>71696</c:v>
                </c:pt>
                <c:pt idx="197">
                  <c:v>75888</c:v>
                </c:pt>
                <c:pt idx="198">
                  <c:v>65344</c:v>
                </c:pt>
                <c:pt idx="199">
                  <c:v>68568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1E-4FB8-88BB-3F0C76CC0E70}"/>
            </c:ext>
          </c:extLst>
        </c:ser>
        <c:ser>
          <c:idx val="2"/>
          <c:order val="2"/>
          <c:tx>
            <c:strRef>
              <c:f>Sheet1!$AP$1</c:f>
              <c:strCache>
                <c:ptCount val="1"/>
                <c:pt idx="0">
                  <c:v>totalBytesInHeaps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Sheet1!$AM$2:$AM$201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Sheet1!$AP$2:$AP$201</c:f>
              <c:numCache>
                <c:formatCode>#,##0</c:formatCode>
                <c:ptCount val="200"/>
                <c:pt idx="177">
                  <c:v>-1048576</c:v>
                </c:pt>
                <c:pt idx="178">
                  <c:v>-1048576</c:v>
                </c:pt>
                <c:pt idx="179">
                  <c:v>-1048576</c:v>
                </c:pt>
                <c:pt idx="180">
                  <c:v>23068672</c:v>
                </c:pt>
                <c:pt idx="181">
                  <c:v>23068672</c:v>
                </c:pt>
                <c:pt idx="182">
                  <c:v>28311552</c:v>
                </c:pt>
                <c:pt idx="183">
                  <c:v>16777216</c:v>
                </c:pt>
                <c:pt idx="184">
                  <c:v>16777216</c:v>
                </c:pt>
                <c:pt idx="185">
                  <c:v>22020096</c:v>
                </c:pt>
                <c:pt idx="186">
                  <c:v>27262976</c:v>
                </c:pt>
                <c:pt idx="187">
                  <c:v>204472320</c:v>
                </c:pt>
                <c:pt idx="188">
                  <c:v>393216000</c:v>
                </c:pt>
                <c:pt idx="189">
                  <c:v>527433728</c:v>
                </c:pt>
                <c:pt idx="190">
                  <c:v>480247808</c:v>
                </c:pt>
                <c:pt idx="191">
                  <c:v>697303040</c:v>
                </c:pt>
                <c:pt idx="192">
                  <c:v>691011584</c:v>
                </c:pt>
                <c:pt idx="193">
                  <c:v>691011584</c:v>
                </c:pt>
                <c:pt idx="194">
                  <c:v>691011584</c:v>
                </c:pt>
                <c:pt idx="195">
                  <c:v>718274560</c:v>
                </c:pt>
                <c:pt idx="196">
                  <c:v>718274560</c:v>
                </c:pt>
                <c:pt idx="197">
                  <c:v>723517440</c:v>
                </c:pt>
                <c:pt idx="198">
                  <c:v>729808896</c:v>
                </c:pt>
                <c:pt idx="199">
                  <c:v>717225984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1E-4FB8-88BB-3F0C76CC0E70}"/>
            </c:ext>
          </c:extLst>
        </c:ser>
        <c:ser>
          <c:idx val="5"/>
          <c:order val="3"/>
          <c:tx>
            <c:strRef>
              <c:f>Sheet1!$AQ$1</c:f>
              <c:strCache>
                <c:ptCount val="1"/>
                <c:pt idx="0">
                  <c:v>gen2Size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Sheet1!$AM$2:$AM$201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Sheet1!$AQ$2:$AQ$201</c:f>
              <c:numCache>
                <c:formatCode>#,##0</c:formatCode>
                <c:ptCount val="200"/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5095536</c:v>
                </c:pt>
                <c:pt idx="181">
                  <c:v>5095536</c:v>
                </c:pt>
                <c:pt idx="182">
                  <c:v>5095536</c:v>
                </c:pt>
                <c:pt idx="183">
                  <c:v>5194856</c:v>
                </c:pt>
                <c:pt idx="184">
                  <c:v>5194856</c:v>
                </c:pt>
                <c:pt idx="185">
                  <c:v>5194856</c:v>
                </c:pt>
                <c:pt idx="186">
                  <c:v>5194856</c:v>
                </c:pt>
                <c:pt idx="187">
                  <c:v>183313144</c:v>
                </c:pt>
                <c:pt idx="188">
                  <c:v>333388256</c:v>
                </c:pt>
                <c:pt idx="189">
                  <c:v>474397720</c:v>
                </c:pt>
                <c:pt idx="190">
                  <c:v>581839696</c:v>
                </c:pt>
                <c:pt idx="191">
                  <c:v>647313864</c:v>
                </c:pt>
                <c:pt idx="192">
                  <c:v>878907232</c:v>
                </c:pt>
                <c:pt idx="193">
                  <c:v>878907232</c:v>
                </c:pt>
                <c:pt idx="194">
                  <c:v>878907232</c:v>
                </c:pt>
                <c:pt idx="195">
                  <c:v>878907232</c:v>
                </c:pt>
                <c:pt idx="196">
                  <c:v>878907232</c:v>
                </c:pt>
                <c:pt idx="197">
                  <c:v>878907232</c:v>
                </c:pt>
                <c:pt idx="198">
                  <c:v>878907232</c:v>
                </c:pt>
                <c:pt idx="199">
                  <c:v>878907232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1E-4FB8-88BB-3F0C76CC0E70}"/>
            </c:ext>
          </c:extLst>
        </c:ser>
        <c:ser>
          <c:idx val="6"/>
          <c:order val="4"/>
          <c:tx>
            <c:strRef>
              <c:f>Sheet1!$AR$1</c:f>
              <c:strCache>
                <c:ptCount val="1"/>
                <c:pt idx="0">
                  <c:v>lohSize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Sheet1!$AM$2:$AM$201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Sheet1!$AR$2:$AR$201</c:f>
              <c:numCache>
                <c:formatCode>#,##0</c:formatCode>
                <c:ptCount val="200"/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1698464</c:v>
                </c:pt>
                <c:pt idx="181">
                  <c:v>1698464</c:v>
                </c:pt>
                <c:pt idx="182">
                  <c:v>1698464</c:v>
                </c:pt>
                <c:pt idx="183">
                  <c:v>5892824</c:v>
                </c:pt>
                <c:pt idx="184">
                  <c:v>5892824</c:v>
                </c:pt>
                <c:pt idx="185">
                  <c:v>5892824</c:v>
                </c:pt>
                <c:pt idx="186">
                  <c:v>5892824</c:v>
                </c:pt>
                <c:pt idx="187">
                  <c:v>49287472</c:v>
                </c:pt>
                <c:pt idx="188">
                  <c:v>73222208</c:v>
                </c:pt>
                <c:pt idx="189">
                  <c:v>89370112</c:v>
                </c:pt>
                <c:pt idx="190">
                  <c:v>122856480</c:v>
                </c:pt>
                <c:pt idx="191">
                  <c:v>122856480</c:v>
                </c:pt>
                <c:pt idx="192">
                  <c:v>122856480</c:v>
                </c:pt>
                <c:pt idx="193">
                  <c:v>122856480</c:v>
                </c:pt>
                <c:pt idx="194">
                  <c:v>122856480</c:v>
                </c:pt>
                <c:pt idx="195">
                  <c:v>122856480</c:v>
                </c:pt>
                <c:pt idx="196">
                  <c:v>122856480</c:v>
                </c:pt>
                <c:pt idx="197">
                  <c:v>122856480</c:v>
                </c:pt>
                <c:pt idx="198">
                  <c:v>122856480</c:v>
                </c:pt>
                <c:pt idx="199">
                  <c:v>122856480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1E-4FB8-88BB-3F0C76CC0E70}"/>
            </c:ext>
          </c:extLst>
        </c:ser>
        <c:ser>
          <c:idx val="7"/>
          <c:order val="5"/>
          <c:tx>
            <c:strRef>
              <c:f>Sheet1!$AS$1</c:f>
              <c:strCache>
                <c:ptCount val="1"/>
                <c:pt idx="0">
                  <c:v>freemem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Sheet1!$AM$2:$AM$201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Sheet1!$AS$2:$AS$201</c:f>
              <c:numCache>
                <c:formatCode>#,##0</c:formatCode>
                <c:ptCount val="200"/>
                <c:pt idx="177">
                  <c:v>27666591744</c:v>
                </c:pt>
                <c:pt idx="178">
                  <c:v>27660873728</c:v>
                </c:pt>
                <c:pt idx="179">
                  <c:v>27660988416</c:v>
                </c:pt>
                <c:pt idx="180">
                  <c:v>27660660736</c:v>
                </c:pt>
                <c:pt idx="181">
                  <c:v>27660214272</c:v>
                </c:pt>
                <c:pt idx="182">
                  <c:v>27667415040</c:v>
                </c:pt>
                <c:pt idx="183">
                  <c:v>27667124224</c:v>
                </c:pt>
                <c:pt idx="184">
                  <c:v>27671687168</c:v>
                </c:pt>
                <c:pt idx="185">
                  <c:v>27672547328</c:v>
                </c:pt>
                <c:pt idx="186">
                  <c:v>27898363904</c:v>
                </c:pt>
                <c:pt idx="187">
                  <c:v>27648856064</c:v>
                </c:pt>
                <c:pt idx="188">
                  <c:v>27476594688</c:v>
                </c:pt>
                <c:pt idx="189">
                  <c:v>27309268992</c:v>
                </c:pt>
                <c:pt idx="190">
                  <c:v>27188113408</c:v>
                </c:pt>
                <c:pt idx="191">
                  <c:v>27055644672</c:v>
                </c:pt>
                <c:pt idx="192">
                  <c:v>26842116096</c:v>
                </c:pt>
                <c:pt idx="193">
                  <c:v>26824577024</c:v>
                </c:pt>
                <c:pt idx="194">
                  <c:v>26826035200</c:v>
                </c:pt>
                <c:pt idx="195">
                  <c:v>26825793536</c:v>
                </c:pt>
                <c:pt idx="196">
                  <c:v>26825318400</c:v>
                </c:pt>
                <c:pt idx="197">
                  <c:v>26824970240</c:v>
                </c:pt>
                <c:pt idx="198">
                  <c:v>26825297920</c:v>
                </c:pt>
                <c:pt idx="199">
                  <c:v>26826444800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4-46A3-94D8-EDEAD94D0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796607"/>
        <c:axId val="1456672191"/>
      </c:scatterChart>
      <c:scatterChart>
        <c:scatterStyle val="lineMarker"/>
        <c:varyColors val="0"/>
        <c:ser>
          <c:idx val="8"/>
          <c:order val="6"/>
          <c:tx>
            <c:strRef>
              <c:f>Sheet1!$AT$1</c:f>
              <c:strCache>
                <c:ptCount val="1"/>
                <c:pt idx="0">
                  <c:v>gen2Collections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Sheet1!$AM$2:$AM$201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Sheet1!$AT$2:$AT$201</c:f>
              <c:numCache>
                <c:formatCode>#,##0</c:formatCode>
                <c:ptCount val="200"/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10</c:v>
                </c:pt>
                <c:pt idx="187">
                  <c:v>13</c:v>
                </c:pt>
                <c:pt idx="188">
                  <c:v>15</c:v>
                </c:pt>
                <c:pt idx="189">
                  <c:v>18</c:v>
                </c:pt>
                <c:pt idx="190">
                  <c:v>19</c:v>
                </c:pt>
                <c:pt idx="191">
                  <c:v>21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44-46A3-94D8-EDEAD94D0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180272"/>
        <c:axId val="1308171952"/>
      </c:scatterChart>
      <c:valAx>
        <c:axId val="156179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672191"/>
        <c:crosses val="autoZero"/>
        <c:crossBetween val="midCat"/>
      </c:valAx>
      <c:valAx>
        <c:axId val="14566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796607"/>
        <c:crosses val="autoZero"/>
        <c:crossBetween val="midCat"/>
      </c:valAx>
      <c:valAx>
        <c:axId val="130817195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80272"/>
        <c:crosses val="max"/>
        <c:crossBetween val="midCat"/>
      </c:valAx>
      <c:valAx>
        <c:axId val="130818027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30817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Queue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Sheet1!$BI$1</c:f>
              <c:strCache>
                <c:ptCount val="1"/>
                <c:pt idx="0">
                  <c:v>MainQueue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Sheet1!$BH$2:$BH$201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Sheet1!$BI$2:$BI$201</c:f>
              <c:numCache>
                <c:formatCode>General</c:formatCode>
                <c:ptCount val="200"/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 formatCode="#,##0">
                  <c:v>2228</c:v>
                </c:pt>
                <c:pt idx="188">
                  <c:v>0</c:v>
                </c:pt>
                <c:pt idx="189">
                  <c:v>0</c:v>
                </c:pt>
                <c:pt idx="190">
                  <c:v>59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A-410D-AA21-D328D0F4B25B}"/>
            </c:ext>
          </c:extLst>
        </c:ser>
        <c:ser>
          <c:idx val="1"/>
          <c:order val="1"/>
          <c:tx>
            <c:strRef>
              <c:f>Sheet1!$BJ$1</c:f>
              <c:strCache>
                <c:ptCount val="1"/>
                <c:pt idx="0">
                  <c:v>Monitoring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Sheet1!$BH$2:$BH$201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Sheet1!$BJ$2:$BJ$201</c:f>
              <c:numCache>
                <c:formatCode>General</c:formatCode>
                <c:ptCount val="200"/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A-410D-AA21-D328D0F4B25B}"/>
            </c:ext>
          </c:extLst>
        </c:ser>
        <c:ser>
          <c:idx val="2"/>
          <c:order val="2"/>
          <c:tx>
            <c:strRef>
              <c:f>Sheet1!$BK$1</c:f>
              <c:strCache>
                <c:ptCount val="1"/>
                <c:pt idx="0">
                  <c:v>Chaser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Sheet1!$BH$2:$BH$201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Sheet1!$BK$2:$BK$201</c:f>
              <c:numCache>
                <c:formatCode>General</c:formatCode>
                <c:ptCount val="200"/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9A-410D-AA21-D328D0F4B25B}"/>
            </c:ext>
          </c:extLst>
        </c:ser>
        <c:ser>
          <c:idx val="3"/>
          <c:order val="3"/>
          <c:tx>
            <c:strRef>
              <c:f>Sheet1!$BL$1</c:f>
              <c:strCache>
                <c:ptCount val="1"/>
                <c:pt idx="0">
                  <c:v>Writer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Sheet1!$BH$2:$BH$201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Sheet1!$BL$2:$BL$201</c:f>
              <c:numCache>
                <c:formatCode>General</c:formatCode>
                <c:ptCount val="200"/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9A-410D-AA21-D328D0F4B25B}"/>
            </c:ext>
          </c:extLst>
        </c:ser>
        <c:ser>
          <c:idx val="4"/>
          <c:order val="4"/>
          <c:tx>
            <c:strRef>
              <c:f>Sheet1!$BM$1</c:f>
              <c:strCache>
                <c:ptCount val="1"/>
                <c:pt idx="0">
                  <c:v>IndexCommitter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Sheet1!$BH$2:$BH$201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Sheet1!$BM$2:$BM$201</c:f>
              <c:numCache>
                <c:formatCode>General</c:formatCode>
                <c:ptCount val="200"/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9A-410D-AA21-D328D0F4B25B}"/>
            </c:ext>
          </c:extLst>
        </c:ser>
        <c:ser>
          <c:idx val="5"/>
          <c:order val="5"/>
          <c:tx>
            <c:strRef>
              <c:f>Sheet1!$BN$1</c:f>
              <c:strCache>
                <c:ptCount val="1"/>
                <c:pt idx="0">
                  <c:v>Workers Max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Sheet1!$BH$2:$BH$201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Sheet1!$BN$2:$BN$201</c:f>
              <c:numCache>
                <c:formatCode>General</c:formatCode>
                <c:ptCount val="200"/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C9D9-4C59-A7C8-720A7B25D5DB}"/>
            </c:ext>
          </c:extLst>
        </c:ser>
        <c:ser>
          <c:idx val="6"/>
          <c:order val="6"/>
          <c:tx>
            <c:strRef>
              <c:f>Sheet1!$BO$1</c:f>
              <c:strCache>
                <c:ptCount val="1"/>
                <c:pt idx="0">
                  <c:v>Readers Max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Sheet1!$BH$2:$BH$201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Sheet1!$BO$2:$BO$201</c:f>
              <c:numCache>
                <c:formatCode>General</c:formatCode>
                <c:ptCount val="200"/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22</c:v>
                </c:pt>
                <c:pt idx="188">
                  <c:v>111</c:v>
                </c:pt>
                <c:pt idx="189">
                  <c:v>0</c:v>
                </c:pt>
                <c:pt idx="190">
                  <c:v>13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C9D9-4C59-A7C8-720A7B25D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109263"/>
        <c:axId val="1931812687"/>
      </c:scatterChart>
      <c:valAx>
        <c:axId val="182910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12687"/>
        <c:crosses val="autoZero"/>
        <c:crossBetween val="midCat"/>
      </c:valAx>
      <c:valAx>
        <c:axId val="19318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0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Timestamp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timestamp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5</c:v>
                </c:pt>
                <c:pt idx="183">
                  <c:v>6</c:v>
                </c:pt>
                <c:pt idx="184">
                  <c:v>7</c:v>
                </c:pt>
                <c:pt idx="185">
                  <c:v>8</c:v>
                </c:pt>
                <c:pt idx="186">
                  <c:v>9</c:v>
                </c:pt>
                <c:pt idx="187">
                  <c:v>10</c:v>
                </c:pt>
                <c:pt idx="188">
                  <c:v>11</c:v>
                </c:pt>
                <c:pt idx="189">
                  <c:v>12</c:v>
                </c:pt>
                <c:pt idx="190">
                  <c:v>13</c:v>
                </c:pt>
                <c:pt idx="191">
                  <c:v>14</c:v>
                </c:pt>
                <c:pt idx="192">
                  <c:v>15</c:v>
                </c:pt>
                <c:pt idx="193">
                  <c:v>16</c:v>
                </c:pt>
                <c:pt idx="194">
                  <c:v>17</c:v>
                </c:pt>
                <c:pt idx="195">
                  <c:v>18</c:v>
                </c:pt>
                <c:pt idx="196">
                  <c:v>19</c:v>
                </c:pt>
                <c:pt idx="197">
                  <c:v>20</c:v>
                </c:pt>
                <c:pt idx="198">
                  <c:v>21</c:v>
                </c:pt>
                <c:pt idx="199">
                  <c:v>22</c:v>
                </c:pt>
              </c:numCache>
            </c:numRef>
          </c:xVal>
          <c:yVal>
            <c:numRef>
              <c:f>Sheet1!$B$2:$B$201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A-434E-980B-6A2CEEBD1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970400"/>
        <c:axId val="1860363360"/>
      </c:scatterChart>
      <c:valAx>
        <c:axId val="15969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363360"/>
        <c:crosses val="autoZero"/>
        <c:crossBetween val="midCat"/>
      </c:valAx>
      <c:valAx>
        <c:axId val="18603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Sheet1!$AW$1</c:f>
              <c:strCache>
                <c:ptCount val="1"/>
                <c:pt idx="0">
                  <c:v>MainQueue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Sheet1!$AV$2:$AV$201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Sheet1!$AW$2:$AW$201</c:f>
              <c:numCache>
                <c:formatCode>General</c:formatCode>
                <c:ptCount val="200"/>
                <c:pt idx="177">
                  <c:v>0.29999999999999716</c:v>
                </c:pt>
                <c:pt idx="178">
                  <c:v>3.0000000000001137E-2</c:v>
                </c:pt>
                <c:pt idx="179">
                  <c:v>1.0000000000005116E-2</c:v>
                </c:pt>
                <c:pt idx="180">
                  <c:v>1.0000000000005116E-2</c:v>
                </c:pt>
                <c:pt idx="181">
                  <c:v>1.0000000000005116E-2</c:v>
                </c:pt>
                <c:pt idx="182">
                  <c:v>1.0000000000005116E-2</c:v>
                </c:pt>
                <c:pt idx="183">
                  <c:v>1.9999999999996021E-2</c:v>
                </c:pt>
                <c:pt idx="184">
                  <c:v>1.0000000000005116E-2</c:v>
                </c:pt>
                <c:pt idx="185">
                  <c:v>1.9999999999996021E-2</c:v>
                </c:pt>
                <c:pt idx="186">
                  <c:v>30.97</c:v>
                </c:pt>
                <c:pt idx="187">
                  <c:v>31.11</c:v>
                </c:pt>
                <c:pt idx="188">
                  <c:v>32.900000000000006</c:v>
                </c:pt>
                <c:pt idx="189">
                  <c:v>28.260000000000005</c:v>
                </c:pt>
                <c:pt idx="190">
                  <c:v>30.58</c:v>
                </c:pt>
                <c:pt idx="191">
                  <c:v>30.769999999999996</c:v>
                </c:pt>
                <c:pt idx="192">
                  <c:v>30.680000000000007</c:v>
                </c:pt>
                <c:pt idx="193">
                  <c:v>2.6500000000000057</c:v>
                </c:pt>
                <c:pt idx="194">
                  <c:v>1.9999999999996021E-2</c:v>
                </c:pt>
                <c:pt idx="195">
                  <c:v>1.9999999999996021E-2</c:v>
                </c:pt>
                <c:pt idx="196">
                  <c:v>1.9999999999996021E-2</c:v>
                </c:pt>
                <c:pt idx="197">
                  <c:v>1.0000000000005116E-2</c:v>
                </c:pt>
                <c:pt idx="198">
                  <c:v>1.0000000000005116E-2</c:v>
                </c:pt>
                <c:pt idx="199">
                  <c:v>1.9999999999996021E-2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3-4DFF-8B5A-4C79916D43E8}"/>
            </c:ext>
          </c:extLst>
        </c:ser>
        <c:ser>
          <c:idx val="1"/>
          <c:order val="1"/>
          <c:tx>
            <c:strRef>
              <c:f>Sheet1!$AX$1</c:f>
              <c:strCache>
                <c:ptCount val="1"/>
                <c:pt idx="0">
                  <c:v>Monitoring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Sheet1!$AV$2:$AV$201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Sheet1!$AX$2:$AX$201</c:f>
              <c:numCache>
                <c:formatCode>General</c:formatCode>
                <c:ptCount val="200"/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03-4DFF-8B5A-4C79916D43E8}"/>
            </c:ext>
          </c:extLst>
        </c:ser>
        <c:ser>
          <c:idx val="2"/>
          <c:order val="2"/>
          <c:tx>
            <c:strRef>
              <c:f>Sheet1!$AY$1</c:f>
              <c:strCache>
                <c:ptCount val="1"/>
                <c:pt idx="0">
                  <c:v>Chaser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Sheet1!$AV$2:$AV$201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Sheet1!$AY$2:$AY$201</c:f>
              <c:numCache>
                <c:formatCode>General</c:formatCode>
                <c:ptCount val="200"/>
                <c:pt idx="177">
                  <c:v>4.0000000000006253E-2</c:v>
                </c:pt>
                <c:pt idx="178">
                  <c:v>1.0000000000005116E-2</c:v>
                </c:pt>
                <c:pt idx="179">
                  <c:v>1.0000000000005116E-2</c:v>
                </c:pt>
                <c:pt idx="180">
                  <c:v>1.0000000000005116E-2</c:v>
                </c:pt>
                <c:pt idx="181">
                  <c:v>1.0000000000005116E-2</c:v>
                </c:pt>
                <c:pt idx="182">
                  <c:v>1.0000000000005116E-2</c:v>
                </c:pt>
                <c:pt idx="183">
                  <c:v>1.0000000000005116E-2</c:v>
                </c:pt>
                <c:pt idx="184">
                  <c:v>1.0000000000005116E-2</c:v>
                </c:pt>
                <c:pt idx="185">
                  <c:v>1.0000000000005116E-2</c:v>
                </c:pt>
                <c:pt idx="186">
                  <c:v>17.849999999999994</c:v>
                </c:pt>
                <c:pt idx="187">
                  <c:v>20.090000000000003</c:v>
                </c:pt>
                <c:pt idx="188">
                  <c:v>21.930000000000007</c:v>
                </c:pt>
                <c:pt idx="189">
                  <c:v>17.099999999999994</c:v>
                </c:pt>
                <c:pt idx="190">
                  <c:v>17.97</c:v>
                </c:pt>
                <c:pt idx="191">
                  <c:v>17.209999999999994</c:v>
                </c:pt>
                <c:pt idx="192">
                  <c:v>15.329999999999998</c:v>
                </c:pt>
                <c:pt idx="193">
                  <c:v>1.9699999999999989</c:v>
                </c:pt>
                <c:pt idx="194">
                  <c:v>1.0000000000005116E-2</c:v>
                </c:pt>
                <c:pt idx="195">
                  <c:v>1.0000000000005116E-2</c:v>
                </c:pt>
                <c:pt idx="196">
                  <c:v>1.0000000000005116E-2</c:v>
                </c:pt>
                <c:pt idx="197">
                  <c:v>1.0000000000005116E-2</c:v>
                </c:pt>
                <c:pt idx="198">
                  <c:v>1.0000000000005116E-2</c:v>
                </c:pt>
                <c:pt idx="199">
                  <c:v>1.0000000000005116E-2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03-4DFF-8B5A-4C79916D43E8}"/>
            </c:ext>
          </c:extLst>
        </c:ser>
        <c:ser>
          <c:idx val="3"/>
          <c:order val="3"/>
          <c:tx>
            <c:strRef>
              <c:f>Sheet1!$AZ$1</c:f>
              <c:strCache>
                <c:ptCount val="1"/>
                <c:pt idx="0">
                  <c:v>Writer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Sheet1!$AV$2:$AV$201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Sheet1!$AZ$2:$AZ$201</c:f>
              <c:numCache>
                <c:formatCode>General</c:formatCode>
                <c:ptCount val="200"/>
                <c:pt idx="177">
                  <c:v>0.12999999999999545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30.430000000000007</c:v>
                </c:pt>
                <c:pt idx="187">
                  <c:v>34.569999999999993</c:v>
                </c:pt>
                <c:pt idx="188">
                  <c:v>36.619999999999997</c:v>
                </c:pt>
                <c:pt idx="189">
                  <c:v>29.840000000000003</c:v>
                </c:pt>
                <c:pt idx="190">
                  <c:v>31.92</c:v>
                </c:pt>
                <c:pt idx="191">
                  <c:v>30</c:v>
                </c:pt>
                <c:pt idx="192">
                  <c:v>29.019999999999996</c:v>
                </c:pt>
                <c:pt idx="193">
                  <c:v>3.3700000000000045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03-4DFF-8B5A-4C79916D43E8}"/>
            </c:ext>
          </c:extLst>
        </c:ser>
        <c:ser>
          <c:idx val="4"/>
          <c:order val="4"/>
          <c:tx>
            <c:strRef>
              <c:f>Sheet1!$BA$1</c:f>
              <c:strCache>
                <c:ptCount val="1"/>
                <c:pt idx="0">
                  <c:v>IndexCommitter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Sheet1!$AV$2:$AV$201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Sheet1!$BA$2:$BA$201</c:f>
              <c:numCache>
                <c:formatCode>General</c:formatCode>
                <c:ptCount val="200"/>
                <c:pt idx="177">
                  <c:v>3.0000000000001137E-2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7.3100000000000023</c:v>
                </c:pt>
                <c:pt idx="187">
                  <c:v>5.2999999999999972</c:v>
                </c:pt>
                <c:pt idx="188">
                  <c:v>6.6800000000000068</c:v>
                </c:pt>
                <c:pt idx="189">
                  <c:v>5.0400000000000063</c:v>
                </c:pt>
                <c:pt idx="190">
                  <c:v>5.5900000000000034</c:v>
                </c:pt>
                <c:pt idx="191">
                  <c:v>6.4399999999999977</c:v>
                </c:pt>
                <c:pt idx="192">
                  <c:v>5.230000000000004</c:v>
                </c:pt>
                <c:pt idx="193">
                  <c:v>0.48999999999999488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03-4DFF-8B5A-4C79916D43E8}"/>
            </c:ext>
          </c:extLst>
        </c:ser>
        <c:ser>
          <c:idx val="5"/>
          <c:order val="5"/>
          <c:tx>
            <c:strRef>
              <c:f>Sheet1!$BB$1</c:f>
              <c:strCache>
                <c:ptCount val="1"/>
                <c:pt idx="0">
                  <c:v>Workers Max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Sheet1!$AV$2:$AV$201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Sheet1!$BB$2:$BB$201</c:f>
              <c:numCache>
                <c:formatCode>General</c:formatCode>
                <c:ptCount val="200"/>
                <c:pt idx="177">
                  <c:v>0.29999999999999716</c:v>
                </c:pt>
                <c:pt idx="178">
                  <c:v>1.0000000000005116E-2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3.0100000000000051</c:v>
                </c:pt>
                <c:pt idx="187">
                  <c:v>3.0799999999999983</c:v>
                </c:pt>
                <c:pt idx="188">
                  <c:v>3.75</c:v>
                </c:pt>
                <c:pt idx="189">
                  <c:v>2.9399999999999977</c:v>
                </c:pt>
                <c:pt idx="190">
                  <c:v>2.9099999999999966</c:v>
                </c:pt>
                <c:pt idx="191">
                  <c:v>4</c:v>
                </c:pt>
                <c:pt idx="192">
                  <c:v>3.2900000000000063</c:v>
                </c:pt>
                <c:pt idx="193">
                  <c:v>0.54000000000000625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1.0000000000005116E-2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03-4DFF-8B5A-4C79916D43E8}"/>
            </c:ext>
          </c:extLst>
        </c:ser>
        <c:ser>
          <c:idx val="6"/>
          <c:order val="6"/>
          <c:tx>
            <c:strRef>
              <c:f>Sheet1!$BC$1</c:f>
              <c:strCache>
                <c:ptCount val="1"/>
                <c:pt idx="0">
                  <c:v>Readers Max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Sheet1!$AV$2:$AV$201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Sheet1!$BC$2:$BC$201</c:f>
              <c:numCache>
                <c:formatCode>General</c:formatCode>
                <c:ptCount val="200"/>
                <c:pt idx="177">
                  <c:v>0.15000000000000568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31.989999999999995</c:v>
                </c:pt>
                <c:pt idx="187">
                  <c:v>27.650000000000006</c:v>
                </c:pt>
                <c:pt idx="188">
                  <c:v>23.159999999999997</c:v>
                </c:pt>
                <c:pt idx="189">
                  <c:v>19.900000000000006</c:v>
                </c:pt>
                <c:pt idx="190">
                  <c:v>19.700000000000003</c:v>
                </c:pt>
                <c:pt idx="191">
                  <c:v>17.200000000000003</c:v>
                </c:pt>
                <c:pt idx="192">
                  <c:v>14.730000000000004</c:v>
                </c:pt>
                <c:pt idx="193">
                  <c:v>1.6299999999999955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03-4DFF-8B5A-4C79916D43E8}"/>
            </c:ext>
          </c:extLst>
        </c:ser>
        <c:ser>
          <c:idx val="7"/>
          <c:order val="7"/>
          <c:tx>
            <c:strRef>
              <c:f>Sheet1!$BD$1</c:f>
              <c:strCache>
                <c:ptCount val="1"/>
                <c:pt idx="0">
                  <c:v>sys cpu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Sheet1!$AV$2:$AV$201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Sheet1!$BD$2:$BD$201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03-4DFF-8B5A-4C79916D43E8}"/>
            </c:ext>
          </c:extLst>
        </c:ser>
        <c:ser>
          <c:idx val="9"/>
          <c:order val="9"/>
          <c:tx>
            <c:strRef>
              <c:f>Sheet1!$BF$1</c:f>
              <c:strCache>
                <c:ptCount val="1"/>
                <c:pt idx="0">
                  <c:v>gc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Sheet1!$AV$2:$AV$201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Sheet1!$BF$2:$BF$201</c:f>
              <c:numCache>
                <c:formatCode>General</c:formatCode>
                <c:ptCount val="200"/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28</c:v>
                </c:pt>
                <c:pt idx="188">
                  <c:v>17</c:v>
                </c:pt>
                <c:pt idx="189">
                  <c:v>11</c:v>
                </c:pt>
                <c:pt idx="190">
                  <c:v>34</c:v>
                </c:pt>
                <c:pt idx="191">
                  <c:v>20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903-4DFF-8B5A-4C79916D4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010240"/>
        <c:axId val="1370578400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Sheet1!$BE$1</c15:sqref>
                        </c15:formulaRef>
                      </c:ext>
                    </c:extLst>
                    <c:strCache>
                      <c:ptCount val="1"/>
                      <c:pt idx="0">
                        <c:v>proc cpu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Sheet1!$AV$2:$AV$201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  <c:pt idx="177">
                        <c:v>44501.541215277779</c:v>
                      </c:pt>
                      <c:pt idx="178">
                        <c:v>44501.541562500002</c:v>
                      </c:pt>
                      <c:pt idx="179">
                        <c:v>44501.541909722226</c:v>
                      </c:pt>
                      <c:pt idx="180">
                        <c:v>44501.542256944442</c:v>
                      </c:pt>
                      <c:pt idx="181">
                        <c:v>44501.542604166665</c:v>
                      </c:pt>
                      <c:pt idx="182">
                        <c:v>44501.542951388888</c:v>
                      </c:pt>
                      <c:pt idx="183">
                        <c:v>44501.543298611112</c:v>
                      </c:pt>
                      <c:pt idx="184">
                        <c:v>44501.543645833335</c:v>
                      </c:pt>
                      <c:pt idx="185">
                        <c:v>44501.543993055559</c:v>
                      </c:pt>
                      <c:pt idx="186">
                        <c:v>44501.544340277775</c:v>
                      </c:pt>
                      <c:pt idx="187">
                        <c:v>44501.544687499998</c:v>
                      </c:pt>
                      <c:pt idx="188">
                        <c:v>44501.545034722221</c:v>
                      </c:pt>
                      <c:pt idx="189">
                        <c:v>44501.545381944445</c:v>
                      </c:pt>
                      <c:pt idx="190">
                        <c:v>44501.545729166668</c:v>
                      </c:pt>
                      <c:pt idx="191">
                        <c:v>44501.546076388891</c:v>
                      </c:pt>
                      <c:pt idx="192">
                        <c:v>44501.546423611115</c:v>
                      </c:pt>
                      <c:pt idx="193">
                        <c:v>44501.546770833331</c:v>
                      </c:pt>
                      <c:pt idx="194">
                        <c:v>44501.547118055554</c:v>
                      </c:pt>
                      <c:pt idx="195">
                        <c:v>44501.547465277778</c:v>
                      </c:pt>
                      <c:pt idx="196">
                        <c:v>44501.547812500001</c:v>
                      </c:pt>
                      <c:pt idx="197">
                        <c:v>44501.548159722224</c:v>
                      </c:pt>
                      <c:pt idx="198">
                        <c:v>44501.548506944448</c:v>
                      </c:pt>
                      <c:pt idx="199">
                        <c:v>44501.548854166664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Sheet1!$BE$2:$BE$201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177">
                        <c:v>-1</c:v>
                      </c:pt>
                      <c:pt idx="178">
                        <c:v>-1</c:v>
                      </c:pt>
                      <c:pt idx="179">
                        <c:v>-1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8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47</c:v>
                      </c:pt>
                      <c:pt idx="189">
                        <c:v>40</c:v>
                      </c:pt>
                      <c:pt idx="190">
                        <c:v>41</c:v>
                      </c:pt>
                      <c:pt idx="191">
                        <c:v>38</c:v>
                      </c:pt>
                      <c:pt idx="192">
                        <c:v>35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6</c:v>
                      </c:pt>
                      <c:pt idx="1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903-4DFF-8B5A-4C79916D43E8}"/>
                  </c:ext>
                </c:extLst>
              </c15:ser>
            </c15:filteredScatterSeries>
          </c:ext>
        </c:extLst>
      </c:scatterChart>
      <c:valAx>
        <c:axId val="113201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78400"/>
        <c:crosses val="autoZero"/>
        <c:crossBetween val="midCat"/>
      </c:valAx>
      <c:valAx>
        <c:axId val="1370578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1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ms/message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Sheet1!$BR$1</c:f>
              <c:strCache>
                <c:ptCount val="1"/>
                <c:pt idx="0">
                  <c:v>MainQueue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Sheet1!$BQ$2:$BQ$201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Sheet1!$BR$2:$BR$201</c:f>
              <c:numCache>
                <c:formatCode>_-* #,##0_-;\-* #,##0_-;_-* "-"??_-;_-@_-</c:formatCode>
                <c:ptCount val="200"/>
                <c:pt idx="177">
                  <c:v>0.181267886178861</c:v>
                </c:pt>
                <c:pt idx="178">
                  <c:v>1.590426716141E-2</c:v>
                </c:pt>
                <c:pt idx="179">
                  <c:v>7.5683241252301999E-3</c:v>
                </c:pt>
                <c:pt idx="180">
                  <c:v>7.6837638376383698E-3</c:v>
                </c:pt>
                <c:pt idx="181">
                  <c:v>7.4003696857670902E-3</c:v>
                </c:pt>
                <c:pt idx="182">
                  <c:v>7.7196721311475402E-3</c:v>
                </c:pt>
                <c:pt idx="183">
                  <c:v>8.3673249551166895E-3</c:v>
                </c:pt>
                <c:pt idx="184">
                  <c:v>7.3083333333333299E-3</c:v>
                </c:pt>
                <c:pt idx="185">
                  <c:v>8.6783733826247701E-3</c:v>
                </c:pt>
                <c:pt idx="186">
                  <c:v>9.1486938990872606E-3</c:v>
                </c:pt>
                <c:pt idx="187">
                  <c:v>8.2986928696974997E-3</c:v>
                </c:pt>
                <c:pt idx="188">
                  <c:v>8.1814729857348709E-3</c:v>
                </c:pt>
                <c:pt idx="189">
                  <c:v>7.7609111460945597E-3</c:v>
                </c:pt>
                <c:pt idx="190">
                  <c:v>7.6577885351762198E-3</c:v>
                </c:pt>
                <c:pt idx="191">
                  <c:v>7.6679069952839901E-3</c:v>
                </c:pt>
                <c:pt idx="192">
                  <c:v>7.5738627928907997E-3</c:v>
                </c:pt>
                <c:pt idx="193">
                  <c:v>5.6820572726882998E-3</c:v>
                </c:pt>
                <c:pt idx="194">
                  <c:v>8.3877959927140203E-3</c:v>
                </c:pt>
                <c:pt idx="195">
                  <c:v>8.2856353591160194E-3</c:v>
                </c:pt>
                <c:pt idx="196">
                  <c:v>8.4958105646630207E-3</c:v>
                </c:pt>
                <c:pt idx="197">
                  <c:v>7.9564899451553903E-3</c:v>
                </c:pt>
                <c:pt idx="198">
                  <c:v>8.1789090909090909E-3</c:v>
                </c:pt>
                <c:pt idx="199">
                  <c:v>1.34243396226415E-2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C-4580-BD80-FFE96A6F9AED}"/>
            </c:ext>
          </c:extLst>
        </c:ser>
        <c:ser>
          <c:idx val="1"/>
          <c:order val="1"/>
          <c:tx>
            <c:strRef>
              <c:f>Sheet1!$BS$1</c:f>
              <c:strCache>
                <c:ptCount val="1"/>
                <c:pt idx="0">
                  <c:v>Monitoring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Sheet1!$BQ$2:$BQ$201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Sheet1!$BS$2:$BS$201</c:f>
              <c:numCache>
                <c:formatCode>_-* #,##0_-;\-* #,##0_-;_-* "-"??_-;_-@_-</c:formatCode>
                <c:ptCount val="200"/>
                <c:pt idx="177">
                  <c:v>4.7899999999999998E-2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C-4580-BD80-FFE96A6F9AED}"/>
            </c:ext>
          </c:extLst>
        </c:ser>
        <c:ser>
          <c:idx val="2"/>
          <c:order val="2"/>
          <c:tx>
            <c:strRef>
              <c:f>Sheet1!$BT$1</c:f>
              <c:strCache>
                <c:ptCount val="1"/>
                <c:pt idx="0">
                  <c:v>Chaser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Sheet1!$BQ$2:$BQ$201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Sheet1!$BT$2:$BT$201</c:f>
              <c:numCache>
                <c:formatCode>_-* #,##0_-;\-* #,##0_-;_-* "-"??_-;_-@_-</c:formatCode>
                <c:ptCount val="200"/>
                <c:pt idx="177">
                  <c:v>7.0629290617848896E-3</c:v>
                </c:pt>
                <c:pt idx="178">
                  <c:v>6.8585824655693602E-4</c:v>
                </c:pt>
                <c:pt idx="179">
                  <c:v>5.4548809124454795E-4</c:v>
                </c:pt>
                <c:pt idx="180">
                  <c:v>5.1667225763166701E-4</c:v>
                </c:pt>
                <c:pt idx="181">
                  <c:v>5.61670020120724E-4</c:v>
                </c:pt>
                <c:pt idx="182">
                  <c:v>5.5051995974505195E-4</c:v>
                </c:pt>
                <c:pt idx="183">
                  <c:v>5.4329309188464099E-4</c:v>
                </c:pt>
                <c:pt idx="184">
                  <c:v>5.5010067114093903E-4</c:v>
                </c:pt>
                <c:pt idx="185">
                  <c:v>5.66152297886615E-4</c:v>
                </c:pt>
                <c:pt idx="186">
                  <c:v>4.1922761509552098E-2</c:v>
                </c:pt>
                <c:pt idx="187">
                  <c:v>4.25657041826061E-2</c:v>
                </c:pt>
                <c:pt idx="188">
                  <c:v>4.3685502620927602E-2</c:v>
                </c:pt>
                <c:pt idx="189">
                  <c:v>3.7361666739488202E-2</c:v>
                </c:pt>
                <c:pt idx="190">
                  <c:v>3.5916072556988601E-2</c:v>
                </c:pt>
                <c:pt idx="191">
                  <c:v>3.4251219237222297E-2</c:v>
                </c:pt>
                <c:pt idx="192">
                  <c:v>3.02275898561775E-2</c:v>
                </c:pt>
                <c:pt idx="193">
                  <c:v>2.9328059879643899E-2</c:v>
                </c:pt>
                <c:pt idx="194">
                  <c:v>5.2324723247232396E-4</c:v>
                </c:pt>
                <c:pt idx="195">
                  <c:v>5.2650117410265001E-4</c:v>
                </c:pt>
                <c:pt idx="196">
                  <c:v>5.4401207648440103E-4</c:v>
                </c:pt>
                <c:pt idx="197">
                  <c:v>5.7010067114093897E-4</c:v>
                </c:pt>
                <c:pt idx="198">
                  <c:v>5.6505700871897996E-4</c:v>
                </c:pt>
                <c:pt idx="199">
                  <c:v>5.4666219389466601E-4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C-4580-BD80-FFE96A6F9AED}"/>
            </c:ext>
          </c:extLst>
        </c:ser>
        <c:ser>
          <c:idx val="3"/>
          <c:order val="3"/>
          <c:tx>
            <c:strRef>
              <c:f>Sheet1!$BU$1</c:f>
              <c:strCache>
                <c:ptCount val="1"/>
                <c:pt idx="0">
                  <c:v>Writer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Sheet1!$BQ$2:$BQ$201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Sheet1!$BU$2:$BU$201</c:f>
              <c:numCache>
                <c:formatCode>_-* #,##0_-;\-* #,##0_-;_-* "-"??_-;_-@_-</c:formatCode>
                <c:ptCount val="200"/>
                <c:pt idx="177">
                  <c:v>5.4902857142857098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7.3734744051561205E-2</c:v>
                </c:pt>
                <c:pt idx="187">
                  <c:v>7.5488898506029703E-2</c:v>
                </c:pt>
                <c:pt idx="188">
                  <c:v>7.5072157647444404E-2</c:v>
                </c:pt>
                <c:pt idx="189">
                  <c:v>6.7069590389238806E-2</c:v>
                </c:pt>
                <c:pt idx="190">
                  <c:v>6.5535488544036902E-2</c:v>
                </c:pt>
                <c:pt idx="191">
                  <c:v>6.1217008181391502E-2</c:v>
                </c:pt>
                <c:pt idx="192">
                  <c:v>5.8684644212427799E-2</c:v>
                </c:pt>
                <c:pt idx="193">
                  <c:v>5.93718812463256E-2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5C-4580-BD80-FFE96A6F9AED}"/>
            </c:ext>
          </c:extLst>
        </c:ser>
        <c:ser>
          <c:idx val="4"/>
          <c:order val="4"/>
          <c:tx>
            <c:strRef>
              <c:f>Sheet1!$BV$1</c:f>
              <c:strCache>
                <c:ptCount val="1"/>
                <c:pt idx="0">
                  <c:v>IndexCommitter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Sheet1!$BQ$2:$BQ$201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Sheet1!$BV$2:$BV$201</c:f>
              <c:numCache>
                <c:formatCode>_-* #,##0_-;\-* #,##0_-;_-* "-"??_-;_-@_-</c:formatCode>
                <c:ptCount val="200"/>
                <c:pt idx="177">
                  <c:v>5.0381999999999998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1.77143949795661E-2</c:v>
                </c:pt>
                <c:pt idx="187">
                  <c:v>1.16352034070405E-2</c:v>
                </c:pt>
                <c:pt idx="188">
                  <c:v>1.36325683580465E-2</c:v>
                </c:pt>
                <c:pt idx="189">
                  <c:v>1.13339369972587E-2</c:v>
                </c:pt>
                <c:pt idx="190">
                  <c:v>1.1478900254880599E-2</c:v>
                </c:pt>
                <c:pt idx="191">
                  <c:v>1.3151714827837099E-2</c:v>
                </c:pt>
                <c:pt idx="192">
                  <c:v>1.05763879995416E-2</c:v>
                </c:pt>
                <c:pt idx="193">
                  <c:v>8.6570723104056405E-3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5C-4580-BD80-FFE96A6F9AED}"/>
            </c:ext>
          </c:extLst>
        </c:ser>
        <c:ser>
          <c:idx val="5"/>
          <c:order val="5"/>
          <c:tx>
            <c:strRef>
              <c:f>Sheet1!$BW$1</c:f>
              <c:strCache>
                <c:ptCount val="1"/>
                <c:pt idx="0">
                  <c:v>Workers Max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Sheet1!$BQ$2:$BQ$201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Sheet1!$BW$2:$BW$201</c:f>
              <c:numCache>
                <c:formatCode>_-* #,##0_-;\-* #,##0_-;_-* "-"??_-;_-@_-</c:formatCode>
                <c:ptCount val="200"/>
                <c:pt idx="177">
                  <c:v>10.0880444444444</c:v>
                </c:pt>
                <c:pt idx="178">
                  <c:v>0.234633333333333</c:v>
                </c:pt>
                <c:pt idx="179">
                  <c:v>5.91E-2</c:v>
                </c:pt>
                <c:pt idx="180">
                  <c:v>5.2041666666666597E-2</c:v>
                </c:pt>
                <c:pt idx="181">
                  <c:v>5.83272727272727E-2</c:v>
                </c:pt>
                <c:pt idx="182">
                  <c:v>6.2745454545454493E-2</c:v>
                </c:pt>
                <c:pt idx="183">
                  <c:v>5.9508333333333302E-2</c:v>
                </c:pt>
                <c:pt idx="184">
                  <c:v>6.1416666666666599E-2</c:v>
                </c:pt>
                <c:pt idx="185">
                  <c:v>5.9699999999999899E-2</c:v>
                </c:pt>
                <c:pt idx="186">
                  <c:v>0.110052452233175</c:v>
                </c:pt>
                <c:pt idx="187">
                  <c:v>0.68490909090909002</c:v>
                </c:pt>
                <c:pt idx="188">
                  <c:v>0.114442784604448</c:v>
                </c:pt>
                <c:pt idx="189">
                  <c:v>0.10424624926166499</c:v>
                </c:pt>
                <c:pt idx="190">
                  <c:v>9.3291302489582201E-2</c:v>
                </c:pt>
                <c:pt idx="191">
                  <c:v>0.134842391914654</c:v>
                </c:pt>
                <c:pt idx="192">
                  <c:v>0.64314166666666595</c:v>
                </c:pt>
                <c:pt idx="193">
                  <c:v>0.14351305114638399</c:v>
                </c:pt>
                <c:pt idx="194">
                  <c:v>5.4649999999999997E-2</c:v>
                </c:pt>
                <c:pt idx="195">
                  <c:v>4.5066666666666602E-2</c:v>
                </c:pt>
                <c:pt idx="196">
                  <c:v>6.4791666666666595E-2</c:v>
                </c:pt>
                <c:pt idx="197">
                  <c:v>6.7824999999999996E-2</c:v>
                </c:pt>
                <c:pt idx="198">
                  <c:v>8.165E-2</c:v>
                </c:pt>
                <c:pt idx="199">
                  <c:v>0.21663636363636299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5C-4580-BD80-FFE96A6F9AED}"/>
            </c:ext>
          </c:extLst>
        </c:ser>
        <c:ser>
          <c:idx val="6"/>
          <c:order val="6"/>
          <c:tx>
            <c:strRef>
              <c:f>Sheet1!$BX$1</c:f>
              <c:strCache>
                <c:ptCount val="1"/>
                <c:pt idx="0">
                  <c:v>Readers Max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Sheet1!$BQ$2:$BQ$201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Sheet1!$BX$2:$BX$201</c:f>
              <c:numCache>
                <c:formatCode>_-* #,##0_-;\-* #,##0_-;_-* "-"??_-;_-@_-</c:formatCode>
                <c:ptCount val="200"/>
                <c:pt idx="177">
                  <c:v>20.590699999999998</c:v>
                </c:pt>
                <c:pt idx="178">
                  <c:v>2.5499999999999998E-2</c:v>
                </c:pt>
                <c:pt idx="179">
                  <c:v>1.9349999999999999E-2</c:v>
                </c:pt>
                <c:pt idx="180">
                  <c:v>3.7199999999999997E-2</c:v>
                </c:pt>
                <c:pt idx="181">
                  <c:v>2.4899999999999999E-2</c:v>
                </c:pt>
                <c:pt idx="182">
                  <c:v>2.5649999999999999E-2</c:v>
                </c:pt>
                <c:pt idx="183">
                  <c:v>2.1850000000000001E-2</c:v>
                </c:pt>
                <c:pt idx="184">
                  <c:v>2.215E-2</c:v>
                </c:pt>
                <c:pt idx="185">
                  <c:v>1.8849999999999999E-2</c:v>
                </c:pt>
                <c:pt idx="186">
                  <c:v>1.2402047545219601</c:v>
                </c:pt>
                <c:pt idx="187">
                  <c:v>0.96290487125956803</c:v>
                </c:pt>
                <c:pt idx="188">
                  <c:v>0.75223363616699102</c:v>
                </c:pt>
                <c:pt idx="189">
                  <c:v>0.72498149362477204</c:v>
                </c:pt>
                <c:pt idx="190">
                  <c:v>0.64726014429383405</c:v>
                </c:pt>
                <c:pt idx="191">
                  <c:v>0.56139647557924499</c:v>
                </c:pt>
                <c:pt idx="192">
                  <c:v>0.47649238814016098</c:v>
                </c:pt>
                <c:pt idx="193">
                  <c:v>0.46136914393226702</c:v>
                </c:pt>
                <c:pt idx="194">
                  <c:v>2.6100000000000002E-2</c:v>
                </c:pt>
                <c:pt idx="195">
                  <c:v>2.5350000000000001E-2</c:v>
                </c:pt>
                <c:pt idx="196">
                  <c:v>2.35E-2</c:v>
                </c:pt>
                <c:pt idx="197">
                  <c:v>2.1700000000000001E-2</c:v>
                </c:pt>
                <c:pt idx="198">
                  <c:v>2.1999999999999999E-2</c:v>
                </c:pt>
                <c:pt idx="199">
                  <c:v>2.2749999999999999E-2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5C-4580-BD80-FFE96A6F9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963328"/>
        <c:axId val="1468530752"/>
      </c:scatterChart>
      <c:valAx>
        <c:axId val="11319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30752"/>
        <c:crosses val="autoZero"/>
        <c:crossBetween val="midCat"/>
      </c:valAx>
      <c:valAx>
        <c:axId val="14685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6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readOpsDelta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Sheet1!$H$2:$H$201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Sheet1!$J$2:$J$201</c:f>
              <c:numCache>
                <c:formatCode>_-* #,##0_-;\-* #,##0_-;_-* "-"??_-;_-@_-</c:formatCode>
                <c:ptCount val="20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1045240</c:v>
                </c:pt>
                <c:pt idx="178">
                  <c:v>564</c:v>
                </c:pt>
                <c:pt idx="179">
                  <c:v>563</c:v>
                </c:pt>
                <c:pt idx="180">
                  <c:v>564</c:v>
                </c:pt>
                <c:pt idx="181">
                  <c:v>562</c:v>
                </c:pt>
                <c:pt idx="182">
                  <c:v>568</c:v>
                </c:pt>
                <c:pt idx="183">
                  <c:v>582</c:v>
                </c:pt>
                <c:pt idx="184">
                  <c:v>562</c:v>
                </c:pt>
                <c:pt idx="185">
                  <c:v>565</c:v>
                </c:pt>
                <c:pt idx="186">
                  <c:v>4796468</c:v>
                </c:pt>
                <c:pt idx="187">
                  <c:v>4764778</c:v>
                </c:pt>
                <c:pt idx="188">
                  <c:v>4472716</c:v>
                </c:pt>
                <c:pt idx="189">
                  <c:v>3555678</c:v>
                </c:pt>
                <c:pt idx="190">
                  <c:v>3469045</c:v>
                </c:pt>
                <c:pt idx="191">
                  <c:v>3078348</c:v>
                </c:pt>
                <c:pt idx="192">
                  <c:v>2733664</c:v>
                </c:pt>
                <c:pt idx="193">
                  <c:v>288368</c:v>
                </c:pt>
                <c:pt idx="194">
                  <c:v>589</c:v>
                </c:pt>
                <c:pt idx="195">
                  <c:v>581</c:v>
                </c:pt>
                <c:pt idx="196">
                  <c:v>584</c:v>
                </c:pt>
                <c:pt idx="197">
                  <c:v>1395</c:v>
                </c:pt>
                <c:pt idx="198">
                  <c:v>567</c:v>
                </c:pt>
                <c:pt idx="199">
                  <c:v>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C-4108-91C8-64F8BB492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219008"/>
        <c:axId val="15566203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readOpsTotal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Sheet1!$H$2:$H$201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  <c:pt idx="177">
                        <c:v>44501.541215277779</c:v>
                      </c:pt>
                      <c:pt idx="178">
                        <c:v>44501.541562500002</c:v>
                      </c:pt>
                      <c:pt idx="179">
                        <c:v>44501.541909722226</c:v>
                      </c:pt>
                      <c:pt idx="180">
                        <c:v>44501.542256944442</c:v>
                      </c:pt>
                      <c:pt idx="181">
                        <c:v>44501.542604166665</c:v>
                      </c:pt>
                      <c:pt idx="182">
                        <c:v>44501.542951388888</c:v>
                      </c:pt>
                      <c:pt idx="183">
                        <c:v>44501.543298611112</c:v>
                      </c:pt>
                      <c:pt idx="184">
                        <c:v>44501.543645833335</c:v>
                      </c:pt>
                      <c:pt idx="185">
                        <c:v>44501.543993055559</c:v>
                      </c:pt>
                      <c:pt idx="186">
                        <c:v>44501.544340277775</c:v>
                      </c:pt>
                      <c:pt idx="187">
                        <c:v>44501.544687499998</c:v>
                      </c:pt>
                      <c:pt idx="188">
                        <c:v>44501.545034722221</c:v>
                      </c:pt>
                      <c:pt idx="189">
                        <c:v>44501.545381944445</c:v>
                      </c:pt>
                      <c:pt idx="190">
                        <c:v>44501.545729166668</c:v>
                      </c:pt>
                      <c:pt idx="191">
                        <c:v>44501.546076388891</c:v>
                      </c:pt>
                      <c:pt idx="192">
                        <c:v>44501.546423611115</c:v>
                      </c:pt>
                      <c:pt idx="193">
                        <c:v>44501.546770833331</c:v>
                      </c:pt>
                      <c:pt idx="194">
                        <c:v>44501.547118055554</c:v>
                      </c:pt>
                      <c:pt idx="195">
                        <c:v>44501.547465277778</c:v>
                      </c:pt>
                      <c:pt idx="196">
                        <c:v>44501.547812500001</c:v>
                      </c:pt>
                      <c:pt idx="197">
                        <c:v>44501.548159722224</c:v>
                      </c:pt>
                      <c:pt idx="198">
                        <c:v>44501.548506944448</c:v>
                      </c:pt>
                      <c:pt idx="199">
                        <c:v>44501.548854166664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Sheet1!$I$2:$I$201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  <c:pt idx="177">
                        <c:v>1045240</c:v>
                      </c:pt>
                      <c:pt idx="178">
                        <c:v>1045804</c:v>
                      </c:pt>
                      <c:pt idx="179">
                        <c:v>1046367</c:v>
                      </c:pt>
                      <c:pt idx="180">
                        <c:v>1046931</c:v>
                      </c:pt>
                      <c:pt idx="181">
                        <c:v>1047493</c:v>
                      </c:pt>
                      <c:pt idx="182">
                        <c:v>1048061</c:v>
                      </c:pt>
                      <c:pt idx="183">
                        <c:v>1048643</c:v>
                      </c:pt>
                      <c:pt idx="184">
                        <c:v>1049205</c:v>
                      </c:pt>
                      <c:pt idx="185">
                        <c:v>1049770</c:v>
                      </c:pt>
                      <c:pt idx="186">
                        <c:v>5846238</c:v>
                      </c:pt>
                      <c:pt idx="187">
                        <c:v>10611016</c:v>
                      </c:pt>
                      <c:pt idx="188">
                        <c:v>15083732</c:v>
                      </c:pt>
                      <c:pt idx="189">
                        <c:v>18639410</c:v>
                      </c:pt>
                      <c:pt idx="190">
                        <c:v>22108455</c:v>
                      </c:pt>
                      <c:pt idx="191">
                        <c:v>25186803</c:v>
                      </c:pt>
                      <c:pt idx="192">
                        <c:v>27920467</c:v>
                      </c:pt>
                      <c:pt idx="193">
                        <c:v>28208835</c:v>
                      </c:pt>
                      <c:pt idx="194">
                        <c:v>28209424</c:v>
                      </c:pt>
                      <c:pt idx="195">
                        <c:v>28210005</c:v>
                      </c:pt>
                      <c:pt idx="196">
                        <c:v>28210589</c:v>
                      </c:pt>
                      <c:pt idx="197">
                        <c:v>28211984</c:v>
                      </c:pt>
                      <c:pt idx="198">
                        <c:v>28212551</c:v>
                      </c:pt>
                      <c:pt idx="199">
                        <c:v>28213082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32C-4108-91C8-64F8BB492FC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writeOpsTotal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  <c:pt idx="177">
                        <c:v>44501.541215277779</c:v>
                      </c:pt>
                      <c:pt idx="178">
                        <c:v>44501.541562500002</c:v>
                      </c:pt>
                      <c:pt idx="179">
                        <c:v>44501.541909722226</c:v>
                      </c:pt>
                      <c:pt idx="180">
                        <c:v>44501.542256944442</c:v>
                      </c:pt>
                      <c:pt idx="181">
                        <c:v>44501.542604166665</c:v>
                      </c:pt>
                      <c:pt idx="182">
                        <c:v>44501.542951388888</c:v>
                      </c:pt>
                      <c:pt idx="183">
                        <c:v>44501.543298611112</c:v>
                      </c:pt>
                      <c:pt idx="184">
                        <c:v>44501.543645833335</c:v>
                      </c:pt>
                      <c:pt idx="185">
                        <c:v>44501.543993055559</c:v>
                      </c:pt>
                      <c:pt idx="186">
                        <c:v>44501.544340277775</c:v>
                      </c:pt>
                      <c:pt idx="187">
                        <c:v>44501.544687499998</c:v>
                      </c:pt>
                      <c:pt idx="188">
                        <c:v>44501.545034722221</c:v>
                      </c:pt>
                      <c:pt idx="189">
                        <c:v>44501.545381944445</c:v>
                      </c:pt>
                      <c:pt idx="190">
                        <c:v>44501.545729166668</c:v>
                      </c:pt>
                      <c:pt idx="191">
                        <c:v>44501.546076388891</c:v>
                      </c:pt>
                      <c:pt idx="192">
                        <c:v>44501.546423611115</c:v>
                      </c:pt>
                      <c:pt idx="193">
                        <c:v>44501.546770833331</c:v>
                      </c:pt>
                      <c:pt idx="194">
                        <c:v>44501.547118055554</c:v>
                      </c:pt>
                      <c:pt idx="195">
                        <c:v>44501.547465277778</c:v>
                      </c:pt>
                      <c:pt idx="196">
                        <c:v>44501.547812500001</c:v>
                      </c:pt>
                      <c:pt idx="197">
                        <c:v>44501.548159722224</c:v>
                      </c:pt>
                      <c:pt idx="198">
                        <c:v>44501.548506944448</c:v>
                      </c:pt>
                      <c:pt idx="199">
                        <c:v>44501.548854166664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  <c:pt idx="177">
                        <c:v>541</c:v>
                      </c:pt>
                      <c:pt idx="178">
                        <c:v>613</c:v>
                      </c:pt>
                      <c:pt idx="179">
                        <c:v>623</c:v>
                      </c:pt>
                      <c:pt idx="180">
                        <c:v>631</c:v>
                      </c:pt>
                      <c:pt idx="181">
                        <c:v>641</c:v>
                      </c:pt>
                      <c:pt idx="182">
                        <c:v>651</c:v>
                      </c:pt>
                      <c:pt idx="183">
                        <c:v>659</c:v>
                      </c:pt>
                      <c:pt idx="184">
                        <c:v>665</c:v>
                      </c:pt>
                      <c:pt idx="185">
                        <c:v>671</c:v>
                      </c:pt>
                      <c:pt idx="186">
                        <c:v>5900</c:v>
                      </c:pt>
                      <c:pt idx="187">
                        <c:v>11766</c:v>
                      </c:pt>
                      <c:pt idx="188">
                        <c:v>18021</c:v>
                      </c:pt>
                      <c:pt idx="189">
                        <c:v>23453</c:v>
                      </c:pt>
                      <c:pt idx="190">
                        <c:v>29393</c:v>
                      </c:pt>
                      <c:pt idx="191">
                        <c:v>35205</c:v>
                      </c:pt>
                      <c:pt idx="192">
                        <c:v>41020</c:v>
                      </c:pt>
                      <c:pt idx="193">
                        <c:v>42135</c:v>
                      </c:pt>
                      <c:pt idx="194">
                        <c:v>42143</c:v>
                      </c:pt>
                      <c:pt idx="195">
                        <c:v>42149</c:v>
                      </c:pt>
                      <c:pt idx="196">
                        <c:v>42155</c:v>
                      </c:pt>
                      <c:pt idx="197">
                        <c:v>42161</c:v>
                      </c:pt>
                      <c:pt idx="198">
                        <c:v>42167</c:v>
                      </c:pt>
                      <c:pt idx="199">
                        <c:v>42201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32C-4108-91C8-64F8BB492FC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readBytesTotal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  <c:pt idx="177">
                        <c:v>44501.541215277779</c:v>
                      </c:pt>
                      <c:pt idx="178">
                        <c:v>44501.541562500002</c:v>
                      </c:pt>
                      <c:pt idx="179">
                        <c:v>44501.541909722226</c:v>
                      </c:pt>
                      <c:pt idx="180">
                        <c:v>44501.542256944442</c:v>
                      </c:pt>
                      <c:pt idx="181">
                        <c:v>44501.542604166665</c:v>
                      </c:pt>
                      <c:pt idx="182">
                        <c:v>44501.542951388888</c:v>
                      </c:pt>
                      <c:pt idx="183">
                        <c:v>44501.543298611112</c:v>
                      </c:pt>
                      <c:pt idx="184">
                        <c:v>44501.543645833335</c:v>
                      </c:pt>
                      <c:pt idx="185">
                        <c:v>44501.543993055559</c:v>
                      </c:pt>
                      <c:pt idx="186">
                        <c:v>44501.544340277775</c:v>
                      </c:pt>
                      <c:pt idx="187">
                        <c:v>44501.544687499998</c:v>
                      </c:pt>
                      <c:pt idx="188">
                        <c:v>44501.545034722221</c:v>
                      </c:pt>
                      <c:pt idx="189">
                        <c:v>44501.545381944445</c:v>
                      </c:pt>
                      <c:pt idx="190">
                        <c:v>44501.545729166668</c:v>
                      </c:pt>
                      <c:pt idx="191">
                        <c:v>44501.546076388891</c:v>
                      </c:pt>
                      <c:pt idx="192">
                        <c:v>44501.546423611115</c:v>
                      </c:pt>
                      <c:pt idx="193">
                        <c:v>44501.546770833331</c:v>
                      </c:pt>
                      <c:pt idx="194">
                        <c:v>44501.547118055554</c:v>
                      </c:pt>
                      <c:pt idx="195">
                        <c:v>44501.547465277778</c:v>
                      </c:pt>
                      <c:pt idx="196">
                        <c:v>44501.547812500001</c:v>
                      </c:pt>
                      <c:pt idx="197">
                        <c:v>44501.548159722224</c:v>
                      </c:pt>
                      <c:pt idx="198">
                        <c:v>44501.548506944448</c:v>
                      </c:pt>
                      <c:pt idx="199">
                        <c:v>44501.548854166664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  <c:pt idx="177">
                        <c:v>8993996646</c:v>
                      </c:pt>
                      <c:pt idx="178">
                        <c:v>9000419174</c:v>
                      </c:pt>
                      <c:pt idx="179">
                        <c:v>9008283494</c:v>
                      </c:pt>
                      <c:pt idx="180">
                        <c:v>9016147814</c:v>
                      </c:pt>
                      <c:pt idx="181">
                        <c:v>9024012134</c:v>
                      </c:pt>
                      <c:pt idx="182">
                        <c:v>9031876454</c:v>
                      </c:pt>
                      <c:pt idx="183">
                        <c:v>9039740774</c:v>
                      </c:pt>
                      <c:pt idx="184">
                        <c:v>9047605094</c:v>
                      </c:pt>
                      <c:pt idx="185">
                        <c:v>9055469414</c:v>
                      </c:pt>
                      <c:pt idx="186">
                        <c:v>45917795962</c:v>
                      </c:pt>
                      <c:pt idx="187">
                        <c:v>82291553766</c:v>
                      </c:pt>
                      <c:pt idx="188">
                        <c:v>116094849361</c:v>
                      </c:pt>
                      <c:pt idx="189">
                        <c:v>142609092945</c:v>
                      </c:pt>
                      <c:pt idx="190">
                        <c:v>168133018777</c:v>
                      </c:pt>
                      <c:pt idx="191">
                        <c:v>190408172697</c:v>
                      </c:pt>
                      <c:pt idx="192">
                        <c:v>209821275882</c:v>
                      </c:pt>
                      <c:pt idx="193">
                        <c:v>211851802634</c:v>
                      </c:pt>
                      <c:pt idx="194">
                        <c:v>211859666954</c:v>
                      </c:pt>
                      <c:pt idx="195">
                        <c:v>211867531274</c:v>
                      </c:pt>
                      <c:pt idx="196">
                        <c:v>211875395594</c:v>
                      </c:pt>
                      <c:pt idx="197">
                        <c:v>211883259914</c:v>
                      </c:pt>
                      <c:pt idx="198">
                        <c:v>211891124234</c:v>
                      </c:pt>
                      <c:pt idx="199">
                        <c:v>211898005514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32C-4108-91C8-64F8BB492FC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writtenBytesTotal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  <c:pt idx="177">
                        <c:v>44501.541215277779</c:v>
                      </c:pt>
                      <c:pt idx="178">
                        <c:v>44501.541562500002</c:v>
                      </c:pt>
                      <c:pt idx="179">
                        <c:v>44501.541909722226</c:v>
                      </c:pt>
                      <c:pt idx="180">
                        <c:v>44501.542256944442</c:v>
                      </c:pt>
                      <c:pt idx="181">
                        <c:v>44501.542604166665</c:v>
                      </c:pt>
                      <c:pt idx="182">
                        <c:v>44501.542951388888</c:v>
                      </c:pt>
                      <c:pt idx="183">
                        <c:v>44501.543298611112</c:v>
                      </c:pt>
                      <c:pt idx="184">
                        <c:v>44501.543645833335</c:v>
                      </c:pt>
                      <c:pt idx="185">
                        <c:v>44501.543993055559</c:v>
                      </c:pt>
                      <c:pt idx="186">
                        <c:v>44501.544340277775</c:v>
                      </c:pt>
                      <c:pt idx="187">
                        <c:v>44501.544687499998</c:v>
                      </c:pt>
                      <c:pt idx="188">
                        <c:v>44501.545034722221</c:v>
                      </c:pt>
                      <c:pt idx="189">
                        <c:v>44501.545381944445</c:v>
                      </c:pt>
                      <c:pt idx="190">
                        <c:v>44501.545729166668</c:v>
                      </c:pt>
                      <c:pt idx="191">
                        <c:v>44501.546076388891</c:v>
                      </c:pt>
                      <c:pt idx="192">
                        <c:v>44501.546423611115</c:v>
                      </c:pt>
                      <c:pt idx="193">
                        <c:v>44501.546770833331</c:v>
                      </c:pt>
                      <c:pt idx="194">
                        <c:v>44501.547118055554</c:v>
                      </c:pt>
                      <c:pt idx="195">
                        <c:v>44501.547465277778</c:v>
                      </c:pt>
                      <c:pt idx="196">
                        <c:v>44501.547812500001</c:v>
                      </c:pt>
                      <c:pt idx="197">
                        <c:v>44501.548159722224</c:v>
                      </c:pt>
                      <c:pt idx="198">
                        <c:v>44501.548506944448</c:v>
                      </c:pt>
                      <c:pt idx="199">
                        <c:v>44501.548854166664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Sheet1!$O$2:$O$201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  <c:pt idx="177">
                        <c:v>676261837</c:v>
                      </c:pt>
                      <c:pt idx="178">
                        <c:v>819368701</c:v>
                      </c:pt>
                      <c:pt idx="179">
                        <c:v>819384184</c:v>
                      </c:pt>
                      <c:pt idx="180">
                        <c:v>819399696</c:v>
                      </c:pt>
                      <c:pt idx="181">
                        <c:v>819415194</c:v>
                      </c:pt>
                      <c:pt idx="182">
                        <c:v>819430755</c:v>
                      </c:pt>
                      <c:pt idx="183">
                        <c:v>819446315</c:v>
                      </c:pt>
                      <c:pt idx="184">
                        <c:v>819461838</c:v>
                      </c:pt>
                      <c:pt idx="185">
                        <c:v>819477379</c:v>
                      </c:pt>
                      <c:pt idx="186">
                        <c:v>880330803</c:v>
                      </c:pt>
                      <c:pt idx="187">
                        <c:v>950999965</c:v>
                      </c:pt>
                      <c:pt idx="188">
                        <c:v>1026684838</c:v>
                      </c:pt>
                      <c:pt idx="189">
                        <c:v>1088987840</c:v>
                      </c:pt>
                      <c:pt idx="190">
                        <c:v>1158605576</c:v>
                      </c:pt>
                      <c:pt idx="191">
                        <c:v>1223747140</c:v>
                      </c:pt>
                      <c:pt idx="192">
                        <c:v>1289027511</c:v>
                      </c:pt>
                      <c:pt idx="193">
                        <c:v>1323326251</c:v>
                      </c:pt>
                      <c:pt idx="194">
                        <c:v>1323342357</c:v>
                      </c:pt>
                      <c:pt idx="195">
                        <c:v>1323358144</c:v>
                      </c:pt>
                      <c:pt idx="196">
                        <c:v>1323373913</c:v>
                      </c:pt>
                      <c:pt idx="197">
                        <c:v>1323389681</c:v>
                      </c:pt>
                      <c:pt idx="198">
                        <c:v>1323405451</c:v>
                      </c:pt>
                      <c:pt idx="199">
                        <c:v>1323428325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32C-4108-91C8-64F8BB492FCA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Sheet1!$L$1</c:f>
              <c:strCache>
                <c:ptCount val="1"/>
                <c:pt idx="0">
                  <c:v>writeOpsDelta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Sheet1!$H$2:$H$201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Sheet1!$L$2:$L$201</c:f>
              <c:numCache>
                <c:formatCode>_-* #,##0_-;\-* #,##0_-;_-* "-"??_-;_-@_-</c:formatCode>
                <c:ptCount val="20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541</c:v>
                </c:pt>
                <c:pt idx="178">
                  <c:v>72</c:v>
                </c:pt>
                <c:pt idx="179">
                  <c:v>10</c:v>
                </c:pt>
                <c:pt idx="180">
                  <c:v>8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6</c:v>
                </c:pt>
                <c:pt idx="185">
                  <c:v>6</c:v>
                </c:pt>
                <c:pt idx="186">
                  <c:v>5229</c:v>
                </c:pt>
                <c:pt idx="187">
                  <c:v>5866</c:v>
                </c:pt>
                <c:pt idx="188">
                  <c:v>6255</c:v>
                </c:pt>
                <c:pt idx="189">
                  <c:v>5432</c:v>
                </c:pt>
                <c:pt idx="190">
                  <c:v>5940</c:v>
                </c:pt>
                <c:pt idx="191">
                  <c:v>5812</c:v>
                </c:pt>
                <c:pt idx="192">
                  <c:v>5815</c:v>
                </c:pt>
                <c:pt idx="193">
                  <c:v>1115</c:v>
                </c:pt>
                <c:pt idx="194">
                  <c:v>8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2C-4108-91C8-64F8BB492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054736"/>
        <c:axId val="184705099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readBytesDelta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Sheet1!$H$2:$H$201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  <c:pt idx="177">
                        <c:v>44501.541215277779</c:v>
                      </c:pt>
                      <c:pt idx="178">
                        <c:v>44501.541562500002</c:v>
                      </c:pt>
                      <c:pt idx="179">
                        <c:v>44501.541909722226</c:v>
                      </c:pt>
                      <c:pt idx="180">
                        <c:v>44501.542256944442</c:v>
                      </c:pt>
                      <c:pt idx="181">
                        <c:v>44501.542604166665</c:v>
                      </c:pt>
                      <c:pt idx="182">
                        <c:v>44501.542951388888</c:v>
                      </c:pt>
                      <c:pt idx="183">
                        <c:v>44501.543298611112</c:v>
                      </c:pt>
                      <c:pt idx="184">
                        <c:v>44501.543645833335</c:v>
                      </c:pt>
                      <c:pt idx="185">
                        <c:v>44501.543993055559</c:v>
                      </c:pt>
                      <c:pt idx="186">
                        <c:v>44501.544340277775</c:v>
                      </c:pt>
                      <c:pt idx="187">
                        <c:v>44501.544687499998</c:v>
                      </c:pt>
                      <c:pt idx="188">
                        <c:v>44501.545034722221</c:v>
                      </c:pt>
                      <c:pt idx="189">
                        <c:v>44501.545381944445</c:v>
                      </c:pt>
                      <c:pt idx="190">
                        <c:v>44501.545729166668</c:v>
                      </c:pt>
                      <c:pt idx="191">
                        <c:v>44501.546076388891</c:v>
                      </c:pt>
                      <c:pt idx="192">
                        <c:v>44501.546423611115</c:v>
                      </c:pt>
                      <c:pt idx="193">
                        <c:v>44501.546770833331</c:v>
                      </c:pt>
                      <c:pt idx="194">
                        <c:v>44501.547118055554</c:v>
                      </c:pt>
                      <c:pt idx="195">
                        <c:v>44501.547465277778</c:v>
                      </c:pt>
                      <c:pt idx="196">
                        <c:v>44501.547812500001</c:v>
                      </c:pt>
                      <c:pt idx="197">
                        <c:v>44501.548159722224</c:v>
                      </c:pt>
                      <c:pt idx="198">
                        <c:v>44501.548506944448</c:v>
                      </c:pt>
                      <c:pt idx="199">
                        <c:v>44501.548854166664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Sheet1!$N$2:$N$201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8993996646</c:v>
                      </c:pt>
                      <c:pt idx="178">
                        <c:v>6422528</c:v>
                      </c:pt>
                      <c:pt idx="179">
                        <c:v>7864320</c:v>
                      </c:pt>
                      <c:pt idx="180">
                        <c:v>7864320</c:v>
                      </c:pt>
                      <c:pt idx="181">
                        <c:v>7864320</c:v>
                      </c:pt>
                      <c:pt idx="182">
                        <c:v>7864320</c:v>
                      </c:pt>
                      <c:pt idx="183">
                        <c:v>7864320</c:v>
                      </c:pt>
                      <c:pt idx="184">
                        <c:v>7864320</c:v>
                      </c:pt>
                      <c:pt idx="185">
                        <c:v>7864320</c:v>
                      </c:pt>
                      <c:pt idx="186">
                        <c:v>36862326548</c:v>
                      </c:pt>
                      <c:pt idx="187">
                        <c:v>36373757804</c:v>
                      </c:pt>
                      <c:pt idx="188">
                        <c:v>33803295595</c:v>
                      </c:pt>
                      <c:pt idx="189">
                        <c:v>26514243584</c:v>
                      </c:pt>
                      <c:pt idx="190">
                        <c:v>25523925832</c:v>
                      </c:pt>
                      <c:pt idx="191">
                        <c:v>22275153920</c:v>
                      </c:pt>
                      <c:pt idx="192">
                        <c:v>19413103185</c:v>
                      </c:pt>
                      <c:pt idx="193">
                        <c:v>2030526752</c:v>
                      </c:pt>
                      <c:pt idx="194">
                        <c:v>7864320</c:v>
                      </c:pt>
                      <c:pt idx="195">
                        <c:v>7864320</c:v>
                      </c:pt>
                      <c:pt idx="196">
                        <c:v>7864320</c:v>
                      </c:pt>
                      <c:pt idx="197">
                        <c:v>7864320</c:v>
                      </c:pt>
                      <c:pt idx="198">
                        <c:v>7864320</c:v>
                      </c:pt>
                      <c:pt idx="199">
                        <c:v>6881280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32C-4108-91C8-64F8BB492FC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writtenBytesDelta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  <c:pt idx="177">
                        <c:v>44501.541215277779</c:v>
                      </c:pt>
                      <c:pt idx="178">
                        <c:v>44501.541562500002</c:v>
                      </c:pt>
                      <c:pt idx="179">
                        <c:v>44501.541909722226</c:v>
                      </c:pt>
                      <c:pt idx="180">
                        <c:v>44501.542256944442</c:v>
                      </c:pt>
                      <c:pt idx="181">
                        <c:v>44501.542604166665</c:v>
                      </c:pt>
                      <c:pt idx="182">
                        <c:v>44501.542951388888</c:v>
                      </c:pt>
                      <c:pt idx="183">
                        <c:v>44501.543298611112</c:v>
                      </c:pt>
                      <c:pt idx="184">
                        <c:v>44501.543645833335</c:v>
                      </c:pt>
                      <c:pt idx="185">
                        <c:v>44501.543993055559</c:v>
                      </c:pt>
                      <c:pt idx="186">
                        <c:v>44501.544340277775</c:v>
                      </c:pt>
                      <c:pt idx="187">
                        <c:v>44501.544687499998</c:v>
                      </c:pt>
                      <c:pt idx="188">
                        <c:v>44501.545034722221</c:v>
                      </c:pt>
                      <c:pt idx="189">
                        <c:v>44501.545381944445</c:v>
                      </c:pt>
                      <c:pt idx="190">
                        <c:v>44501.545729166668</c:v>
                      </c:pt>
                      <c:pt idx="191">
                        <c:v>44501.546076388891</c:v>
                      </c:pt>
                      <c:pt idx="192">
                        <c:v>44501.546423611115</c:v>
                      </c:pt>
                      <c:pt idx="193">
                        <c:v>44501.546770833331</c:v>
                      </c:pt>
                      <c:pt idx="194">
                        <c:v>44501.547118055554</c:v>
                      </c:pt>
                      <c:pt idx="195">
                        <c:v>44501.547465277778</c:v>
                      </c:pt>
                      <c:pt idx="196">
                        <c:v>44501.547812500001</c:v>
                      </c:pt>
                      <c:pt idx="197">
                        <c:v>44501.548159722224</c:v>
                      </c:pt>
                      <c:pt idx="198">
                        <c:v>44501.548506944448</c:v>
                      </c:pt>
                      <c:pt idx="199">
                        <c:v>44501.548854166664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676261837</c:v>
                      </c:pt>
                      <c:pt idx="178">
                        <c:v>143106864</c:v>
                      </c:pt>
                      <c:pt idx="179">
                        <c:v>15483</c:v>
                      </c:pt>
                      <c:pt idx="180">
                        <c:v>15512</c:v>
                      </c:pt>
                      <c:pt idx="181">
                        <c:v>15498</c:v>
                      </c:pt>
                      <c:pt idx="182">
                        <c:v>15561</c:v>
                      </c:pt>
                      <c:pt idx="183">
                        <c:v>15560</c:v>
                      </c:pt>
                      <c:pt idx="184">
                        <c:v>15523</c:v>
                      </c:pt>
                      <c:pt idx="185">
                        <c:v>15541</c:v>
                      </c:pt>
                      <c:pt idx="186">
                        <c:v>60853424</c:v>
                      </c:pt>
                      <c:pt idx="187">
                        <c:v>70669162</c:v>
                      </c:pt>
                      <c:pt idx="188">
                        <c:v>75684873</c:v>
                      </c:pt>
                      <c:pt idx="189">
                        <c:v>62303002</c:v>
                      </c:pt>
                      <c:pt idx="190">
                        <c:v>69617736</c:v>
                      </c:pt>
                      <c:pt idx="191">
                        <c:v>65141564</c:v>
                      </c:pt>
                      <c:pt idx="192">
                        <c:v>65280371</c:v>
                      </c:pt>
                      <c:pt idx="193">
                        <c:v>34298740</c:v>
                      </c:pt>
                      <c:pt idx="194">
                        <c:v>16106</c:v>
                      </c:pt>
                      <c:pt idx="195">
                        <c:v>15787</c:v>
                      </c:pt>
                      <c:pt idx="196">
                        <c:v>15769</c:v>
                      </c:pt>
                      <c:pt idx="197">
                        <c:v>15768</c:v>
                      </c:pt>
                      <c:pt idx="198">
                        <c:v>15770</c:v>
                      </c:pt>
                      <c:pt idx="199">
                        <c:v>22874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32C-4108-91C8-64F8BB492FCA}"/>
                  </c:ext>
                </c:extLst>
              </c15:ser>
            </c15:filteredScatterSeries>
          </c:ext>
        </c:extLst>
      </c:scatterChart>
      <c:valAx>
        <c:axId val="19112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620368"/>
        <c:crosses val="autoZero"/>
        <c:crossBetween val="midCat"/>
      </c:valAx>
      <c:valAx>
        <c:axId val="15566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19008"/>
        <c:crosses val="autoZero"/>
        <c:crossBetween val="midCat"/>
      </c:valAx>
      <c:valAx>
        <c:axId val="18470509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54736"/>
        <c:crosses val="max"/>
        <c:crossBetween val="midCat"/>
      </c:valAx>
      <c:valAx>
        <c:axId val="18470547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84705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Stream Info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Sheet1!$T$1</c:f>
              <c:strCache>
                <c:ptCount val="1"/>
                <c:pt idx="0">
                  <c:v>hitsDelta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Sheet1!$R$2:$R$201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Sheet1!$T$2:$T$201</c:f>
              <c:numCache>
                <c:formatCode>_-* #,##0_-;\-* #,##0_-;_-* "-"??_-;_-@_-</c:formatCode>
                <c:ptCount val="20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43</c:v>
                </c:pt>
                <c:pt idx="178">
                  <c:v>60</c:v>
                </c:pt>
                <c:pt idx="179">
                  <c:v>60</c:v>
                </c:pt>
                <c:pt idx="180">
                  <c:v>58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58</c:v>
                </c:pt>
                <c:pt idx="186">
                  <c:v>247807</c:v>
                </c:pt>
                <c:pt idx="187">
                  <c:v>285450</c:v>
                </c:pt>
                <c:pt idx="188">
                  <c:v>320282</c:v>
                </c:pt>
                <c:pt idx="189">
                  <c:v>303436</c:v>
                </c:pt>
                <c:pt idx="190">
                  <c:v>345494</c:v>
                </c:pt>
                <c:pt idx="191">
                  <c:v>357725</c:v>
                </c:pt>
                <c:pt idx="192">
                  <c:v>370687</c:v>
                </c:pt>
                <c:pt idx="193">
                  <c:v>43260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4D-447B-9467-DD663607938A}"/>
            </c:ext>
          </c:extLst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missesDelta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Sheet1!$R$2:$R$201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Sheet1!$V$2:$V$201</c:f>
              <c:numCache>
                <c:formatCode>_-* #,##0_-;\-* #,##0_-;_-* "-"??_-;_-@_-</c:formatCode>
                <c:ptCount val="20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349226</c:v>
                </c:pt>
                <c:pt idx="187">
                  <c:v>341909</c:v>
                </c:pt>
                <c:pt idx="188">
                  <c:v>316263</c:v>
                </c:pt>
                <c:pt idx="189">
                  <c:v>247408</c:v>
                </c:pt>
                <c:pt idx="190">
                  <c:v>237047</c:v>
                </c:pt>
                <c:pt idx="191">
                  <c:v>206154</c:v>
                </c:pt>
                <c:pt idx="192">
                  <c:v>178566</c:v>
                </c:pt>
                <c:pt idx="193">
                  <c:v>18417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4D-447B-9467-DD663607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475984"/>
        <c:axId val="18570704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hitsTotal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Sheet1!$R$2:$R$201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  <c:pt idx="177">
                        <c:v>44501.541215277779</c:v>
                      </c:pt>
                      <c:pt idx="178">
                        <c:v>44501.541562500002</c:v>
                      </c:pt>
                      <c:pt idx="179">
                        <c:v>44501.541909722226</c:v>
                      </c:pt>
                      <c:pt idx="180">
                        <c:v>44501.542256944442</c:v>
                      </c:pt>
                      <c:pt idx="181">
                        <c:v>44501.542604166665</c:v>
                      </c:pt>
                      <c:pt idx="182">
                        <c:v>44501.542951388888</c:v>
                      </c:pt>
                      <c:pt idx="183">
                        <c:v>44501.543298611112</c:v>
                      </c:pt>
                      <c:pt idx="184">
                        <c:v>44501.543645833335</c:v>
                      </c:pt>
                      <c:pt idx="185">
                        <c:v>44501.543993055559</c:v>
                      </c:pt>
                      <c:pt idx="186">
                        <c:v>44501.544340277775</c:v>
                      </c:pt>
                      <c:pt idx="187">
                        <c:v>44501.544687499998</c:v>
                      </c:pt>
                      <c:pt idx="188">
                        <c:v>44501.545034722221</c:v>
                      </c:pt>
                      <c:pt idx="189">
                        <c:v>44501.545381944445</c:v>
                      </c:pt>
                      <c:pt idx="190">
                        <c:v>44501.545729166668</c:v>
                      </c:pt>
                      <c:pt idx="191">
                        <c:v>44501.546076388891</c:v>
                      </c:pt>
                      <c:pt idx="192">
                        <c:v>44501.546423611115</c:v>
                      </c:pt>
                      <c:pt idx="193">
                        <c:v>44501.546770833331</c:v>
                      </c:pt>
                      <c:pt idx="194">
                        <c:v>44501.547118055554</c:v>
                      </c:pt>
                      <c:pt idx="195">
                        <c:v>44501.547465277778</c:v>
                      </c:pt>
                      <c:pt idx="196">
                        <c:v>44501.547812500001</c:v>
                      </c:pt>
                      <c:pt idx="197">
                        <c:v>44501.548159722224</c:v>
                      </c:pt>
                      <c:pt idx="198">
                        <c:v>44501.548506944448</c:v>
                      </c:pt>
                      <c:pt idx="199">
                        <c:v>44501.548854166664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Sheet1!$S$2:$S$201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  <c:pt idx="177">
                        <c:v>43</c:v>
                      </c:pt>
                      <c:pt idx="178">
                        <c:v>103</c:v>
                      </c:pt>
                      <c:pt idx="179">
                        <c:v>163</c:v>
                      </c:pt>
                      <c:pt idx="180">
                        <c:v>221</c:v>
                      </c:pt>
                      <c:pt idx="181">
                        <c:v>281</c:v>
                      </c:pt>
                      <c:pt idx="182">
                        <c:v>341</c:v>
                      </c:pt>
                      <c:pt idx="183">
                        <c:v>401</c:v>
                      </c:pt>
                      <c:pt idx="184">
                        <c:v>461</c:v>
                      </c:pt>
                      <c:pt idx="185">
                        <c:v>519</c:v>
                      </c:pt>
                      <c:pt idx="186">
                        <c:v>248326</c:v>
                      </c:pt>
                      <c:pt idx="187">
                        <c:v>533776</c:v>
                      </c:pt>
                      <c:pt idx="188">
                        <c:v>854058</c:v>
                      </c:pt>
                      <c:pt idx="189">
                        <c:v>1157494</c:v>
                      </c:pt>
                      <c:pt idx="190">
                        <c:v>1502988</c:v>
                      </c:pt>
                      <c:pt idx="191">
                        <c:v>1860713</c:v>
                      </c:pt>
                      <c:pt idx="192">
                        <c:v>2231400</c:v>
                      </c:pt>
                      <c:pt idx="193">
                        <c:v>2274660</c:v>
                      </c:pt>
                      <c:pt idx="194">
                        <c:v>2274720</c:v>
                      </c:pt>
                      <c:pt idx="195">
                        <c:v>2274780</c:v>
                      </c:pt>
                      <c:pt idx="196">
                        <c:v>2274840</c:v>
                      </c:pt>
                      <c:pt idx="197">
                        <c:v>2274900</c:v>
                      </c:pt>
                      <c:pt idx="198">
                        <c:v>2274960</c:v>
                      </c:pt>
                      <c:pt idx="199">
                        <c:v>2275018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94D-447B-9467-DD663607938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missesTotal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  <c:pt idx="177">
                        <c:v>44501.541215277779</c:v>
                      </c:pt>
                      <c:pt idx="178">
                        <c:v>44501.541562500002</c:v>
                      </c:pt>
                      <c:pt idx="179">
                        <c:v>44501.541909722226</c:v>
                      </c:pt>
                      <c:pt idx="180">
                        <c:v>44501.542256944442</c:v>
                      </c:pt>
                      <c:pt idx="181">
                        <c:v>44501.542604166665</c:v>
                      </c:pt>
                      <c:pt idx="182">
                        <c:v>44501.542951388888</c:v>
                      </c:pt>
                      <c:pt idx="183">
                        <c:v>44501.543298611112</c:v>
                      </c:pt>
                      <c:pt idx="184">
                        <c:v>44501.543645833335</c:v>
                      </c:pt>
                      <c:pt idx="185">
                        <c:v>44501.543993055559</c:v>
                      </c:pt>
                      <c:pt idx="186">
                        <c:v>44501.544340277775</c:v>
                      </c:pt>
                      <c:pt idx="187">
                        <c:v>44501.544687499998</c:v>
                      </c:pt>
                      <c:pt idx="188">
                        <c:v>44501.545034722221</c:v>
                      </c:pt>
                      <c:pt idx="189">
                        <c:v>44501.545381944445</c:v>
                      </c:pt>
                      <c:pt idx="190">
                        <c:v>44501.545729166668</c:v>
                      </c:pt>
                      <c:pt idx="191">
                        <c:v>44501.546076388891</c:v>
                      </c:pt>
                      <c:pt idx="192">
                        <c:v>44501.546423611115</c:v>
                      </c:pt>
                      <c:pt idx="193">
                        <c:v>44501.546770833331</c:v>
                      </c:pt>
                      <c:pt idx="194">
                        <c:v>44501.547118055554</c:v>
                      </c:pt>
                      <c:pt idx="195">
                        <c:v>44501.547465277778</c:v>
                      </c:pt>
                      <c:pt idx="196">
                        <c:v>44501.547812500001</c:v>
                      </c:pt>
                      <c:pt idx="197">
                        <c:v>44501.548159722224</c:v>
                      </c:pt>
                      <c:pt idx="198">
                        <c:v>44501.548506944448</c:v>
                      </c:pt>
                      <c:pt idx="199">
                        <c:v>44501.548854166664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Sheet1!$U$2:$U$201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  <c:pt idx="177">
                        <c:v>19</c:v>
                      </c:pt>
                      <c:pt idx="178">
                        <c:v>19</c:v>
                      </c:pt>
                      <c:pt idx="179">
                        <c:v>19</c:v>
                      </c:pt>
                      <c:pt idx="180">
                        <c:v>19</c:v>
                      </c:pt>
                      <c:pt idx="181">
                        <c:v>19</c:v>
                      </c:pt>
                      <c:pt idx="182">
                        <c:v>19</c:v>
                      </c:pt>
                      <c:pt idx="183">
                        <c:v>19</c:v>
                      </c:pt>
                      <c:pt idx="184">
                        <c:v>19</c:v>
                      </c:pt>
                      <c:pt idx="185">
                        <c:v>19</c:v>
                      </c:pt>
                      <c:pt idx="186">
                        <c:v>349245</c:v>
                      </c:pt>
                      <c:pt idx="187">
                        <c:v>691154</c:v>
                      </c:pt>
                      <c:pt idx="188">
                        <c:v>1007417</c:v>
                      </c:pt>
                      <c:pt idx="189">
                        <c:v>1254825</c:v>
                      </c:pt>
                      <c:pt idx="190">
                        <c:v>1491872</c:v>
                      </c:pt>
                      <c:pt idx="191">
                        <c:v>1698026</c:v>
                      </c:pt>
                      <c:pt idx="192">
                        <c:v>1876592</c:v>
                      </c:pt>
                      <c:pt idx="193">
                        <c:v>1895009</c:v>
                      </c:pt>
                      <c:pt idx="194">
                        <c:v>1895009</c:v>
                      </c:pt>
                      <c:pt idx="195">
                        <c:v>1895009</c:v>
                      </c:pt>
                      <c:pt idx="196">
                        <c:v>1895009</c:v>
                      </c:pt>
                      <c:pt idx="197">
                        <c:v>1895009</c:v>
                      </c:pt>
                      <c:pt idx="198">
                        <c:v>1895009</c:v>
                      </c:pt>
                      <c:pt idx="199">
                        <c:v>1895009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94D-447B-9467-DD663607938A}"/>
                  </c:ext>
                </c:extLst>
              </c15:ser>
            </c15:filteredScatterSeries>
          </c:ext>
        </c:extLst>
      </c:scatterChart>
      <c:valAx>
        <c:axId val="14734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70400"/>
        <c:crosses val="autoZero"/>
        <c:crossBetween val="midCat"/>
      </c:valAx>
      <c:valAx>
        <c:axId val="18570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47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TCP</a:t>
            </a:r>
            <a:r>
              <a:rPr lang="en-GB" baseline="0"/>
              <a:t> traffic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Sheet1!$AG$1</c:f>
              <c:strCache>
                <c:ptCount val="1"/>
                <c:pt idx="0">
                  <c:v>receivingSpeed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Sheet1!$AF$2:$AF$201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Sheet1!$AG$2:$AG$201</c:f>
              <c:numCache>
                <c:formatCode>#,##0</c:formatCode>
                <c:ptCount val="200"/>
                <c:pt idx="177">
                  <c:v>0</c:v>
                </c:pt>
                <c:pt idx="178">
                  <c:v>36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15339</c:v>
                </c:pt>
                <c:pt idx="187">
                  <c:v>17492</c:v>
                </c:pt>
                <c:pt idx="188">
                  <c:v>18755</c:v>
                </c:pt>
                <c:pt idx="189">
                  <c:v>16082</c:v>
                </c:pt>
                <c:pt idx="190">
                  <c:v>17810</c:v>
                </c:pt>
                <c:pt idx="191">
                  <c:v>17475</c:v>
                </c:pt>
                <c:pt idx="192">
                  <c:v>17471</c:v>
                </c:pt>
                <c:pt idx="193">
                  <c:v>2114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1-49DA-B45B-61D5969EC43F}"/>
            </c:ext>
          </c:extLst>
        </c:ser>
        <c:ser>
          <c:idx val="1"/>
          <c:order val="1"/>
          <c:tx>
            <c:strRef>
              <c:f>Sheet1!$AH$1</c:f>
              <c:strCache>
                <c:ptCount val="1"/>
                <c:pt idx="0">
                  <c:v>sendingSpeed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Sheet1!$AF$2:$AF$201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Sheet1!$AH$2:$AH$201</c:f>
              <c:numCache>
                <c:formatCode>#,##0</c:formatCode>
                <c:ptCount val="200"/>
                <c:pt idx="177">
                  <c:v>0</c:v>
                </c:pt>
                <c:pt idx="178">
                  <c:v>55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2166332</c:v>
                </c:pt>
                <c:pt idx="187">
                  <c:v>2404751</c:v>
                </c:pt>
                <c:pt idx="188">
                  <c:v>2561301</c:v>
                </c:pt>
                <c:pt idx="189">
                  <c:v>2334654</c:v>
                </c:pt>
                <c:pt idx="190">
                  <c:v>2555740</c:v>
                </c:pt>
                <c:pt idx="191">
                  <c:v>2570131</c:v>
                </c:pt>
                <c:pt idx="192">
                  <c:v>2593837</c:v>
                </c:pt>
                <c:pt idx="193">
                  <c:v>297624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1-49DA-B45B-61D5969EC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017728"/>
        <c:axId val="1860368352"/>
      </c:scatterChart>
      <c:scatterChart>
        <c:scatterStyle val="lineMarker"/>
        <c:varyColors val="0"/>
        <c:ser>
          <c:idx val="3"/>
          <c:order val="2"/>
          <c:tx>
            <c:strRef>
              <c:f>Sheet1!$AI$1</c:f>
              <c:strCache>
                <c:ptCount val="1"/>
                <c:pt idx="0">
                  <c:v>inSend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Sheet1!$AF$2:$AF$201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Sheet1!$AI$2:$AI$201</c:f>
              <c:numCache>
                <c:formatCode>General</c:formatCode>
                <c:ptCount val="200"/>
                <c:pt idx="177" formatCode="#,##0">
                  <c:v>0</c:v>
                </c:pt>
                <c:pt idx="178" formatCode="#,##0">
                  <c:v>0</c:v>
                </c:pt>
                <c:pt idx="179" formatCode="#,##0">
                  <c:v>0</c:v>
                </c:pt>
                <c:pt idx="180" formatCode="#,##0">
                  <c:v>0</c:v>
                </c:pt>
                <c:pt idx="181" formatCode="#,##0">
                  <c:v>0</c:v>
                </c:pt>
                <c:pt idx="182" formatCode="#,##0">
                  <c:v>0</c:v>
                </c:pt>
                <c:pt idx="183" formatCode="#,##0">
                  <c:v>0</c:v>
                </c:pt>
                <c:pt idx="184" formatCode="#,##0">
                  <c:v>0</c:v>
                </c:pt>
                <c:pt idx="185" formatCode="#,##0">
                  <c:v>0</c:v>
                </c:pt>
                <c:pt idx="186">
                  <c:v>0</c:v>
                </c:pt>
                <c:pt idx="187" formatCode="#,##0">
                  <c:v>0</c:v>
                </c:pt>
                <c:pt idx="188" formatCode="#,##0">
                  <c:v>0</c:v>
                </c:pt>
                <c:pt idx="189">
                  <c:v>0</c:v>
                </c:pt>
                <c:pt idx="190" formatCode="#,##0">
                  <c:v>0</c:v>
                </c:pt>
                <c:pt idx="191" formatCode="#,##0">
                  <c:v>0</c:v>
                </c:pt>
                <c:pt idx="192" formatCode="#,##0">
                  <c:v>0</c:v>
                </c:pt>
                <c:pt idx="193" formatCode="#,##0">
                  <c:v>0</c:v>
                </c:pt>
                <c:pt idx="194" formatCode="#,##0">
                  <c:v>0</c:v>
                </c:pt>
                <c:pt idx="195" formatCode="#,##0">
                  <c:v>0</c:v>
                </c:pt>
                <c:pt idx="196" formatCode="#,##0">
                  <c:v>0</c:v>
                </c:pt>
                <c:pt idx="197" formatCode="#,##0">
                  <c:v>0</c:v>
                </c:pt>
                <c:pt idx="198" formatCode="#,##0">
                  <c:v>0</c:v>
                </c:pt>
                <c:pt idx="199" formatCode="#,##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B1-49DA-B45B-61D5969EC43F}"/>
            </c:ext>
          </c:extLst>
        </c:ser>
        <c:ser>
          <c:idx val="4"/>
          <c:order val="3"/>
          <c:tx>
            <c:strRef>
              <c:f>Sheet1!$AJ$1</c:f>
              <c:strCache>
                <c:ptCount val="1"/>
                <c:pt idx="0">
                  <c:v>pendingReceived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Sheet1!$AF$2:$AF$201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Sheet1!$AJ$2:$AJ$201</c:f>
              <c:numCache>
                <c:formatCode>General</c:formatCode>
                <c:ptCount val="200"/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B1-49DA-B45B-61D5969EC43F}"/>
            </c:ext>
          </c:extLst>
        </c:ser>
        <c:ser>
          <c:idx val="5"/>
          <c:order val="4"/>
          <c:tx>
            <c:strRef>
              <c:f>Sheet1!$AK$1</c:f>
              <c:strCache>
                <c:ptCount val="1"/>
                <c:pt idx="0">
                  <c:v>pendingSend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Sheet1!$AF$2:$AF$201</c:f>
              <c:numCache>
                <c:formatCode>m/d/yyyy\ h:mm</c:formatCode>
                <c:ptCount val="200"/>
                <c:pt idx="177">
                  <c:v>44501.541215277779</c:v>
                </c:pt>
                <c:pt idx="178">
                  <c:v>44501.541562500002</c:v>
                </c:pt>
                <c:pt idx="179">
                  <c:v>44501.541909722226</c:v>
                </c:pt>
                <c:pt idx="180">
                  <c:v>44501.542256944442</c:v>
                </c:pt>
                <c:pt idx="181">
                  <c:v>44501.542604166665</c:v>
                </c:pt>
                <c:pt idx="182">
                  <c:v>44501.542951388888</c:v>
                </c:pt>
                <c:pt idx="183">
                  <c:v>44501.543298611112</c:v>
                </c:pt>
                <c:pt idx="184">
                  <c:v>44501.543645833335</c:v>
                </c:pt>
                <c:pt idx="185">
                  <c:v>44501.543993055559</c:v>
                </c:pt>
                <c:pt idx="186">
                  <c:v>44501.544340277775</c:v>
                </c:pt>
                <c:pt idx="187">
                  <c:v>44501.544687499998</c:v>
                </c:pt>
                <c:pt idx="188">
                  <c:v>44501.545034722221</c:v>
                </c:pt>
                <c:pt idx="189">
                  <c:v>44501.545381944445</c:v>
                </c:pt>
                <c:pt idx="190">
                  <c:v>44501.545729166668</c:v>
                </c:pt>
                <c:pt idx="191">
                  <c:v>44501.546076388891</c:v>
                </c:pt>
                <c:pt idx="192">
                  <c:v>44501.546423611115</c:v>
                </c:pt>
                <c:pt idx="193">
                  <c:v>44501.546770833331</c:v>
                </c:pt>
                <c:pt idx="194">
                  <c:v>44501.547118055554</c:v>
                </c:pt>
                <c:pt idx="195">
                  <c:v>44501.547465277778</c:v>
                </c:pt>
                <c:pt idx="196">
                  <c:v>44501.547812500001</c:v>
                </c:pt>
                <c:pt idx="197">
                  <c:v>44501.548159722224</c:v>
                </c:pt>
                <c:pt idx="198">
                  <c:v>44501.548506944448</c:v>
                </c:pt>
                <c:pt idx="199">
                  <c:v>44501.548854166664</c:v>
                </c:pt>
              </c:numCache>
            </c:numRef>
          </c:xVal>
          <c:yVal>
            <c:numRef>
              <c:f>Sheet1!$AK$2:$AK$201</c:f>
              <c:numCache>
                <c:formatCode>General</c:formatCode>
                <c:ptCount val="200"/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 formatCode="#,##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 formatCode="#,##0">
                  <c:v>0</c:v>
                </c:pt>
                <c:pt idx="199" formatCode="#,##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B1-49DA-B45B-61D5969EC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533488"/>
        <c:axId val="1474943072"/>
      </c:scatterChart>
      <c:valAx>
        <c:axId val="184801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368352"/>
        <c:crosses val="autoZero"/>
        <c:crossBetween val="midCat"/>
      </c:valAx>
      <c:valAx>
        <c:axId val="18603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017728"/>
        <c:crosses val="autoZero"/>
        <c:crossBetween val="midCat"/>
      </c:valAx>
      <c:valAx>
        <c:axId val="1474943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533488"/>
        <c:crosses val="max"/>
        <c:crossBetween val="midCat"/>
      </c:valAx>
      <c:valAx>
        <c:axId val="131353348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47494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213991</xdr:colOff>
      <xdr:row>247</xdr:row>
      <xdr:rowOff>85107</xdr:rowOff>
    </xdr:from>
    <xdr:to>
      <xdr:col>16</xdr:col>
      <xdr:colOff>54429</xdr:colOff>
      <xdr:row>271</xdr:row>
      <xdr:rowOff>58029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E35EBA-12B6-488A-9CBE-107129AB0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203623</xdr:colOff>
      <xdr:row>222</xdr:row>
      <xdr:rowOff>61379</xdr:rowOff>
    </xdr:from>
    <xdr:to>
      <xdr:col>16</xdr:col>
      <xdr:colOff>54429</xdr:colOff>
      <xdr:row>246</xdr:row>
      <xdr:rowOff>115455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1591C9-5796-4D60-ACB5-40018C183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478272</xdr:colOff>
      <xdr:row>223</xdr:row>
      <xdr:rowOff>117320</xdr:rowOff>
    </xdr:from>
    <xdr:to>
      <xdr:col>31</xdr:col>
      <xdr:colOff>899723</xdr:colOff>
      <xdr:row>244</xdr:row>
      <xdr:rowOff>35331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6537BA-C32E-42C0-A1FD-6CE3D5B9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185270</xdr:colOff>
      <xdr:row>202</xdr:row>
      <xdr:rowOff>137458</xdr:rowOff>
    </xdr:from>
    <xdr:to>
      <xdr:col>8</xdr:col>
      <xdr:colOff>934356</xdr:colOff>
      <xdr:row>219</xdr:row>
      <xdr:rowOff>129988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50F656-B4B6-4C9F-AFAC-3ECEB7F1C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2195</xdr:colOff>
      <xdr:row>202</xdr:row>
      <xdr:rowOff>165557</xdr:rowOff>
    </xdr:from>
    <xdr:to>
      <xdr:col>31</xdr:col>
      <xdr:colOff>969820</xdr:colOff>
      <xdr:row>222</xdr:row>
      <xdr:rowOff>124777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424728-2A89-4D24-A836-15A4BEAF1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474604</xdr:colOff>
      <xdr:row>245</xdr:row>
      <xdr:rowOff>75388</xdr:rowOff>
    </xdr:from>
    <xdr:to>
      <xdr:col>31</xdr:col>
      <xdr:colOff>898072</xdr:colOff>
      <xdr:row>269</xdr:row>
      <xdr:rowOff>135900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1355D86-40C3-4617-8677-E125B1B3F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147722</xdr:colOff>
      <xdr:row>272</xdr:row>
      <xdr:rowOff>38074</xdr:rowOff>
    </xdr:from>
    <xdr:to>
      <xdr:col>9</xdr:col>
      <xdr:colOff>344165</xdr:colOff>
      <xdr:row>289</xdr:row>
      <xdr:rowOff>53009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DE5ACA-6085-4278-B871-7F17C4213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589642</xdr:colOff>
      <xdr:row>272</xdr:row>
      <xdr:rowOff>59744</xdr:rowOff>
    </xdr:from>
    <xdr:to>
      <xdr:col>16</xdr:col>
      <xdr:colOff>27215</xdr:colOff>
      <xdr:row>289</xdr:row>
      <xdr:rowOff>67207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5C137C-87E5-4CAB-8F00-D31B8BEA4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512074</xdr:colOff>
      <xdr:row>270</xdr:row>
      <xdr:rowOff>74022</xdr:rowOff>
    </xdr:from>
    <xdr:to>
      <xdr:col>31</xdr:col>
      <xdr:colOff>971469</xdr:colOff>
      <xdr:row>291</xdr:row>
      <xdr:rowOff>92364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658024F-CE10-4EE0-8F14-B2F8CDF41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90713</xdr:colOff>
      <xdr:row>202</xdr:row>
      <xdr:rowOff>124652</xdr:rowOff>
    </xdr:from>
    <xdr:to>
      <xdr:col>15</xdr:col>
      <xdr:colOff>1242784</xdr:colOff>
      <xdr:row>220</xdr:row>
      <xdr:rowOff>5870</xdr:rowOff>
    </xdr:to>
    <xdr:graphicFrame macro="">
      <xdr:nvGraphicFramePr>
        <xdr:cNvPr id="17" name="Chart 7">
          <a:extLst>
            <a:ext uri="{FF2B5EF4-FFF2-40B4-BE49-F238E27FC236}">
              <a16:creationId xmlns:a16="http://schemas.microsoft.com/office/drawing/2014/main" id="{E3FC7926-74C5-4839-9F46-2A58F4F31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A164-E980-48E5-98A9-AF53CF240655}">
  <dimension ref="A1:BZ295"/>
  <sheetViews>
    <sheetView tabSelected="1" zoomScale="70" zoomScaleNormal="70" workbookViewId="0">
      <pane xSplit="1" ySplit="1" topLeftCell="B170" activePane="bottomRight" state="frozen"/>
      <selection pane="topRight" activeCell="B1" sqref="B1"/>
      <selection pane="bottomLeft" activeCell="A2" sqref="A2"/>
      <selection pane="bottomRight" activeCell="AB175" sqref="AB175"/>
    </sheetView>
  </sheetViews>
  <sheetFormatPr defaultColWidth="23.1796875" defaultRowHeight="14.5" x14ac:dyDescent="0.35"/>
  <cols>
    <col min="1" max="1" width="5.36328125" bestFit="1" customWidth="1"/>
    <col min="2" max="2" width="16.36328125" bestFit="1" customWidth="1"/>
    <col min="3" max="3" width="10" customWidth="1"/>
    <col min="4" max="5" width="16.36328125" bestFit="1" customWidth="1"/>
    <col min="6" max="6" width="16.36328125" customWidth="1"/>
    <col min="7" max="7" width="7.90625" customWidth="1"/>
    <col min="8" max="8" width="16.36328125" bestFit="1" customWidth="1"/>
    <col min="9" max="9" width="16.08984375" bestFit="1" customWidth="1"/>
    <col min="10" max="10" width="14.6328125" bestFit="1" customWidth="1"/>
    <col min="11" max="11" width="14.08984375" bestFit="1" customWidth="1"/>
    <col min="12" max="12" width="14.36328125" bestFit="1" customWidth="1"/>
    <col min="13" max="13" width="20.6328125" bestFit="1" customWidth="1"/>
    <col min="14" max="15" width="18.1796875" bestFit="1" customWidth="1"/>
    <col min="16" max="16" width="17.7265625" bestFit="1" customWidth="1"/>
    <col min="17" max="17" width="7.90625" customWidth="1"/>
    <col min="18" max="18" width="15.54296875" bestFit="1" customWidth="1"/>
    <col min="19" max="19" width="12" bestFit="1" customWidth="1"/>
    <col min="20" max="20" width="10" bestFit="1" customWidth="1"/>
    <col min="21" max="21" width="11" bestFit="1" customWidth="1"/>
    <col min="22" max="22" width="10.7265625" bestFit="1" customWidth="1"/>
    <col min="23" max="23" width="7.90625" customWidth="1"/>
    <col min="24" max="24" width="16.36328125" bestFit="1" customWidth="1"/>
    <col min="25" max="25" width="19.7265625" bestFit="1" customWidth="1"/>
    <col min="26" max="26" width="14.453125" bestFit="1" customWidth="1"/>
    <col min="27" max="27" width="13.1796875" bestFit="1" customWidth="1"/>
    <col min="28" max="31" width="8.453125" customWidth="1"/>
    <col min="32" max="32" width="16.36328125" bestFit="1" customWidth="1"/>
    <col min="33" max="33" width="8.453125" customWidth="1"/>
    <col min="34" max="34" width="12.36328125" bestFit="1" customWidth="1"/>
    <col min="35" max="35" width="8.453125" customWidth="1"/>
    <col min="36" max="36" width="15" bestFit="1" customWidth="1"/>
    <col min="37" max="37" width="11.6328125" bestFit="1" customWidth="1"/>
    <col min="38" max="38" width="8.453125" customWidth="1"/>
    <col min="39" max="39" width="16.36328125" bestFit="1" customWidth="1"/>
    <col min="40" max="40" width="13.26953125" bestFit="1" customWidth="1"/>
    <col min="41" max="41" width="14.08984375" bestFit="1" customWidth="1"/>
    <col min="42" max="42" width="16.08984375" bestFit="1" customWidth="1"/>
    <col min="43" max="43" width="13.26953125" bestFit="1" customWidth="1"/>
    <col min="44" max="44" width="12.1796875" bestFit="1" customWidth="1"/>
    <col min="45" max="45" width="15.453125" bestFit="1" customWidth="1"/>
    <col min="46" max="46" width="14" bestFit="1" customWidth="1"/>
    <col min="47" max="47" width="10.26953125" customWidth="1"/>
    <col min="48" max="48" width="16.36328125" bestFit="1" customWidth="1"/>
    <col min="49" max="50" width="16.36328125" style="3" customWidth="1"/>
    <col min="51" max="51" width="10.6328125" style="5" bestFit="1" customWidth="1"/>
    <col min="52" max="52" width="6.1796875" bestFit="1" customWidth="1"/>
    <col min="53" max="53" width="6.6328125" bestFit="1" customWidth="1"/>
    <col min="54" max="54" width="6.26953125" bestFit="1" customWidth="1"/>
    <col min="55" max="55" width="14.453125" bestFit="1" customWidth="1"/>
    <col min="56" max="56" width="6.81640625" bestFit="1" customWidth="1"/>
    <col min="57" max="57" width="8" bestFit="1" customWidth="1"/>
    <col min="58" max="58" width="2.54296875" bestFit="1" customWidth="1"/>
    <col min="60" max="60" width="16.36328125" bestFit="1" customWidth="1"/>
    <col min="61" max="61" width="11.6328125" bestFit="1" customWidth="1"/>
    <col min="62" max="62" width="10.1796875" bestFit="1" customWidth="1"/>
    <col min="63" max="63" width="6.6328125" bestFit="1" customWidth="1"/>
    <col min="64" max="64" width="6.26953125" bestFit="1" customWidth="1"/>
    <col min="65" max="65" width="14.453125" bestFit="1" customWidth="1"/>
    <col min="66" max="66" width="12" bestFit="1" customWidth="1"/>
    <col min="67" max="67" width="11.6328125" bestFit="1" customWidth="1"/>
    <col min="68" max="68" width="9.6328125" customWidth="1"/>
    <col min="70" max="70" width="11.7265625" bestFit="1" customWidth="1"/>
    <col min="71" max="71" width="11.08984375" bestFit="1" customWidth="1"/>
    <col min="72" max="72" width="7.90625" bestFit="1" customWidth="1"/>
    <col min="73" max="73" width="9.08984375" bestFit="1" customWidth="1"/>
    <col min="74" max="74" width="15.54296875" bestFit="1" customWidth="1"/>
    <col min="75" max="76" width="12.7265625" bestFit="1" customWidth="1"/>
    <col min="78" max="78" width="16.36328125" bestFit="1" customWidth="1"/>
    <col min="79" max="79" width="12.1796875" bestFit="1" customWidth="1"/>
  </cols>
  <sheetData>
    <row r="1" spans="1:78" x14ac:dyDescent="0.35">
      <c r="A1" t="s">
        <v>18</v>
      </c>
      <c r="B1" t="s">
        <v>0</v>
      </c>
      <c r="C1" s="4"/>
      <c r="D1" t="s">
        <v>19</v>
      </c>
      <c r="E1" t="s">
        <v>22</v>
      </c>
      <c r="F1" t="s">
        <v>52</v>
      </c>
      <c r="G1" s="4"/>
      <c r="H1" t="s">
        <v>30</v>
      </c>
      <c r="I1" t="s">
        <v>40</v>
      </c>
      <c r="J1" t="s">
        <v>44</v>
      </c>
      <c r="K1" t="s">
        <v>41</v>
      </c>
      <c r="L1" t="s">
        <v>45</v>
      </c>
      <c r="M1" t="s">
        <v>42</v>
      </c>
      <c r="N1" t="s">
        <v>46</v>
      </c>
      <c r="O1" t="s">
        <v>43</v>
      </c>
      <c r="P1" t="s">
        <v>47</v>
      </c>
      <c r="Q1" s="4"/>
      <c r="R1" t="s">
        <v>31</v>
      </c>
      <c r="S1" t="s">
        <v>48</v>
      </c>
      <c r="T1" t="s">
        <v>49</v>
      </c>
      <c r="U1" t="s">
        <v>50</v>
      </c>
      <c r="V1" t="s">
        <v>51</v>
      </c>
      <c r="W1" s="4"/>
      <c r="X1" t="s">
        <v>17</v>
      </c>
      <c r="Y1" t="s">
        <v>7</v>
      </c>
      <c r="Z1" t="s">
        <v>6</v>
      </c>
      <c r="AA1" t="s">
        <v>5</v>
      </c>
      <c r="AB1" t="s">
        <v>35</v>
      </c>
      <c r="AC1" t="s">
        <v>9</v>
      </c>
      <c r="AD1" t="s">
        <v>32</v>
      </c>
      <c r="AE1" s="4"/>
      <c r="AF1" s="5" t="s">
        <v>39</v>
      </c>
      <c r="AG1" s="5" t="s">
        <v>33</v>
      </c>
      <c r="AH1" s="5" t="s">
        <v>34</v>
      </c>
      <c r="AI1" s="5" t="s">
        <v>36</v>
      </c>
      <c r="AJ1" s="5" t="s">
        <v>37</v>
      </c>
      <c r="AK1" s="5" t="s">
        <v>38</v>
      </c>
      <c r="AL1" s="4"/>
      <c r="AM1" t="s">
        <v>20</v>
      </c>
      <c r="AN1" t="s">
        <v>1</v>
      </c>
      <c r="AO1" t="s">
        <v>16</v>
      </c>
      <c r="AP1" t="s">
        <v>2</v>
      </c>
      <c r="AQ1" t="s">
        <v>3</v>
      </c>
      <c r="AR1" t="s">
        <v>15</v>
      </c>
      <c r="AS1" t="s">
        <v>4</v>
      </c>
      <c r="AT1" t="s">
        <v>14</v>
      </c>
      <c r="AU1" s="4"/>
      <c r="AV1" t="s">
        <v>23</v>
      </c>
      <c r="AW1" s="3" t="s">
        <v>12</v>
      </c>
      <c r="AX1" s="3" t="s">
        <v>13</v>
      </c>
      <c r="AY1" s="5" t="s">
        <v>10</v>
      </c>
      <c r="AZ1" s="3" t="s">
        <v>11</v>
      </c>
      <c r="BA1" t="s">
        <v>8</v>
      </c>
      <c r="BB1" t="s">
        <v>27</v>
      </c>
      <c r="BC1" t="s">
        <v>28</v>
      </c>
      <c r="BD1" t="s">
        <v>25</v>
      </c>
      <c r="BE1" t="s">
        <v>26</v>
      </c>
      <c r="BF1" t="s">
        <v>24</v>
      </c>
      <c r="BG1" s="4"/>
      <c r="BH1" t="s">
        <v>21</v>
      </c>
      <c r="BI1" s="3" t="s">
        <v>12</v>
      </c>
      <c r="BJ1" t="s">
        <v>13</v>
      </c>
      <c r="BK1" t="s">
        <v>10</v>
      </c>
      <c r="BL1" t="s">
        <v>11</v>
      </c>
      <c r="BM1" t="s">
        <v>8</v>
      </c>
      <c r="BN1" t="s">
        <v>27</v>
      </c>
      <c r="BO1" t="s">
        <v>28</v>
      </c>
      <c r="BP1" s="4"/>
      <c r="BQ1" t="s">
        <v>29</v>
      </c>
      <c r="BR1" t="s">
        <v>12</v>
      </c>
      <c r="BS1" t="s">
        <v>13</v>
      </c>
      <c r="BT1" t="s">
        <v>10</v>
      </c>
      <c r="BU1" t="s">
        <v>11</v>
      </c>
      <c r="BV1" t="s">
        <v>8</v>
      </c>
      <c r="BW1" t="s">
        <v>27</v>
      </c>
      <c r="BX1" t="s">
        <v>28</v>
      </c>
      <c r="BY1" s="4"/>
    </row>
    <row r="2" spans="1:78" x14ac:dyDescent="0.35">
      <c r="B2" s="2"/>
      <c r="C2" s="4"/>
      <c r="D2" s="2"/>
      <c r="E2" s="2"/>
      <c r="F2" s="3"/>
      <c r="G2" s="4"/>
      <c r="H2" s="2"/>
      <c r="I2" s="9"/>
      <c r="J2" s="9"/>
      <c r="K2" s="9"/>
      <c r="L2" s="9"/>
      <c r="M2" s="9"/>
      <c r="N2" s="9"/>
      <c r="O2" s="9"/>
      <c r="P2" s="9"/>
      <c r="Q2" s="4"/>
      <c r="R2" s="2"/>
      <c r="S2" s="9"/>
      <c r="T2" s="9"/>
      <c r="U2" s="9"/>
      <c r="V2" s="9"/>
      <c r="W2" s="4"/>
      <c r="X2" s="2"/>
      <c r="Y2" s="9"/>
      <c r="Z2" s="9"/>
      <c r="AA2" s="9"/>
      <c r="AB2" s="9"/>
      <c r="AC2" s="9"/>
      <c r="AD2" s="9"/>
      <c r="AE2" s="4"/>
      <c r="AF2" s="7"/>
      <c r="AG2" s="6"/>
      <c r="AH2" s="6"/>
      <c r="AI2" s="5"/>
      <c r="AJ2" s="5"/>
      <c r="AK2" s="5"/>
      <c r="AL2" s="4"/>
      <c r="AM2" s="2"/>
      <c r="AN2" s="1"/>
      <c r="AO2" s="1"/>
      <c r="AP2" s="1"/>
      <c r="AQ2" s="1"/>
      <c r="AR2" s="1"/>
      <c r="AS2" s="1"/>
      <c r="AT2" s="1"/>
      <c r="AU2" s="4"/>
      <c r="AV2" s="2"/>
      <c r="AZ2" s="3"/>
      <c r="BG2" s="4"/>
      <c r="BH2" s="2"/>
      <c r="BI2" s="3"/>
      <c r="BP2" s="4"/>
      <c r="BQ2" s="2"/>
      <c r="BR2" s="9"/>
      <c r="BS2" s="9"/>
      <c r="BT2" s="9"/>
      <c r="BU2" s="9"/>
      <c r="BV2" s="9"/>
      <c r="BW2" s="9"/>
      <c r="BX2" s="9"/>
      <c r="BY2" s="4"/>
      <c r="BZ2" s="2"/>
    </row>
    <row r="3" spans="1:78" x14ac:dyDescent="0.35">
      <c r="B3" s="2"/>
      <c r="C3" s="4"/>
      <c r="D3" s="2"/>
      <c r="E3" s="2"/>
      <c r="F3" s="3"/>
      <c r="G3" s="4"/>
      <c r="H3" s="2"/>
      <c r="I3" s="9"/>
      <c r="J3" s="9">
        <f xml:space="preserve"> MAX(I3 - I2, 0)</f>
        <v>0</v>
      </c>
      <c r="K3" s="9"/>
      <c r="L3" s="9">
        <f xml:space="preserve"> MAX(K3 - K2, 0)</f>
        <v>0</v>
      </c>
      <c r="M3" s="9"/>
      <c r="N3" s="9">
        <f xml:space="preserve"> MAX(M3 - M2, 0)</f>
        <v>0</v>
      </c>
      <c r="O3" s="9"/>
      <c r="P3" s="9">
        <f xml:space="preserve"> MAX(O3 - O2, 0)</f>
        <v>0</v>
      </c>
      <c r="Q3" s="4"/>
      <c r="R3" s="2"/>
      <c r="S3" s="9"/>
      <c r="T3" s="9">
        <f xml:space="preserve"> MAX(S3 - S2, 0)</f>
        <v>0</v>
      </c>
      <c r="U3" s="9"/>
      <c r="V3" s="9">
        <f xml:space="preserve"> MAX(U3 - U2, 0)</f>
        <v>0</v>
      </c>
      <c r="W3" s="4"/>
      <c r="X3" s="2"/>
      <c r="Y3" s="9"/>
      <c r="Z3" s="9"/>
      <c r="AA3" s="9"/>
      <c r="AB3" s="9"/>
      <c r="AC3" s="9"/>
      <c r="AD3" s="9"/>
      <c r="AE3" s="4"/>
      <c r="AF3" s="7"/>
      <c r="AG3" s="6"/>
      <c r="AH3" s="6"/>
      <c r="AI3" s="5"/>
      <c r="AJ3" s="5"/>
      <c r="AK3" s="5"/>
      <c r="AL3" s="4"/>
      <c r="AM3" s="2"/>
      <c r="AN3" s="1"/>
      <c r="AO3" s="1"/>
      <c r="AP3" s="1"/>
      <c r="AQ3" s="1"/>
      <c r="AR3" s="1"/>
      <c r="AS3" s="1"/>
      <c r="AT3" s="1"/>
      <c r="AU3" s="4"/>
      <c r="AV3" s="2"/>
      <c r="AZ3" s="3"/>
      <c r="BG3" s="4"/>
      <c r="BH3" s="2"/>
      <c r="BI3" s="3"/>
      <c r="BP3" s="4"/>
      <c r="BQ3" s="2"/>
      <c r="BR3" s="9"/>
      <c r="BS3" s="9"/>
      <c r="BT3" s="9"/>
      <c r="BU3" s="9"/>
      <c r="BV3" s="9"/>
      <c r="BW3" s="9"/>
      <c r="BX3" s="9"/>
      <c r="BY3" s="4"/>
      <c r="BZ3" s="2"/>
    </row>
    <row r="4" spans="1:78" x14ac:dyDescent="0.35">
      <c r="B4" s="2"/>
      <c r="C4" s="4"/>
      <c r="D4" s="2"/>
      <c r="E4" s="2"/>
      <c r="F4" s="3"/>
      <c r="G4" s="4"/>
      <c r="H4" s="2"/>
      <c r="I4" s="9"/>
      <c r="J4" s="9">
        <f xml:space="preserve"> MAX(I4 - I3, 0)</f>
        <v>0</v>
      </c>
      <c r="K4" s="9"/>
      <c r="L4" s="9">
        <f xml:space="preserve"> MAX(K4 - K3, 0)</f>
        <v>0</v>
      </c>
      <c r="M4" s="9"/>
      <c r="N4" s="9">
        <f xml:space="preserve"> MAX(M4 - M3, 0)</f>
        <v>0</v>
      </c>
      <c r="O4" s="9"/>
      <c r="P4" s="9">
        <f xml:space="preserve"> MAX(O4 - O3, 0)</f>
        <v>0</v>
      </c>
      <c r="Q4" s="4"/>
      <c r="R4" s="2"/>
      <c r="S4" s="9"/>
      <c r="T4" s="9">
        <f xml:space="preserve"> MAX(S4 - S3, 0)</f>
        <v>0</v>
      </c>
      <c r="U4" s="9"/>
      <c r="V4" s="9">
        <f xml:space="preserve"> MAX(U4 - U3, 0)</f>
        <v>0</v>
      </c>
      <c r="W4" s="4"/>
      <c r="X4" s="2"/>
      <c r="Y4" s="9"/>
      <c r="Z4" s="9"/>
      <c r="AA4" s="9"/>
      <c r="AB4" s="9"/>
      <c r="AC4" s="9"/>
      <c r="AD4" s="9"/>
      <c r="AE4" s="4"/>
      <c r="AF4" s="7"/>
      <c r="AG4" s="6"/>
      <c r="AH4" s="6"/>
      <c r="AI4" s="6"/>
      <c r="AJ4" s="5"/>
      <c r="AK4" s="5"/>
      <c r="AL4" s="4"/>
      <c r="AM4" s="2"/>
      <c r="AN4" s="1"/>
      <c r="AO4" s="1"/>
      <c r="AP4" s="1"/>
      <c r="AQ4" s="1"/>
      <c r="AR4" s="1"/>
      <c r="AS4" s="1"/>
      <c r="AT4" s="1"/>
      <c r="AU4" s="4"/>
      <c r="AV4" s="2"/>
      <c r="AZ4" s="3"/>
      <c r="BG4" s="4"/>
      <c r="BH4" s="2"/>
      <c r="BI4" s="3"/>
      <c r="BP4" s="4"/>
      <c r="BQ4" s="2"/>
      <c r="BR4" s="9"/>
      <c r="BS4" s="9"/>
      <c r="BT4" s="9"/>
      <c r="BU4" s="9"/>
      <c r="BV4" s="9"/>
      <c r="BW4" s="9"/>
      <c r="BX4" s="9"/>
      <c r="BY4" s="4"/>
      <c r="BZ4" s="2"/>
    </row>
    <row r="5" spans="1:78" x14ac:dyDescent="0.35">
      <c r="B5" s="2"/>
      <c r="C5" s="4"/>
      <c r="D5" s="2"/>
      <c r="E5" s="2"/>
      <c r="F5" s="3"/>
      <c r="G5" s="4"/>
      <c r="H5" s="2"/>
      <c r="I5" s="9"/>
      <c r="J5" s="9">
        <f xml:space="preserve"> MAX(I5 - I4, 0)</f>
        <v>0</v>
      </c>
      <c r="K5" s="9"/>
      <c r="L5" s="9">
        <f xml:space="preserve"> MAX(K5 - K4, 0)</f>
        <v>0</v>
      </c>
      <c r="M5" s="9"/>
      <c r="N5" s="9">
        <f xml:space="preserve"> MAX(M5 - M4, 0)</f>
        <v>0</v>
      </c>
      <c r="O5" s="9"/>
      <c r="P5" s="9">
        <f xml:space="preserve"> MAX(O5 - O4, 0)</f>
        <v>0</v>
      </c>
      <c r="Q5" s="4"/>
      <c r="R5" s="2"/>
      <c r="S5" s="9"/>
      <c r="T5" s="9">
        <f xml:space="preserve"> MAX(S5 - S4, 0)</f>
        <v>0</v>
      </c>
      <c r="U5" s="9"/>
      <c r="V5" s="9">
        <f xml:space="preserve"> MAX(U5 - U4, 0)</f>
        <v>0</v>
      </c>
      <c r="W5" s="4"/>
      <c r="X5" s="2"/>
      <c r="Y5" s="9"/>
      <c r="Z5" s="9"/>
      <c r="AA5" s="9"/>
      <c r="AB5" s="9"/>
      <c r="AC5" s="9"/>
      <c r="AD5" s="9"/>
      <c r="AE5" s="4"/>
      <c r="AF5" s="7"/>
      <c r="AG5" s="6"/>
      <c r="AH5" s="6"/>
      <c r="AI5" s="6"/>
      <c r="AJ5" s="5"/>
      <c r="AK5" s="5"/>
      <c r="AL5" s="4"/>
      <c r="AM5" s="2"/>
      <c r="AN5" s="1"/>
      <c r="AO5" s="1"/>
      <c r="AP5" s="1"/>
      <c r="AQ5" s="1"/>
      <c r="AR5" s="1"/>
      <c r="AS5" s="1"/>
      <c r="AT5" s="1"/>
      <c r="AU5" s="4"/>
      <c r="AV5" s="2"/>
      <c r="AZ5" s="3"/>
      <c r="BG5" s="4"/>
      <c r="BH5" s="2"/>
      <c r="BI5" s="3"/>
      <c r="BP5" s="4"/>
      <c r="BQ5" s="2"/>
      <c r="BR5" s="9"/>
      <c r="BS5" s="9"/>
      <c r="BT5" s="9"/>
      <c r="BU5" s="9"/>
      <c r="BV5" s="9"/>
      <c r="BW5" s="9"/>
      <c r="BX5" s="9"/>
      <c r="BY5" s="4"/>
      <c r="BZ5" s="2"/>
    </row>
    <row r="6" spans="1:78" x14ac:dyDescent="0.35">
      <c r="B6" s="2"/>
      <c r="C6" s="4"/>
      <c r="D6" s="2"/>
      <c r="E6" s="2"/>
      <c r="F6" s="3"/>
      <c r="G6" s="4"/>
      <c r="H6" s="2"/>
      <c r="I6" s="9"/>
      <c r="J6" s="9">
        <f xml:space="preserve"> MAX(I6 - I5, 0)</f>
        <v>0</v>
      </c>
      <c r="K6" s="9"/>
      <c r="L6" s="9">
        <f xml:space="preserve"> MAX(K6 - K5, 0)</f>
        <v>0</v>
      </c>
      <c r="M6" s="9"/>
      <c r="N6" s="9">
        <f xml:space="preserve"> MAX(M6 - M5, 0)</f>
        <v>0</v>
      </c>
      <c r="O6" s="9"/>
      <c r="P6" s="9">
        <f xml:space="preserve"> MAX(O6 - O5, 0)</f>
        <v>0</v>
      </c>
      <c r="Q6" s="4"/>
      <c r="R6" s="2"/>
      <c r="S6" s="9"/>
      <c r="T6" s="9">
        <f xml:space="preserve"> MAX(S6 - S5, 0)</f>
        <v>0</v>
      </c>
      <c r="U6" s="9"/>
      <c r="V6" s="9">
        <f xml:space="preserve"> MAX(U6 - U5, 0)</f>
        <v>0</v>
      </c>
      <c r="W6" s="4"/>
      <c r="X6" s="2"/>
      <c r="Y6" s="9"/>
      <c r="Z6" s="9"/>
      <c r="AA6" s="9"/>
      <c r="AB6" s="9"/>
      <c r="AC6" s="9"/>
      <c r="AD6" s="9"/>
      <c r="AE6" s="4"/>
      <c r="AF6" s="7"/>
      <c r="AG6" s="6"/>
      <c r="AH6" s="6"/>
      <c r="AI6" s="5"/>
      <c r="AJ6" s="5"/>
      <c r="AK6" s="5"/>
      <c r="AL6" s="4"/>
      <c r="AM6" s="2"/>
      <c r="AN6" s="1"/>
      <c r="AO6" s="1"/>
      <c r="AP6" s="1"/>
      <c r="AQ6" s="1"/>
      <c r="AR6" s="1"/>
      <c r="AS6" s="1"/>
      <c r="AT6" s="1"/>
      <c r="AU6" s="4"/>
      <c r="AV6" s="2"/>
      <c r="AZ6" s="3"/>
      <c r="BG6" s="4"/>
      <c r="BH6" s="2"/>
      <c r="BI6" s="3"/>
      <c r="BP6" s="4"/>
      <c r="BQ6" s="2"/>
      <c r="BR6" s="9"/>
      <c r="BS6" s="9"/>
      <c r="BT6" s="9"/>
      <c r="BU6" s="9"/>
      <c r="BV6" s="9"/>
      <c r="BW6" s="9"/>
      <c r="BX6" s="9"/>
      <c r="BY6" s="4"/>
      <c r="BZ6" s="2"/>
    </row>
    <row r="7" spans="1:78" x14ac:dyDescent="0.35">
      <c r="B7" s="2"/>
      <c r="C7" s="4"/>
      <c r="D7" s="2"/>
      <c r="E7" s="2"/>
      <c r="F7" s="3"/>
      <c r="G7" s="4"/>
      <c r="H7" s="2"/>
      <c r="I7" s="9"/>
      <c r="J7" s="9">
        <f xml:space="preserve"> MAX(I7 - I6, 0)</f>
        <v>0</v>
      </c>
      <c r="K7" s="9"/>
      <c r="L7" s="9">
        <f xml:space="preserve"> MAX(K7 - K6, 0)</f>
        <v>0</v>
      </c>
      <c r="M7" s="9"/>
      <c r="N7" s="9">
        <f xml:space="preserve"> MAX(M7 - M6, 0)</f>
        <v>0</v>
      </c>
      <c r="O7" s="9"/>
      <c r="P7" s="9">
        <f xml:space="preserve"> MAX(O7 - O6, 0)</f>
        <v>0</v>
      </c>
      <c r="Q7" s="4"/>
      <c r="R7" s="2"/>
      <c r="S7" s="9"/>
      <c r="T7" s="9">
        <f xml:space="preserve"> MAX(S7 - S6, 0)</f>
        <v>0</v>
      </c>
      <c r="U7" s="9"/>
      <c r="V7" s="9">
        <f xml:space="preserve"> MAX(U7 - U6, 0)</f>
        <v>0</v>
      </c>
      <c r="W7" s="4"/>
      <c r="X7" s="2"/>
      <c r="Y7" s="9"/>
      <c r="Z7" s="9"/>
      <c r="AA7" s="9"/>
      <c r="AB7" s="9"/>
      <c r="AC7" s="9"/>
      <c r="AD7" s="9"/>
      <c r="AE7" s="4"/>
      <c r="AF7" s="7"/>
      <c r="AG7" s="6"/>
      <c r="AH7" s="6"/>
      <c r="AI7" s="5"/>
      <c r="AJ7" s="5"/>
      <c r="AK7" s="5"/>
      <c r="AL7" s="4"/>
      <c r="AM7" s="2"/>
      <c r="AN7" s="1"/>
      <c r="AO7" s="1"/>
      <c r="AP7" s="1"/>
      <c r="AQ7" s="1"/>
      <c r="AR7" s="1"/>
      <c r="AS7" s="1"/>
      <c r="AT7" s="1"/>
      <c r="AU7" s="4"/>
      <c r="AV7" s="2"/>
      <c r="AZ7" s="3"/>
      <c r="BG7" s="4"/>
      <c r="BH7" s="2"/>
      <c r="BI7" s="3"/>
      <c r="BP7" s="4"/>
      <c r="BQ7" s="2"/>
      <c r="BR7" s="9"/>
      <c r="BS7" s="9"/>
      <c r="BT7" s="9"/>
      <c r="BU7" s="9"/>
      <c r="BV7" s="9"/>
      <c r="BW7" s="9"/>
      <c r="BX7" s="9"/>
      <c r="BY7" s="4"/>
      <c r="BZ7" s="2"/>
    </row>
    <row r="8" spans="1:78" x14ac:dyDescent="0.35">
      <c r="B8" s="2"/>
      <c r="C8" s="4"/>
      <c r="D8" s="2"/>
      <c r="E8" s="2"/>
      <c r="F8" s="3"/>
      <c r="G8" s="4"/>
      <c r="H8" s="2"/>
      <c r="I8" s="9"/>
      <c r="J8" s="9">
        <f xml:space="preserve"> MAX(I8 - I7, 0)</f>
        <v>0</v>
      </c>
      <c r="K8" s="9"/>
      <c r="L8" s="9">
        <f xml:space="preserve"> MAX(K8 - K7, 0)</f>
        <v>0</v>
      </c>
      <c r="M8" s="9"/>
      <c r="N8" s="9">
        <f xml:space="preserve"> MAX(M8 - M7, 0)</f>
        <v>0</v>
      </c>
      <c r="O8" s="9"/>
      <c r="P8" s="9">
        <f xml:space="preserve"> MAX(O8 - O7, 0)</f>
        <v>0</v>
      </c>
      <c r="Q8" s="4"/>
      <c r="R8" s="2"/>
      <c r="S8" s="9"/>
      <c r="T8" s="9">
        <f xml:space="preserve"> MAX(S8 - S7, 0)</f>
        <v>0</v>
      </c>
      <c r="U8" s="9"/>
      <c r="V8" s="9">
        <f xml:space="preserve"> MAX(U8 - U7, 0)</f>
        <v>0</v>
      </c>
      <c r="W8" s="4"/>
      <c r="X8" s="2"/>
      <c r="Y8" s="9"/>
      <c r="Z8" s="9"/>
      <c r="AA8" s="9"/>
      <c r="AB8" s="9"/>
      <c r="AC8" s="9"/>
      <c r="AD8" s="9"/>
      <c r="AE8" s="4"/>
      <c r="AF8" s="7"/>
      <c r="AG8" s="6"/>
      <c r="AH8" s="6"/>
      <c r="AI8" s="5"/>
      <c r="AJ8" s="5"/>
      <c r="AK8" s="5"/>
      <c r="AL8" s="4"/>
      <c r="AM8" s="2"/>
      <c r="AN8" s="1"/>
      <c r="AO8" s="1"/>
      <c r="AP8" s="1"/>
      <c r="AQ8" s="1"/>
      <c r="AR8" s="1"/>
      <c r="AS8" s="1"/>
      <c r="AT8" s="1"/>
      <c r="AU8" s="4"/>
      <c r="AV8" s="2"/>
      <c r="AZ8" s="3"/>
      <c r="BG8" s="4"/>
      <c r="BH8" s="2"/>
      <c r="BI8" s="3"/>
      <c r="BP8" s="4"/>
      <c r="BQ8" s="2"/>
      <c r="BR8" s="9"/>
      <c r="BS8" s="9"/>
      <c r="BT8" s="9"/>
      <c r="BU8" s="9"/>
      <c r="BV8" s="9"/>
      <c r="BW8" s="9"/>
      <c r="BX8" s="9"/>
      <c r="BY8" s="4"/>
      <c r="BZ8" s="2"/>
    </row>
    <row r="9" spans="1:78" x14ac:dyDescent="0.35">
      <c r="B9" s="2"/>
      <c r="C9" s="4"/>
      <c r="D9" s="2"/>
      <c r="E9" s="2"/>
      <c r="F9" s="3"/>
      <c r="G9" s="4"/>
      <c r="H9" s="2"/>
      <c r="I9" s="9"/>
      <c r="J9" s="9">
        <f xml:space="preserve"> MAX(I9 - I8, 0)</f>
        <v>0</v>
      </c>
      <c r="K9" s="9"/>
      <c r="L9" s="9">
        <f xml:space="preserve"> MAX(K9 - K8, 0)</f>
        <v>0</v>
      </c>
      <c r="M9" s="9"/>
      <c r="N9" s="9">
        <f xml:space="preserve"> MAX(M9 - M8, 0)</f>
        <v>0</v>
      </c>
      <c r="O9" s="9"/>
      <c r="P9" s="9">
        <f xml:space="preserve"> MAX(O9 - O8, 0)</f>
        <v>0</v>
      </c>
      <c r="Q9" s="4"/>
      <c r="R9" s="2"/>
      <c r="S9" s="9"/>
      <c r="T9" s="9">
        <f xml:space="preserve"> MAX(S9 - S8, 0)</f>
        <v>0</v>
      </c>
      <c r="U9" s="9"/>
      <c r="V9" s="9">
        <f xml:space="preserve"> MAX(U9 - U8, 0)</f>
        <v>0</v>
      </c>
      <c r="W9" s="4"/>
      <c r="X9" s="2"/>
      <c r="Y9" s="9"/>
      <c r="Z9" s="9"/>
      <c r="AA9" s="9"/>
      <c r="AB9" s="9"/>
      <c r="AC9" s="9"/>
      <c r="AD9" s="9"/>
      <c r="AE9" s="4"/>
      <c r="AF9" s="7"/>
      <c r="AG9" s="6"/>
      <c r="AH9" s="6"/>
      <c r="AI9" s="5"/>
      <c r="AJ9" s="5"/>
      <c r="AK9" s="5"/>
      <c r="AL9" s="4"/>
      <c r="AM9" s="2"/>
      <c r="AN9" s="1"/>
      <c r="AO9" s="1"/>
      <c r="AP9" s="1"/>
      <c r="AQ9" s="1"/>
      <c r="AR9" s="1"/>
      <c r="AS9" s="1"/>
      <c r="AT9" s="1"/>
      <c r="AU9" s="4"/>
      <c r="AV9" s="2"/>
      <c r="AZ9" s="3"/>
      <c r="BG9" s="4"/>
      <c r="BH9" s="2"/>
      <c r="BI9" s="3"/>
      <c r="BP9" s="4"/>
      <c r="BQ9" s="2"/>
      <c r="BR9" s="9"/>
      <c r="BS9" s="9"/>
      <c r="BT9" s="9"/>
      <c r="BU9" s="9"/>
      <c r="BV9" s="9"/>
      <c r="BW9" s="9"/>
      <c r="BX9" s="9"/>
      <c r="BY9" s="4"/>
      <c r="BZ9" s="2"/>
    </row>
    <row r="10" spans="1:78" x14ac:dyDescent="0.35">
      <c r="B10" s="2"/>
      <c r="C10" s="4"/>
      <c r="D10" s="2"/>
      <c r="E10" s="2"/>
      <c r="F10" s="3"/>
      <c r="G10" s="4"/>
      <c r="H10" s="2"/>
      <c r="I10" s="9"/>
      <c r="J10" s="9">
        <f xml:space="preserve"> MAX(I10 - I9, 0)</f>
        <v>0</v>
      </c>
      <c r="K10" s="9"/>
      <c r="L10" s="9">
        <f xml:space="preserve"> MAX(K10 - K9, 0)</f>
        <v>0</v>
      </c>
      <c r="M10" s="9"/>
      <c r="N10" s="9">
        <f xml:space="preserve"> MAX(M10 - M9, 0)</f>
        <v>0</v>
      </c>
      <c r="O10" s="9"/>
      <c r="P10" s="9">
        <f xml:space="preserve"> MAX(O10 - O9, 0)</f>
        <v>0</v>
      </c>
      <c r="Q10" s="4"/>
      <c r="R10" s="2"/>
      <c r="S10" s="9"/>
      <c r="T10" s="9">
        <f xml:space="preserve"> MAX(S10 - S9, 0)</f>
        <v>0</v>
      </c>
      <c r="U10" s="9"/>
      <c r="V10" s="9">
        <f xml:space="preserve"> MAX(U10 - U9, 0)</f>
        <v>0</v>
      </c>
      <c r="W10" s="4"/>
      <c r="X10" s="2"/>
      <c r="Y10" s="9"/>
      <c r="Z10" s="9"/>
      <c r="AA10" s="9"/>
      <c r="AB10" s="9"/>
      <c r="AC10" s="9"/>
      <c r="AD10" s="9"/>
      <c r="AE10" s="4"/>
      <c r="AF10" s="7"/>
      <c r="AG10" s="6"/>
      <c r="AH10" s="6"/>
      <c r="AI10" s="6"/>
      <c r="AJ10" s="5"/>
      <c r="AK10" s="5"/>
      <c r="AL10" s="4"/>
      <c r="AM10" s="2"/>
      <c r="AN10" s="1"/>
      <c r="AO10" s="1"/>
      <c r="AP10" s="1"/>
      <c r="AQ10" s="1"/>
      <c r="AR10" s="1"/>
      <c r="AS10" s="1"/>
      <c r="AT10" s="1"/>
      <c r="AU10" s="4"/>
      <c r="AV10" s="2"/>
      <c r="AZ10" s="3"/>
      <c r="BG10" s="4"/>
      <c r="BH10" s="2"/>
      <c r="BI10" s="3"/>
      <c r="BP10" s="4"/>
      <c r="BQ10" s="2"/>
      <c r="BR10" s="9"/>
      <c r="BS10" s="9"/>
      <c r="BT10" s="9"/>
      <c r="BU10" s="9"/>
      <c r="BV10" s="9"/>
      <c r="BW10" s="9"/>
      <c r="BX10" s="9"/>
      <c r="BY10" s="4"/>
      <c r="BZ10" s="2"/>
    </row>
    <row r="11" spans="1:78" x14ac:dyDescent="0.35">
      <c r="B11" s="2"/>
      <c r="C11" s="4"/>
      <c r="D11" s="2"/>
      <c r="E11" s="2"/>
      <c r="F11" s="3"/>
      <c r="G11" s="4"/>
      <c r="H11" s="2"/>
      <c r="I11" s="9"/>
      <c r="J11" s="9">
        <f xml:space="preserve"> MAX(I11 - I10, 0)</f>
        <v>0</v>
      </c>
      <c r="K11" s="9"/>
      <c r="L11" s="9">
        <f xml:space="preserve"> MAX(K11 - K10, 0)</f>
        <v>0</v>
      </c>
      <c r="M11" s="9"/>
      <c r="N11" s="9">
        <f xml:space="preserve"> MAX(M11 - M10, 0)</f>
        <v>0</v>
      </c>
      <c r="O11" s="9"/>
      <c r="P11" s="9">
        <f xml:space="preserve"> MAX(O11 - O10, 0)</f>
        <v>0</v>
      </c>
      <c r="Q11" s="4"/>
      <c r="R11" s="2"/>
      <c r="S11" s="9"/>
      <c r="T11" s="9">
        <f xml:space="preserve"> MAX(S11 - S10, 0)</f>
        <v>0</v>
      </c>
      <c r="U11" s="9"/>
      <c r="V11" s="9">
        <f xml:space="preserve"> MAX(U11 - U10, 0)</f>
        <v>0</v>
      </c>
      <c r="W11" s="4"/>
      <c r="X11" s="2"/>
      <c r="Y11" s="9"/>
      <c r="Z11" s="9"/>
      <c r="AA11" s="9"/>
      <c r="AB11" s="9"/>
      <c r="AC11" s="9"/>
      <c r="AD11" s="9"/>
      <c r="AE11" s="4"/>
      <c r="AF11" s="7"/>
      <c r="AG11" s="6"/>
      <c r="AH11" s="6"/>
      <c r="AI11" s="6"/>
      <c r="AJ11" s="5"/>
      <c r="AK11" s="5"/>
      <c r="AL11" s="4"/>
      <c r="AM11" s="2"/>
      <c r="AN11" s="1"/>
      <c r="AO11" s="1"/>
      <c r="AP11" s="1"/>
      <c r="AQ11" s="1"/>
      <c r="AR11" s="1"/>
      <c r="AS11" s="1"/>
      <c r="AT11" s="1"/>
      <c r="AU11" s="4"/>
      <c r="AV11" s="2"/>
      <c r="AZ11" s="3"/>
      <c r="BG11" s="4"/>
      <c r="BH11" s="2"/>
      <c r="BI11" s="3"/>
      <c r="BP11" s="4"/>
      <c r="BQ11" s="2"/>
      <c r="BR11" s="9"/>
      <c r="BS11" s="9"/>
      <c r="BT11" s="9"/>
      <c r="BU11" s="9"/>
      <c r="BV11" s="9"/>
      <c r="BW11" s="9"/>
      <c r="BX11" s="9"/>
      <c r="BY11" s="4"/>
      <c r="BZ11" s="2"/>
    </row>
    <row r="12" spans="1:78" x14ac:dyDescent="0.35">
      <c r="B12" s="2"/>
      <c r="C12" s="4"/>
      <c r="D12" s="2"/>
      <c r="E12" s="2"/>
      <c r="F12" s="3"/>
      <c r="G12" s="4"/>
      <c r="H12" s="2"/>
      <c r="I12" s="9"/>
      <c r="J12" s="9">
        <f xml:space="preserve"> MAX(I12 - I11, 0)</f>
        <v>0</v>
      </c>
      <c r="K12" s="9"/>
      <c r="L12" s="9">
        <f xml:space="preserve"> MAX(K12 - K11, 0)</f>
        <v>0</v>
      </c>
      <c r="M12" s="9"/>
      <c r="N12" s="9">
        <f xml:space="preserve"> MAX(M12 - M11, 0)</f>
        <v>0</v>
      </c>
      <c r="O12" s="9"/>
      <c r="P12" s="9">
        <f xml:space="preserve"> MAX(O12 - O11, 0)</f>
        <v>0</v>
      </c>
      <c r="Q12" s="4"/>
      <c r="R12" s="2"/>
      <c r="S12" s="9"/>
      <c r="T12" s="9">
        <f xml:space="preserve"> MAX(S12 - S11, 0)</f>
        <v>0</v>
      </c>
      <c r="U12" s="9"/>
      <c r="V12" s="9">
        <f xml:space="preserve"> MAX(U12 - U11, 0)</f>
        <v>0</v>
      </c>
      <c r="W12" s="4"/>
      <c r="X12" s="2"/>
      <c r="Y12" s="9"/>
      <c r="Z12" s="9"/>
      <c r="AA12" s="9"/>
      <c r="AB12" s="9"/>
      <c r="AC12" s="9"/>
      <c r="AD12" s="9"/>
      <c r="AE12" s="4"/>
      <c r="AF12" s="7"/>
      <c r="AG12" s="6"/>
      <c r="AH12" s="6"/>
      <c r="AI12" s="5"/>
      <c r="AJ12" s="5"/>
      <c r="AK12" s="5"/>
      <c r="AL12" s="4"/>
      <c r="AM12" s="2"/>
      <c r="AN12" s="1"/>
      <c r="AO12" s="1"/>
      <c r="AP12" s="1"/>
      <c r="AQ12" s="1"/>
      <c r="AR12" s="1"/>
      <c r="AS12" s="1"/>
      <c r="AT12" s="1"/>
      <c r="AU12" s="4"/>
      <c r="AV12" s="2"/>
      <c r="AZ12" s="3"/>
      <c r="BG12" s="4"/>
      <c r="BH12" s="2"/>
      <c r="BI12" s="3"/>
      <c r="BL12" s="1"/>
      <c r="BP12" s="4"/>
      <c r="BQ12" s="2"/>
      <c r="BR12" s="9"/>
      <c r="BS12" s="9"/>
      <c r="BT12" s="9"/>
      <c r="BU12" s="9"/>
      <c r="BV12" s="9"/>
      <c r="BW12" s="9"/>
      <c r="BX12" s="9"/>
      <c r="BY12" s="4"/>
      <c r="BZ12" s="2"/>
    </row>
    <row r="13" spans="1:78" x14ac:dyDescent="0.35">
      <c r="B13" s="2"/>
      <c r="C13" s="4"/>
      <c r="D13" s="2"/>
      <c r="E13" s="2"/>
      <c r="F13" s="3"/>
      <c r="G13" s="4"/>
      <c r="H13" s="2"/>
      <c r="I13" s="9"/>
      <c r="J13" s="9">
        <f xml:space="preserve"> MAX(I13 - I12, 0)</f>
        <v>0</v>
      </c>
      <c r="K13" s="9"/>
      <c r="L13" s="9">
        <f xml:space="preserve"> MAX(K13 - K12, 0)</f>
        <v>0</v>
      </c>
      <c r="M13" s="9"/>
      <c r="N13" s="9">
        <f xml:space="preserve"> MAX(M13 - M12, 0)</f>
        <v>0</v>
      </c>
      <c r="O13" s="9"/>
      <c r="P13" s="9">
        <f xml:space="preserve"> MAX(O13 - O12, 0)</f>
        <v>0</v>
      </c>
      <c r="Q13" s="4"/>
      <c r="R13" s="2"/>
      <c r="S13" s="9"/>
      <c r="T13" s="9">
        <f xml:space="preserve"> MAX(S13 - S12, 0)</f>
        <v>0</v>
      </c>
      <c r="U13" s="9"/>
      <c r="V13" s="9">
        <f xml:space="preserve"> MAX(U13 - U12, 0)</f>
        <v>0</v>
      </c>
      <c r="W13" s="4"/>
      <c r="X13" s="2"/>
      <c r="Y13" s="9"/>
      <c r="Z13" s="9"/>
      <c r="AA13" s="9"/>
      <c r="AB13" s="9"/>
      <c r="AC13" s="9"/>
      <c r="AD13" s="9"/>
      <c r="AE13" s="4"/>
      <c r="AF13" s="7"/>
      <c r="AG13" s="6"/>
      <c r="AH13" s="6"/>
      <c r="AI13" s="5"/>
      <c r="AJ13" s="5"/>
      <c r="AK13" s="5"/>
      <c r="AL13" s="4"/>
      <c r="AM13" s="2"/>
      <c r="AN13" s="1"/>
      <c r="AO13" s="1"/>
      <c r="AP13" s="1"/>
      <c r="AQ13" s="1"/>
      <c r="AR13" s="1"/>
      <c r="AS13" s="1"/>
      <c r="AT13" s="1"/>
      <c r="AU13" s="4"/>
      <c r="AV13" s="2"/>
      <c r="AZ13" s="3"/>
      <c r="BG13" s="4"/>
      <c r="BH13" s="2"/>
      <c r="BI13" s="3"/>
      <c r="BL13" s="1"/>
      <c r="BP13" s="4"/>
      <c r="BQ13" s="2"/>
      <c r="BR13" s="9"/>
      <c r="BS13" s="9"/>
      <c r="BT13" s="9"/>
      <c r="BU13" s="9"/>
      <c r="BV13" s="9"/>
      <c r="BW13" s="9"/>
      <c r="BX13" s="9"/>
      <c r="BY13" s="4"/>
      <c r="BZ13" s="2"/>
    </row>
    <row r="14" spans="1:78" x14ac:dyDescent="0.35">
      <c r="B14" s="2"/>
      <c r="C14" s="4"/>
      <c r="D14" s="2"/>
      <c r="E14" s="2"/>
      <c r="F14" s="3"/>
      <c r="G14" s="4"/>
      <c r="H14" s="2"/>
      <c r="I14" s="9"/>
      <c r="J14" s="9">
        <f xml:space="preserve"> MAX(I14 - I13, 0)</f>
        <v>0</v>
      </c>
      <c r="K14" s="9"/>
      <c r="L14" s="9">
        <f xml:space="preserve"> MAX(K14 - K13, 0)</f>
        <v>0</v>
      </c>
      <c r="M14" s="9"/>
      <c r="N14" s="9">
        <f xml:space="preserve"> MAX(M14 - M13, 0)</f>
        <v>0</v>
      </c>
      <c r="O14" s="9"/>
      <c r="P14" s="9">
        <f xml:space="preserve"> MAX(O14 - O13, 0)</f>
        <v>0</v>
      </c>
      <c r="Q14" s="4"/>
      <c r="R14" s="2"/>
      <c r="S14" s="9"/>
      <c r="T14" s="9">
        <f xml:space="preserve"> MAX(S14 - S13, 0)</f>
        <v>0</v>
      </c>
      <c r="U14" s="9"/>
      <c r="V14" s="9">
        <f xml:space="preserve"> MAX(U14 - U13, 0)</f>
        <v>0</v>
      </c>
      <c r="W14" s="4"/>
      <c r="X14" s="2"/>
      <c r="Y14" s="9"/>
      <c r="Z14" s="9"/>
      <c r="AA14" s="9"/>
      <c r="AB14" s="9"/>
      <c r="AC14" s="9"/>
      <c r="AD14" s="9"/>
      <c r="AE14" s="4"/>
      <c r="AF14" s="7"/>
      <c r="AG14" s="6"/>
      <c r="AH14" s="6"/>
      <c r="AI14" s="5"/>
      <c r="AJ14" s="5"/>
      <c r="AK14" s="5"/>
      <c r="AL14" s="4"/>
      <c r="AM14" s="2"/>
      <c r="AN14" s="1"/>
      <c r="AO14" s="1"/>
      <c r="AP14" s="1"/>
      <c r="AQ14" s="1"/>
      <c r="AR14" s="1"/>
      <c r="AS14" s="1"/>
      <c r="AT14" s="1"/>
      <c r="AU14" s="4"/>
      <c r="AV14" s="2"/>
      <c r="AZ14" s="3"/>
      <c r="BG14" s="4"/>
      <c r="BH14" s="2"/>
      <c r="BI14" s="3"/>
      <c r="BL14" s="1"/>
      <c r="BP14" s="4"/>
      <c r="BQ14" s="2"/>
      <c r="BR14" s="9"/>
      <c r="BS14" s="9"/>
      <c r="BT14" s="9"/>
      <c r="BU14" s="9"/>
      <c r="BV14" s="9"/>
      <c r="BW14" s="9"/>
      <c r="BX14" s="9"/>
      <c r="BY14" s="4"/>
      <c r="BZ14" s="2"/>
    </row>
    <row r="15" spans="1:78" x14ac:dyDescent="0.35">
      <c r="B15" s="2"/>
      <c r="C15" s="4"/>
      <c r="D15" s="2"/>
      <c r="E15" s="2"/>
      <c r="F15" s="3"/>
      <c r="G15" s="4"/>
      <c r="H15" s="2"/>
      <c r="I15" s="9"/>
      <c r="J15" s="9">
        <f xml:space="preserve"> MAX(I15 - I14, 0)</f>
        <v>0</v>
      </c>
      <c r="K15" s="9"/>
      <c r="L15" s="9">
        <f xml:space="preserve"> MAX(K15 - K14, 0)</f>
        <v>0</v>
      </c>
      <c r="M15" s="9"/>
      <c r="N15" s="9">
        <f xml:space="preserve"> MAX(M15 - M14, 0)</f>
        <v>0</v>
      </c>
      <c r="O15" s="9"/>
      <c r="P15" s="9">
        <f xml:space="preserve"> MAX(O15 - O14, 0)</f>
        <v>0</v>
      </c>
      <c r="Q15" s="4"/>
      <c r="R15" s="2"/>
      <c r="S15" s="9"/>
      <c r="T15" s="9">
        <f xml:space="preserve"> MAX(S15 - S14, 0)</f>
        <v>0</v>
      </c>
      <c r="U15" s="9"/>
      <c r="V15" s="9">
        <f xml:space="preserve"> MAX(U15 - U14, 0)</f>
        <v>0</v>
      </c>
      <c r="W15" s="4"/>
      <c r="X15" s="2"/>
      <c r="Y15" s="9"/>
      <c r="Z15" s="9"/>
      <c r="AA15" s="9"/>
      <c r="AB15" s="9"/>
      <c r="AC15" s="9"/>
      <c r="AD15" s="9"/>
      <c r="AE15" s="4"/>
      <c r="AF15" s="7"/>
      <c r="AG15" s="6"/>
      <c r="AH15" s="6"/>
      <c r="AI15" s="6"/>
      <c r="AJ15" s="5"/>
      <c r="AK15" s="5"/>
      <c r="AL15" s="4"/>
      <c r="AM15" s="2"/>
      <c r="AN15" s="1"/>
      <c r="AO15" s="1"/>
      <c r="AP15" s="1"/>
      <c r="AQ15" s="1"/>
      <c r="AR15" s="1"/>
      <c r="AS15" s="1"/>
      <c r="AT15" s="1"/>
      <c r="AU15" s="4"/>
      <c r="AV15" s="2"/>
      <c r="AZ15" s="3"/>
      <c r="BG15" s="4"/>
      <c r="BH15" s="2"/>
      <c r="BI15" s="3"/>
      <c r="BL15" s="1"/>
      <c r="BP15" s="4"/>
      <c r="BQ15" s="2"/>
      <c r="BR15" s="9"/>
      <c r="BS15" s="9"/>
      <c r="BT15" s="9"/>
      <c r="BU15" s="9"/>
      <c r="BV15" s="9"/>
      <c r="BW15" s="9"/>
      <c r="BX15" s="9"/>
      <c r="BY15" s="4"/>
      <c r="BZ15" s="2"/>
    </row>
    <row r="16" spans="1:78" x14ac:dyDescent="0.35">
      <c r="B16" s="2"/>
      <c r="C16" s="4"/>
      <c r="D16" s="2"/>
      <c r="E16" s="2"/>
      <c r="F16" s="3"/>
      <c r="G16" s="4"/>
      <c r="H16" s="2"/>
      <c r="I16" s="9"/>
      <c r="J16" s="9">
        <f xml:space="preserve"> MAX(I16 - I15, 0)</f>
        <v>0</v>
      </c>
      <c r="K16" s="9"/>
      <c r="L16" s="9">
        <f xml:space="preserve"> MAX(K16 - K15, 0)</f>
        <v>0</v>
      </c>
      <c r="M16" s="9"/>
      <c r="N16" s="9">
        <f xml:space="preserve"> MAX(M16 - M15, 0)</f>
        <v>0</v>
      </c>
      <c r="O16" s="9"/>
      <c r="P16" s="9">
        <f xml:space="preserve"> MAX(O16 - O15, 0)</f>
        <v>0</v>
      </c>
      <c r="Q16" s="4"/>
      <c r="R16" s="2"/>
      <c r="S16" s="9"/>
      <c r="T16" s="9">
        <f xml:space="preserve"> MAX(S16 - S15, 0)</f>
        <v>0</v>
      </c>
      <c r="U16" s="9"/>
      <c r="V16" s="9">
        <f xml:space="preserve"> MAX(U16 - U15, 0)</f>
        <v>0</v>
      </c>
      <c r="W16" s="4"/>
      <c r="X16" s="2"/>
      <c r="Y16" s="9"/>
      <c r="Z16" s="9"/>
      <c r="AA16" s="9"/>
      <c r="AB16" s="9"/>
      <c r="AC16" s="9"/>
      <c r="AD16" s="9"/>
      <c r="AE16" s="4"/>
      <c r="AF16" s="7"/>
      <c r="AG16" s="6"/>
      <c r="AH16" s="6"/>
      <c r="AI16" s="6"/>
      <c r="AJ16" s="5"/>
      <c r="AK16" s="5"/>
      <c r="AL16" s="4"/>
      <c r="AM16" s="2"/>
      <c r="AN16" s="1"/>
      <c r="AO16" s="1"/>
      <c r="AP16" s="1"/>
      <c r="AQ16" s="1"/>
      <c r="AR16" s="1"/>
      <c r="AS16" s="1"/>
      <c r="AT16" s="1"/>
      <c r="AU16" s="4"/>
      <c r="AV16" s="2"/>
      <c r="AZ16" s="3"/>
      <c r="BG16" s="4"/>
      <c r="BH16" s="2"/>
      <c r="BI16" s="3"/>
      <c r="BL16" s="1"/>
      <c r="BP16" s="4"/>
      <c r="BQ16" s="2"/>
      <c r="BR16" s="9"/>
      <c r="BS16" s="9"/>
      <c r="BT16" s="9"/>
      <c r="BU16" s="9"/>
      <c r="BV16" s="9"/>
      <c r="BW16" s="9"/>
      <c r="BX16" s="9"/>
      <c r="BY16" s="4"/>
      <c r="BZ16" s="2"/>
    </row>
    <row r="17" spans="2:78" x14ac:dyDescent="0.35">
      <c r="B17" s="2"/>
      <c r="C17" s="4"/>
      <c r="D17" s="2"/>
      <c r="E17" s="2"/>
      <c r="F17" s="3"/>
      <c r="G17" s="4"/>
      <c r="H17" s="2"/>
      <c r="I17" s="9"/>
      <c r="J17" s="9">
        <f xml:space="preserve"> MAX(I17 - I16, 0)</f>
        <v>0</v>
      </c>
      <c r="K17" s="9"/>
      <c r="L17" s="9">
        <f xml:space="preserve"> MAX(K17 - K16, 0)</f>
        <v>0</v>
      </c>
      <c r="M17" s="9"/>
      <c r="N17" s="9">
        <f xml:space="preserve"> MAX(M17 - M16, 0)</f>
        <v>0</v>
      </c>
      <c r="O17" s="9"/>
      <c r="P17" s="9">
        <f xml:space="preserve"> MAX(O17 - O16, 0)</f>
        <v>0</v>
      </c>
      <c r="Q17" s="4"/>
      <c r="R17" s="2"/>
      <c r="S17" s="9"/>
      <c r="T17" s="9">
        <f xml:space="preserve"> MAX(S17 - S16, 0)</f>
        <v>0</v>
      </c>
      <c r="U17" s="9"/>
      <c r="V17" s="9">
        <f xml:space="preserve"> MAX(U17 - U16, 0)</f>
        <v>0</v>
      </c>
      <c r="W17" s="4"/>
      <c r="X17" s="2"/>
      <c r="Y17" s="9"/>
      <c r="Z17" s="9"/>
      <c r="AA17" s="9"/>
      <c r="AB17" s="9"/>
      <c r="AC17" s="9"/>
      <c r="AD17" s="9"/>
      <c r="AE17" s="4"/>
      <c r="AF17" s="7"/>
      <c r="AG17" s="6"/>
      <c r="AH17" s="6"/>
      <c r="AI17" s="5"/>
      <c r="AJ17" s="5"/>
      <c r="AK17" s="5"/>
      <c r="AL17" s="4"/>
      <c r="AM17" s="2"/>
      <c r="AN17" s="1"/>
      <c r="AO17" s="1"/>
      <c r="AP17" s="1"/>
      <c r="AQ17" s="1"/>
      <c r="AR17" s="1"/>
      <c r="AS17" s="1"/>
      <c r="AT17" s="1"/>
      <c r="AU17" s="4"/>
      <c r="AV17" s="2"/>
      <c r="AZ17" s="3"/>
      <c r="BG17" s="4"/>
      <c r="BH17" s="2"/>
      <c r="BI17" s="3"/>
      <c r="BL17" s="1"/>
      <c r="BP17" s="4"/>
      <c r="BQ17" s="2"/>
      <c r="BR17" s="9"/>
      <c r="BS17" s="9"/>
      <c r="BT17" s="9"/>
      <c r="BU17" s="9"/>
      <c r="BV17" s="9"/>
      <c r="BW17" s="9"/>
      <c r="BX17" s="9"/>
      <c r="BY17" s="4"/>
      <c r="BZ17" s="2"/>
    </row>
    <row r="18" spans="2:78" x14ac:dyDescent="0.35">
      <c r="B18" s="2"/>
      <c r="C18" s="4"/>
      <c r="D18" s="2"/>
      <c r="E18" s="2"/>
      <c r="F18" s="3"/>
      <c r="G18" s="4"/>
      <c r="H18" s="2"/>
      <c r="I18" s="9"/>
      <c r="J18" s="9">
        <f xml:space="preserve"> MAX(I18 - I17, 0)</f>
        <v>0</v>
      </c>
      <c r="K18" s="9"/>
      <c r="L18" s="9">
        <f xml:space="preserve"> MAX(K18 - K17, 0)</f>
        <v>0</v>
      </c>
      <c r="M18" s="9"/>
      <c r="N18" s="9">
        <f xml:space="preserve"> MAX(M18 - M17, 0)</f>
        <v>0</v>
      </c>
      <c r="O18" s="9"/>
      <c r="P18" s="9">
        <f xml:space="preserve"> MAX(O18 - O17, 0)</f>
        <v>0</v>
      </c>
      <c r="Q18" s="4"/>
      <c r="R18" s="2"/>
      <c r="S18" s="9"/>
      <c r="T18" s="9">
        <f xml:space="preserve"> MAX(S18 - S17, 0)</f>
        <v>0</v>
      </c>
      <c r="U18" s="9"/>
      <c r="V18" s="9">
        <f xml:space="preserve"> MAX(U18 - U17, 0)</f>
        <v>0</v>
      </c>
      <c r="W18" s="4"/>
      <c r="X18" s="2"/>
      <c r="Y18" s="9"/>
      <c r="Z18" s="9"/>
      <c r="AA18" s="9"/>
      <c r="AB18" s="9"/>
      <c r="AC18" s="9"/>
      <c r="AD18" s="9"/>
      <c r="AE18" s="4"/>
      <c r="AF18" s="7"/>
      <c r="AG18" s="6"/>
      <c r="AH18" s="6"/>
      <c r="AI18" s="5"/>
      <c r="AJ18" s="5"/>
      <c r="AK18" s="5"/>
      <c r="AL18" s="4"/>
      <c r="AM18" s="2"/>
      <c r="AN18" s="1"/>
      <c r="AO18" s="1"/>
      <c r="AP18" s="1"/>
      <c r="AQ18" s="1"/>
      <c r="AR18" s="1"/>
      <c r="AS18" s="1"/>
      <c r="AT18" s="1"/>
      <c r="AU18" s="4"/>
      <c r="AV18" s="2"/>
      <c r="AZ18" s="3"/>
      <c r="BG18" s="4"/>
      <c r="BH18" s="2"/>
      <c r="BI18" s="3"/>
      <c r="BL18" s="1"/>
      <c r="BP18" s="4"/>
      <c r="BQ18" s="2"/>
      <c r="BR18" s="9"/>
      <c r="BS18" s="9"/>
      <c r="BT18" s="9"/>
      <c r="BU18" s="9"/>
      <c r="BV18" s="9"/>
      <c r="BW18" s="9"/>
      <c r="BX18" s="9"/>
      <c r="BY18" s="4"/>
      <c r="BZ18" s="2"/>
    </row>
    <row r="19" spans="2:78" x14ac:dyDescent="0.35">
      <c r="B19" s="2"/>
      <c r="C19" s="4"/>
      <c r="D19" s="2"/>
      <c r="E19" s="2"/>
      <c r="F19" s="3"/>
      <c r="G19" s="4"/>
      <c r="H19" s="2"/>
      <c r="I19" s="9"/>
      <c r="J19" s="9">
        <f xml:space="preserve"> MAX(I19 - I18, 0)</f>
        <v>0</v>
      </c>
      <c r="K19" s="9"/>
      <c r="L19" s="9">
        <f xml:space="preserve"> MAX(K19 - K18, 0)</f>
        <v>0</v>
      </c>
      <c r="M19" s="9"/>
      <c r="N19" s="9">
        <f xml:space="preserve"> MAX(M19 - M18, 0)</f>
        <v>0</v>
      </c>
      <c r="O19" s="9"/>
      <c r="P19" s="9">
        <f xml:space="preserve"> MAX(O19 - O18, 0)</f>
        <v>0</v>
      </c>
      <c r="Q19" s="4"/>
      <c r="R19" s="2"/>
      <c r="S19" s="9"/>
      <c r="T19" s="9">
        <f xml:space="preserve"> MAX(S19 - S18, 0)</f>
        <v>0</v>
      </c>
      <c r="U19" s="9"/>
      <c r="V19" s="9">
        <f xml:space="preserve"> MAX(U19 - U18, 0)</f>
        <v>0</v>
      </c>
      <c r="W19" s="4"/>
      <c r="X19" s="2"/>
      <c r="Y19" s="9"/>
      <c r="Z19" s="9"/>
      <c r="AA19" s="9"/>
      <c r="AB19" s="9"/>
      <c r="AC19" s="9"/>
      <c r="AD19" s="9"/>
      <c r="AE19" s="4"/>
      <c r="AF19" s="7"/>
      <c r="AG19" s="6"/>
      <c r="AH19" s="6"/>
      <c r="AI19" s="5"/>
      <c r="AJ19" s="5"/>
      <c r="AK19" s="5"/>
      <c r="AL19" s="4"/>
      <c r="AM19" s="2"/>
      <c r="AN19" s="1"/>
      <c r="AO19" s="1"/>
      <c r="AP19" s="1"/>
      <c r="AQ19" s="1"/>
      <c r="AR19" s="1"/>
      <c r="AS19" s="1"/>
      <c r="AT19" s="1"/>
      <c r="AU19" s="4"/>
      <c r="AV19" s="2"/>
      <c r="AZ19" s="3"/>
      <c r="BG19" s="4"/>
      <c r="BH19" s="2"/>
      <c r="BI19" s="3"/>
      <c r="BL19" s="1"/>
      <c r="BP19" s="4"/>
      <c r="BQ19" s="2"/>
      <c r="BR19" s="9"/>
      <c r="BS19" s="9"/>
      <c r="BT19" s="9"/>
      <c r="BU19" s="9"/>
      <c r="BV19" s="9"/>
      <c r="BW19" s="9"/>
      <c r="BX19" s="9"/>
      <c r="BY19" s="4"/>
      <c r="BZ19" s="2"/>
    </row>
    <row r="20" spans="2:78" x14ac:dyDescent="0.35">
      <c r="B20" s="2"/>
      <c r="C20" s="4"/>
      <c r="D20" s="2"/>
      <c r="E20" s="2"/>
      <c r="F20" s="3"/>
      <c r="G20" s="4"/>
      <c r="H20" s="2"/>
      <c r="I20" s="9"/>
      <c r="J20" s="9">
        <f xml:space="preserve"> MAX(I20 - I19, 0)</f>
        <v>0</v>
      </c>
      <c r="K20" s="9"/>
      <c r="L20" s="9">
        <f xml:space="preserve"> MAX(K20 - K19, 0)</f>
        <v>0</v>
      </c>
      <c r="M20" s="9"/>
      <c r="N20" s="9">
        <f xml:space="preserve"> MAX(M20 - M19, 0)</f>
        <v>0</v>
      </c>
      <c r="O20" s="9"/>
      <c r="P20" s="9">
        <f xml:space="preserve"> MAX(O20 - O19, 0)</f>
        <v>0</v>
      </c>
      <c r="Q20" s="4"/>
      <c r="R20" s="2"/>
      <c r="S20" s="9"/>
      <c r="T20" s="9">
        <f xml:space="preserve"> MAX(S20 - S19, 0)</f>
        <v>0</v>
      </c>
      <c r="U20" s="9"/>
      <c r="V20" s="9">
        <f xml:space="preserve"> MAX(U20 - U19, 0)</f>
        <v>0</v>
      </c>
      <c r="W20" s="4"/>
      <c r="X20" s="2"/>
      <c r="Y20" s="9"/>
      <c r="Z20" s="9"/>
      <c r="AA20" s="9"/>
      <c r="AB20" s="9"/>
      <c r="AC20" s="9"/>
      <c r="AD20" s="9"/>
      <c r="AE20" s="4"/>
      <c r="AF20" s="7"/>
      <c r="AG20" s="6"/>
      <c r="AH20" s="6"/>
      <c r="AI20" s="5"/>
      <c r="AJ20" s="5"/>
      <c r="AK20" s="5"/>
      <c r="AL20" s="4"/>
      <c r="AM20" s="2"/>
      <c r="AN20" s="1"/>
      <c r="AO20" s="1"/>
      <c r="AP20" s="1"/>
      <c r="AQ20" s="1"/>
      <c r="AR20" s="1"/>
      <c r="AS20" s="1"/>
      <c r="AT20" s="1"/>
      <c r="AU20" s="4"/>
      <c r="AV20" s="2"/>
      <c r="AZ20" s="3"/>
      <c r="BG20" s="4"/>
      <c r="BH20" s="2"/>
      <c r="BI20" s="3"/>
      <c r="BL20" s="1"/>
      <c r="BP20" s="4"/>
      <c r="BQ20" s="2"/>
      <c r="BR20" s="9"/>
      <c r="BS20" s="9"/>
      <c r="BT20" s="9"/>
      <c r="BU20" s="9"/>
      <c r="BV20" s="9"/>
      <c r="BW20" s="9"/>
      <c r="BX20" s="9"/>
      <c r="BY20" s="4"/>
      <c r="BZ20" s="2"/>
    </row>
    <row r="21" spans="2:78" x14ac:dyDescent="0.35">
      <c r="B21" s="2"/>
      <c r="C21" s="4"/>
      <c r="D21" s="2"/>
      <c r="E21" s="2"/>
      <c r="F21" s="3"/>
      <c r="G21" s="4"/>
      <c r="H21" s="2"/>
      <c r="I21" s="9"/>
      <c r="J21" s="9">
        <f xml:space="preserve"> MAX(I21 - I20, 0)</f>
        <v>0</v>
      </c>
      <c r="K21" s="9"/>
      <c r="L21" s="9">
        <f xml:space="preserve"> MAX(K21 - K20, 0)</f>
        <v>0</v>
      </c>
      <c r="M21" s="9"/>
      <c r="N21" s="9">
        <f xml:space="preserve"> MAX(M21 - M20, 0)</f>
        <v>0</v>
      </c>
      <c r="O21" s="9"/>
      <c r="P21" s="9">
        <f xml:space="preserve"> MAX(O21 - O20, 0)</f>
        <v>0</v>
      </c>
      <c r="Q21" s="4"/>
      <c r="R21" s="2"/>
      <c r="S21" s="9"/>
      <c r="T21" s="9">
        <f xml:space="preserve"> MAX(S21 - S20, 0)</f>
        <v>0</v>
      </c>
      <c r="U21" s="9"/>
      <c r="V21" s="9">
        <f xml:space="preserve"> MAX(U21 - U20, 0)</f>
        <v>0</v>
      </c>
      <c r="W21" s="4"/>
      <c r="X21" s="2"/>
      <c r="Y21" s="9"/>
      <c r="Z21" s="9"/>
      <c r="AA21" s="9"/>
      <c r="AB21" s="9"/>
      <c r="AC21" s="9"/>
      <c r="AD21" s="9"/>
      <c r="AE21" s="4"/>
      <c r="AF21" s="7"/>
      <c r="AG21" s="6"/>
      <c r="AH21" s="6"/>
      <c r="AI21" s="6"/>
      <c r="AJ21" s="5"/>
      <c r="AK21" s="5"/>
      <c r="AL21" s="4"/>
      <c r="AM21" s="2"/>
      <c r="AN21" s="1"/>
      <c r="AO21" s="1"/>
      <c r="AP21" s="1"/>
      <c r="AQ21" s="1"/>
      <c r="AR21" s="1"/>
      <c r="AS21" s="1"/>
      <c r="AT21" s="1"/>
      <c r="AU21" s="4"/>
      <c r="AV21" s="2"/>
      <c r="AZ21" s="3"/>
      <c r="BG21" s="4"/>
      <c r="BH21" s="2"/>
      <c r="BI21" s="3"/>
      <c r="BL21" s="1"/>
      <c r="BP21" s="4"/>
      <c r="BQ21" s="2"/>
      <c r="BR21" s="9"/>
      <c r="BS21" s="9"/>
      <c r="BT21" s="9"/>
      <c r="BU21" s="9"/>
      <c r="BV21" s="9"/>
      <c r="BW21" s="9"/>
      <c r="BX21" s="9"/>
      <c r="BY21" s="4"/>
      <c r="BZ21" s="2"/>
    </row>
    <row r="22" spans="2:78" x14ac:dyDescent="0.35">
      <c r="B22" s="2"/>
      <c r="C22" s="4"/>
      <c r="D22" s="2"/>
      <c r="E22" s="2"/>
      <c r="F22" s="3"/>
      <c r="G22" s="4"/>
      <c r="H22" s="2"/>
      <c r="I22" s="9"/>
      <c r="J22" s="9">
        <f xml:space="preserve"> MAX(I22 - I21, 0)</f>
        <v>0</v>
      </c>
      <c r="K22" s="9"/>
      <c r="L22" s="9">
        <f xml:space="preserve"> MAX(K22 - K21, 0)</f>
        <v>0</v>
      </c>
      <c r="M22" s="9"/>
      <c r="N22" s="9">
        <f xml:space="preserve"> MAX(M22 - M21, 0)</f>
        <v>0</v>
      </c>
      <c r="O22" s="9"/>
      <c r="P22" s="9">
        <f xml:space="preserve"> MAX(O22 - O21, 0)</f>
        <v>0</v>
      </c>
      <c r="Q22" s="4"/>
      <c r="R22" s="2"/>
      <c r="S22" s="9"/>
      <c r="T22" s="9">
        <f xml:space="preserve"> MAX(S22 - S21, 0)</f>
        <v>0</v>
      </c>
      <c r="U22" s="9"/>
      <c r="V22" s="9">
        <f xml:space="preserve"> MAX(U22 - U21, 0)</f>
        <v>0</v>
      </c>
      <c r="W22" s="4"/>
      <c r="X22" s="2"/>
      <c r="Y22" s="9"/>
      <c r="Z22" s="9"/>
      <c r="AA22" s="9"/>
      <c r="AB22" s="9"/>
      <c r="AC22" s="9"/>
      <c r="AD22" s="9"/>
      <c r="AE22" s="4"/>
      <c r="AF22" s="7"/>
      <c r="AG22" s="6"/>
      <c r="AH22" s="6"/>
      <c r="AI22" s="5"/>
      <c r="AJ22" s="5"/>
      <c r="AK22" s="5"/>
      <c r="AL22" s="4"/>
      <c r="AM22" s="2"/>
      <c r="AN22" s="1"/>
      <c r="AO22" s="1"/>
      <c r="AP22" s="1"/>
      <c r="AQ22" s="1"/>
      <c r="AR22" s="1"/>
      <c r="AS22" s="1"/>
      <c r="AT22" s="1"/>
      <c r="AU22" s="4"/>
      <c r="AV22" s="2"/>
      <c r="AZ22" s="3"/>
      <c r="BG22" s="4"/>
      <c r="BH22" s="2"/>
      <c r="BI22" s="3"/>
      <c r="BP22" s="4"/>
      <c r="BQ22" s="2"/>
      <c r="BR22" s="9"/>
      <c r="BS22" s="9"/>
      <c r="BT22" s="9"/>
      <c r="BU22" s="9"/>
      <c r="BV22" s="9"/>
      <c r="BW22" s="9"/>
      <c r="BX22" s="9"/>
      <c r="BY22" s="4"/>
      <c r="BZ22" s="2"/>
    </row>
    <row r="23" spans="2:78" x14ac:dyDescent="0.35">
      <c r="B23" s="2"/>
      <c r="C23" s="4"/>
      <c r="D23" s="2"/>
      <c r="E23" s="2"/>
      <c r="F23" s="3"/>
      <c r="G23" s="4"/>
      <c r="H23" s="2"/>
      <c r="I23" s="9"/>
      <c r="J23" s="9">
        <f xml:space="preserve"> MAX(I23 - I22, 0)</f>
        <v>0</v>
      </c>
      <c r="K23" s="9"/>
      <c r="L23" s="9">
        <f xml:space="preserve"> MAX(K23 - K22, 0)</f>
        <v>0</v>
      </c>
      <c r="M23" s="9"/>
      <c r="N23" s="9">
        <f xml:space="preserve"> MAX(M23 - M22, 0)</f>
        <v>0</v>
      </c>
      <c r="O23" s="9"/>
      <c r="P23" s="9">
        <f xml:space="preserve"> MAX(O23 - O22, 0)</f>
        <v>0</v>
      </c>
      <c r="Q23" s="4"/>
      <c r="R23" s="2"/>
      <c r="S23" s="9"/>
      <c r="T23" s="9">
        <f xml:space="preserve"> MAX(S23 - S22, 0)</f>
        <v>0</v>
      </c>
      <c r="U23" s="9"/>
      <c r="V23" s="9">
        <f xml:space="preserve"> MAX(U23 - U22, 0)</f>
        <v>0</v>
      </c>
      <c r="W23" s="4"/>
      <c r="X23" s="2"/>
      <c r="Y23" s="9"/>
      <c r="Z23" s="9"/>
      <c r="AA23" s="9"/>
      <c r="AB23" s="9"/>
      <c r="AC23" s="9"/>
      <c r="AD23" s="9"/>
      <c r="AE23" s="4"/>
      <c r="AF23" s="7"/>
      <c r="AG23" s="6"/>
      <c r="AH23" s="6"/>
      <c r="AI23" s="5"/>
      <c r="AJ23" s="5"/>
      <c r="AK23" s="5"/>
      <c r="AL23" s="4"/>
      <c r="AM23" s="2"/>
      <c r="AN23" s="1"/>
      <c r="AO23" s="1"/>
      <c r="AP23" s="1"/>
      <c r="AQ23" s="1"/>
      <c r="AR23" s="1"/>
      <c r="AS23" s="1"/>
      <c r="AT23" s="1"/>
      <c r="AU23" s="4"/>
      <c r="AV23" s="2"/>
      <c r="AZ23" s="3"/>
      <c r="BG23" s="4"/>
      <c r="BH23" s="2"/>
      <c r="BI23" s="3"/>
      <c r="BP23" s="4"/>
      <c r="BQ23" s="2"/>
      <c r="BR23" s="9"/>
      <c r="BS23" s="9"/>
      <c r="BT23" s="9"/>
      <c r="BU23" s="9"/>
      <c r="BV23" s="9"/>
      <c r="BW23" s="9"/>
      <c r="BX23" s="9"/>
      <c r="BY23" s="4"/>
      <c r="BZ23" s="2"/>
    </row>
    <row r="24" spans="2:78" x14ac:dyDescent="0.35">
      <c r="B24" s="2"/>
      <c r="C24" s="4"/>
      <c r="D24" s="2"/>
      <c r="E24" s="2"/>
      <c r="F24" s="3"/>
      <c r="G24" s="4"/>
      <c r="H24" s="2"/>
      <c r="I24" s="9"/>
      <c r="J24" s="9">
        <f xml:space="preserve"> MAX(I24 - I23, 0)</f>
        <v>0</v>
      </c>
      <c r="K24" s="9"/>
      <c r="L24" s="9">
        <f xml:space="preserve"> MAX(K24 - K23, 0)</f>
        <v>0</v>
      </c>
      <c r="M24" s="9"/>
      <c r="N24" s="9">
        <f xml:space="preserve"> MAX(M24 - M23, 0)</f>
        <v>0</v>
      </c>
      <c r="O24" s="9"/>
      <c r="P24" s="9">
        <f xml:space="preserve"> MAX(O24 - O23, 0)</f>
        <v>0</v>
      </c>
      <c r="Q24" s="4"/>
      <c r="R24" s="2"/>
      <c r="S24" s="9"/>
      <c r="T24" s="9">
        <f xml:space="preserve"> MAX(S24 - S23, 0)</f>
        <v>0</v>
      </c>
      <c r="U24" s="9"/>
      <c r="V24" s="9">
        <f xml:space="preserve"> MAX(U24 - U23, 0)</f>
        <v>0</v>
      </c>
      <c r="W24" s="4"/>
      <c r="X24" s="2"/>
      <c r="Y24" s="9"/>
      <c r="Z24" s="9"/>
      <c r="AA24" s="9"/>
      <c r="AB24" s="9"/>
      <c r="AC24" s="9"/>
      <c r="AD24" s="9"/>
      <c r="AE24" s="4"/>
      <c r="AF24" s="7"/>
      <c r="AG24" s="6"/>
      <c r="AH24" s="6"/>
      <c r="AI24" s="5"/>
      <c r="AJ24" s="5"/>
      <c r="AK24" s="5"/>
      <c r="AL24" s="4"/>
      <c r="AM24" s="2"/>
      <c r="AN24" s="1"/>
      <c r="AO24" s="1"/>
      <c r="AP24" s="1"/>
      <c r="AQ24" s="1"/>
      <c r="AR24" s="1"/>
      <c r="AS24" s="1"/>
      <c r="AT24" s="1"/>
      <c r="AU24" s="4"/>
      <c r="AV24" s="2"/>
      <c r="AZ24" s="3"/>
      <c r="BG24" s="4"/>
      <c r="BH24" s="2"/>
      <c r="BI24" s="3"/>
      <c r="BP24" s="4"/>
      <c r="BQ24" s="2"/>
      <c r="BR24" s="9"/>
      <c r="BS24" s="9"/>
      <c r="BT24" s="9"/>
      <c r="BU24" s="9"/>
      <c r="BV24" s="9"/>
      <c r="BW24" s="9"/>
      <c r="BX24" s="9"/>
      <c r="BY24" s="4"/>
      <c r="BZ24" s="2"/>
    </row>
    <row r="25" spans="2:78" x14ac:dyDescent="0.35">
      <c r="B25" s="2"/>
      <c r="C25" s="4"/>
      <c r="D25" s="2"/>
      <c r="E25" s="2"/>
      <c r="F25" s="3"/>
      <c r="G25" s="4"/>
      <c r="H25" s="2"/>
      <c r="I25" s="9"/>
      <c r="J25" s="9">
        <f xml:space="preserve"> MAX(I25 - I24, 0)</f>
        <v>0</v>
      </c>
      <c r="K25" s="9"/>
      <c r="L25" s="9">
        <f xml:space="preserve"> MAX(K25 - K24, 0)</f>
        <v>0</v>
      </c>
      <c r="M25" s="9"/>
      <c r="N25" s="9">
        <f xml:space="preserve"> MAX(M25 - M24, 0)</f>
        <v>0</v>
      </c>
      <c r="O25" s="9"/>
      <c r="P25" s="9">
        <f xml:space="preserve"> MAX(O25 - O24, 0)</f>
        <v>0</v>
      </c>
      <c r="Q25" s="4"/>
      <c r="R25" s="2"/>
      <c r="S25" s="9"/>
      <c r="T25" s="9">
        <f xml:space="preserve"> MAX(S25 - S24, 0)</f>
        <v>0</v>
      </c>
      <c r="U25" s="9"/>
      <c r="V25" s="9">
        <f xml:space="preserve"> MAX(U25 - U24, 0)</f>
        <v>0</v>
      </c>
      <c r="W25" s="4"/>
      <c r="X25" s="2"/>
      <c r="Y25" s="9"/>
      <c r="Z25" s="9"/>
      <c r="AA25" s="9"/>
      <c r="AB25" s="9"/>
      <c r="AC25" s="9"/>
      <c r="AD25" s="9"/>
      <c r="AE25" s="4"/>
      <c r="AF25" s="7"/>
      <c r="AG25" s="6"/>
      <c r="AH25" s="6"/>
      <c r="AI25" s="6"/>
      <c r="AJ25" s="5"/>
      <c r="AK25" s="5"/>
      <c r="AL25" s="4"/>
      <c r="AM25" s="2"/>
      <c r="AN25" s="1"/>
      <c r="AO25" s="1"/>
      <c r="AP25" s="1"/>
      <c r="AQ25" s="1"/>
      <c r="AR25" s="1"/>
      <c r="AS25" s="1"/>
      <c r="AT25" s="1"/>
      <c r="AU25" s="4"/>
      <c r="AV25" s="2"/>
      <c r="AZ25" s="3"/>
      <c r="BG25" s="4"/>
      <c r="BH25" s="2"/>
      <c r="BI25" s="3"/>
      <c r="BP25" s="4"/>
      <c r="BQ25" s="2"/>
      <c r="BR25" s="9"/>
      <c r="BS25" s="9"/>
      <c r="BT25" s="9"/>
      <c r="BU25" s="9"/>
      <c r="BV25" s="9"/>
      <c r="BW25" s="9"/>
      <c r="BX25" s="9"/>
      <c r="BY25" s="4"/>
      <c r="BZ25" s="2"/>
    </row>
    <row r="26" spans="2:78" x14ac:dyDescent="0.35">
      <c r="B26" s="2"/>
      <c r="C26" s="4"/>
      <c r="D26" s="2"/>
      <c r="E26" s="2"/>
      <c r="F26" s="3"/>
      <c r="G26" s="4"/>
      <c r="H26" s="2"/>
      <c r="I26" s="9"/>
      <c r="J26" s="9">
        <f xml:space="preserve"> MAX(I26 - I25, 0)</f>
        <v>0</v>
      </c>
      <c r="K26" s="9"/>
      <c r="L26" s="9">
        <f xml:space="preserve"> MAX(K26 - K25, 0)</f>
        <v>0</v>
      </c>
      <c r="M26" s="9"/>
      <c r="N26" s="9">
        <f xml:space="preserve"> MAX(M26 - M25, 0)</f>
        <v>0</v>
      </c>
      <c r="O26" s="9"/>
      <c r="P26" s="9">
        <f xml:space="preserve"> MAX(O26 - O25, 0)</f>
        <v>0</v>
      </c>
      <c r="Q26" s="4"/>
      <c r="R26" s="2"/>
      <c r="S26" s="9"/>
      <c r="T26" s="9">
        <f xml:space="preserve"> MAX(S26 - S25, 0)</f>
        <v>0</v>
      </c>
      <c r="U26" s="9"/>
      <c r="V26" s="9">
        <f xml:space="preserve"> MAX(U26 - U25, 0)</f>
        <v>0</v>
      </c>
      <c r="W26" s="4"/>
      <c r="X26" s="2"/>
      <c r="Y26" s="9"/>
      <c r="Z26" s="9"/>
      <c r="AA26" s="9"/>
      <c r="AB26" s="9"/>
      <c r="AC26" s="9"/>
      <c r="AD26" s="9"/>
      <c r="AE26" s="4"/>
      <c r="AF26" s="7"/>
      <c r="AG26" s="6"/>
      <c r="AH26" s="6"/>
      <c r="AI26" s="5"/>
      <c r="AJ26" s="5"/>
      <c r="AK26" s="5"/>
      <c r="AL26" s="4"/>
      <c r="AM26" s="2"/>
      <c r="AN26" s="1"/>
      <c r="AO26" s="1"/>
      <c r="AP26" s="1"/>
      <c r="AQ26" s="1"/>
      <c r="AR26" s="1"/>
      <c r="AS26" s="1"/>
      <c r="AT26" s="1"/>
      <c r="AU26" s="4"/>
      <c r="AV26" s="2"/>
      <c r="AZ26" s="3"/>
      <c r="BG26" s="4"/>
      <c r="BH26" s="2"/>
      <c r="BI26" s="3"/>
      <c r="BP26" s="4"/>
      <c r="BQ26" s="2"/>
      <c r="BR26" s="9"/>
      <c r="BS26" s="9"/>
      <c r="BT26" s="9"/>
      <c r="BU26" s="9"/>
      <c r="BV26" s="9"/>
      <c r="BW26" s="9"/>
      <c r="BX26" s="9"/>
      <c r="BY26" s="4"/>
      <c r="BZ26" s="2"/>
    </row>
    <row r="27" spans="2:78" x14ac:dyDescent="0.35">
      <c r="B27" s="2"/>
      <c r="C27" s="4"/>
      <c r="D27" s="2"/>
      <c r="E27" s="2"/>
      <c r="F27" s="3"/>
      <c r="G27" s="4"/>
      <c r="H27" s="2"/>
      <c r="I27" s="9"/>
      <c r="J27" s="9">
        <f xml:space="preserve"> MAX(I27 - I26, 0)</f>
        <v>0</v>
      </c>
      <c r="K27" s="9"/>
      <c r="L27" s="9">
        <f xml:space="preserve"> MAX(K27 - K26, 0)</f>
        <v>0</v>
      </c>
      <c r="M27" s="9"/>
      <c r="N27" s="9">
        <f xml:space="preserve"> MAX(M27 - M26, 0)</f>
        <v>0</v>
      </c>
      <c r="O27" s="9"/>
      <c r="P27" s="9">
        <f xml:space="preserve"> MAX(O27 - O26, 0)</f>
        <v>0</v>
      </c>
      <c r="Q27" s="4"/>
      <c r="R27" s="2"/>
      <c r="S27" s="9"/>
      <c r="T27" s="9">
        <f xml:space="preserve"> MAX(S27 - S26, 0)</f>
        <v>0</v>
      </c>
      <c r="U27" s="9"/>
      <c r="V27" s="9">
        <f xml:space="preserve"> MAX(U27 - U26, 0)</f>
        <v>0</v>
      </c>
      <c r="W27" s="4"/>
      <c r="X27" s="2"/>
      <c r="Y27" s="9"/>
      <c r="Z27" s="9"/>
      <c r="AA27" s="9"/>
      <c r="AB27" s="9"/>
      <c r="AC27" s="9"/>
      <c r="AD27" s="9"/>
      <c r="AE27" s="4"/>
      <c r="AF27" s="7"/>
      <c r="AG27" s="6"/>
      <c r="AH27" s="6"/>
      <c r="AI27" s="6"/>
      <c r="AJ27" s="5"/>
      <c r="AK27" s="5"/>
      <c r="AL27" s="4"/>
      <c r="AM27" s="2"/>
      <c r="AN27" s="1"/>
      <c r="AO27" s="1"/>
      <c r="AP27" s="1"/>
      <c r="AQ27" s="1"/>
      <c r="AR27" s="1"/>
      <c r="AS27" s="1"/>
      <c r="AT27" s="1"/>
      <c r="AU27" s="4"/>
      <c r="AV27" s="2"/>
      <c r="AZ27" s="3"/>
      <c r="BG27" s="4"/>
      <c r="BH27" s="2"/>
      <c r="BI27" s="3"/>
      <c r="BP27" s="4"/>
      <c r="BQ27" s="2"/>
      <c r="BR27" s="9"/>
      <c r="BS27" s="9"/>
      <c r="BT27" s="9"/>
      <c r="BU27" s="9"/>
      <c r="BV27" s="9"/>
      <c r="BW27" s="9"/>
      <c r="BX27" s="9"/>
      <c r="BY27" s="4"/>
      <c r="BZ27" s="2"/>
    </row>
    <row r="28" spans="2:78" x14ac:dyDescent="0.35">
      <c r="B28" s="2"/>
      <c r="C28" s="4"/>
      <c r="D28" s="2"/>
      <c r="E28" s="2"/>
      <c r="F28" s="3"/>
      <c r="G28" s="4"/>
      <c r="H28" s="2"/>
      <c r="I28" s="9"/>
      <c r="J28" s="9">
        <f xml:space="preserve"> MAX(I28 - I27, 0)</f>
        <v>0</v>
      </c>
      <c r="K28" s="9"/>
      <c r="L28" s="9">
        <f xml:space="preserve"> MAX(K28 - K27, 0)</f>
        <v>0</v>
      </c>
      <c r="M28" s="9"/>
      <c r="N28" s="9">
        <f xml:space="preserve"> MAX(M28 - M27, 0)</f>
        <v>0</v>
      </c>
      <c r="O28" s="9"/>
      <c r="P28" s="9">
        <f xml:space="preserve"> MAX(O28 - O27, 0)</f>
        <v>0</v>
      </c>
      <c r="Q28" s="4"/>
      <c r="R28" s="2"/>
      <c r="S28" s="9"/>
      <c r="T28" s="9">
        <f xml:space="preserve"> MAX(S28 - S27, 0)</f>
        <v>0</v>
      </c>
      <c r="U28" s="9"/>
      <c r="V28" s="9">
        <f xml:space="preserve"> MAX(U28 - U27, 0)</f>
        <v>0</v>
      </c>
      <c r="W28" s="4"/>
      <c r="X28" s="2"/>
      <c r="Y28" s="9"/>
      <c r="Z28" s="9"/>
      <c r="AA28" s="9"/>
      <c r="AB28" s="9"/>
      <c r="AC28" s="9"/>
      <c r="AD28" s="9"/>
      <c r="AE28" s="4"/>
      <c r="AF28" s="7"/>
      <c r="AG28" s="6"/>
      <c r="AH28" s="6"/>
      <c r="AI28" s="6"/>
      <c r="AJ28" s="5"/>
      <c r="AK28" s="5"/>
      <c r="AL28" s="4"/>
      <c r="AM28" s="2"/>
      <c r="AN28" s="1"/>
      <c r="AO28" s="1"/>
      <c r="AP28" s="1"/>
      <c r="AQ28" s="1"/>
      <c r="AR28" s="1"/>
      <c r="AS28" s="1"/>
      <c r="AT28" s="1"/>
      <c r="AU28" s="4"/>
      <c r="AV28" s="2"/>
      <c r="AZ28" s="3"/>
      <c r="BG28" s="4"/>
      <c r="BH28" s="2"/>
      <c r="BI28" s="3"/>
      <c r="BP28" s="4"/>
      <c r="BQ28" s="2"/>
      <c r="BR28" s="9"/>
      <c r="BS28" s="9"/>
      <c r="BT28" s="9"/>
      <c r="BU28" s="9"/>
      <c r="BV28" s="9"/>
      <c r="BW28" s="9"/>
      <c r="BX28" s="9"/>
      <c r="BY28" s="4"/>
      <c r="BZ28" s="2"/>
    </row>
    <row r="29" spans="2:78" x14ac:dyDescent="0.35">
      <c r="B29" s="2"/>
      <c r="C29" s="4"/>
      <c r="D29" s="2"/>
      <c r="E29" s="2"/>
      <c r="F29" s="3"/>
      <c r="G29" s="4"/>
      <c r="H29" s="2"/>
      <c r="I29" s="9"/>
      <c r="J29" s="9">
        <f xml:space="preserve"> MAX(I29 - I28, 0)</f>
        <v>0</v>
      </c>
      <c r="K29" s="9"/>
      <c r="L29" s="9">
        <f xml:space="preserve"> MAX(K29 - K28, 0)</f>
        <v>0</v>
      </c>
      <c r="M29" s="9"/>
      <c r="N29" s="9">
        <f xml:space="preserve"> MAX(M29 - M28, 0)</f>
        <v>0</v>
      </c>
      <c r="O29" s="9"/>
      <c r="P29" s="9">
        <f xml:space="preserve"> MAX(O29 - O28, 0)</f>
        <v>0</v>
      </c>
      <c r="Q29" s="4"/>
      <c r="R29" s="2"/>
      <c r="S29" s="9"/>
      <c r="T29" s="9">
        <f xml:space="preserve"> MAX(S29 - S28, 0)</f>
        <v>0</v>
      </c>
      <c r="U29" s="9"/>
      <c r="V29" s="9">
        <f xml:space="preserve"> MAX(U29 - U28, 0)</f>
        <v>0</v>
      </c>
      <c r="W29" s="4"/>
      <c r="X29" s="2"/>
      <c r="Y29" s="9"/>
      <c r="Z29" s="9"/>
      <c r="AA29" s="9"/>
      <c r="AB29" s="9"/>
      <c r="AC29" s="9"/>
      <c r="AD29" s="9"/>
      <c r="AE29" s="4"/>
      <c r="AF29" s="7"/>
      <c r="AG29" s="6"/>
      <c r="AH29" s="6"/>
      <c r="AI29" s="6"/>
      <c r="AJ29" s="5"/>
      <c r="AK29" s="5"/>
      <c r="AL29" s="4"/>
      <c r="AM29" s="2"/>
      <c r="AN29" s="1"/>
      <c r="AO29" s="1"/>
      <c r="AP29" s="1"/>
      <c r="AQ29" s="1"/>
      <c r="AR29" s="1"/>
      <c r="AS29" s="1"/>
      <c r="AT29" s="1"/>
      <c r="AU29" s="4"/>
      <c r="AV29" s="2"/>
      <c r="AZ29" s="3"/>
      <c r="BG29" s="4"/>
      <c r="BH29" s="2"/>
      <c r="BI29" s="3"/>
      <c r="BP29" s="4"/>
      <c r="BQ29" s="2"/>
      <c r="BR29" s="9"/>
      <c r="BS29" s="9"/>
      <c r="BT29" s="9"/>
      <c r="BU29" s="9"/>
      <c r="BV29" s="9"/>
      <c r="BW29" s="9"/>
      <c r="BX29" s="9"/>
      <c r="BY29" s="4"/>
      <c r="BZ29" s="2"/>
    </row>
    <row r="30" spans="2:78" x14ac:dyDescent="0.35">
      <c r="B30" s="2"/>
      <c r="C30" s="4"/>
      <c r="D30" s="2"/>
      <c r="E30" s="2"/>
      <c r="F30" s="3"/>
      <c r="G30" s="4"/>
      <c r="H30" s="2"/>
      <c r="I30" s="9"/>
      <c r="J30" s="9">
        <f xml:space="preserve"> MAX(I30 - I29, 0)</f>
        <v>0</v>
      </c>
      <c r="K30" s="9"/>
      <c r="L30" s="9">
        <f xml:space="preserve"> MAX(K30 - K29, 0)</f>
        <v>0</v>
      </c>
      <c r="M30" s="9"/>
      <c r="N30" s="9">
        <f xml:space="preserve"> MAX(M30 - M29, 0)</f>
        <v>0</v>
      </c>
      <c r="O30" s="9"/>
      <c r="P30" s="9">
        <f xml:space="preserve"> MAX(O30 - O29, 0)</f>
        <v>0</v>
      </c>
      <c r="Q30" s="4"/>
      <c r="R30" s="2"/>
      <c r="S30" s="9"/>
      <c r="T30" s="9">
        <f xml:space="preserve"> MAX(S30 - S29, 0)</f>
        <v>0</v>
      </c>
      <c r="U30" s="9"/>
      <c r="V30" s="9">
        <f xml:space="preserve"> MAX(U30 - U29, 0)</f>
        <v>0</v>
      </c>
      <c r="W30" s="4"/>
      <c r="X30" s="2"/>
      <c r="Y30" s="9"/>
      <c r="Z30" s="9"/>
      <c r="AA30" s="9"/>
      <c r="AB30" s="9"/>
      <c r="AC30" s="9"/>
      <c r="AD30" s="9"/>
      <c r="AE30" s="4"/>
      <c r="AF30" s="7"/>
      <c r="AG30" s="6"/>
      <c r="AH30" s="6"/>
      <c r="AI30" s="5"/>
      <c r="AJ30" s="5"/>
      <c r="AK30" s="5"/>
      <c r="AL30" s="4"/>
      <c r="AM30" s="2"/>
      <c r="AN30" s="1"/>
      <c r="AO30" s="1"/>
      <c r="AP30" s="1"/>
      <c r="AQ30" s="1"/>
      <c r="AR30" s="1"/>
      <c r="AS30" s="1"/>
      <c r="AT30" s="1"/>
      <c r="AU30" s="4"/>
      <c r="AV30" s="2"/>
      <c r="AZ30" s="3"/>
      <c r="BG30" s="4"/>
      <c r="BH30" s="2"/>
      <c r="BI30" s="3"/>
      <c r="BP30" s="4"/>
      <c r="BQ30" s="2"/>
      <c r="BR30" s="9"/>
      <c r="BS30" s="9"/>
      <c r="BT30" s="9"/>
      <c r="BU30" s="9"/>
      <c r="BV30" s="9"/>
      <c r="BW30" s="9"/>
      <c r="BX30" s="9"/>
      <c r="BY30" s="4"/>
      <c r="BZ30" s="2"/>
    </row>
    <row r="31" spans="2:78" x14ac:dyDescent="0.35">
      <c r="B31" s="2"/>
      <c r="C31" s="4"/>
      <c r="D31" s="2"/>
      <c r="E31" s="2"/>
      <c r="F31" s="3"/>
      <c r="G31" s="4"/>
      <c r="H31" s="2"/>
      <c r="I31" s="9"/>
      <c r="J31" s="9">
        <f xml:space="preserve"> MAX(I31 - I30, 0)</f>
        <v>0</v>
      </c>
      <c r="K31" s="9"/>
      <c r="L31" s="9">
        <f xml:space="preserve"> MAX(K31 - K30, 0)</f>
        <v>0</v>
      </c>
      <c r="M31" s="9"/>
      <c r="N31" s="9">
        <f xml:space="preserve"> MAX(M31 - M30, 0)</f>
        <v>0</v>
      </c>
      <c r="O31" s="9"/>
      <c r="P31" s="9">
        <f xml:space="preserve"> MAX(O31 - O30, 0)</f>
        <v>0</v>
      </c>
      <c r="Q31" s="4"/>
      <c r="R31" s="2"/>
      <c r="S31" s="9"/>
      <c r="T31" s="9">
        <f xml:space="preserve"> MAX(S31 - S30, 0)</f>
        <v>0</v>
      </c>
      <c r="U31" s="9"/>
      <c r="V31" s="9">
        <f xml:space="preserve"> MAX(U31 - U30, 0)</f>
        <v>0</v>
      </c>
      <c r="W31" s="4"/>
      <c r="X31" s="2"/>
      <c r="Y31" s="9"/>
      <c r="Z31" s="9"/>
      <c r="AA31" s="9"/>
      <c r="AB31" s="9"/>
      <c r="AC31" s="9"/>
      <c r="AD31" s="9"/>
      <c r="AE31" s="4"/>
      <c r="AF31" s="7"/>
      <c r="AG31" s="6"/>
      <c r="AH31" s="6"/>
      <c r="AI31" s="6"/>
      <c r="AJ31" s="5"/>
      <c r="AK31" s="5"/>
      <c r="AL31" s="4"/>
      <c r="AM31" s="2"/>
      <c r="AN31" s="1"/>
      <c r="AO31" s="1"/>
      <c r="AP31" s="1"/>
      <c r="AQ31" s="1"/>
      <c r="AR31" s="1"/>
      <c r="AS31" s="1"/>
      <c r="AT31" s="1"/>
      <c r="AU31" s="4"/>
      <c r="AV31" s="2"/>
      <c r="AZ31" s="3"/>
      <c r="BG31" s="4"/>
      <c r="BH31" s="2"/>
      <c r="BI31" s="3"/>
      <c r="BP31" s="4"/>
      <c r="BQ31" s="2"/>
      <c r="BR31" s="9"/>
      <c r="BS31" s="9"/>
      <c r="BT31" s="9"/>
      <c r="BU31" s="9"/>
      <c r="BV31" s="9"/>
      <c r="BW31" s="9"/>
      <c r="BX31" s="9"/>
      <c r="BY31" s="4"/>
      <c r="BZ31" s="2"/>
    </row>
    <row r="32" spans="2:78" x14ac:dyDescent="0.35">
      <c r="B32" s="2"/>
      <c r="C32" s="4"/>
      <c r="D32" s="2"/>
      <c r="E32" s="2"/>
      <c r="F32" s="3"/>
      <c r="G32" s="4"/>
      <c r="H32" s="2"/>
      <c r="I32" s="9"/>
      <c r="J32" s="9">
        <f xml:space="preserve"> MAX(I32 - I31, 0)</f>
        <v>0</v>
      </c>
      <c r="K32" s="9"/>
      <c r="L32" s="9">
        <f xml:space="preserve"> MAX(K32 - K31, 0)</f>
        <v>0</v>
      </c>
      <c r="M32" s="9"/>
      <c r="N32" s="9">
        <f xml:space="preserve"> MAX(M32 - M31, 0)</f>
        <v>0</v>
      </c>
      <c r="O32" s="9"/>
      <c r="P32" s="9">
        <f xml:space="preserve"> MAX(O32 - O31, 0)</f>
        <v>0</v>
      </c>
      <c r="Q32" s="4"/>
      <c r="R32" s="2"/>
      <c r="S32" s="9"/>
      <c r="T32" s="9">
        <f xml:space="preserve"> MAX(S32 - S31, 0)</f>
        <v>0</v>
      </c>
      <c r="U32" s="9"/>
      <c r="V32" s="9">
        <f xml:space="preserve"> MAX(U32 - U31, 0)</f>
        <v>0</v>
      </c>
      <c r="W32" s="4"/>
      <c r="X32" s="2"/>
      <c r="Y32" s="9"/>
      <c r="Z32" s="9"/>
      <c r="AA32" s="9"/>
      <c r="AB32" s="9"/>
      <c r="AC32" s="9"/>
      <c r="AD32" s="9"/>
      <c r="AE32" s="4"/>
      <c r="AF32" s="7"/>
      <c r="AG32" s="6"/>
      <c r="AH32" s="6"/>
      <c r="AI32" s="5"/>
      <c r="AJ32" s="5"/>
      <c r="AK32" s="5"/>
      <c r="AL32" s="4"/>
      <c r="AM32" s="2"/>
      <c r="AN32" s="1"/>
      <c r="AO32" s="1"/>
      <c r="AP32" s="1"/>
      <c r="AQ32" s="1"/>
      <c r="AR32" s="1"/>
      <c r="AS32" s="1"/>
      <c r="AT32" s="1"/>
      <c r="AU32" s="4"/>
      <c r="AV32" s="2"/>
      <c r="AZ32" s="3"/>
      <c r="BG32" s="4"/>
      <c r="BH32" s="2"/>
      <c r="BI32" s="3"/>
      <c r="BP32" s="4"/>
      <c r="BQ32" s="2"/>
      <c r="BR32" s="9"/>
      <c r="BS32" s="9"/>
      <c r="BT32" s="9"/>
      <c r="BU32" s="9"/>
      <c r="BV32" s="9"/>
      <c r="BW32" s="9"/>
      <c r="BX32" s="9"/>
      <c r="BY32" s="4"/>
      <c r="BZ32" s="2"/>
    </row>
    <row r="33" spans="2:78" x14ac:dyDescent="0.35">
      <c r="B33" s="2"/>
      <c r="C33" s="4"/>
      <c r="D33" s="2"/>
      <c r="E33" s="2"/>
      <c r="F33" s="3"/>
      <c r="G33" s="4"/>
      <c r="H33" s="2"/>
      <c r="I33" s="9"/>
      <c r="J33" s="9">
        <f xml:space="preserve"> MAX(I33 - I32, 0)</f>
        <v>0</v>
      </c>
      <c r="K33" s="9"/>
      <c r="L33" s="9">
        <f xml:space="preserve"> MAX(K33 - K32, 0)</f>
        <v>0</v>
      </c>
      <c r="M33" s="9"/>
      <c r="N33" s="9">
        <f xml:space="preserve"> MAX(M33 - M32, 0)</f>
        <v>0</v>
      </c>
      <c r="O33" s="9"/>
      <c r="P33" s="9">
        <f xml:space="preserve"> MAX(O33 - O32, 0)</f>
        <v>0</v>
      </c>
      <c r="Q33" s="4"/>
      <c r="R33" s="2"/>
      <c r="S33" s="9"/>
      <c r="T33" s="9">
        <f xml:space="preserve"> MAX(S33 - S32, 0)</f>
        <v>0</v>
      </c>
      <c r="U33" s="9"/>
      <c r="V33" s="9">
        <f xml:space="preserve"> MAX(U33 - U32, 0)</f>
        <v>0</v>
      </c>
      <c r="W33" s="4"/>
      <c r="X33" s="2"/>
      <c r="Y33" s="9"/>
      <c r="Z33" s="9"/>
      <c r="AA33" s="9"/>
      <c r="AB33" s="9"/>
      <c r="AC33" s="9"/>
      <c r="AD33" s="9"/>
      <c r="AE33" s="4"/>
      <c r="AF33" s="7"/>
      <c r="AG33" s="6"/>
      <c r="AH33" s="6"/>
      <c r="AI33" s="5"/>
      <c r="AJ33" s="5"/>
      <c r="AK33" s="5"/>
      <c r="AL33" s="4"/>
      <c r="AM33" s="2"/>
      <c r="AN33" s="1"/>
      <c r="AO33" s="1"/>
      <c r="AP33" s="1"/>
      <c r="AQ33" s="1"/>
      <c r="AR33" s="1"/>
      <c r="AS33" s="1"/>
      <c r="AT33" s="1"/>
      <c r="AU33" s="4"/>
      <c r="AV33" s="2"/>
      <c r="AZ33" s="3"/>
      <c r="BG33" s="4"/>
      <c r="BH33" s="2"/>
      <c r="BI33" s="3"/>
      <c r="BP33" s="4"/>
      <c r="BQ33" s="2"/>
      <c r="BR33" s="9"/>
      <c r="BS33" s="9"/>
      <c r="BT33" s="9"/>
      <c r="BU33" s="9"/>
      <c r="BV33" s="9"/>
      <c r="BW33" s="9"/>
      <c r="BX33" s="9"/>
      <c r="BY33" s="4"/>
      <c r="BZ33" s="2"/>
    </row>
    <row r="34" spans="2:78" x14ac:dyDescent="0.35">
      <c r="B34" s="2"/>
      <c r="C34" s="4"/>
      <c r="D34" s="2"/>
      <c r="E34" s="2"/>
      <c r="F34" s="3"/>
      <c r="G34" s="4"/>
      <c r="H34" s="2"/>
      <c r="I34" s="9"/>
      <c r="J34" s="9">
        <f xml:space="preserve"> MAX(I34 - I33, 0)</f>
        <v>0</v>
      </c>
      <c r="K34" s="9"/>
      <c r="L34" s="9">
        <f xml:space="preserve"> MAX(K34 - K33, 0)</f>
        <v>0</v>
      </c>
      <c r="M34" s="9"/>
      <c r="N34" s="9">
        <f xml:space="preserve"> MAX(M34 - M33, 0)</f>
        <v>0</v>
      </c>
      <c r="O34" s="9"/>
      <c r="P34" s="9">
        <f xml:space="preserve"> MAX(O34 - O33, 0)</f>
        <v>0</v>
      </c>
      <c r="Q34" s="4"/>
      <c r="R34" s="2"/>
      <c r="S34" s="9"/>
      <c r="T34" s="9">
        <f xml:space="preserve"> MAX(S34 - S33, 0)</f>
        <v>0</v>
      </c>
      <c r="U34" s="9"/>
      <c r="V34" s="9">
        <f xml:space="preserve"> MAX(U34 - U33, 0)</f>
        <v>0</v>
      </c>
      <c r="W34" s="4"/>
      <c r="X34" s="2"/>
      <c r="Y34" s="9"/>
      <c r="Z34" s="9"/>
      <c r="AA34" s="9"/>
      <c r="AB34" s="9"/>
      <c r="AC34" s="9"/>
      <c r="AD34" s="9"/>
      <c r="AE34" s="4"/>
      <c r="AF34" s="7"/>
      <c r="AG34" s="6"/>
      <c r="AH34" s="6"/>
      <c r="AI34" s="6"/>
      <c r="AJ34" s="5"/>
      <c r="AK34" s="5"/>
      <c r="AL34" s="4"/>
      <c r="AM34" s="2"/>
      <c r="AN34" s="1"/>
      <c r="AO34" s="1"/>
      <c r="AP34" s="1"/>
      <c r="AQ34" s="1"/>
      <c r="AR34" s="1"/>
      <c r="AS34" s="1"/>
      <c r="AT34" s="1"/>
      <c r="AU34" s="4"/>
      <c r="AV34" s="2"/>
      <c r="AZ34" s="3"/>
      <c r="BG34" s="4"/>
      <c r="BH34" s="2"/>
      <c r="BI34" s="3"/>
      <c r="BP34" s="4"/>
      <c r="BQ34" s="2"/>
      <c r="BR34" s="9"/>
      <c r="BS34" s="9"/>
      <c r="BT34" s="9"/>
      <c r="BU34" s="9"/>
      <c r="BV34" s="9"/>
      <c r="BW34" s="9"/>
      <c r="BX34" s="9"/>
      <c r="BY34" s="4"/>
      <c r="BZ34" s="2"/>
    </row>
    <row r="35" spans="2:78" x14ac:dyDescent="0.35">
      <c r="B35" s="2"/>
      <c r="C35" s="4"/>
      <c r="D35" s="2"/>
      <c r="E35" s="2"/>
      <c r="F35" s="3"/>
      <c r="G35" s="4"/>
      <c r="H35" s="2"/>
      <c r="I35" s="9"/>
      <c r="J35" s="9">
        <f xml:space="preserve"> MAX(I35 - I34, 0)</f>
        <v>0</v>
      </c>
      <c r="K35" s="9"/>
      <c r="L35" s="9">
        <f xml:space="preserve"> MAX(K35 - K34, 0)</f>
        <v>0</v>
      </c>
      <c r="M35" s="9"/>
      <c r="N35" s="9">
        <f xml:space="preserve"> MAX(M35 - M34, 0)</f>
        <v>0</v>
      </c>
      <c r="O35" s="9"/>
      <c r="P35" s="9">
        <f xml:space="preserve"> MAX(O35 - O34, 0)</f>
        <v>0</v>
      </c>
      <c r="Q35" s="4"/>
      <c r="R35" s="2"/>
      <c r="S35" s="9"/>
      <c r="T35" s="9">
        <f xml:space="preserve"> MAX(S35 - S34, 0)</f>
        <v>0</v>
      </c>
      <c r="U35" s="9"/>
      <c r="V35" s="9">
        <f xml:space="preserve"> MAX(U35 - U34, 0)</f>
        <v>0</v>
      </c>
      <c r="W35" s="4"/>
      <c r="X35" s="2"/>
      <c r="Y35" s="9"/>
      <c r="Z35" s="9"/>
      <c r="AA35" s="9"/>
      <c r="AB35" s="9"/>
      <c r="AC35" s="9"/>
      <c r="AD35" s="9"/>
      <c r="AE35" s="4"/>
      <c r="AF35" s="7"/>
      <c r="AG35" s="6"/>
      <c r="AH35" s="6"/>
      <c r="AI35" s="6"/>
      <c r="AJ35" s="5"/>
      <c r="AK35" s="5"/>
      <c r="AL35" s="4"/>
      <c r="AM35" s="2"/>
      <c r="AN35" s="1"/>
      <c r="AO35" s="1"/>
      <c r="AP35" s="1"/>
      <c r="AQ35" s="1"/>
      <c r="AR35" s="1"/>
      <c r="AS35" s="1"/>
      <c r="AT35" s="1"/>
      <c r="AU35" s="4"/>
      <c r="AV35" s="2"/>
      <c r="AZ35" s="3"/>
      <c r="BG35" s="4"/>
      <c r="BH35" s="2"/>
      <c r="BI35" s="3"/>
      <c r="BP35" s="4"/>
      <c r="BQ35" s="2"/>
      <c r="BR35" s="9"/>
      <c r="BS35" s="9"/>
      <c r="BT35" s="9"/>
      <c r="BU35" s="9"/>
      <c r="BV35" s="9"/>
      <c r="BW35" s="9"/>
      <c r="BX35" s="9"/>
      <c r="BY35" s="4"/>
      <c r="BZ35" s="2"/>
    </row>
    <row r="36" spans="2:78" x14ac:dyDescent="0.35">
      <c r="B36" s="2"/>
      <c r="C36" s="4"/>
      <c r="D36" s="2"/>
      <c r="E36" s="2"/>
      <c r="F36" s="3"/>
      <c r="G36" s="4"/>
      <c r="H36" s="2"/>
      <c r="I36" s="9"/>
      <c r="J36" s="9">
        <f xml:space="preserve"> MAX(I36 - I35, 0)</f>
        <v>0</v>
      </c>
      <c r="K36" s="9"/>
      <c r="L36" s="9">
        <f xml:space="preserve"> MAX(K36 - K35, 0)</f>
        <v>0</v>
      </c>
      <c r="M36" s="9"/>
      <c r="N36" s="9">
        <f xml:space="preserve"> MAX(M36 - M35, 0)</f>
        <v>0</v>
      </c>
      <c r="O36" s="9"/>
      <c r="P36" s="9">
        <f xml:space="preserve"> MAX(O36 - O35, 0)</f>
        <v>0</v>
      </c>
      <c r="Q36" s="4"/>
      <c r="R36" s="2"/>
      <c r="S36" s="9"/>
      <c r="T36" s="9">
        <f xml:space="preserve"> MAX(S36 - S35, 0)</f>
        <v>0</v>
      </c>
      <c r="U36" s="9"/>
      <c r="V36" s="9">
        <f xml:space="preserve"> MAX(U36 - U35, 0)</f>
        <v>0</v>
      </c>
      <c r="W36" s="4"/>
      <c r="X36" s="2"/>
      <c r="Y36" s="9"/>
      <c r="Z36" s="9"/>
      <c r="AA36" s="9"/>
      <c r="AB36" s="9"/>
      <c r="AC36" s="9"/>
      <c r="AD36" s="9"/>
      <c r="AE36" s="4"/>
      <c r="AF36" s="7"/>
      <c r="AG36" s="6"/>
      <c r="AH36" s="6"/>
      <c r="AI36" s="6"/>
      <c r="AJ36" s="5"/>
      <c r="AK36" s="5"/>
      <c r="AL36" s="4"/>
      <c r="AM36" s="2"/>
      <c r="AN36" s="1"/>
      <c r="AO36" s="1"/>
      <c r="AP36" s="1"/>
      <c r="AQ36" s="1"/>
      <c r="AR36" s="1"/>
      <c r="AS36" s="1"/>
      <c r="AT36" s="1"/>
      <c r="AU36" s="4"/>
      <c r="AV36" s="2"/>
      <c r="AZ36" s="3"/>
      <c r="BG36" s="4"/>
      <c r="BH36" s="2"/>
      <c r="BI36" s="3"/>
      <c r="BP36" s="4"/>
      <c r="BQ36" s="2"/>
      <c r="BR36" s="9"/>
      <c r="BS36" s="9"/>
      <c r="BT36" s="9"/>
      <c r="BU36" s="9"/>
      <c r="BV36" s="9"/>
      <c r="BW36" s="9"/>
      <c r="BX36" s="9"/>
      <c r="BY36" s="4"/>
      <c r="BZ36" s="2"/>
    </row>
    <row r="37" spans="2:78" x14ac:dyDescent="0.35">
      <c r="B37" s="2"/>
      <c r="C37" s="4"/>
      <c r="D37" s="2"/>
      <c r="E37" s="2"/>
      <c r="F37" s="3"/>
      <c r="G37" s="4"/>
      <c r="H37" s="2"/>
      <c r="I37" s="9"/>
      <c r="J37" s="9">
        <f xml:space="preserve"> MAX(I37 - I36, 0)</f>
        <v>0</v>
      </c>
      <c r="K37" s="9"/>
      <c r="L37" s="9">
        <f xml:space="preserve"> MAX(K37 - K36, 0)</f>
        <v>0</v>
      </c>
      <c r="M37" s="9"/>
      <c r="N37" s="9">
        <f xml:space="preserve"> MAX(M37 - M36, 0)</f>
        <v>0</v>
      </c>
      <c r="O37" s="9"/>
      <c r="P37" s="9">
        <f xml:space="preserve"> MAX(O37 - O36, 0)</f>
        <v>0</v>
      </c>
      <c r="Q37" s="4"/>
      <c r="R37" s="2"/>
      <c r="S37" s="9"/>
      <c r="T37" s="9">
        <f xml:space="preserve"> MAX(S37 - S36, 0)</f>
        <v>0</v>
      </c>
      <c r="U37" s="9"/>
      <c r="V37" s="9">
        <f xml:space="preserve"> MAX(U37 - U36, 0)</f>
        <v>0</v>
      </c>
      <c r="W37" s="4"/>
      <c r="X37" s="2"/>
      <c r="Y37" s="9"/>
      <c r="Z37" s="9"/>
      <c r="AA37" s="9"/>
      <c r="AB37" s="9"/>
      <c r="AC37" s="9"/>
      <c r="AD37" s="9"/>
      <c r="AE37" s="4"/>
      <c r="AF37" s="7"/>
      <c r="AG37" s="6"/>
      <c r="AH37" s="6"/>
      <c r="AI37" s="5"/>
      <c r="AJ37" s="5"/>
      <c r="AK37" s="5"/>
      <c r="AL37" s="4"/>
      <c r="AM37" s="2"/>
      <c r="AN37" s="1"/>
      <c r="AO37" s="1"/>
      <c r="AP37" s="1"/>
      <c r="AQ37" s="1"/>
      <c r="AR37" s="1"/>
      <c r="AS37" s="1"/>
      <c r="AT37" s="1"/>
      <c r="AU37" s="4"/>
      <c r="AV37" s="2"/>
      <c r="AZ37" s="3"/>
      <c r="BG37" s="4"/>
      <c r="BH37" s="2"/>
      <c r="BI37" s="3"/>
      <c r="BP37" s="4"/>
      <c r="BQ37" s="2"/>
      <c r="BR37" s="9"/>
      <c r="BS37" s="9"/>
      <c r="BT37" s="9"/>
      <c r="BU37" s="9"/>
      <c r="BV37" s="9"/>
      <c r="BW37" s="9"/>
      <c r="BX37" s="9"/>
      <c r="BY37" s="4"/>
      <c r="BZ37" s="2"/>
    </row>
    <row r="38" spans="2:78" x14ac:dyDescent="0.35">
      <c r="B38" s="2"/>
      <c r="C38" s="4"/>
      <c r="D38" s="2"/>
      <c r="E38" s="2"/>
      <c r="F38" s="3"/>
      <c r="G38" s="4"/>
      <c r="H38" s="2"/>
      <c r="I38" s="9"/>
      <c r="J38" s="9">
        <f xml:space="preserve"> MAX(I38 - I37, 0)</f>
        <v>0</v>
      </c>
      <c r="K38" s="9"/>
      <c r="L38" s="9">
        <f xml:space="preserve"> MAX(K38 - K37, 0)</f>
        <v>0</v>
      </c>
      <c r="M38" s="9"/>
      <c r="N38" s="9">
        <f xml:space="preserve"> MAX(M38 - M37, 0)</f>
        <v>0</v>
      </c>
      <c r="O38" s="9"/>
      <c r="P38" s="9">
        <f xml:space="preserve"> MAX(O38 - O37, 0)</f>
        <v>0</v>
      </c>
      <c r="Q38" s="4"/>
      <c r="R38" s="2"/>
      <c r="S38" s="9"/>
      <c r="T38" s="9">
        <f xml:space="preserve"> MAX(S38 - S37, 0)</f>
        <v>0</v>
      </c>
      <c r="U38" s="9"/>
      <c r="V38" s="9">
        <f xml:space="preserve"> MAX(U38 - U37, 0)</f>
        <v>0</v>
      </c>
      <c r="W38" s="4"/>
      <c r="X38" s="2"/>
      <c r="Y38" s="9"/>
      <c r="Z38" s="9"/>
      <c r="AA38" s="9"/>
      <c r="AB38" s="9"/>
      <c r="AC38" s="9"/>
      <c r="AD38" s="9"/>
      <c r="AE38" s="4"/>
      <c r="AF38" s="7"/>
      <c r="AG38" s="6"/>
      <c r="AH38" s="6"/>
      <c r="AI38" s="5"/>
      <c r="AJ38" s="5"/>
      <c r="AK38" s="5"/>
      <c r="AL38" s="4"/>
      <c r="AM38" s="2"/>
      <c r="AN38" s="1"/>
      <c r="AO38" s="1"/>
      <c r="AP38" s="1"/>
      <c r="AQ38" s="1"/>
      <c r="AR38" s="1"/>
      <c r="AS38" s="1"/>
      <c r="AT38" s="1"/>
      <c r="AU38" s="4"/>
      <c r="AV38" s="2"/>
      <c r="AZ38" s="3"/>
      <c r="BG38" s="4"/>
      <c r="BH38" s="2"/>
      <c r="BI38" s="3"/>
      <c r="BP38" s="4"/>
      <c r="BQ38" s="2"/>
      <c r="BR38" s="9"/>
      <c r="BS38" s="9"/>
      <c r="BT38" s="9"/>
      <c r="BU38" s="9"/>
      <c r="BV38" s="9"/>
      <c r="BW38" s="9"/>
      <c r="BX38" s="9"/>
      <c r="BY38" s="4"/>
      <c r="BZ38" s="2"/>
    </row>
    <row r="39" spans="2:78" x14ac:dyDescent="0.35">
      <c r="B39" s="2"/>
      <c r="C39" s="4"/>
      <c r="D39" s="2"/>
      <c r="E39" s="2"/>
      <c r="F39" s="3"/>
      <c r="G39" s="4"/>
      <c r="H39" s="2"/>
      <c r="I39" s="9"/>
      <c r="J39" s="9">
        <f xml:space="preserve"> MAX(I39 - I38, 0)</f>
        <v>0</v>
      </c>
      <c r="K39" s="9"/>
      <c r="L39" s="9">
        <f xml:space="preserve"> MAX(K39 - K38, 0)</f>
        <v>0</v>
      </c>
      <c r="M39" s="9"/>
      <c r="N39" s="9">
        <f xml:space="preserve"> MAX(M39 - M38, 0)</f>
        <v>0</v>
      </c>
      <c r="O39" s="9"/>
      <c r="P39" s="9">
        <f xml:space="preserve"> MAX(O39 - O38, 0)</f>
        <v>0</v>
      </c>
      <c r="Q39" s="4"/>
      <c r="R39" s="2"/>
      <c r="S39" s="9"/>
      <c r="T39" s="9">
        <f xml:space="preserve"> MAX(S39 - S38, 0)</f>
        <v>0</v>
      </c>
      <c r="U39" s="9"/>
      <c r="V39" s="9">
        <f xml:space="preserve"> MAX(U39 - U38, 0)</f>
        <v>0</v>
      </c>
      <c r="W39" s="4"/>
      <c r="X39" s="2"/>
      <c r="Y39" s="9"/>
      <c r="Z39" s="9"/>
      <c r="AA39" s="9"/>
      <c r="AB39" s="9"/>
      <c r="AC39" s="9"/>
      <c r="AD39" s="9"/>
      <c r="AE39" s="4"/>
      <c r="AF39" s="7"/>
      <c r="AG39" s="6"/>
      <c r="AH39" s="6"/>
      <c r="AI39" s="6"/>
      <c r="AJ39" s="5"/>
      <c r="AK39" s="5"/>
      <c r="AL39" s="4"/>
      <c r="AM39" s="2"/>
      <c r="AN39" s="1"/>
      <c r="AO39" s="1"/>
      <c r="AP39" s="1"/>
      <c r="AQ39" s="1"/>
      <c r="AR39" s="1"/>
      <c r="AS39" s="1"/>
      <c r="AT39" s="1"/>
      <c r="AU39" s="4"/>
      <c r="AV39" s="2"/>
      <c r="AZ39" s="3"/>
      <c r="BG39" s="4"/>
      <c r="BH39" s="2"/>
      <c r="BI39" s="3"/>
      <c r="BP39" s="4"/>
      <c r="BQ39" s="2"/>
      <c r="BR39" s="9"/>
      <c r="BS39" s="9"/>
      <c r="BT39" s="9"/>
      <c r="BU39" s="9"/>
      <c r="BV39" s="9"/>
      <c r="BW39" s="9"/>
      <c r="BX39" s="9"/>
      <c r="BY39" s="4"/>
      <c r="BZ39" s="2"/>
    </row>
    <row r="40" spans="2:78" x14ac:dyDescent="0.35">
      <c r="B40" s="2"/>
      <c r="C40" s="4"/>
      <c r="D40" s="2"/>
      <c r="E40" s="2"/>
      <c r="F40" s="3"/>
      <c r="G40" s="4"/>
      <c r="H40" s="2"/>
      <c r="I40" s="9"/>
      <c r="J40" s="9">
        <f xml:space="preserve"> MAX(I40 - I39, 0)</f>
        <v>0</v>
      </c>
      <c r="K40" s="9"/>
      <c r="L40" s="9">
        <f xml:space="preserve"> MAX(K40 - K39, 0)</f>
        <v>0</v>
      </c>
      <c r="M40" s="9"/>
      <c r="N40" s="9">
        <f xml:space="preserve"> MAX(M40 - M39, 0)</f>
        <v>0</v>
      </c>
      <c r="O40" s="9"/>
      <c r="P40" s="9">
        <f xml:space="preserve"> MAX(O40 - O39, 0)</f>
        <v>0</v>
      </c>
      <c r="Q40" s="4"/>
      <c r="R40" s="2"/>
      <c r="S40" s="9"/>
      <c r="T40" s="9">
        <f xml:space="preserve"> MAX(S40 - S39, 0)</f>
        <v>0</v>
      </c>
      <c r="U40" s="9"/>
      <c r="V40" s="9">
        <f xml:space="preserve"> MAX(U40 - U39, 0)</f>
        <v>0</v>
      </c>
      <c r="W40" s="4"/>
      <c r="X40" s="2"/>
      <c r="Y40" s="9"/>
      <c r="Z40" s="9"/>
      <c r="AA40" s="9"/>
      <c r="AB40" s="9"/>
      <c r="AC40" s="9"/>
      <c r="AD40" s="9"/>
      <c r="AE40" s="4"/>
      <c r="AF40" s="7"/>
      <c r="AG40" s="6"/>
      <c r="AH40" s="6"/>
      <c r="AI40" s="6"/>
      <c r="AJ40" s="5"/>
      <c r="AK40" s="5"/>
      <c r="AL40" s="4"/>
      <c r="AM40" s="2"/>
      <c r="AN40" s="1"/>
      <c r="AO40" s="1"/>
      <c r="AP40" s="1"/>
      <c r="AQ40" s="1"/>
      <c r="AR40" s="1"/>
      <c r="AS40" s="1"/>
      <c r="AT40" s="1"/>
      <c r="AU40" s="4"/>
      <c r="AV40" s="2"/>
      <c r="AZ40" s="3"/>
      <c r="BG40" s="4"/>
      <c r="BH40" s="2"/>
      <c r="BI40" s="3"/>
      <c r="BP40" s="4"/>
      <c r="BQ40" s="2"/>
      <c r="BR40" s="9"/>
      <c r="BS40" s="9"/>
      <c r="BT40" s="9"/>
      <c r="BU40" s="9"/>
      <c r="BV40" s="9"/>
      <c r="BW40" s="9"/>
      <c r="BX40" s="9"/>
      <c r="BY40" s="4"/>
      <c r="BZ40" s="2"/>
    </row>
    <row r="41" spans="2:78" x14ac:dyDescent="0.35">
      <c r="B41" s="2"/>
      <c r="C41" s="4"/>
      <c r="D41" s="2"/>
      <c r="E41" s="2"/>
      <c r="F41" s="3"/>
      <c r="G41" s="4"/>
      <c r="H41" s="2"/>
      <c r="I41" s="9"/>
      <c r="J41" s="9">
        <f xml:space="preserve"> MAX(I41 - I40, 0)</f>
        <v>0</v>
      </c>
      <c r="K41" s="9"/>
      <c r="L41" s="9">
        <f xml:space="preserve"> MAX(K41 - K40, 0)</f>
        <v>0</v>
      </c>
      <c r="M41" s="9"/>
      <c r="N41" s="9">
        <f xml:space="preserve"> MAX(M41 - M40, 0)</f>
        <v>0</v>
      </c>
      <c r="O41" s="9"/>
      <c r="P41" s="9">
        <f xml:space="preserve"> MAX(O41 - O40, 0)</f>
        <v>0</v>
      </c>
      <c r="Q41" s="4"/>
      <c r="R41" s="2"/>
      <c r="S41" s="9"/>
      <c r="T41" s="9">
        <f xml:space="preserve"> MAX(S41 - S40, 0)</f>
        <v>0</v>
      </c>
      <c r="U41" s="9"/>
      <c r="V41" s="9">
        <f xml:space="preserve"> MAX(U41 - U40, 0)</f>
        <v>0</v>
      </c>
      <c r="W41" s="4"/>
      <c r="X41" s="2"/>
      <c r="Y41" s="9"/>
      <c r="Z41" s="9"/>
      <c r="AA41" s="9"/>
      <c r="AB41" s="9"/>
      <c r="AC41" s="9"/>
      <c r="AD41" s="9"/>
      <c r="AE41" s="4"/>
      <c r="AF41" s="7"/>
      <c r="AG41" s="6"/>
      <c r="AH41" s="6"/>
      <c r="AI41" s="6"/>
      <c r="AJ41" s="5"/>
      <c r="AK41" s="5"/>
      <c r="AL41" s="4"/>
      <c r="AM41" s="2"/>
      <c r="AN41" s="1"/>
      <c r="AO41" s="1"/>
      <c r="AP41" s="1"/>
      <c r="AQ41" s="1"/>
      <c r="AR41" s="1"/>
      <c r="AS41" s="1"/>
      <c r="AT41" s="1"/>
      <c r="AU41" s="4"/>
      <c r="AV41" s="2"/>
      <c r="AZ41" s="3"/>
      <c r="BG41" s="4"/>
      <c r="BH41" s="2"/>
      <c r="BI41" s="3"/>
      <c r="BP41" s="4"/>
      <c r="BQ41" s="2"/>
      <c r="BR41" s="9"/>
      <c r="BS41" s="9"/>
      <c r="BT41" s="9"/>
      <c r="BU41" s="9"/>
      <c r="BV41" s="9"/>
      <c r="BW41" s="9"/>
      <c r="BX41" s="9"/>
      <c r="BY41" s="4"/>
      <c r="BZ41" s="2"/>
    </row>
    <row r="42" spans="2:78" x14ac:dyDescent="0.35">
      <c r="B42" s="2"/>
      <c r="C42" s="4"/>
      <c r="D42" s="2"/>
      <c r="E42" s="2"/>
      <c r="F42" s="3"/>
      <c r="G42" s="4"/>
      <c r="H42" s="2"/>
      <c r="I42" s="9"/>
      <c r="J42" s="9">
        <f xml:space="preserve"> MAX(I42 - I41, 0)</f>
        <v>0</v>
      </c>
      <c r="K42" s="9"/>
      <c r="L42" s="9">
        <f xml:space="preserve"> MAX(K42 - K41, 0)</f>
        <v>0</v>
      </c>
      <c r="M42" s="9"/>
      <c r="N42" s="9">
        <f xml:space="preserve"> MAX(M42 - M41, 0)</f>
        <v>0</v>
      </c>
      <c r="O42" s="9"/>
      <c r="P42" s="9">
        <f xml:space="preserve"> MAX(O42 - O41, 0)</f>
        <v>0</v>
      </c>
      <c r="Q42" s="4"/>
      <c r="R42" s="2"/>
      <c r="S42" s="9"/>
      <c r="T42" s="9">
        <f xml:space="preserve"> MAX(S42 - S41, 0)</f>
        <v>0</v>
      </c>
      <c r="U42" s="9"/>
      <c r="V42" s="9">
        <f xml:space="preserve"> MAX(U42 - U41, 0)</f>
        <v>0</v>
      </c>
      <c r="W42" s="4"/>
      <c r="X42" s="2"/>
      <c r="Y42" s="9"/>
      <c r="Z42" s="9"/>
      <c r="AA42" s="9"/>
      <c r="AB42" s="9"/>
      <c r="AC42" s="9"/>
      <c r="AD42" s="9"/>
      <c r="AE42" s="4"/>
      <c r="AF42" s="7"/>
      <c r="AG42" s="6"/>
      <c r="AH42" s="6"/>
      <c r="AI42" s="6"/>
      <c r="AJ42" s="5"/>
      <c r="AK42" s="5"/>
      <c r="AL42" s="4"/>
      <c r="AM42" s="2"/>
      <c r="AN42" s="1"/>
      <c r="AO42" s="1"/>
      <c r="AP42" s="1"/>
      <c r="AQ42" s="1"/>
      <c r="AR42" s="1"/>
      <c r="AS42" s="1"/>
      <c r="AT42" s="1"/>
      <c r="AU42" s="4"/>
      <c r="AV42" s="2"/>
      <c r="AZ42" s="3"/>
      <c r="BG42" s="4"/>
      <c r="BH42" s="2"/>
      <c r="BI42" s="3"/>
      <c r="BP42" s="4"/>
      <c r="BQ42" s="2"/>
      <c r="BR42" s="9"/>
      <c r="BS42" s="9"/>
      <c r="BT42" s="9"/>
      <c r="BU42" s="9"/>
      <c r="BV42" s="9"/>
      <c r="BW42" s="9"/>
      <c r="BX42" s="9"/>
      <c r="BY42" s="4"/>
      <c r="BZ42" s="2"/>
    </row>
    <row r="43" spans="2:78" x14ac:dyDescent="0.35">
      <c r="B43" s="2"/>
      <c r="C43" s="4"/>
      <c r="D43" s="2"/>
      <c r="E43" s="2"/>
      <c r="F43" s="3"/>
      <c r="G43" s="4"/>
      <c r="H43" s="2"/>
      <c r="I43" s="9"/>
      <c r="J43" s="9">
        <f xml:space="preserve"> MAX(I43 - I42, 0)</f>
        <v>0</v>
      </c>
      <c r="K43" s="9"/>
      <c r="L43" s="9">
        <f xml:space="preserve"> MAX(K43 - K42, 0)</f>
        <v>0</v>
      </c>
      <c r="M43" s="9"/>
      <c r="N43" s="9">
        <f xml:space="preserve"> MAX(M43 - M42, 0)</f>
        <v>0</v>
      </c>
      <c r="O43" s="9"/>
      <c r="P43" s="9">
        <f xml:space="preserve"> MAX(O43 - O42, 0)</f>
        <v>0</v>
      </c>
      <c r="Q43" s="4"/>
      <c r="R43" s="2"/>
      <c r="S43" s="9"/>
      <c r="T43" s="9">
        <f xml:space="preserve"> MAX(S43 - S42, 0)</f>
        <v>0</v>
      </c>
      <c r="U43" s="9"/>
      <c r="V43" s="9">
        <f xml:space="preserve"> MAX(U43 - U42, 0)</f>
        <v>0</v>
      </c>
      <c r="W43" s="4"/>
      <c r="X43" s="2"/>
      <c r="Y43" s="9"/>
      <c r="Z43" s="9"/>
      <c r="AA43" s="9"/>
      <c r="AB43" s="9"/>
      <c r="AC43" s="9"/>
      <c r="AD43" s="9"/>
      <c r="AE43" s="4"/>
      <c r="AF43" s="7"/>
      <c r="AG43" s="6"/>
      <c r="AH43" s="6"/>
      <c r="AI43" s="6"/>
      <c r="AJ43" s="5"/>
      <c r="AK43" s="6"/>
      <c r="AL43" s="4"/>
      <c r="AM43" s="2"/>
      <c r="AN43" s="1"/>
      <c r="AO43" s="1"/>
      <c r="AP43" s="1"/>
      <c r="AQ43" s="1"/>
      <c r="AR43" s="1"/>
      <c r="AS43" s="1"/>
      <c r="AT43" s="1"/>
      <c r="AU43" s="4"/>
      <c r="AV43" s="2"/>
      <c r="AZ43" s="3"/>
      <c r="BG43" s="4"/>
      <c r="BH43" s="2"/>
      <c r="BI43" s="3"/>
      <c r="BP43" s="4"/>
      <c r="BQ43" s="2"/>
      <c r="BR43" s="9"/>
      <c r="BS43" s="9"/>
      <c r="BT43" s="9"/>
      <c r="BU43" s="9"/>
      <c r="BV43" s="9"/>
      <c r="BW43" s="9"/>
      <c r="BX43" s="9"/>
      <c r="BY43" s="4"/>
      <c r="BZ43" s="2"/>
    </row>
    <row r="44" spans="2:78" x14ac:dyDescent="0.35">
      <c r="B44" s="2"/>
      <c r="C44" s="4"/>
      <c r="D44" s="2"/>
      <c r="E44" s="2"/>
      <c r="F44" s="3"/>
      <c r="G44" s="4"/>
      <c r="H44" s="2"/>
      <c r="I44" s="9"/>
      <c r="J44" s="9">
        <f xml:space="preserve"> MAX(I44 - I43, 0)</f>
        <v>0</v>
      </c>
      <c r="K44" s="9"/>
      <c r="L44" s="9">
        <f xml:space="preserve"> MAX(K44 - K43, 0)</f>
        <v>0</v>
      </c>
      <c r="M44" s="9"/>
      <c r="N44" s="9">
        <f xml:space="preserve"> MAX(M44 - M43, 0)</f>
        <v>0</v>
      </c>
      <c r="O44" s="9"/>
      <c r="P44" s="9">
        <f xml:space="preserve"> MAX(O44 - O43, 0)</f>
        <v>0</v>
      </c>
      <c r="Q44" s="4"/>
      <c r="R44" s="2"/>
      <c r="S44" s="9"/>
      <c r="T44" s="9">
        <f xml:space="preserve"> MAX(S44 - S43, 0)</f>
        <v>0</v>
      </c>
      <c r="U44" s="9"/>
      <c r="V44" s="9">
        <f xml:space="preserve"> MAX(U44 - U43, 0)</f>
        <v>0</v>
      </c>
      <c r="W44" s="4"/>
      <c r="X44" s="2"/>
      <c r="Y44" s="9"/>
      <c r="Z44" s="9"/>
      <c r="AA44" s="9"/>
      <c r="AB44" s="9"/>
      <c r="AC44" s="9"/>
      <c r="AD44" s="9"/>
      <c r="AE44" s="4"/>
      <c r="AF44" s="7"/>
      <c r="AG44" s="6"/>
      <c r="AH44" s="6"/>
      <c r="AI44" s="6"/>
      <c r="AJ44" s="5"/>
      <c r="AK44" s="5"/>
      <c r="AL44" s="4"/>
      <c r="AM44" s="2"/>
      <c r="AN44" s="1"/>
      <c r="AO44" s="1"/>
      <c r="AP44" s="1"/>
      <c r="AQ44" s="1"/>
      <c r="AR44" s="1"/>
      <c r="AS44" s="1"/>
      <c r="AT44" s="1"/>
      <c r="AU44" s="4"/>
      <c r="AV44" s="2"/>
      <c r="AZ44" s="3"/>
      <c r="BG44" s="4"/>
      <c r="BH44" s="2"/>
      <c r="BI44" s="3"/>
      <c r="BP44" s="4"/>
      <c r="BQ44" s="2"/>
      <c r="BR44" s="9"/>
      <c r="BS44" s="9"/>
      <c r="BT44" s="9"/>
      <c r="BU44" s="9"/>
      <c r="BV44" s="9"/>
      <c r="BW44" s="9"/>
      <c r="BX44" s="9"/>
      <c r="BY44" s="4"/>
      <c r="BZ44" s="2"/>
    </row>
    <row r="45" spans="2:78" x14ac:dyDescent="0.35">
      <c r="B45" s="2"/>
      <c r="C45" s="4"/>
      <c r="D45" s="2"/>
      <c r="E45" s="2"/>
      <c r="F45" s="3"/>
      <c r="G45" s="4"/>
      <c r="H45" s="2"/>
      <c r="I45" s="9"/>
      <c r="J45" s="9">
        <f xml:space="preserve"> MAX(I45 - I44, 0)</f>
        <v>0</v>
      </c>
      <c r="K45" s="9"/>
      <c r="L45" s="9">
        <f xml:space="preserve"> MAX(K45 - K44, 0)</f>
        <v>0</v>
      </c>
      <c r="M45" s="9"/>
      <c r="N45" s="9">
        <f xml:space="preserve"> MAX(M45 - M44, 0)</f>
        <v>0</v>
      </c>
      <c r="O45" s="9"/>
      <c r="P45" s="9">
        <f xml:space="preserve"> MAX(O45 - O44, 0)</f>
        <v>0</v>
      </c>
      <c r="Q45" s="4"/>
      <c r="R45" s="2"/>
      <c r="S45" s="9"/>
      <c r="T45" s="9">
        <f xml:space="preserve"> MAX(S45 - S44, 0)</f>
        <v>0</v>
      </c>
      <c r="U45" s="9"/>
      <c r="V45" s="9">
        <f xml:space="preserve"> MAX(U45 - U44, 0)</f>
        <v>0</v>
      </c>
      <c r="W45" s="4"/>
      <c r="X45" s="2"/>
      <c r="Y45" s="9"/>
      <c r="Z45" s="9"/>
      <c r="AA45" s="9"/>
      <c r="AB45" s="9"/>
      <c r="AC45" s="9"/>
      <c r="AD45" s="9"/>
      <c r="AE45" s="4"/>
      <c r="AF45" s="7"/>
      <c r="AG45" s="6"/>
      <c r="AH45" s="6"/>
      <c r="AI45" s="5"/>
      <c r="AJ45" s="5"/>
      <c r="AK45" s="5"/>
      <c r="AL45" s="4"/>
      <c r="AM45" s="2"/>
      <c r="AN45" s="1"/>
      <c r="AO45" s="1"/>
      <c r="AP45" s="1"/>
      <c r="AQ45" s="1"/>
      <c r="AR45" s="1"/>
      <c r="AS45" s="1"/>
      <c r="AT45" s="1"/>
      <c r="AU45" s="4"/>
      <c r="AV45" s="2"/>
      <c r="AZ45" s="3"/>
      <c r="BG45" s="4"/>
      <c r="BH45" s="2"/>
      <c r="BI45" s="3"/>
      <c r="BP45" s="4"/>
      <c r="BQ45" s="2"/>
      <c r="BR45" s="9"/>
      <c r="BS45" s="9"/>
      <c r="BT45" s="9"/>
      <c r="BU45" s="9"/>
      <c r="BV45" s="9"/>
      <c r="BW45" s="9"/>
      <c r="BX45" s="9"/>
      <c r="BY45" s="4"/>
      <c r="BZ45" s="2"/>
    </row>
    <row r="46" spans="2:78" x14ac:dyDescent="0.35">
      <c r="B46" s="2"/>
      <c r="C46" s="4"/>
      <c r="D46" s="2"/>
      <c r="E46" s="2"/>
      <c r="F46" s="3"/>
      <c r="G46" s="4"/>
      <c r="H46" s="2"/>
      <c r="I46" s="9"/>
      <c r="J46" s="9">
        <f xml:space="preserve"> MAX(I46 - I45, 0)</f>
        <v>0</v>
      </c>
      <c r="K46" s="9"/>
      <c r="L46" s="9">
        <f xml:space="preserve"> MAX(K46 - K45, 0)</f>
        <v>0</v>
      </c>
      <c r="M46" s="9"/>
      <c r="N46" s="9">
        <f xml:space="preserve"> MAX(M46 - M45, 0)</f>
        <v>0</v>
      </c>
      <c r="O46" s="9"/>
      <c r="P46" s="9">
        <f xml:space="preserve"> MAX(O46 - O45, 0)</f>
        <v>0</v>
      </c>
      <c r="Q46" s="4"/>
      <c r="R46" s="2"/>
      <c r="S46" s="9"/>
      <c r="T46" s="9">
        <f xml:space="preserve"> MAX(S46 - S45, 0)</f>
        <v>0</v>
      </c>
      <c r="U46" s="9"/>
      <c r="V46" s="9">
        <f xml:space="preserve"> MAX(U46 - U45, 0)</f>
        <v>0</v>
      </c>
      <c r="W46" s="4"/>
      <c r="X46" s="2"/>
      <c r="Y46" s="9"/>
      <c r="Z46" s="9"/>
      <c r="AA46" s="9"/>
      <c r="AB46" s="9"/>
      <c r="AC46" s="9"/>
      <c r="AD46" s="9"/>
      <c r="AE46" s="4"/>
      <c r="AF46" s="7"/>
      <c r="AG46" s="6"/>
      <c r="AH46" s="6"/>
      <c r="AI46" s="5"/>
      <c r="AJ46" s="6"/>
      <c r="AK46" s="5"/>
      <c r="AL46" s="4"/>
      <c r="AM46" s="2"/>
      <c r="AN46" s="1"/>
      <c r="AO46" s="1"/>
      <c r="AP46" s="1"/>
      <c r="AQ46" s="1"/>
      <c r="AR46" s="1"/>
      <c r="AS46" s="1"/>
      <c r="AT46" s="1"/>
      <c r="AU46" s="4"/>
      <c r="AV46" s="2"/>
      <c r="AZ46" s="3"/>
      <c r="BG46" s="4"/>
      <c r="BH46" s="2"/>
      <c r="BI46" s="3"/>
      <c r="BP46" s="4"/>
      <c r="BQ46" s="2"/>
      <c r="BR46" s="9"/>
      <c r="BS46" s="9"/>
      <c r="BT46" s="9"/>
      <c r="BU46" s="9"/>
      <c r="BV46" s="9"/>
      <c r="BW46" s="9"/>
      <c r="BX46" s="9"/>
      <c r="BY46" s="4"/>
      <c r="BZ46" s="2"/>
    </row>
    <row r="47" spans="2:78" x14ac:dyDescent="0.35">
      <c r="B47" s="2"/>
      <c r="C47" s="4"/>
      <c r="D47" s="2"/>
      <c r="E47" s="2"/>
      <c r="F47" s="3"/>
      <c r="G47" s="4"/>
      <c r="H47" s="2"/>
      <c r="I47" s="9"/>
      <c r="J47" s="9">
        <f xml:space="preserve"> MAX(I47 - I46, 0)</f>
        <v>0</v>
      </c>
      <c r="K47" s="9"/>
      <c r="L47" s="9">
        <f xml:space="preserve"> MAX(K47 - K46, 0)</f>
        <v>0</v>
      </c>
      <c r="M47" s="9"/>
      <c r="N47" s="9">
        <f xml:space="preserve"> MAX(M47 - M46, 0)</f>
        <v>0</v>
      </c>
      <c r="O47" s="9"/>
      <c r="P47" s="9">
        <f xml:space="preserve"> MAX(O47 - O46, 0)</f>
        <v>0</v>
      </c>
      <c r="Q47" s="4"/>
      <c r="R47" s="2"/>
      <c r="S47" s="9"/>
      <c r="T47" s="9">
        <f xml:space="preserve"> MAX(S47 - S46, 0)</f>
        <v>0</v>
      </c>
      <c r="U47" s="9"/>
      <c r="V47" s="9">
        <f xml:space="preserve"> MAX(U47 - U46, 0)</f>
        <v>0</v>
      </c>
      <c r="W47" s="4"/>
      <c r="X47" s="2"/>
      <c r="Y47" s="9"/>
      <c r="Z47" s="9"/>
      <c r="AA47" s="9"/>
      <c r="AB47" s="9"/>
      <c r="AC47" s="9"/>
      <c r="AD47" s="9"/>
      <c r="AE47" s="4"/>
      <c r="AF47" s="7"/>
      <c r="AG47" s="6"/>
      <c r="AH47" s="6"/>
      <c r="AI47" s="6"/>
      <c r="AJ47" s="5"/>
      <c r="AK47" s="5"/>
      <c r="AL47" s="4"/>
      <c r="AM47" s="2"/>
      <c r="AN47" s="1"/>
      <c r="AO47" s="1"/>
      <c r="AP47" s="1"/>
      <c r="AQ47" s="1"/>
      <c r="AR47" s="1"/>
      <c r="AS47" s="1"/>
      <c r="AT47" s="1"/>
      <c r="AU47" s="4"/>
      <c r="AV47" s="2"/>
      <c r="AZ47" s="3"/>
      <c r="BG47" s="4"/>
      <c r="BH47" s="2"/>
      <c r="BI47" s="3"/>
      <c r="BP47" s="4"/>
      <c r="BQ47" s="2"/>
      <c r="BR47" s="9"/>
      <c r="BS47" s="9"/>
      <c r="BT47" s="9"/>
      <c r="BU47" s="9"/>
      <c r="BV47" s="9"/>
      <c r="BW47" s="9"/>
      <c r="BX47" s="9"/>
      <c r="BY47" s="4"/>
      <c r="BZ47" s="2"/>
    </row>
    <row r="48" spans="2:78" x14ac:dyDescent="0.35">
      <c r="B48" s="2"/>
      <c r="C48" s="4"/>
      <c r="D48" s="2"/>
      <c r="E48" s="2"/>
      <c r="F48" s="3"/>
      <c r="G48" s="4"/>
      <c r="H48" s="2"/>
      <c r="I48" s="9"/>
      <c r="J48" s="9">
        <f xml:space="preserve"> MAX(I48 - I47, 0)</f>
        <v>0</v>
      </c>
      <c r="K48" s="9"/>
      <c r="L48" s="9">
        <f xml:space="preserve"> MAX(K48 - K47, 0)</f>
        <v>0</v>
      </c>
      <c r="M48" s="9"/>
      <c r="N48" s="9">
        <f xml:space="preserve"> MAX(M48 - M47, 0)</f>
        <v>0</v>
      </c>
      <c r="O48" s="9"/>
      <c r="P48" s="9">
        <f xml:space="preserve"> MAX(O48 - O47, 0)</f>
        <v>0</v>
      </c>
      <c r="Q48" s="4"/>
      <c r="R48" s="2"/>
      <c r="S48" s="9"/>
      <c r="T48" s="9">
        <f xml:space="preserve"> MAX(S48 - S47, 0)</f>
        <v>0</v>
      </c>
      <c r="U48" s="9"/>
      <c r="V48" s="9">
        <f xml:space="preserve"> MAX(U48 - U47, 0)</f>
        <v>0</v>
      </c>
      <c r="W48" s="4"/>
      <c r="X48" s="2"/>
      <c r="Y48" s="9"/>
      <c r="Z48" s="9"/>
      <c r="AA48" s="9"/>
      <c r="AB48" s="9"/>
      <c r="AC48" s="9"/>
      <c r="AD48" s="9"/>
      <c r="AE48" s="4"/>
      <c r="AF48" s="7"/>
      <c r="AG48" s="6"/>
      <c r="AH48" s="6"/>
      <c r="AI48" s="6"/>
      <c r="AJ48" s="5"/>
      <c r="AK48" s="6"/>
      <c r="AL48" s="4"/>
      <c r="AM48" s="2"/>
      <c r="AN48" s="1"/>
      <c r="AO48" s="1"/>
      <c r="AP48" s="1"/>
      <c r="AQ48" s="1"/>
      <c r="AR48" s="1"/>
      <c r="AS48" s="1"/>
      <c r="AT48" s="1"/>
      <c r="AU48" s="4"/>
      <c r="AV48" s="2"/>
      <c r="AZ48" s="3"/>
      <c r="BG48" s="4"/>
      <c r="BH48" s="2"/>
      <c r="BI48" s="3"/>
      <c r="BP48" s="4"/>
      <c r="BQ48" s="2"/>
      <c r="BR48" s="9"/>
      <c r="BS48" s="9"/>
      <c r="BT48" s="9"/>
      <c r="BU48" s="9"/>
      <c r="BV48" s="9"/>
      <c r="BW48" s="9"/>
      <c r="BX48" s="9"/>
      <c r="BY48" s="4"/>
      <c r="BZ48" s="2"/>
    </row>
    <row r="49" spans="2:78" x14ac:dyDescent="0.35">
      <c r="B49" s="2"/>
      <c r="C49" s="4"/>
      <c r="D49" s="2"/>
      <c r="E49" s="2"/>
      <c r="F49" s="3"/>
      <c r="G49" s="4"/>
      <c r="H49" s="2"/>
      <c r="I49" s="9"/>
      <c r="J49" s="9">
        <f xml:space="preserve"> MAX(I49 - I48, 0)</f>
        <v>0</v>
      </c>
      <c r="K49" s="9"/>
      <c r="L49" s="9">
        <f xml:space="preserve"> MAX(K49 - K48, 0)</f>
        <v>0</v>
      </c>
      <c r="M49" s="9"/>
      <c r="N49" s="9">
        <f xml:space="preserve"> MAX(M49 - M48, 0)</f>
        <v>0</v>
      </c>
      <c r="O49" s="9"/>
      <c r="P49" s="9">
        <f xml:space="preserve"> MAX(O49 - O48, 0)</f>
        <v>0</v>
      </c>
      <c r="Q49" s="4"/>
      <c r="R49" s="2"/>
      <c r="S49" s="9"/>
      <c r="T49" s="9">
        <f xml:space="preserve"> MAX(S49 - S48, 0)</f>
        <v>0</v>
      </c>
      <c r="U49" s="9"/>
      <c r="V49" s="9">
        <f xml:space="preserve"> MAX(U49 - U48, 0)</f>
        <v>0</v>
      </c>
      <c r="W49" s="4"/>
      <c r="X49" s="2"/>
      <c r="Y49" s="9"/>
      <c r="Z49" s="9"/>
      <c r="AA49" s="9"/>
      <c r="AB49" s="9"/>
      <c r="AC49" s="9"/>
      <c r="AD49" s="9"/>
      <c r="AE49" s="4"/>
      <c r="AF49" s="7"/>
      <c r="AG49" s="6"/>
      <c r="AH49" s="6"/>
      <c r="AI49" s="5"/>
      <c r="AJ49" s="5"/>
      <c r="AK49" s="5"/>
      <c r="AL49" s="4"/>
      <c r="AM49" s="2"/>
      <c r="AN49" s="1"/>
      <c r="AO49" s="1"/>
      <c r="AP49" s="1"/>
      <c r="AQ49" s="1"/>
      <c r="AR49" s="1"/>
      <c r="AS49" s="1"/>
      <c r="AT49" s="1"/>
      <c r="AU49" s="4"/>
      <c r="AV49" s="2"/>
      <c r="AZ49" s="3"/>
      <c r="BG49" s="4"/>
      <c r="BH49" s="2"/>
      <c r="BI49" s="3"/>
      <c r="BP49" s="4"/>
      <c r="BQ49" s="2"/>
      <c r="BR49" s="9"/>
      <c r="BS49" s="9"/>
      <c r="BT49" s="9"/>
      <c r="BU49" s="9"/>
      <c r="BV49" s="9"/>
      <c r="BW49" s="9"/>
      <c r="BX49" s="9"/>
      <c r="BY49" s="4"/>
      <c r="BZ49" s="2"/>
    </row>
    <row r="50" spans="2:78" x14ac:dyDescent="0.35">
      <c r="B50" s="2"/>
      <c r="C50" s="4"/>
      <c r="D50" s="2"/>
      <c r="E50" s="2"/>
      <c r="F50" s="3"/>
      <c r="G50" s="4"/>
      <c r="H50" s="2"/>
      <c r="I50" s="9"/>
      <c r="J50" s="9">
        <f xml:space="preserve"> MAX(I50 - I49, 0)</f>
        <v>0</v>
      </c>
      <c r="K50" s="9"/>
      <c r="L50" s="9">
        <f xml:space="preserve"> MAX(K50 - K49, 0)</f>
        <v>0</v>
      </c>
      <c r="M50" s="9"/>
      <c r="N50" s="9">
        <f xml:space="preserve"> MAX(M50 - M49, 0)</f>
        <v>0</v>
      </c>
      <c r="O50" s="9"/>
      <c r="P50" s="9">
        <f xml:space="preserve"> MAX(O50 - O49, 0)</f>
        <v>0</v>
      </c>
      <c r="Q50" s="4"/>
      <c r="R50" s="2"/>
      <c r="S50" s="9"/>
      <c r="T50" s="9">
        <f xml:space="preserve"> MAX(S50 - S49, 0)</f>
        <v>0</v>
      </c>
      <c r="U50" s="9"/>
      <c r="V50" s="9">
        <f xml:space="preserve"> MAX(U50 - U49, 0)</f>
        <v>0</v>
      </c>
      <c r="W50" s="4"/>
      <c r="X50" s="2"/>
      <c r="Y50" s="9"/>
      <c r="Z50" s="9"/>
      <c r="AA50" s="9"/>
      <c r="AB50" s="9"/>
      <c r="AC50" s="9"/>
      <c r="AD50" s="9"/>
      <c r="AE50" s="4"/>
      <c r="AF50" s="7"/>
      <c r="AG50" s="6"/>
      <c r="AH50" s="6"/>
      <c r="AI50" s="6"/>
      <c r="AJ50" s="5"/>
      <c r="AK50" s="5"/>
      <c r="AL50" s="4"/>
      <c r="AM50" s="2"/>
      <c r="AN50" s="1"/>
      <c r="AO50" s="1"/>
      <c r="AP50" s="1"/>
      <c r="AQ50" s="1"/>
      <c r="AR50" s="1"/>
      <c r="AS50" s="1"/>
      <c r="AT50" s="1"/>
      <c r="AU50" s="4"/>
      <c r="AV50" s="2"/>
      <c r="AZ50" s="3"/>
      <c r="BG50" s="4"/>
      <c r="BH50" s="2"/>
      <c r="BI50" s="3"/>
      <c r="BP50" s="4"/>
      <c r="BQ50" s="2"/>
      <c r="BR50" s="9"/>
      <c r="BS50" s="9"/>
      <c r="BT50" s="9"/>
      <c r="BU50" s="9"/>
      <c r="BV50" s="9"/>
      <c r="BW50" s="9"/>
      <c r="BX50" s="9"/>
      <c r="BY50" s="4"/>
      <c r="BZ50" s="2"/>
    </row>
    <row r="51" spans="2:78" x14ac:dyDescent="0.35">
      <c r="B51" s="2"/>
      <c r="C51" s="4"/>
      <c r="D51" s="2"/>
      <c r="E51" s="2"/>
      <c r="F51" s="3"/>
      <c r="G51" s="4"/>
      <c r="H51" s="2"/>
      <c r="I51" s="9"/>
      <c r="J51" s="9">
        <f xml:space="preserve"> MAX(I51 - I50, 0)</f>
        <v>0</v>
      </c>
      <c r="K51" s="9"/>
      <c r="L51" s="9">
        <f xml:space="preserve"> MAX(K51 - K50, 0)</f>
        <v>0</v>
      </c>
      <c r="M51" s="9"/>
      <c r="N51" s="9">
        <f xml:space="preserve"> MAX(M51 - M50, 0)</f>
        <v>0</v>
      </c>
      <c r="O51" s="9"/>
      <c r="P51" s="9">
        <f xml:space="preserve"> MAX(O51 - O50, 0)</f>
        <v>0</v>
      </c>
      <c r="Q51" s="4"/>
      <c r="R51" s="2"/>
      <c r="S51" s="9"/>
      <c r="T51" s="9">
        <f xml:space="preserve"> MAX(S51 - S50, 0)</f>
        <v>0</v>
      </c>
      <c r="U51" s="9"/>
      <c r="V51" s="9">
        <f xml:space="preserve"> MAX(U51 - U50, 0)</f>
        <v>0</v>
      </c>
      <c r="W51" s="4"/>
      <c r="X51" s="2"/>
      <c r="Y51" s="9"/>
      <c r="Z51" s="9"/>
      <c r="AA51" s="9"/>
      <c r="AB51" s="9"/>
      <c r="AC51" s="9"/>
      <c r="AD51" s="9"/>
      <c r="AE51" s="4"/>
      <c r="AF51" s="7"/>
      <c r="AG51" s="6"/>
      <c r="AH51" s="6"/>
      <c r="AI51" s="6"/>
      <c r="AJ51" s="5"/>
      <c r="AK51" s="5"/>
      <c r="AL51" s="4"/>
      <c r="AM51" s="2"/>
      <c r="AN51" s="1"/>
      <c r="AO51" s="1"/>
      <c r="AP51" s="1"/>
      <c r="AQ51" s="1"/>
      <c r="AR51" s="1"/>
      <c r="AS51" s="1"/>
      <c r="AT51" s="1"/>
      <c r="AU51" s="4"/>
      <c r="AV51" s="2"/>
      <c r="AZ51" s="3"/>
      <c r="BG51" s="4"/>
      <c r="BH51" s="2"/>
      <c r="BI51" s="3"/>
      <c r="BP51" s="4"/>
      <c r="BQ51" s="2"/>
      <c r="BR51" s="9"/>
      <c r="BS51" s="9"/>
      <c r="BT51" s="9"/>
      <c r="BU51" s="9"/>
      <c r="BV51" s="9"/>
      <c r="BW51" s="9"/>
      <c r="BX51" s="9"/>
      <c r="BY51" s="4"/>
      <c r="BZ51" s="2"/>
    </row>
    <row r="52" spans="2:78" x14ac:dyDescent="0.35">
      <c r="B52" s="2"/>
      <c r="C52" s="4"/>
      <c r="D52" s="2"/>
      <c r="E52" s="2"/>
      <c r="F52" s="3"/>
      <c r="G52" s="4"/>
      <c r="H52" s="2"/>
      <c r="I52" s="9"/>
      <c r="J52" s="9">
        <f xml:space="preserve"> MAX(I52 - I51, 0)</f>
        <v>0</v>
      </c>
      <c r="K52" s="9"/>
      <c r="L52" s="9">
        <f xml:space="preserve"> MAX(K52 - K51, 0)</f>
        <v>0</v>
      </c>
      <c r="M52" s="9"/>
      <c r="N52" s="9">
        <f xml:space="preserve"> MAX(M52 - M51, 0)</f>
        <v>0</v>
      </c>
      <c r="O52" s="9"/>
      <c r="P52" s="9">
        <f xml:space="preserve"> MAX(O52 - O51, 0)</f>
        <v>0</v>
      </c>
      <c r="Q52" s="4"/>
      <c r="R52" s="2"/>
      <c r="S52" s="9"/>
      <c r="T52" s="9">
        <f xml:space="preserve"> MAX(S52 - S51, 0)</f>
        <v>0</v>
      </c>
      <c r="U52" s="9"/>
      <c r="V52" s="9">
        <f xml:space="preserve"> MAX(U52 - U51, 0)</f>
        <v>0</v>
      </c>
      <c r="W52" s="4"/>
      <c r="X52" s="2"/>
      <c r="Y52" s="9"/>
      <c r="Z52" s="9"/>
      <c r="AA52" s="9"/>
      <c r="AB52" s="9"/>
      <c r="AC52" s="9"/>
      <c r="AD52" s="9"/>
      <c r="AE52" s="4"/>
      <c r="AF52" s="7"/>
      <c r="AG52" s="6"/>
      <c r="AH52" s="6"/>
      <c r="AI52" s="6"/>
      <c r="AJ52" s="5"/>
      <c r="AK52" s="5"/>
      <c r="AL52" s="4"/>
      <c r="AM52" s="2"/>
      <c r="AN52" s="1"/>
      <c r="AO52" s="1"/>
      <c r="AP52" s="1"/>
      <c r="AQ52" s="1"/>
      <c r="AR52" s="1"/>
      <c r="AS52" s="1"/>
      <c r="AT52" s="1"/>
      <c r="AU52" s="4"/>
      <c r="AV52" s="2"/>
      <c r="AZ52" s="3"/>
      <c r="BG52" s="4"/>
      <c r="BH52" s="2"/>
      <c r="BI52" s="3"/>
      <c r="BP52" s="4"/>
      <c r="BQ52" s="2"/>
      <c r="BR52" s="9"/>
      <c r="BS52" s="9"/>
      <c r="BT52" s="9"/>
      <c r="BU52" s="9"/>
      <c r="BV52" s="9"/>
      <c r="BW52" s="9"/>
      <c r="BX52" s="9"/>
      <c r="BY52" s="4"/>
      <c r="BZ52" s="2"/>
    </row>
    <row r="53" spans="2:78" x14ac:dyDescent="0.35">
      <c r="B53" s="2"/>
      <c r="C53" s="4"/>
      <c r="D53" s="2"/>
      <c r="E53" s="2"/>
      <c r="F53" s="3"/>
      <c r="G53" s="4"/>
      <c r="H53" s="2"/>
      <c r="I53" s="9"/>
      <c r="J53" s="9">
        <f xml:space="preserve"> MAX(I53 - I52, 0)</f>
        <v>0</v>
      </c>
      <c r="K53" s="9"/>
      <c r="L53" s="9">
        <f xml:space="preserve"> MAX(K53 - K52, 0)</f>
        <v>0</v>
      </c>
      <c r="M53" s="9"/>
      <c r="N53" s="9">
        <f xml:space="preserve"> MAX(M53 - M52, 0)</f>
        <v>0</v>
      </c>
      <c r="O53" s="9"/>
      <c r="P53" s="9">
        <f xml:space="preserve"> MAX(O53 - O52, 0)</f>
        <v>0</v>
      </c>
      <c r="Q53" s="4"/>
      <c r="R53" s="2"/>
      <c r="S53" s="9"/>
      <c r="T53" s="9">
        <f xml:space="preserve"> MAX(S53 - S52, 0)</f>
        <v>0</v>
      </c>
      <c r="U53" s="9"/>
      <c r="V53" s="9">
        <f xml:space="preserve"> MAX(U53 - U52, 0)</f>
        <v>0</v>
      </c>
      <c r="W53" s="4"/>
      <c r="X53" s="2"/>
      <c r="Y53" s="9"/>
      <c r="Z53" s="9"/>
      <c r="AA53" s="9"/>
      <c r="AB53" s="9"/>
      <c r="AC53" s="9"/>
      <c r="AD53" s="9"/>
      <c r="AE53" s="4"/>
      <c r="AF53" s="7"/>
      <c r="AG53" s="6"/>
      <c r="AH53" s="6"/>
      <c r="AI53" s="6"/>
      <c r="AJ53" s="5"/>
      <c r="AK53" s="5"/>
      <c r="AL53" s="4"/>
      <c r="AM53" s="2"/>
      <c r="AN53" s="1"/>
      <c r="AO53" s="1"/>
      <c r="AP53" s="1"/>
      <c r="AQ53" s="1"/>
      <c r="AR53" s="1"/>
      <c r="AS53" s="1"/>
      <c r="AT53" s="1"/>
      <c r="AU53" s="4"/>
      <c r="AV53" s="2"/>
      <c r="AZ53" s="3"/>
      <c r="BG53" s="4"/>
      <c r="BH53" s="2"/>
      <c r="BI53" s="3"/>
      <c r="BP53" s="4"/>
      <c r="BQ53" s="2"/>
      <c r="BR53" s="9"/>
      <c r="BS53" s="9"/>
      <c r="BT53" s="9"/>
      <c r="BU53" s="9"/>
      <c r="BV53" s="9"/>
      <c r="BW53" s="9"/>
      <c r="BX53" s="9"/>
      <c r="BY53" s="4"/>
      <c r="BZ53" s="2"/>
    </row>
    <row r="54" spans="2:78" x14ac:dyDescent="0.35">
      <c r="B54" s="2"/>
      <c r="C54" s="4"/>
      <c r="D54" s="2"/>
      <c r="E54" s="2"/>
      <c r="F54" s="3"/>
      <c r="G54" s="4"/>
      <c r="H54" s="2"/>
      <c r="I54" s="9"/>
      <c r="J54" s="9">
        <f xml:space="preserve"> MAX(I54 - I53, 0)</f>
        <v>0</v>
      </c>
      <c r="K54" s="9"/>
      <c r="L54" s="9">
        <f xml:space="preserve"> MAX(K54 - K53, 0)</f>
        <v>0</v>
      </c>
      <c r="M54" s="9"/>
      <c r="N54" s="9">
        <f xml:space="preserve"> MAX(M54 - M53, 0)</f>
        <v>0</v>
      </c>
      <c r="O54" s="9"/>
      <c r="P54" s="9">
        <f xml:space="preserve"> MAX(O54 - O53, 0)</f>
        <v>0</v>
      </c>
      <c r="Q54" s="4"/>
      <c r="R54" s="2"/>
      <c r="S54" s="9"/>
      <c r="T54" s="9">
        <f xml:space="preserve"> MAX(S54 - S53, 0)</f>
        <v>0</v>
      </c>
      <c r="U54" s="9"/>
      <c r="V54" s="9">
        <f xml:space="preserve"> MAX(U54 - U53, 0)</f>
        <v>0</v>
      </c>
      <c r="W54" s="4"/>
      <c r="X54" s="2"/>
      <c r="Y54" s="9"/>
      <c r="Z54" s="9"/>
      <c r="AA54" s="9"/>
      <c r="AB54" s="9"/>
      <c r="AC54" s="9"/>
      <c r="AD54" s="9"/>
      <c r="AE54" s="4"/>
      <c r="AF54" s="7"/>
      <c r="AG54" s="6"/>
      <c r="AH54" s="6"/>
      <c r="AI54" s="6"/>
      <c r="AJ54" s="5"/>
      <c r="AK54" s="5"/>
      <c r="AL54" s="4"/>
      <c r="AM54" s="2"/>
      <c r="AN54" s="1"/>
      <c r="AO54" s="1"/>
      <c r="AP54" s="1"/>
      <c r="AQ54" s="1"/>
      <c r="AR54" s="1"/>
      <c r="AS54" s="1"/>
      <c r="AT54" s="1"/>
      <c r="AU54" s="4"/>
      <c r="AV54" s="2"/>
      <c r="AZ54" s="3"/>
      <c r="BG54" s="4"/>
      <c r="BH54" s="2"/>
      <c r="BI54" s="3"/>
      <c r="BP54" s="4"/>
      <c r="BQ54" s="2"/>
      <c r="BR54" s="9"/>
      <c r="BS54" s="9"/>
      <c r="BT54" s="9"/>
      <c r="BU54" s="9"/>
      <c r="BV54" s="9"/>
      <c r="BW54" s="9"/>
      <c r="BX54" s="9"/>
      <c r="BY54" s="4"/>
      <c r="BZ54" s="2"/>
    </row>
    <row r="55" spans="2:78" x14ac:dyDescent="0.35">
      <c r="B55" s="2"/>
      <c r="C55" s="4"/>
      <c r="D55" s="2"/>
      <c r="E55" s="2"/>
      <c r="F55" s="3"/>
      <c r="G55" s="4"/>
      <c r="H55" s="2"/>
      <c r="I55" s="9"/>
      <c r="J55" s="9">
        <f xml:space="preserve"> MAX(I55 - I54, 0)</f>
        <v>0</v>
      </c>
      <c r="K55" s="9"/>
      <c r="L55" s="9">
        <f xml:space="preserve"> MAX(K55 - K54, 0)</f>
        <v>0</v>
      </c>
      <c r="M55" s="9"/>
      <c r="N55" s="9">
        <f xml:space="preserve"> MAX(M55 - M54, 0)</f>
        <v>0</v>
      </c>
      <c r="O55" s="9"/>
      <c r="P55" s="9">
        <f xml:space="preserve"> MAX(O55 - O54, 0)</f>
        <v>0</v>
      </c>
      <c r="Q55" s="4"/>
      <c r="R55" s="2"/>
      <c r="S55" s="9"/>
      <c r="T55" s="9">
        <f xml:space="preserve"> MAX(S55 - S54, 0)</f>
        <v>0</v>
      </c>
      <c r="U55" s="9"/>
      <c r="V55" s="9">
        <f xml:space="preserve"> MAX(U55 - U54, 0)</f>
        <v>0</v>
      </c>
      <c r="W55" s="4"/>
      <c r="X55" s="2"/>
      <c r="Y55" s="9"/>
      <c r="Z55" s="9"/>
      <c r="AA55" s="9"/>
      <c r="AB55" s="9"/>
      <c r="AC55" s="9"/>
      <c r="AD55" s="9"/>
      <c r="AE55" s="4"/>
      <c r="AF55" s="7"/>
      <c r="AG55" s="6"/>
      <c r="AH55" s="6"/>
      <c r="AI55" s="6"/>
      <c r="AJ55" s="5"/>
      <c r="AK55" s="5"/>
      <c r="AL55" s="4"/>
      <c r="AM55" s="2"/>
      <c r="AN55" s="1"/>
      <c r="AO55" s="1"/>
      <c r="AP55" s="1"/>
      <c r="AQ55" s="1"/>
      <c r="AR55" s="1"/>
      <c r="AS55" s="1"/>
      <c r="AT55" s="1"/>
      <c r="AU55" s="4"/>
      <c r="AV55" s="2"/>
      <c r="AZ55" s="3"/>
      <c r="BG55" s="4"/>
      <c r="BH55" s="2"/>
      <c r="BI55" s="3"/>
      <c r="BP55" s="4"/>
      <c r="BQ55" s="2"/>
      <c r="BR55" s="9"/>
      <c r="BS55" s="9"/>
      <c r="BT55" s="9"/>
      <c r="BU55" s="9"/>
      <c r="BV55" s="9"/>
      <c r="BW55" s="9"/>
      <c r="BX55" s="9"/>
      <c r="BY55" s="4"/>
      <c r="BZ55" s="2"/>
    </row>
    <row r="56" spans="2:78" x14ac:dyDescent="0.35">
      <c r="B56" s="2"/>
      <c r="C56" s="4"/>
      <c r="D56" s="2"/>
      <c r="E56" s="2"/>
      <c r="F56" s="3"/>
      <c r="G56" s="4"/>
      <c r="H56" s="2"/>
      <c r="I56" s="9"/>
      <c r="J56" s="9">
        <f xml:space="preserve"> MAX(I56 - I55, 0)</f>
        <v>0</v>
      </c>
      <c r="K56" s="9"/>
      <c r="L56" s="9">
        <f xml:space="preserve"> MAX(K56 - K55, 0)</f>
        <v>0</v>
      </c>
      <c r="M56" s="9"/>
      <c r="N56" s="9">
        <f xml:space="preserve"> MAX(M56 - M55, 0)</f>
        <v>0</v>
      </c>
      <c r="O56" s="9"/>
      <c r="P56" s="9">
        <f xml:space="preserve"> MAX(O56 - O55, 0)</f>
        <v>0</v>
      </c>
      <c r="Q56" s="4"/>
      <c r="R56" s="2"/>
      <c r="S56" s="9"/>
      <c r="T56" s="9">
        <f xml:space="preserve"> MAX(S56 - S55, 0)</f>
        <v>0</v>
      </c>
      <c r="U56" s="9"/>
      <c r="V56" s="9">
        <f xml:space="preserve"> MAX(U56 - U55, 0)</f>
        <v>0</v>
      </c>
      <c r="W56" s="4"/>
      <c r="X56" s="2"/>
      <c r="Y56" s="9"/>
      <c r="Z56" s="9"/>
      <c r="AA56" s="9"/>
      <c r="AB56" s="9"/>
      <c r="AC56" s="9"/>
      <c r="AD56" s="9"/>
      <c r="AE56" s="4"/>
      <c r="AF56" s="7"/>
      <c r="AG56" s="6"/>
      <c r="AH56" s="6"/>
      <c r="AI56" s="5"/>
      <c r="AJ56" s="5"/>
      <c r="AK56" s="5"/>
      <c r="AL56" s="4"/>
      <c r="AM56" s="2"/>
      <c r="AN56" s="1"/>
      <c r="AO56" s="1"/>
      <c r="AP56" s="1"/>
      <c r="AQ56" s="1"/>
      <c r="AR56" s="1"/>
      <c r="AS56" s="1"/>
      <c r="AT56" s="1"/>
      <c r="AU56" s="4"/>
      <c r="AV56" s="2"/>
      <c r="AZ56" s="3"/>
      <c r="BG56" s="4"/>
      <c r="BH56" s="2"/>
      <c r="BI56" s="3"/>
      <c r="BP56" s="4"/>
      <c r="BQ56" s="2"/>
      <c r="BR56" s="9"/>
      <c r="BS56" s="9"/>
      <c r="BT56" s="9"/>
      <c r="BU56" s="9"/>
      <c r="BV56" s="9"/>
      <c r="BW56" s="9"/>
      <c r="BX56" s="9"/>
      <c r="BY56" s="4"/>
      <c r="BZ56" s="2"/>
    </row>
    <row r="57" spans="2:78" x14ac:dyDescent="0.35">
      <c r="B57" s="2"/>
      <c r="C57" s="4"/>
      <c r="D57" s="2"/>
      <c r="E57" s="2"/>
      <c r="F57" s="3"/>
      <c r="G57" s="4"/>
      <c r="H57" s="2"/>
      <c r="I57" s="9"/>
      <c r="J57" s="9">
        <f xml:space="preserve"> MAX(I57 - I56, 0)</f>
        <v>0</v>
      </c>
      <c r="K57" s="9"/>
      <c r="L57" s="9">
        <f xml:space="preserve"> MAX(K57 - K56, 0)</f>
        <v>0</v>
      </c>
      <c r="M57" s="9"/>
      <c r="N57" s="9">
        <f xml:space="preserve"> MAX(M57 - M56, 0)</f>
        <v>0</v>
      </c>
      <c r="O57" s="9"/>
      <c r="P57" s="9">
        <f xml:space="preserve"> MAX(O57 - O56, 0)</f>
        <v>0</v>
      </c>
      <c r="Q57" s="4"/>
      <c r="R57" s="2"/>
      <c r="S57" s="9"/>
      <c r="T57" s="9">
        <f xml:space="preserve"> MAX(S57 - S56, 0)</f>
        <v>0</v>
      </c>
      <c r="U57" s="9"/>
      <c r="V57" s="9">
        <f xml:space="preserve"> MAX(U57 - U56, 0)</f>
        <v>0</v>
      </c>
      <c r="W57" s="4"/>
      <c r="X57" s="2"/>
      <c r="Y57" s="9"/>
      <c r="Z57" s="9"/>
      <c r="AA57" s="9"/>
      <c r="AB57" s="9"/>
      <c r="AC57" s="9"/>
      <c r="AD57" s="9"/>
      <c r="AE57" s="4"/>
      <c r="AF57" s="7"/>
      <c r="AG57" s="6"/>
      <c r="AH57" s="6"/>
      <c r="AI57" s="5"/>
      <c r="AJ57" s="5"/>
      <c r="AK57" s="5"/>
      <c r="AL57" s="4"/>
      <c r="AM57" s="2"/>
      <c r="AN57" s="1"/>
      <c r="AO57" s="1"/>
      <c r="AP57" s="1"/>
      <c r="AQ57" s="1"/>
      <c r="AR57" s="1"/>
      <c r="AS57" s="1"/>
      <c r="AT57" s="1"/>
      <c r="AU57" s="4"/>
      <c r="AV57" s="2"/>
      <c r="AZ57" s="3"/>
      <c r="BG57" s="4"/>
      <c r="BH57" s="2"/>
      <c r="BI57" s="3"/>
      <c r="BP57" s="4"/>
      <c r="BQ57" s="2"/>
      <c r="BR57" s="9"/>
      <c r="BS57" s="9"/>
      <c r="BT57" s="9"/>
      <c r="BU57" s="9"/>
      <c r="BV57" s="9"/>
      <c r="BW57" s="9"/>
      <c r="BX57" s="9"/>
      <c r="BY57" s="4"/>
      <c r="BZ57" s="2"/>
    </row>
    <row r="58" spans="2:78" x14ac:dyDescent="0.35">
      <c r="B58" s="2"/>
      <c r="C58" s="4"/>
      <c r="D58" s="2"/>
      <c r="E58" s="2"/>
      <c r="F58" s="3"/>
      <c r="G58" s="4"/>
      <c r="H58" s="2"/>
      <c r="I58" s="9"/>
      <c r="J58" s="9">
        <f xml:space="preserve"> MAX(I58 - I57, 0)</f>
        <v>0</v>
      </c>
      <c r="K58" s="9"/>
      <c r="L58" s="9">
        <f xml:space="preserve"> MAX(K58 - K57, 0)</f>
        <v>0</v>
      </c>
      <c r="M58" s="9"/>
      <c r="N58" s="9">
        <f xml:space="preserve"> MAX(M58 - M57, 0)</f>
        <v>0</v>
      </c>
      <c r="O58" s="9"/>
      <c r="P58" s="9">
        <f xml:space="preserve"> MAX(O58 - O57, 0)</f>
        <v>0</v>
      </c>
      <c r="Q58" s="4"/>
      <c r="R58" s="2"/>
      <c r="S58" s="9"/>
      <c r="T58" s="9">
        <f xml:space="preserve"> MAX(S58 - S57, 0)</f>
        <v>0</v>
      </c>
      <c r="U58" s="9"/>
      <c r="V58" s="9">
        <f xml:space="preserve"> MAX(U58 - U57, 0)</f>
        <v>0</v>
      </c>
      <c r="W58" s="4"/>
      <c r="X58" s="2"/>
      <c r="Y58" s="9"/>
      <c r="Z58" s="9"/>
      <c r="AA58" s="9"/>
      <c r="AB58" s="9"/>
      <c r="AC58" s="9"/>
      <c r="AD58" s="9"/>
      <c r="AE58" s="4"/>
      <c r="AF58" s="7"/>
      <c r="AG58" s="6"/>
      <c r="AH58" s="6"/>
      <c r="AI58" s="6"/>
      <c r="AJ58" s="5"/>
      <c r="AK58" s="5"/>
      <c r="AL58" s="4"/>
      <c r="AM58" s="2"/>
      <c r="AN58" s="1"/>
      <c r="AO58" s="1"/>
      <c r="AP58" s="1"/>
      <c r="AQ58" s="1"/>
      <c r="AR58" s="1"/>
      <c r="AS58" s="1"/>
      <c r="AT58" s="1"/>
      <c r="AU58" s="4"/>
      <c r="AV58" s="2"/>
      <c r="AZ58" s="3"/>
      <c r="BG58" s="4"/>
      <c r="BH58" s="2"/>
      <c r="BI58" s="3"/>
      <c r="BP58" s="4"/>
      <c r="BQ58" s="2"/>
      <c r="BR58" s="9"/>
      <c r="BS58" s="9"/>
      <c r="BT58" s="9"/>
      <c r="BU58" s="9"/>
      <c r="BV58" s="9"/>
      <c r="BW58" s="9"/>
      <c r="BX58" s="9"/>
      <c r="BY58" s="4"/>
      <c r="BZ58" s="2"/>
    </row>
    <row r="59" spans="2:78" x14ac:dyDescent="0.35">
      <c r="B59" s="2"/>
      <c r="C59" s="4"/>
      <c r="D59" s="2"/>
      <c r="E59" s="2"/>
      <c r="F59" s="3"/>
      <c r="G59" s="4"/>
      <c r="H59" s="2"/>
      <c r="I59" s="9"/>
      <c r="J59" s="9">
        <f xml:space="preserve"> MAX(I59 - I58, 0)</f>
        <v>0</v>
      </c>
      <c r="K59" s="9"/>
      <c r="L59" s="9">
        <f xml:space="preserve"> MAX(K59 - K58, 0)</f>
        <v>0</v>
      </c>
      <c r="M59" s="9"/>
      <c r="N59" s="9">
        <f xml:space="preserve"> MAX(M59 - M58, 0)</f>
        <v>0</v>
      </c>
      <c r="O59" s="9"/>
      <c r="P59" s="9">
        <f xml:space="preserve"> MAX(O59 - O58, 0)</f>
        <v>0</v>
      </c>
      <c r="Q59" s="4"/>
      <c r="R59" s="2"/>
      <c r="S59" s="9"/>
      <c r="T59" s="9">
        <f xml:space="preserve"> MAX(S59 - S58, 0)</f>
        <v>0</v>
      </c>
      <c r="U59" s="9"/>
      <c r="V59" s="9">
        <f xml:space="preserve"> MAX(U59 - U58, 0)</f>
        <v>0</v>
      </c>
      <c r="W59" s="4"/>
      <c r="X59" s="2"/>
      <c r="Y59" s="9"/>
      <c r="Z59" s="9"/>
      <c r="AA59" s="9"/>
      <c r="AB59" s="9"/>
      <c r="AC59" s="9"/>
      <c r="AD59" s="9"/>
      <c r="AE59" s="4"/>
      <c r="AF59" s="7"/>
      <c r="AG59" s="6"/>
      <c r="AH59" s="6"/>
      <c r="AI59" s="5"/>
      <c r="AJ59" s="5"/>
      <c r="AK59" s="5"/>
      <c r="AL59" s="4"/>
      <c r="AM59" s="2"/>
      <c r="AN59" s="1"/>
      <c r="AO59" s="1"/>
      <c r="AP59" s="1"/>
      <c r="AQ59" s="1"/>
      <c r="AR59" s="1"/>
      <c r="AS59" s="1"/>
      <c r="AT59" s="1"/>
      <c r="AU59" s="4"/>
      <c r="AV59" s="2"/>
      <c r="AZ59" s="3"/>
      <c r="BG59" s="4"/>
      <c r="BH59" s="2"/>
      <c r="BI59" s="3"/>
      <c r="BP59" s="4"/>
      <c r="BQ59" s="2"/>
      <c r="BR59" s="9"/>
      <c r="BS59" s="9"/>
      <c r="BT59" s="9"/>
      <c r="BU59" s="9"/>
      <c r="BV59" s="9"/>
      <c r="BW59" s="9"/>
      <c r="BX59" s="9"/>
      <c r="BY59" s="4"/>
      <c r="BZ59" s="2"/>
    </row>
    <row r="60" spans="2:78" x14ac:dyDescent="0.35">
      <c r="B60" s="2"/>
      <c r="C60" s="4"/>
      <c r="D60" s="2"/>
      <c r="E60" s="2"/>
      <c r="F60" s="3"/>
      <c r="G60" s="4"/>
      <c r="H60" s="2"/>
      <c r="I60" s="9"/>
      <c r="J60" s="9">
        <f xml:space="preserve"> MAX(I60 - I59, 0)</f>
        <v>0</v>
      </c>
      <c r="K60" s="9"/>
      <c r="L60" s="9">
        <f xml:space="preserve"> MAX(K60 - K59, 0)</f>
        <v>0</v>
      </c>
      <c r="M60" s="9"/>
      <c r="N60" s="9">
        <f xml:space="preserve"> MAX(M60 - M59, 0)</f>
        <v>0</v>
      </c>
      <c r="O60" s="9"/>
      <c r="P60" s="9">
        <f xml:space="preserve"> MAX(O60 - O59, 0)</f>
        <v>0</v>
      </c>
      <c r="Q60" s="4"/>
      <c r="R60" s="2"/>
      <c r="S60" s="9"/>
      <c r="T60" s="9">
        <f xml:space="preserve"> MAX(S60 - S59, 0)</f>
        <v>0</v>
      </c>
      <c r="U60" s="9"/>
      <c r="V60" s="9">
        <f xml:space="preserve"> MAX(U60 - U59, 0)</f>
        <v>0</v>
      </c>
      <c r="W60" s="4"/>
      <c r="X60" s="2"/>
      <c r="Y60" s="9"/>
      <c r="Z60" s="9"/>
      <c r="AA60" s="9"/>
      <c r="AB60" s="9"/>
      <c r="AC60" s="9"/>
      <c r="AD60" s="9"/>
      <c r="AE60" s="4"/>
      <c r="AF60" s="7"/>
      <c r="AG60" s="6"/>
      <c r="AH60" s="6"/>
      <c r="AI60" s="6"/>
      <c r="AJ60" s="5"/>
      <c r="AK60" s="6"/>
      <c r="AL60" s="4"/>
      <c r="AM60" s="2"/>
      <c r="AN60" s="1"/>
      <c r="AO60" s="1"/>
      <c r="AP60" s="1"/>
      <c r="AQ60" s="1"/>
      <c r="AR60" s="1"/>
      <c r="AS60" s="1"/>
      <c r="AT60" s="1"/>
      <c r="AU60" s="4"/>
      <c r="AV60" s="2"/>
      <c r="AZ60" s="3"/>
      <c r="BG60" s="4"/>
      <c r="BH60" s="2"/>
      <c r="BI60" s="3"/>
      <c r="BP60" s="4"/>
      <c r="BQ60" s="2"/>
      <c r="BR60" s="9"/>
      <c r="BS60" s="9"/>
      <c r="BT60" s="9"/>
      <c r="BU60" s="9"/>
      <c r="BV60" s="9"/>
      <c r="BW60" s="9"/>
      <c r="BX60" s="9"/>
      <c r="BY60" s="4"/>
      <c r="BZ60" s="2"/>
    </row>
    <row r="61" spans="2:78" x14ac:dyDescent="0.35">
      <c r="B61" s="2"/>
      <c r="C61" s="4"/>
      <c r="D61" s="2"/>
      <c r="E61" s="2"/>
      <c r="F61" s="3"/>
      <c r="G61" s="4"/>
      <c r="H61" s="2"/>
      <c r="I61" s="9"/>
      <c r="J61" s="9">
        <f xml:space="preserve"> MAX(I61 - I60, 0)</f>
        <v>0</v>
      </c>
      <c r="K61" s="9"/>
      <c r="L61" s="9">
        <f xml:space="preserve"> MAX(K61 - K60, 0)</f>
        <v>0</v>
      </c>
      <c r="M61" s="9"/>
      <c r="N61" s="9">
        <f xml:space="preserve"> MAX(M61 - M60, 0)</f>
        <v>0</v>
      </c>
      <c r="O61" s="9"/>
      <c r="P61" s="9">
        <f xml:space="preserve"> MAX(O61 - O60, 0)</f>
        <v>0</v>
      </c>
      <c r="Q61" s="4"/>
      <c r="R61" s="2"/>
      <c r="S61" s="9"/>
      <c r="T61" s="9">
        <f xml:space="preserve"> MAX(S61 - S60, 0)</f>
        <v>0</v>
      </c>
      <c r="U61" s="9"/>
      <c r="V61" s="9">
        <f xml:space="preserve"> MAX(U61 - U60, 0)</f>
        <v>0</v>
      </c>
      <c r="W61" s="4"/>
      <c r="X61" s="2"/>
      <c r="Y61" s="9"/>
      <c r="Z61" s="9"/>
      <c r="AA61" s="9"/>
      <c r="AB61" s="9"/>
      <c r="AC61" s="9"/>
      <c r="AD61" s="9"/>
      <c r="AE61" s="4"/>
      <c r="AF61" s="7"/>
      <c r="AG61" s="6"/>
      <c r="AH61" s="6"/>
      <c r="AI61" s="6"/>
      <c r="AJ61" s="5"/>
      <c r="AK61" s="5"/>
      <c r="AL61" s="4"/>
      <c r="AM61" s="2"/>
      <c r="AN61" s="1"/>
      <c r="AO61" s="1"/>
      <c r="AP61" s="1"/>
      <c r="AQ61" s="1"/>
      <c r="AR61" s="1"/>
      <c r="AS61" s="1"/>
      <c r="AT61" s="1"/>
      <c r="AU61" s="4"/>
      <c r="AV61" s="2"/>
      <c r="AZ61" s="3"/>
      <c r="BG61" s="4"/>
      <c r="BH61" s="2"/>
      <c r="BI61" s="3"/>
      <c r="BP61" s="4"/>
      <c r="BQ61" s="2"/>
      <c r="BR61" s="9"/>
      <c r="BS61" s="9"/>
      <c r="BT61" s="9"/>
      <c r="BU61" s="9"/>
      <c r="BV61" s="9"/>
      <c r="BW61" s="9"/>
      <c r="BX61" s="9"/>
      <c r="BY61" s="4"/>
      <c r="BZ61" s="2"/>
    </row>
    <row r="62" spans="2:78" x14ac:dyDescent="0.35">
      <c r="B62" s="2"/>
      <c r="C62" s="4"/>
      <c r="D62" s="2"/>
      <c r="E62" s="2"/>
      <c r="F62" s="3"/>
      <c r="G62" s="4"/>
      <c r="H62" s="2"/>
      <c r="I62" s="9"/>
      <c r="J62" s="9">
        <f xml:space="preserve"> MAX(I62 - I61, 0)</f>
        <v>0</v>
      </c>
      <c r="K62" s="9"/>
      <c r="L62" s="9">
        <f xml:space="preserve"> MAX(K62 - K61, 0)</f>
        <v>0</v>
      </c>
      <c r="M62" s="9"/>
      <c r="N62" s="9">
        <f xml:space="preserve"> MAX(M62 - M61, 0)</f>
        <v>0</v>
      </c>
      <c r="O62" s="9"/>
      <c r="P62" s="9">
        <f xml:space="preserve"> MAX(O62 - O61, 0)</f>
        <v>0</v>
      </c>
      <c r="Q62" s="4"/>
      <c r="R62" s="2"/>
      <c r="S62" s="9"/>
      <c r="T62" s="9">
        <f xml:space="preserve"> MAX(S62 - S61, 0)</f>
        <v>0</v>
      </c>
      <c r="U62" s="9"/>
      <c r="V62" s="9">
        <f xml:space="preserve"> MAX(U62 - U61, 0)</f>
        <v>0</v>
      </c>
      <c r="W62" s="4"/>
      <c r="X62" s="2"/>
      <c r="Y62" s="9"/>
      <c r="Z62" s="9"/>
      <c r="AA62" s="9"/>
      <c r="AB62" s="9"/>
      <c r="AC62" s="9"/>
      <c r="AD62" s="9"/>
      <c r="AE62" s="4"/>
      <c r="AF62" s="7"/>
      <c r="AG62" s="6"/>
      <c r="AH62" s="6"/>
      <c r="AI62" s="6"/>
      <c r="AJ62" s="5"/>
      <c r="AK62" s="5"/>
      <c r="AL62" s="4"/>
      <c r="AM62" s="2"/>
      <c r="AN62" s="1"/>
      <c r="AO62" s="1"/>
      <c r="AP62" s="1"/>
      <c r="AQ62" s="1"/>
      <c r="AR62" s="1"/>
      <c r="AS62" s="1"/>
      <c r="AT62" s="1"/>
      <c r="AU62" s="4"/>
      <c r="AV62" s="2"/>
      <c r="AZ62" s="3"/>
      <c r="BG62" s="4"/>
      <c r="BH62" s="2"/>
      <c r="BI62" s="3"/>
      <c r="BP62" s="4"/>
      <c r="BQ62" s="2"/>
      <c r="BR62" s="9"/>
      <c r="BS62" s="9"/>
      <c r="BT62" s="9"/>
      <c r="BU62" s="9"/>
      <c r="BV62" s="9"/>
      <c r="BW62" s="9"/>
      <c r="BX62" s="9"/>
      <c r="BY62" s="4"/>
      <c r="BZ62" s="2"/>
    </row>
    <row r="63" spans="2:78" x14ac:dyDescent="0.35">
      <c r="B63" s="2"/>
      <c r="C63" s="4"/>
      <c r="D63" s="2"/>
      <c r="E63" s="2"/>
      <c r="F63" s="3"/>
      <c r="G63" s="4"/>
      <c r="H63" s="2"/>
      <c r="I63" s="9"/>
      <c r="J63" s="9">
        <f xml:space="preserve"> MAX(I63 - I62, 0)</f>
        <v>0</v>
      </c>
      <c r="K63" s="9"/>
      <c r="L63" s="9">
        <f xml:space="preserve"> MAX(K63 - K62, 0)</f>
        <v>0</v>
      </c>
      <c r="M63" s="9"/>
      <c r="N63" s="9">
        <f xml:space="preserve"> MAX(M63 - M62, 0)</f>
        <v>0</v>
      </c>
      <c r="O63" s="9"/>
      <c r="P63" s="9">
        <f xml:space="preserve"> MAX(O63 - O62, 0)</f>
        <v>0</v>
      </c>
      <c r="Q63" s="4"/>
      <c r="R63" s="2"/>
      <c r="S63" s="9"/>
      <c r="T63" s="9">
        <f xml:space="preserve"> MAX(S63 - S62, 0)</f>
        <v>0</v>
      </c>
      <c r="U63" s="9"/>
      <c r="V63" s="9">
        <f xml:space="preserve"> MAX(U63 - U62, 0)</f>
        <v>0</v>
      </c>
      <c r="W63" s="4"/>
      <c r="X63" s="2"/>
      <c r="Y63" s="9"/>
      <c r="Z63" s="9"/>
      <c r="AA63" s="9"/>
      <c r="AB63" s="9"/>
      <c r="AC63" s="9"/>
      <c r="AD63" s="9"/>
      <c r="AE63" s="4"/>
      <c r="AF63" s="7"/>
      <c r="AG63" s="6"/>
      <c r="AH63" s="6"/>
      <c r="AI63" s="6"/>
      <c r="AJ63" s="5"/>
      <c r="AK63" s="5"/>
      <c r="AL63" s="4"/>
      <c r="AM63" s="2"/>
      <c r="AN63" s="1"/>
      <c r="AO63" s="1"/>
      <c r="AP63" s="1"/>
      <c r="AQ63" s="1"/>
      <c r="AR63" s="1"/>
      <c r="AS63" s="1"/>
      <c r="AT63" s="1"/>
      <c r="AU63" s="4"/>
      <c r="AV63" s="2"/>
      <c r="AZ63" s="3"/>
      <c r="BG63" s="4"/>
      <c r="BH63" s="2"/>
      <c r="BI63" s="3"/>
      <c r="BP63" s="4"/>
      <c r="BQ63" s="2"/>
      <c r="BR63" s="9"/>
      <c r="BS63" s="9"/>
      <c r="BT63" s="9"/>
      <c r="BU63" s="9"/>
      <c r="BV63" s="9"/>
      <c r="BW63" s="9"/>
      <c r="BX63" s="9"/>
      <c r="BY63" s="4"/>
      <c r="BZ63" s="2"/>
    </row>
    <row r="64" spans="2:78" x14ac:dyDescent="0.35">
      <c r="B64" s="2"/>
      <c r="C64" s="4"/>
      <c r="D64" s="2"/>
      <c r="E64" s="2"/>
      <c r="F64" s="3"/>
      <c r="G64" s="4"/>
      <c r="H64" s="2"/>
      <c r="I64" s="9"/>
      <c r="J64" s="9">
        <f xml:space="preserve"> MAX(I64 - I63, 0)</f>
        <v>0</v>
      </c>
      <c r="K64" s="9"/>
      <c r="L64" s="9">
        <f xml:space="preserve"> MAX(K64 - K63, 0)</f>
        <v>0</v>
      </c>
      <c r="M64" s="9"/>
      <c r="N64" s="9">
        <f xml:space="preserve"> MAX(M64 - M63, 0)</f>
        <v>0</v>
      </c>
      <c r="O64" s="9"/>
      <c r="P64" s="9">
        <f xml:space="preserve"> MAX(O64 - O63, 0)</f>
        <v>0</v>
      </c>
      <c r="Q64" s="4"/>
      <c r="R64" s="2"/>
      <c r="S64" s="9"/>
      <c r="T64" s="9">
        <f xml:space="preserve"> MAX(S64 - S63, 0)</f>
        <v>0</v>
      </c>
      <c r="U64" s="9"/>
      <c r="V64" s="9">
        <f xml:space="preserve"> MAX(U64 - U63, 0)</f>
        <v>0</v>
      </c>
      <c r="W64" s="4"/>
      <c r="X64" s="2"/>
      <c r="Y64" s="9"/>
      <c r="Z64" s="9"/>
      <c r="AA64" s="9"/>
      <c r="AB64" s="9"/>
      <c r="AC64" s="9"/>
      <c r="AD64" s="9"/>
      <c r="AE64" s="4"/>
      <c r="AF64" s="7"/>
      <c r="AG64" s="6"/>
      <c r="AH64" s="6"/>
      <c r="AI64" s="6"/>
      <c r="AJ64" s="5"/>
      <c r="AK64" s="5"/>
      <c r="AL64" s="4"/>
      <c r="AM64" s="2"/>
      <c r="AN64" s="1"/>
      <c r="AO64" s="1"/>
      <c r="AP64" s="1"/>
      <c r="AQ64" s="1"/>
      <c r="AR64" s="1"/>
      <c r="AS64" s="1"/>
      <c r="AT64" s="1"/>
      <c r="AU64" s="4"/>
      <c r="AV64" s="2"/>
      <c r="AZ64" s="3"/>
      <c r="BG64" s="4"/>
      <c r="BH64" s="2"/>
      <c r="BI64" s="3"/>
      <c r="BP64" s="4"/>
      <c r="BQ64" s="2"/>
      <c r="BR64" s="9"/>
      <c r="BS64" s="9"/>
      <c r="BT64" s="9"/>
      <c r="BU64" s="9"/>
      <c r="BV64" s="9"/>
      <c r="BW64" s="9"/>
      <c r="BX64" s="9"/>
      <c r="BY64" s="4"/>
      <c r="BZ64" s="2"/>
    </row>
    <row r="65" spans="2:78" x14ac:dyDescent="0.35">
      <c r="B65" s="2"/>
      <c r="C65" s="4"/>
      <c r="D65" s="2"/>
      <c r="E65" s="2"/>
      <c r="F65" s="3"/>
      <c r="G65" s="4"/>
      <c r="H65" s="2"/>
      <c r="I65" s="9"/>
      <c r="J65" s="9">
        <f xml:space="preserve"> MAX(I65 - I64, 0)</f>
        <v>0</v>
      </c>
      <c r="K65" s="9"/>
      <c r="L65" s="9">
        <f xml:space="preserve"> MAX(K65 - K64, 0)</f>
        <v>0</v>
      </c>
      <c r="M65" s="9"/>
      <c r="N65" s="9">
        <f xml:space="preserve"> MAX(M65 - M64, 0)</f>
        <v>0</v>
      </c>
      <c r="O65" s="9"/>
      <c r="P65" s="9">
        <f xml:space="preserve"> MAX(O65 - O64, 0)</f>
        <v>0</v>
      </c>
      <c r="Q65" s="4"/>
      <c r="R65" s="2"/>
      <c r="S65" s="9"/>
      <c r="T65" s="9">
        <f xml:space="preserve"> MAX(S65 - S64, 0)</f>
        <v>0</v>
      </c>
      <c r="U65" s="9"/>
      <c r="V65" s="9">
        <f xml:space="preserve"> MAX(U65 - U64, 0)</f>
        <v>0</v>
      </c>
      <c r="W65" s="4"/>
      <c r="X65" s="2"/>
      <c r="Y65" s="9"/>
      <c r="Z65" s="9"/>
      <c r="AA65" s="9"/>
      <c r="AB65" s="9"/>
      <c r="AC65" s="9"/>
      <c r="AD65" s="9"/>
      <c r="AE65" s="4"/>
      <c r="AF65" s="7"/>
      <c r="AG65" s="6"/>
      <c r="AH65" s="6"/>
      <c r="AI65" s="6"/>
      <c r="AJ65" s="5"/>
      <c r="AK65" s="5"/>
      <c r="AL65" s="4"/>
      <c r="AM65" s="2"/>
      <c r="AN65" s="1"/>
      <c r="AO65" s="1"/>
      <c r="AP65" s="1"/>
      <c r="AQ65" s="1"/>
      <c r="AR65" s="1"/>
      <c r="AS65" s="1"/>
      <c r="AT65" s="1"/>
      <c r="AU65" s="4"/>
      <c r="AV65" s="2"/>
      <c r="AZ65" s="3"/>
      <c r="BG65" s="4"/>
      <c r="BH65" s="2"/>
      <c r="BI65" s="3"/>
      <c r="BP65" s="4"/>
      <c r="BQ65" s="2"/>
      <c r="BR65" s="9"/>
      <c r="BS65" s="9"/>
      <c r="BT65" s="9"/>
      <c r="BU65" s="9"/>
      <c r="BV65" s="9"/>
      <c r="BW65" s="9"/>
      <c r="BX65" s="9"/>
      <c r="BY65" s="4"/>
      <c r="BZ65" s="2"/>
    </row>
    <row r="66" spans="2:78" x14ac:dyDescent="0.35">
      <c r="B66" s="2"/>
      <c r="C66" s="4"/>
      <c r="D66" s="2"/>
      <c r="E66" s="2"/>
      <c r="F66" s="3"/>
      <c r="G66" s="4"/>
      <c r="H66" s="2"/>
      <c r="I66" s="9"/>
      <c r="J66" s="9">
        <f xml:space="preserve"> MAX(I66 - I65, 0)</f>
        <v>0</v>
      </c>
      <c r="K66" s="9"/>
      <c r="L66" s="9">
        <f xml:space="preserve"> MAX(K66 - K65, 0)</f>
        <v>0</v>
      </c>
      <c r="M66" s="9"/>
      <c r="N66" s="9">
        <f xml:space="preserve"> MAX(M66 - M65, 0)</f>
        <v>0</v>
      </c>
      <c r="O66" s="9"/>
      <c r="P66" s="9">
        <f xml:space="preserve"> MAX(O66 - O65, 0)</f>
        <v>0</v>
      </c>
      <c r="Q66" s="4"/>
      <c r="R66" s="2"/>
      <c r="S66" s="9"/>
      <c r="T66" s="9">
        <f xml:space="preserve"> MAX(S66 - S65, 0)</f>
        <v>0</v>
      </c>
      <c r="U66" s="9"/>
      <c r="V66" s="9">
        <f xml:space="preserve"> MAX(U66 - U65, 0)</f>
        <v>0</v>
      </c>
      <c r="W66" s="4"/>
      <c r="X66" s="2"/>
      <c r="Y66" s="9"/>
      <c r="Z66" s="9"/>
      <c r="AA66" s="9"/>
      <c r="AB66" s="9"/>
      <c r="AC66" s="9"/>
      <c r="AD66" s="9"/>
      <c r="AE66" s="4"/>
      <c r="AF66" s="7"/>
      <c r="AG66" s="6"/>
      <c r="AH66" s="6"/>
      <c r="AI66" s="6"/>
      <c r="AJ66" s="5"/>
      <c r="AK66" s="5"/>
      <c r="AL66" s="4"/>
      <c r="AM66" s="2"/>
      <c r="AN66" s="1"/>
      <c r="AO66" s="1"/>
      <c r="AP66" s="1"/>
      <c r="AQ66" s="1"/>
      <c r="AR66" s="1"/>
      <c r="AS66" s="1"/>
      <c r="AT66" s="1"/>
      <c r="AU66" s="4"/>
      <c r="AV66" s="2"/>
      <c r="AZ66" s="3"/>
      <c r="BG66" s="4"/>
      <c r="BH66" s="2"/>
      <c r="BI66" s="3"/>
      <c r="BP66" s="4"/>
      <c r="BQ66" s="2"/>
      <c r="BR66" s="9"/>
      <c r="BS66" s="9"/>
      <c r="BT66" s="9"/>
      <c r="BU66" s="9"/>
      <c r="BV66" s="9"/>
      <c r="BW66" s="9"/>
      <c r="BX66" s="9"/>
      <c r="BY66" s="4"/>
      <c r="BZ66" s="2"/>
    </row>
    <row r="67" spans="2:78" x14ac:dyDescent="0.35">
      <c r="B67" s="2"/>
      <c r="C67" s="4"/>
      <c r="D67" s="2"/>
      <c r="E67" s="2"/>
      <c r="F67" s="3"/>
      <c r="G67" s="4"/>
      <c r="H67" s="2"/>
      <c r="I67" s="9"/>
      <c r="J67" s="9">
        <f xml:space="preserve"> MAX(I67 - I66, 0)</f>
        <v>0</v>
      </c>
      <c r="K67" s="9"/>
      <c r="L67" s="9">
        <f xml:space="preserve"> MAX(K67 - K66, 0)</f>
        <v>0</v>
      </c>
      <c r="M67" s="9"/>
      <c r="N67" s="9">
        <f xml:space="preserve"> MAX(M67 - M66, 0)</f>
        <v>0</v>
      </c>
      <c r="O67" s="9"/>
      <c r="P67" s="9">
        <f xml:space="preserve"> MAX(O67 - O66, 0)</f>
        <v>0</v>
      </c>
      <c r="Q67" s="4"/>
      <c r="R67" s="2"/>
      <c r="S67" s="9"/>
      <c r="T67" s="9">
        <f xml:space="preserve"> MAX(S67 - S66, 0)</f>
        <v>0</v>
      </c>
      <c r="U67" s="9"/>
      <c r="V67" s="9">
        <f xml:space="preserve"> MAX(U67 - U66, 0)</f>
        <v>0</v>
      </c>
      <c r="W67" s="4"/>
      <c r="X67" s="2"/>
      <c r="Y67" s="9"/>
      <c r="Z67" s="9"/>
      <c r="AA67" s="9"/>
      <c r="AB67" s="9"/>
      <c r="AC67" s="9"/>
      <c r="AD67" s="9"/>
      <c r="AE67" s="4"/>
      <c r="AF67" s="7"/>
      <c r="AG67" s="6"/>
      <c r="AH67" s="6"/>
      <c r="AI67" s="6"/>
      <c r="AJ67" s="5"/>
      <c r="AK67" s="5"/>
      <c r="AL67" s="4"/>
      <c r="AM67" s="2"/>
      <c r="AN67" s="1"/>
      <c r="AO67" s="1"/>
      <c r="AP67" s="1"/>
      <c r="AQ67" s="1"/>
      <c r="AR67" s="1"/>
      <c r="AS67" s="1"/>
      <c r="AT67" s="1"/>
      <c r="AU67" s="4"/>
      <c r="AV67" s="2"/>
      <c r="AZ67" s="3"/>
      <c r="BG67" s="4"/>
      <c r="BH67" s="2"/>
      <c r="BI67" s="3"/>
      <c r="BP67" s="4"/>
      <c r="BQ67" s="2"/>
      <c r="BR67" s="9"/>
      <c r="BS67" s="9"/>
      <c r="BT67" s="9"/>
      <c r="BU67" s="9"/>
      <c r="BV67" s="9"/>
      <c r="BW67" s="9"/>
      <c r="BX67" s="9"/>
      <c r="BY67" s="4"/>
      <c r="BZ67" s="2"/>
    </row>
    <row r="68" spans="2:78" x14ac:dyDescent="0.35">
      <c r="B68" s="2"/>
      <c r="C68" s="4"/>
      <c r="D68" s="2"/>
      <c r="E68" s="2"/>
      <c r="F68" s="3"/>
      <c r="G68" s="4"/>
      <c r="H68" s="2"/>
      <c r="I68" s="9"/>
      <c r="J68" s="9">
        <f xml:space="preserve"> MAX(I68 - I67, 0)</f>
        <v>0</v>
      </c>
      <c r="K68" s="9"/>
      <c r="L68" s="9">
        <f xml:space="preserve"> MAX(K68 - K67, 0)</f>
        <v>0</v>
      </c>
      <c r="M68" s="9"/>
      <c r="N68" s="9">
        <f xml:space="preserve"> MAX(M68 - M67, 0)</f>
        <v>0</v>
      </c>
      <c r="O68" s="9"/>
      <c r="P68" s="9">
        <f xml:space="preserve"> MAX(O68 - O67, 0)</f>
        <v>0</v>
      </c>
      <c r="Q68" s="4"/>
      <c r="R68" s="2"/>
      <c r="S68" s="9"/>
      <c r="T68" s="9">
        <f xml:space="preserve"> MAX(S68 - S67, 0)</f>
        <v>0</v>
      </c>
      <c r="U68" s="9"/>
      <c r="V68" s="9">
        <f xml:space="preserve"> MAX(U68 - U67, 0)</f>
        <v>0</v>
      </c>
      <c r="W68" s="4"/>
      <c r="X68" s="2"/>
      <c r="Y68" s="9"/>
      <c r="Z68" s="9"/>
      <c r="AA68" s="9"/>
      <c r="AB68" s="9"/>
      <c r="AC68" s="9"/>
      <c r="AD68" s="9"/>
      <c r="AE68" s="4"/>
      <c r="AF68" s="7"/>
      <c r="AG68" s="6"/>
      <c r="AH68" s="6"/>
      <c r="AI68" s="6"/>
      <c r="AJ68" s="5"/>
      <c r="AK68" s="5"/>
      <c r="AL68" s="4"/>
      <c r="AM68" s="2"/>
      <c r="AN68" s="1"/>
      <c r="AO68" s="1"/>
      <c r="AP68" s="1"/>
      <c r="AQ68" s="1"/>
      <c r="AR68" s="1"/>
      <c r="AS68" s="1"/>
      <c r="AT68" s="1"/>
      <c r="AU68" s="4"/>
      <c r="AV68" s="2"/>
      <c r="AZ68" s="3"/>
      <c r="BG68" s="4"/>
      <c r="BH68" s="2"/>
      <c r="BI68" s="3"/>
      <c r="BP68" s="4"/>
      <c r="BQ68" s="2"/>
      <c r="BR68" s="9"/>
      <c r="BS68" s="9"/>
      <c r="BT68" s="9"/>
      <c r="BU68" s="9"/>
      <c r="BV68" s="9"/>
      <c r="BW68" s="9"/>
      <c r="BX68" s="9"/>
      <c r="BY68" s="4"/>
      <c r="BZ68" s="2"/>
    </row>
    <row r="69" spans="2:78" x14ac:dyDescent="0.35">
      <c r="B69" s="2"/>
      <c r="C69" s="4"/>
      <c r="D69" s="2"/>
      <c r="E69" s="2"/>
      <c r="F69" s="3"/>
      <c r="G69" s="4"/>
      <c r="H69" s="2"/>
      <c r="I69" s="9"/>
      <c r="J69" s="9">
        <f xml:space="preserve"> MAX(I69 - I68, 0)</f>
        <v>0</v>
      </c>
      <c r="K69" s="9"/>
      <c r="L69" s="9">
        <f xml:space="preserve"> MAX(K69 - K68, 0)</f>
        <v>0</v>
      </c>
      <c r="M69" s="9"/>
      <c r="N69" s="9">
        <f xml:space="preserve"> MAX(M69 - M68, 0)</f>
        <v>0</v>
      </c>
      <c r="O69" s="9"/>
      <c r="P69" s="9">
        <f xml:space="preserve"> MAX(O69 - O68, 0)</f>
        <v>0</v>
      </c>
      <c r="Q69" s="4"/>
      <c r="R69" s="2"/>
      <c r="S69" s="9"/>
      <c r="T69" s="9">
        <f xml:space="preserve"> MAX(S69 - S68, 0)</f>
        <v>0</v>
      </c>
      <c r="U69" s="9"/>
      <c r="V69" s="9">
        <f xml:space="preserve"> MAX(U69 - U68, 0)</f>
        <v>0</v>
      </c>
      <c r="W69" s="4"/>
      <c r="X69" s="2"/>
      <c r="Y69" s="9"/>
      <c r="Z69" s="9"/>
      <c r="AA69" s="9"/>
      <c r="AB69" s="9"/>
      <c r="AC69" s="9"/>
      <c r="AD69" s="9"/>
      <c r="AE69" s="4"/>
      <c r="AF69" s="7"/>
      <c r="AG69" s="6"/>
      <c r="AH69" s="6"/>
      <c r="AI69" s="6"/>
      <c r="AJ69" s="5"/>
      <c r="AK69" s="5"/>
      <c r="AL69" s="4"/>
      <c r="AM69" s="2"/>
      <c r="AN69" s="1"/>
      <c r="AO69" s="1"/>
      <c r="AP69" s="1"/>
      <c r="AQ69" s="1"/>
      <c r="AR69" s="1"/>
      <c r="AS69" s="1"/>
      <c r="AT69" s="1"/>
      <c r="AU69" s="4"/>
      <c r="AV69" s="2"/>
      <c r="AZ69" s="3"/>
      <c r="BG69" s="4"/>
      <c r="BH69" s="2"/>
      <c r="BI69" s="3"/>
      <c r="BP69" s="4"/>
      <c r="BQ69" s="2"/>
      <c r="BR69" s="9"/>
      <c r="BS69" s="9"/>
      <c r="BT69" s="9"/>
      <c r="BU69" s="9"/>
      <c r="BV69" s="9"/>
      <c r="BW69" s="9"/>
      <c r="BX69" s="9"/>
      <c r="BY69" s="4"/>
      <c r="BZ69" s="2"/>
    </row>
    <row r="70" spans="2:78" x14ac:dyDescent="0.35">
      <c r="B70" s="2"/>
      <c r="C70" s="4"/>
      <c r="D70" s="2"/>
      <c r="E70" s="2"/>
      <c r="F70" s="3"/>
      <c r="G70" s="4"/>
      <c r="H70" s="2"/>
      <c r="I70" s="9"/>
      <c r="J70" s="9">
        <f xml:space="preserve"> MAX(I70 - I69, 0)</f>
        <v>0</v>
      </c>
      <c r="K70" s="9"/>
      <c r="L70" s="9">
        <f xml:space="preserve"> MAX(K70 - K69, 0)</f>
        <v>0</v>
      </c>
      <c r="M70" s="9"/>
      <c r="N70" s="9">
        <f xml:space="preserve"> MAX(M70 - M69, 0)</f>
        <v>0</v>
      </c>
      <c r="O70" s="9"/>
      <c r="P70" s="9">
        <f xml:space="preserve"> MAX(O70 - O69, 0)</f>
        <v>0</v>
      </c>
      <c r="Q70" s="4"/>
      <c r="R70" s="2"/>
      <c r="S70" s="9"/>
      <c r="T70" s="9">
        <f xml:space="preserve"> MAX(S70 - S69, 0)</f>
        <v>0</v>
      </c>
      <c r="U70" s="9"/>
      <c r="V70" s="9">
        <f xml:space="preserve"> MAX(U70 - U69, 0)</f>
        <v>0</v>
      </c>
      <c r="W70" s="4"/>
      <c r="X70" s="2"/>
      <c r="Y70" s="9"/>
      <c r="Z70" s="9"/>
      <c r="AA70" s="9"/>
      <c r="AB70" s="9"/>
      <c r="AC70" s="9"/>
      <c r="AD70" s="9"/>
      <c r="AE70" s="4"/>
      <c r="AF70" s="7"/>
      <c r="AG70" s="6"/>
      <c r="AH70" s="6"/>
      <c r="AI70" s="6"/>
      <c r="AJ70" s="5"/>
      <c r="AK70" s="5"/>
      <c r="AL70" s="4"/>
      <c r="AM70" s="2"/>
      <c r="AN70" s="1"/>
      <c r="AO70" s="1"/>
      <c r="AP70" s="1"/>
      <c r="AQ70" s="1"/>
      <c r="AR70" s="1"/>
      <c r="AS70" s="1"/>
      <c r="AT70" s="1"/>
      <c r="AU70" s="4"/>
      <c r="AV70" s="2"/>
      <c r="AZ70" s="3"/>
      <c r="BG70" s="4"/>
      <c r="BH70" s="2"/>
      <c r="BI70" s="3"/>
      <c r="BP70" s="4"/>
      <c r="BQ70" s="2"/>
      <c r="BR70" s="9"/>
      <c r="BS70" s="9"/>
      <c r="BT70" s="9"/>
      <c r="BU70" s="9"/>
      <c r="BV70" s="9"/>
      <c r="BW70" s="9"/>
      <c r="BX70" s="9"/>
      <c r="BY70" s="4"/>
      <c r="BZ70" s="2"/>
    </row>
    <row r="71" spans="2:78" x14ac:dyDescent="0.35">
      <c r="B71" s="2"/>
      <c r="C71" s="4"/>
      <c r="D71" s="2"/>
      <c r="E71" s="2"/>
      <c r="F71" s="3"/>
      <c r="G71" s="4"/>
      <c r="H71" s="2"/>
      <c r="I71" s="9"/>
      <c r="J71" s="9">
        <f xml:space="preserve"> MAX(I71 - I70, 0)</f>
        <v>0</v>
      </c>
      <c r="K71" s="9"/>
      <c r="L71" s="9">
        <f xml:space="preserve"> MAX(K71 - K70, 0)</f>
        <v>0</v>
      </c>
      <c r="M71" s="9"/>
      <c r="N71" s="9">
        <f xml:space="preserve"> MAX(M71 - M70, 0)</f>
        <v>0</v>
      </c>
      <c r="O71" s="9"/>
      <c r="P71" s="9">
        <f xml:space="preserve"> MAX(O71 - O70, 0)</f>
        <v>0</v>
      </c>
      <c r="Q71" s="4"/>
      <c r="R71" s="2"/>
      <c r="S71" s="9"/>
      <c r="T71" s="9">
        <f xml:space="preserve"> MAX(S71 - S70, 0)</f>
        <v>0</v>
      </c>
      <c r="U71" s="9"/>
      <c r="V71" s="9">
        <f xml:space="preserve"> MAX(U71 - U70, 0)</f>
        <v>0</v>
      </c>
      <c r="W71" s="4"/>
      <c r="X71" s="2"/>
      <c r="Y71" s="9"/>
      <c r="Z71" s="9"/>
      <c r="AA71" s="9"/>
      <c r="AB71" s="9"/>
      <c r="AC71" s="9"/>
      <c r="AD71" s="9"/>
      <c r="AE71" s="4"/>
      <c r="AF71" s="7"/>
      <c r="AG71" s="6"/>
      <c r="AH71" s="6"/>
      <c r="AI71" s="6"/>
      <c r="AJ71" s="5"/>
      <c r="AK71" s="5"/>
      <c r="AL71" s="4"/>
      <c r="AM71" s="2"/>
      <c r="AN71" s="1"/>
      <c r="AO71" s="1"/>
      <c r="AP71" s="1"/>
      <c r="AQ71" s="1"/>
      <c r="AR71" s="1"/>
      <c r="AS71" s="1"/>
      <c r="AT71" s="1"/>
      <c r="AU71" s="4"/>
      <c r="AV71" s="2"/>
      <c r="AZ71" s="3"/>
      <c r="BG71" s="4"/>
      <c r="BH71" s="2"/>
      <c r="BI71" s="3"/>
      <c r="BP71" s="4"/>
      <c r="BQ71" s="2"/>
      <c r="BR71" s="9"/>
      <c r="BS71" s="9"/>
      <c r="BT71" s="9"/>
      <c r="BU71" s="9"/>
      <c r="BV71" s="9"/>
      <c r="BW71" s="9"/>
      <c r="BX71" s="9"/>
      <c r="BY71" s="4"/>
      <c r="BZ71" s="2"/>
    </row>
    <row r="72" spans="2:78" x14ac:dyDescent="0.35">
      <c r="B72" s="2"/>
      <c r="C72" s="4"/>
      <c r="D72" s="2"/>
      <c r="E72" s="2"/>
      <c r="F72" s="3"/>
      <c r="G72" s="4"/>
      <c r="H72" s="2"/>
      <c r="I72" s="9"/>
      <c r="J72" s="9">
        <f xml:space="preserve"> MAX(I72 - I71, 0)</f>
        <v>0</v>
      </c>
      <c r="K72" s="9"/>
      <c r="L72" s="9">
        <f xml:space="preserve"> MAX(K72 - K71, 0)</f>
        <v>0</v>
      </c>
      <c r="M72" s="9"/>
      <c r="N72" s="9">
        <f xml:space="preserve"> MAX(M72 - M71, 0)</f>
        <v>0</v>
      </c>
      <c r="O72" s="9"/>
      <c r="P72" s="9">
        <f xml:space="preserve"> MAX(O72 - O71, 0)</f>
        <v>0</v>
      </c>
      <c r="Q72" s="4"/>
      <c r="R72" s="2"/>
      <c r="S72" s="9"/>
      <c r="T72" s="9">
        <f xml:space="preserve"> MAX(S72 - S71, 0)</f>
        <v>0</v>
      </c>
      <c r="U72" s="9"/>
      <c r="V72" s="9">
        <f xml:space="preserve"> MAX(U72 - U71, 0)</f>
        <v>0</v>
      </c>
      <c r="W72" s="4"/>
      <c r="X72" s="2"/>
      <c r="Y72" s="9"/>
      <c r="Z72" s="9"/>
      <c r="AA72" s="9"/>
      <c r="AB72" s="9"/>
      <c r="AC72" s="9"/>
      <c r="AD72" s="9"/>
      <c r="AE72" s="4"/>
      <c r="AF72" s="7"/>
      <c r="AG72" s="6"/>
      <c r="AH72" s="6"/>
      <c r="AI72" s="6"/>
      <c r="AJ72" s="5"/>
      <c r="AK72" s="6"/>
      <c r="AL72" s="4"/>
      <c r="AM72" s="2"/>
      <c r="AN72" s="1"/>
      <c r="AO72" s="1"/>
      <c r="AP72" s="1"/>
      <c r="AQ72" s="1"/>
      <c r="AR72" s="1"/>
      <c r="AS72" s="1"/>
      <c r="AT72" s="1"/>
      <c r="AU72" s="4"/>
      <c r="AV72" s="2"/>
      <c r="AZ72" s="3"/>
      <c r="BG72" s="4"/>
      <c r="BH72" s="2"/>
      <c r="BI72" s="3"/>
      <c r="BP72" s="4"/>
      <c r="BQ72" s="2"/>
      <c r="BR72" s="9"/>
      <c r="BS72" s="9"/>
      <c r="BT72" s="9"/>
      <c r="BU72" s="9"/>
      <c r="BV72" s="9"/>
      <c r="BW72" s="9"/>
      <c r="BX72" s="9"/>
      <c r="BY72" s="4"/>
      <c r="BZ72" s="2"/>
    </row>
    <row r="73" spans="2:78" x14ac:dyDescent="0.35">
      <c r="B73" s="2"/>
      <c r="C73" s="4"/>
      <c r="D73" s="2"/>
      <c r="E73" s="2"/>
      <c r="F73" s="3"/>
      <c r="G73" s="4"/>
      <c r="H73" s="2"/>
      <c r="I73" s="9"/>
      <c r="J73" s="9">
        <f xml:space="preserve"> MAX(I73 - I72, 0)</f>
        <v>0</v>
      </c>
      <c r="K73" s="9"/>
      <c r="L73" s="9">
        <f xml:space="preserve"> MAX(K73 - K72, 0)</f>
        <v>0</v>
      </c>
      <c r="M73" s="9"/>
      <c r="N73" s="9">
        <f xml:space="preserve"> MAX(M73 - M72, 0)</f>
        <v>0</v>
      </c>
      <c r="O73" s="9"/>
      <c r="P73" s="9">
        <f xml:space="preserve"> MAX(O73 - O72, 0)</f>
        <v>0</v>
      </c>
      <c r="Q73" s="4"/>
      <c r="R73" s="2"/>
      <c r="S73" s="9"/>
      <c r="T73" s="9">
        <f xml:space="preserve"> MAX(S73 - S72, 0)</f>
        <v>0</v>
      </c>
      <c r="U73" s="9"/>
      <c r="V73" s="9">
        <f xml:space="preserve"> MAX(U73 - U72, 0)</f>
        <v>0</v>
      </c>
      <c r="W73" s="4"/>
      <c r="X73" s="2"/>
      <c r="Y73" s="9"/>
      <c r="Z73" s="9"/>
      <c r="AA73" s="9"/>
      <c r="AB73" s="9"/>
      <c r="AC73" s="9"/>
      <c r="AD73" s="9"/>
      <c r="AE73" s="4"/>
      <c r="AF73" s="7"/>
      <c r="AG73" s="6"/>
      <c r="AH73" s="6"/>
      <c r="AI73" s="6"/>
      <c r="AJ73" s="5"/>
      <c r="AK73" s="6"/>
      <c r="AL73" s="4"/>
      <c r="AM73" s="2"/>
      <c r="AN73" s="1"/>
      <c r="AO73" s="1"/>
      <c r="AP73" s="1"/>
      <c r="AQ73" s="1"/>
      <c r="AR73" s="1"/>
      <c r="AS73" s="1"/>
      <c r="AT73" s="1"/>
      <c r="AU73" s="4"/>
      <c r="AV73" s="2"/>
      <c r="AZ73" s="3"/>
      <c r="BG73" s="4"/>
      <c r="BH73" s="2"/>
      <c r="BI73" s="3"/>
      <c r="BP73" s="4"/>
      <c r="BQ73" s="2"/>
      <c r="BR73" s="9"/>
      <c r="BS73" s="9"/>
      <c r="BT73" s="9"/>
      <c r="BU73" s="9"/>
      <c r="BV73" s="9"/>
      <c r="BW73" s="9"/>
      <c r="BX73" s="9"/>
      <c r="BY73" s="4"/>
      <c r="BZ73" s="2"/>
    </row>
    <row r="74" spans="2:78" x14ac:dyDescent="0.35">
      <c r="B74" s="2"/>
      <c r="C74" s="4"/>
      <c r="D74" s="2"/>
      <c r="E74" s="2"/>
      <c r="F74" s="3"/>
      <c r="G74" s="4"/>
      <c r="H74" s="2"/>
      <c r="I74" s="9"/>
      <c r="J74" s="9">
        <f xml:space="preserve"> MAX(I74 - I73, 0)</f>
        <v>0</v>
      </c>
      <c r="K74" s="9"/>
      <c r="L74" s="9">
        <f xml:space="preserve"> MAX(K74 - K73, 0)</f>
        <v>0</v>
      </c>
      <c r="M74" s="9"/>
      <c r="N74" s="9">
        <f xml:space="preserve"> MAX(M74 - M73, 0)</f>
        <v>0</v>
      </c>
      <c r="O74" s="9"/>
      <c r="P74" s="9">
        <f xml:space="preserve"> MAX(O74 - O73, 0)</f>
        <v>0</v>
      </c>
      <c r="Q74" s="4"/>
      <c r="R74" s="2"/>
      <c r="S74" s="9"/>
      <c r="T74" s="9">
        <f xml:space="preserve"> MAX(S74 - S73, 0)</f>
        <v>0</v>
      </c>
      <c r="U74" s="9"/>
      <c r="V74" s="9">
        <f xml:space="preserve"> MAX(U74 - U73, 0)</f>
        <v>0</v>
      </c>
      <c r="W74" s="4"/>
      <c r="X74" s="2"/>
      <c r="Y74" s="9"/>
      <c r="Z74" s="9"/>
      <c r="AA74" s="9"/>
      <c r="AB74" s="9"/>
      <c r="AC74" s="9"/>
      <c r="AD74" s="9"/>
      <c r="AE74" s="4"/>
      <c r="AF74" s="7"/>
      <c r="AG74" s="6"/>
      <c r="AH74" s="6"/>
      <c r="AI74" s="6"/>
      <c r="AJ74" s="5"/>
      <c r="AK74" s="6"/>
      <c r="AL74" s="4"/>
      <c r="AM74" s="2"/>
      <c r="AN74" s="1"/>
      <c r="AO74" s="1"/>
      <c r="AP74" s="1"/>
      <c r="AQ74" s="1"/>
      <c r="AR74" s="1"/>
      <c r="AS74" s="1"/>
      <c r="AT74" s="1"/>
      <c r="AU74" s="4"/>
      <c r="AV74" s="2"/>
      <c r="AZ74" s="3"/>
      <c r="BG74" s="4"/>
      <c r="BH74" s="2"/>
      <c r="BI74" s="3"/>
      <c r="BP74" s="4"/>
      <c r="BQ74" s="2"/>
      <c r="BR74" s="9"/>
      <c r="BS74" s="9"/>
      <c r="BT74" s="9"/>
      <c r="BU74" s="9"/>
      <c r="BV74" s="9"/>
      <c r="BW74" s="9"/>
      <c r="BX74" s="9"/>
      <c r="BY74" s="4"/>
      <c r="BZ74" s="2"/>
    </row>
    <row r="75" spans="2:78" x14ac:dyDescent="0.35">
      <c r="B75" s="2"/>
      <c r="C75" s="4"/>
      <c r="D75" s="2"/>
      <c r="E75" s="2"/>
      <c r="F75" s="3"/>
      <c r="G75" s="4"/>
      <c r="H75" s="2"/>
      <c r="I75" s="9"/>
      <c r="J75" s="9">
        <f xml:space="preserve"> MAX(I75 - I74, 0)</f>
        <v>0</v>
      </c>
      <c r="K75" s="9"/>
      <c r="L75" s="9">
        <f xml:space="preserve"> MAX(K75 - K74, 0)</f>
        <v>0</v>
      </c>
      <c r="M75" s="9"/>
      <c r="N75" s="9">
        <f xml:space="preserve"> MAX(M75 - M74, 0)</f>
        <v>0</v>
      </c>
      <c r="O75" s="9"/>
      <c r="P75" s="9">
        <f xml:space="preserve"> MAX(O75 - O74, 0)</f>
        <v>0</v>
      </c>
      <c r="Q75" s="4"/>
      <c r="R75" s="2"/>
      <c r="S75" s="9"/>
      <c r="T75" s="9">
        <f xml:space="preserve"> MAX(S75 - S74, 0)</f>
        <v>0</v>
      </c>
      <c r="U75" s="9"/>
      <c r="V75" s="9">
        <f xml:space="preserve"> MAX(U75 - U74, 0)</f>
        <v>0</v>
      </c>
      <c r="W75" s="4"/>
      <c r="X75" s="2"/>
      <c r="Y75" s="9"/>
      <c r="Z75" s="9"/>
      <c r="AA75" s="9"/>
      <c r="AB75" s="9"/>
      <c r="AC75" s="9"/>
      <c r="AD75" s="9"/>
      <c r="AE75" s="4"/>
      <c r="AF75" s="7"/>
      <c r="AG75" s="6"/>
      <c r="AH75" s="6"/>
      <c r="AI75" s="6"/>
      <c r="AJ75" s="5"/>
      <c r="AK75" s="6"/>
      <c r="AL75" s="4"/>
      <c r="AM75" s="2"/>
      <c r="AN75" s="1"/>
      <c r="AO75" s="1"/>
      <c r="AP75" s="1"/>
      <c r="AQ75" s="1"/>
      <c r="AR75" s="1"/>
      <c r="AS75" s="1"/>
      <c r="AT75" s="1"/>
      <c r="AU75" s="4"/>
      <c r="AV75" s="2"/>
      <c r="AZ75" s="3"/>
      <c r="BG75" s="4"/>
      <c r="BH75" s="2"/>
      <c r="BI75" s="3"/>
      <c r="BP75" s="4"/>
      <c r="BQ75" s="2"/>
      <c r="BR75" s="9"/>
      <c r="BS75" s="9"/>
      <c r="BT75" s="9"/>
      <c r="BU75" s="9"/>
      <c r="BV75" s="9"/>
      <c r="BW75" s="9"/>
      <c r="BX75" s="9"/>
      <c r="BY75" s="4"/>
      <c r="BZ75" s="2"/>
    </row>
    <row r="76" spans="2:78" x14ac:dyDescent="0.35">
      <c r="B76" s="2"/>
      <c r="C76" s="4"/>
      <c r="D76" s="2"/>
      <c r="E76" s="2"/>
      <c r="F76" s="3"/>
      <c r="G76" s="4"/>
      <c r="H76" s="2"/>
      <c r="I76" s="9"/>
      <c r="J76" s="9">
        <f xml:space="preserve"> MAX(I76 - I75, 0)</f>
        <v>0</v>
      </c>
      <c r="K76" s="9"/>
      <c r="L76" s="9">
        <f xml:space="preserve"> MAX(K76 - K75, 0)</f>
        <v>0</v>
      </c>
      <c r="M76" s="9"/>
      <c r="N76" s="9">
        <f xml:space="preserve"> MAX(M76 - M75, 0)</f>
        <v>0</v>
      </c>
      <c r="O76" s="9"/>
      <c r="P76" s="9">
        <f xml:space="preserve"> MAX(O76 - O75, 0)</f>
        <v>0</v>
      </c>
      <c r="Q76" s="4"/>
      <c r="R76" s="2"/>
      <c r="S76" s="9"/>
      <c r="T76" s="9">
        <f xml:space="preserve"> MAX(S76 - S75, 0)</f>
        <v>0</v>
      </c>
      <c r="U76" s="9"/>
      <c r="V76" s="9">
        <f xml:space="preserve"> MAX(U76 - U75, 0)</f>
        <v>0</v>
      </c>
      <c r="W76" s="4"/>
      <c r="X76" s="2"/>
      <c r="Y76" s="9"/>
      <c r="Z76" s="9"/>
      <c r="AA76" s="9"/>
      <c r="AB76" s="9"/>
      <c r="AC76" s="9"/>
      <c r="AD76" s="9"/>
      <c r="AE76" s="4"/>
      <c r="AF76" s="7"/>
      <c r="AG76" s="6"/>
      <c r="AH76" s="6"/>
      <c r="AI76" s="6"/>
      <c r="AJ76" s="5"/>
      <c r="AK76" s="6"/>
      <c r="AL76" s="4"/>
      <c r="AM76" s="2"/>
      <c r="AN76" s="1"/>
      <c r="AO76" s="1"/>
      <c r="AP76" s="1"/>
      <c r="AQ76" s="1"/>
      <c r="AR76" s="1"/>
      <c r="AS76" s="1"/>
      <c r="AT76" s="1"/>
      <c r="AU76" s="4"/>
      <c r="AV76" s="2"/>
      <c r="AZ76" s="3"/>
      <c r="BG76" s="4"/>
      <c r="BH76" s="2"/>
      <c r="BI76" s="3"/>
      <c r="BP76" s="4"/>
      <c r="BQ76" s="2"/>
      <c r="BR76" s="9"/>
      <c r="BS76" s="9"/>
      <c r="BT76" s="9"/>
      <c r="BU76" s="9"/>
      <c r="BV76" s="9"/>
      <c r="BW76" s="9"/>
      <c r="BX76" s="9"/>
      <c r="BY76" s="4"/>
      <c r="BZ76" s="2"/>
    </row>
    <row r="77" spans="2:78" x14ac:dyDescent="0.35">
      <c r="B77" s="2"/>
      <c r="C77" s="4"/>
      <c r="D77" s="2"/>
      <c r="E77" s="2"/>
      <c r="F77" s="3"/>
      <c r="G77" s="4"/>
      <c r="H77" s="2"/>
      <c r="I77" s="9"/>
      <c r="J77" s="9">
        <f xml:space="preserve"> MAX(I77 - I76, 0)</f>
        <v>0</v>
      </c>
      <c r="K77" s="9"/>
      <c r="L77" s="9">
        <f xml:space="preserve"> MAX(K77 - K76, 0)</f>
        <v>0</v>
      </c>
      <c r="M77" s="9"/>
      <c r="N77" s="9">
        <f xml:space="preserve"> MAX(M77 - M76, 0)</f>
        <v>0</v>
      </c>
      <c r="O77" s="9"/>
      <c r="P77" s="9">
        <f xml:space="preserve"> MAX(O77 - O76, 0)</f>
        <v>0</v>
      </c>
      <c r="Q77" s="4"/>
      <c r="R77" s="2"/>
      <c r="S77" s="9"/>
      <c r="T77" s="9">
        <f xml:space="preserve"> MAX(S77 - S76, 0)</f>
        <v>0</v>
      </c>
      <c r="U77" s="9"/>
      <c r="V77" s="9">
        <f xml:space="preserve"> MAX(U77 - U76, 0)</f>
        <v>0</v>
      </c>
      <c r="W77" s="4"/>
      <c r="X77" s="2"/>
      <c r="Y77" s="9"/>
      <c r="Z77" s="9"/>
      <c r="AA77" s="9"/>
      <c r="AB77" s="9"/>
      <c r="AC77" s="9"/>
      <c r="AD77" s="9"/>
      <c r="AE77" s="4"/>
      <c r="AF77" s="7"/>
      <c r="AG77" s="6"/>
      <c r="AH77" s="6"/>
      <c r="AI77" s="6"/>
      <c r="AJ77" s="5"/>
      <c r="AK77" s="6"/>
      <c r="AL77" s="4"/>
      <c r="AM77" s="2"/>
      <c r="AN77" s="1"/>
      <c r="AO77" s="1"/>
      <c r="AP77" s="1"/>
      <c r="AQ77" s="1"/>
      <c r="AR77" s="1"/>
      <c r="AS77" s="1"/>
      <c r="AT77" s="1"/>
      <c r="AU77" s="4"/>
      <c r="AV77" s="2"/>
      <c r="AZ77" s="3"/>
      <c r="BG77" s="4"/>
      <c r="BH77" s="2"/>
      <c r="BI77" s="3"/>
      <c r="BP77" s="4"/>
      <c r="BQ77" s="2"/>
      <c r="BR77" s="9"/>
      <c r="BS77" s="9"/>
      <c r="BT77" s="9"/>
      <c r="BU77" s="9"/>
      <c r="BV77" s="9"/>
      <c r="BW77" s="9"/>
      <c r="BX77" s="9"/>
      <c r="BY77" s="4"/>
      <c r="BZ77" s="2"/>
    </row>
    <row r="78" spans="2:78" x14ac:dyDescent="0.35">
      <c r="B78" s="2"/>
      <c r="C78" s="4"/>
      <c r="D78" s="2"/>
      <c r="E78" s="2"/>
      <c r="F78" s="3"/>
      <c r="G78" s="4"/>
      <c r="H78" s="2"/>
      <c r="I78" s="9"/>
      <c r="J78" s="9">
        <f xml:space="preserve"> MAX(I78 - I77, 0)</f>
        <v>0</v>
      </c>
      <c r="K78" s="9"/>
      <c r="L78" s="9">
        <f xml:space="preserve"> MAX(K78 - K77, 0)</f>
        <v>0</v>
      </c>
      <c r="M78" s="9"/>
      <c r="N78" s="9">
        <f xml:space="preserve"> MAX(M78 - M77, 0)</f>
        <v>0</v>
      </c>
      <c r="O78" s="9"/>
      <c r="P78" s="9">
        <f xml:space="preserve"> MAX(O78 - O77, 0)</f>
        <v>0</v>
      </c>
      <c r="Q78" s="4"/>
      <c r="R78" s="2"/>
      <c r="S78" s="9"/>
      <c r="T78" s="9">
        <f xml:space="preserve"> MAX(S78 - S77, 0)</f>
        <v>0</v>
      </c>
      <c r="U78" s="9"/>
      <c r="V78" s="9">
        <f xml:space="preserve"> MAX(U78 - U77, 0)</f>
        <v>0</v>
      </c>
      <c r="W78" s="4"/>
      <c r="X78" s="2"/>
      <c r="Y78" s="9"/>
      <c r="Z78" s="9"/>
      <c r="AA78" s="9"/>
      <c r="AB78" s="9"/>
      <c r="AC78" s="9"/>
      <c r="AD78" s="9"/>
      <c r="AE78" s="4"/>
      <c r="AF78" s="7"/>
      <c r="AG78" s="6"/>
      <c r="AH78" s="6"/>
      <c r="AI78" s="6"/>
      <c r="AJ78" s="5"/>
      <c r="AK78" s="6"/>
      <c r="AL78" s="4"/>
      <c r="AM78" s="2"/>
      <c r="AN78" s="1"/>
      <c r="AO78" s="1"/>
      <c r="AP78" s="1"/>
      <c r="AQ78" s="1"/>
      <c r="AR78" s="1"/>
      <c r="AS78" s="1"/>
      <c r="AT78" s="1"/>
      <c r="AU78" s="4"/>
      <c r="AV78" s="2"/>
      <c r="AZ78" s="3"/>
      <c r="BG78" s="4"/>
      <c r="BH78" s="2"/>
      <c r="BI78" s="3"/>
      <c r="BP78" s="4"/>
      <c r="BQ78" s="2"/>
      <c r="BR78" s="9"/>
      <c r="BS78" s="9"/>
      <c r="BT78" s="9"/>
      <c r="BU78" s="9"/>
      <c r="BV78" s="9"/>
      <c r="BW78" s="9"/>
      <c r="BX78" s="9"/>
      <c r="BY78" s="4"/>
      <c r="BZ78" s="2"/>
    </row>
    <row r="79" spans="2:78" x14ac:dyDescent="0.35">
      <c r="B79" s="2"/>
      <c r="C79" s="4"/>
      <c r="D79" s="2"/>
      <c r="E79" s="2"/>
      <c r="F79" s="3"/>
      <c r="G79" s="4"/>
      <c r="H79" s="2"/>
      <c r="I79" s="9"/>
      <c r="J79" s="9">
        <f xml:space="preserve"> MAX(I79 - I78, 0)</f>
        <v>0</v>
      </c>
      <c r="K79" s="9"/>
      <c r="L79" s="9">
        <f xml:space="preserve"> MAX(K79 - K78, 0)</f>
        <v>0</v>
      </c>
      <c r="M79" s="9"/>
      <c r="N79" s="9">
        <f xml:space="preserve"> MAX(M79 - M78, 0)</f>
        <v>0</v>
      </c>
      <c r="O79" s="9"/>
      <c r="P79" s="9">
        <f xml:space="preserve"> MAX(O79 - O78, 0)</f>
        <v>0</v>
      </c>
      <c r="Q79" s="4"/>
      <c r="R79" s="2"/>
      <c r="S79" s="9"/>
      <c r="T79" s="9">
        <f xml:space="preserve"> MAX(S79 - S78, 0)</f>
        <v>0</v>
      </c>
      <c r="U79" s="9"/>
      <c r="V79" s="9">
        <f xml:space="preserve"> MAX(U79 - U78, 0)</f>
        <v>0</v>
      </c>
      <c r="W79" s="4"/>
      <c r="X79" s="2"/>
      <c r="Y79" s="9"/>
      <c r="Z79" s="9"/>
      <c r="AA79" s="9"/>
      <c r="AB79" s="9"/>
      <c r="AC79" s="9"/>
      <c r="AD79" s="9"/>
      <c r="AE79" s="4"/>
      <c r="AF79" s="7"/>
      <c r="AG79" s="6"/>
      <c r="AH79" s="6"/>
      <c r="AI79" s="6"/>
      <c r="AJ79" s="5"/>
      <c r="AK79" s="6"/>
      <c r="AL79" s="4"/>
      <c r="AM79" s="2"/>
      <c r="AN79" s="1"/>
      <c r="AO79" s="1"/>
      <c r="AP79" s="1"/>
      <c r="AQ79" s="1"/>
      <c r="AR79" s="1"/>
      <c r="AS79" s="1"/>
      <c r="AT79" s="1"/>
      <c r="AU79" s="4"/>
      <c r="AV79" s="2"/>
      <c r="AZ79" s="3"/>
      <c r="BG79" s="4"/>
      <c r="BH79" s="2"/>
      <c r="BI79" s="3"/>
      <c r="BP79" s="4"/>
      <c r="BQ79" s="2"/>
      <c r="BR79" s="9"/>
      <c r="BS79" s="9"/>
      <c r="BT79" s="9"/>
      <c r="BU79" s="9"/>
      <c r="BV79" s="9"/>
      <c r="BW79" s="9"/>
      <c r="BX79" s="9"/>
      <c r="BY79" s="4"/>
      <c r="BZ79" s="2"/>
    </row>
    <row r="80" spans="2:78" x14ac:dyDescent="0.35">
      <c r="B80" s="2"/>
      <c r="C80" s="4"/>
      <c r="D80" s="2"/>
      <c r="E80" s="2"/>
      <c r="F80" s="3"/>
      <c r="G80" s="4"/>
      <c r="H80" s="2"/>
      <c r="I80" s="9"/>
      <c r="J80" s="9">
        <f xml:space="preserve"> MAX(I80 - I79, 0)</f>
        <v>0</v>
      </c>
      <c r="K80" s="9"/>
      <c r="L80" s="9">
        <f xml:space="preserve"> MAX(K80 - K79, 0)</f>
        <v>0</v>
      </c>
      <c r="M80" s="9"/>
      <c r="N80" s="9">
        <f xml:space="preserve"> MAX(M80 - M79, 0)</f>
        <v>0</v>
      </c>
      <c r="O80" s="9"/>
      <c r="P80" s="9">
        <f xml:space="preserve"> MAX(O80 - O79, 0)</f>
        <v>0</v>
      </c>
      <c r="Q80" s="4"/>
      <c r="R80" s="2"/>
      <c r="S80" s="9"/>
      <c r="T80" s="9">
        <f xml:space="preserve"> MAX(S80 - S79, 0)</f>
        <v>0</v>
      </c>
      <c r="U80" s="9"/>
      <c r="V80" s="9">
        <f xml:space="preserve"> MAX(U80 - U79, 0)</f>
        <v>0</v>
      </c>
      <c r="W80" s="4"/>
      <c r="X80" s="2"/>
      <c r="Y80" s="9"/>
      <c r="Z80" s="9"/>
      <c r="AA80" s="9"/>
      <c r="AB80" s="9"/>
      <c r="AC80" s="9"/>
      <c r="AD80" s="9"/>
      <c r="AE80" s="4"/>
      <c r="AF80" s="7"/>
      <c r="AG80" s="6"/>
      <c r="AH80" s="6"/>
      <c r="AI80" s="6"/>
      <c r="AJ80" s="5"/>
      <c r="AK80" s="6"/>
      <c r="AL80" s="4"/>
      <c r="AM80" s="2"/>
      <c r="AN80" s="1"/>
      <c r="AO80" s="1"/>
      <c r="AP80" s="1"/>
      <c r="AQ80" s="1"/>
      <c r="AR80" s="1"/>
      <c r="AS80" s="1"/>
      <c r="AT80" s="1"/>
      <c r="AU80" s="4"/>
      <c r="AV80" s="2"/>
      <c r="AZ80" s="3"/>
      <c r="BG80" s="4"/>
      <c r="BH80" s="2"/>
      <c r="BI80" s="3"/>
      <c r="BP80" s="4"/>
      <c r="BQ80" s="2"/>
      <c r="BR80" s="9"/>
      <c r="BS80" s="9"/>
      <c r="BT80" s="9"/>
      <c r="BU80" s="9"/>
      <c r="BV80" s="9"/>
      <c r="BW80" s="9"/>
      <c r="BX80" s="9"/>
      <c r="BY80" s="4"/>
      <c r="BZ80" s="2"/>
    </row>
    <row r="81" spans="2:78" x14ac:dyDescent="0.35">
      <c r="B81" s="2"/>
      <c r="C81" s="4"/>
      <c r="D81" s="2"/>
      <c r="E81" s="2"/>
      <c r="F81" s="3"/>
      <c r="G81" s="4"/>
      <c r="H81" s="2"/>
      <c r="I81" s="9"/>
      <c r="J81" s="9">
        <f xml:space="preserve"> MAX(I81 - I80, 0)</f>
        <v>0</v>
      </c>
      <c r="K81" s="9"/>
      <c r="L81" s="9">
        <f xml:space="preserve"> MAX(K81 - K80, 0)</f>
        <v>0</v>
      </c>
      <c r="M81" s="9"/>
      <c r="N81" s="9">
        <f xml:space="preserve"> MAX(M81 - M80, 0)</f>
        <v>0</v>
      </c>
      <c r="O81" s="9"/>
      <c r="P81" s="9">
        <f xml:space="preserve"> MAX(O81 - O80, 0)</f>
        <v>0</v>
      </c>
      <c r="Q81" s="4"/>
      <c r="R81" s="2"/>
      <c r="S81" s="9"/>
      <c r="T81" s="9">
        <f xml:space="preserve"> MAX(S81 - S80, 0)</f>
        <v>0</v>
      </c>
      <c r="U81" s="9"/>
      <c r="V81" s="9">
        <f xml:space="preserve"> MAX(U81 - U80, 0)</f>
        <v>0</v>
      </c>
      <c r="W81" s="4"/>
      <c r="X81" s="2"/>
      <c r="Y81" s="9"/>
      <c r="Z81" s="9"/>
      <c r="AA81" s="9"/>
      <c r="AB81" s="9"/>
      <c r="AC81" s="9"/>
      <c r="AD81" s="9"/>
      <c r="AE81" s="4"/>
      <c r="AF81" s="7"/>
      <c r="AG81" s="6"/>
      <c r="AH81" s="6"/>
      <c r="AI81" s="6"/>
      <c r="AJ81" s="5"/>
      <c r="AK81" s="6"/>
      <c r="AL81" s="4"/>
      <c r="AM81" s="2"/>
      <c r="AN81" s="1"/>
      <c r="AO81" s="1"/>
      <c r="AP81" s="1"/>
      <c r="AQ81" s="1"/>
      <c r="AR81" s="1"/>
      <c r="AS81" s="1"/>
      <c r="AT81" s="1"/>
      <c r="AU81" s="4"/>
      <c r="AV81" s="2"/>
      <c r="AZ81" s="3"/>
      <c r="BG81" s="4"/>
      <c r="BH81" s="2"/>
      <c r="BI81" s="3"/>
      <c r="BP81" s="4"/>
      <c r="BQ81" s="2"/>
      <c r="BR81" s="9"/>
      <c r="BS81" s="9"/>
      <c r="BT81" s="9"/>
      <c r="BU81" s="9"/>
      <c r="BV81" s="9"/>
      <c r="BW81" s="9"/>
      <c r="BX81" s="9"/>
      <c r="BY81" s="4"/>
      <c r="BZ81" s="2"/>
    </row>
    <row r="82" spans="2:78" x14ac:dyDescent="0.35">
      <c r="B82" s="2"/>
      <c r="C82" s="4"/>
      <c r="D82" s="2"/>
      <c r="E82" s="2"/>
      <c r="F82" s="3"/>
      <c r="G82" s="4"/>
      <c r="H82" s="2"/>
      <c r="I82" s="9"/>
      <c r="J82" s="9">
        <f xml:space="preserve"> MAX(I82 - I81, 0)</f>
        <v>0</v>
      </c>
      <c r="K82" s="9"/>
      <c r="L82" s="9">
        <f xml:space="preserve"> MAX(K82 - K81, 0)</f>
        <v>0</v>
      </c>
      <c r="M82" s="9"/>
      <c r="N82" s="9">
        <f xml:space="preserve"> MAX(M82 - M81, 0)</f>
        <v>0</v>
      </c>
      <c r="O82" s="9"/>
      <c r="P82" s="9">
        <f xml:space="preserve"> MAX(O82 - O81, 0)</f>
        <v>0</v>
      </c>
      <c r="Q82" s="4"/>
      <c r="R82" s="2"/>
      <c r="S82" s="9"/>
      <c r="T82" s="9">
        <f xml:space="preserve"> MAX(S82 - S81, 0)</f>
        <v>0</v>
      </c>
      <c r="U82" s="9"/>
      <c r="V82" s="9">
        <f xml:space="preserve"> MAX(U82 - U81, 0)</f>
        <v>0</v>
      </c>
      <c r="W82" s="4"/>
      <c r="X82" s="2"/>
      <c r="Y82" s="9"/>
      <c r="Z82" s="9"/>
      <c r="AA82" s="9"/>
      <c r="AB82" s="9"/>
      <c r="AC82" s="9"/>
      <c r="AD82" s="9"/>
      <c r="AE82" s="4"/>
      <c r="AF82" s="7"/>
      <c r="AG82" s="6"/>
      <c r="AH82" s="6"/>
      <c r="AI82" s="5"/>
      <c r="AJ82" s="5"/>
      <c r="AK82" s="5"/>
      <c r="AL82" s="4"/>
      <c r="AM82" s="2"/>
      <c r="AN82" s="1"/>
      <c r="AO82" s="1"/>
      <c r="AP82" s="1"/>
      <c r="AQ82" s="1"/>
      <c r="AR82" s="1"/>
      <c r="AS82" s="1"/>
      <c r="AT82" s="1"/>
      <c r="AU82" s="4"/>
      <c r="AV82" s="2"/>
      <c r="AZ82" s="3"/>
      <c r="BG82" s="4"/>
      <c r="BH82" s="2"/>
      <c r="BI82" s="3"/>
      <c r="BP82" s="4"/>
      <c r="BQ82" s="2"/>
      <c r="BR82" s="9"/>
      <c r="BS82" s="9"/>
      <c r="BT82" s="9"/>
      <c r="BU82" s="9"/>
      <c r="BV82" s="9"/>
      <c r="BW82" s="9"/>
      <c r="BX82" s="9"/>
      <c r="BY82" s="4"/>
      <c r="BZ82" s="2"/>
    </row>
    <row r="83" spans="2:78" x14ac:dyDescent="0.35">
      <c r="B83" s="2"/>
      <c r="C83" s="4"/>
      <c r="D83" s="2"/>
      <c r="E83" s="2"/>
      <c r="F83" s="3"/>
      <c r="G83" s="4"/>
      <c r="H83" s="2"/>
      <c r="I83" s="9"/>
      <c r="J83" s="9">
        <f xml:space="preserve"> MAX(I83 - I82, 0)</f>
        <v>0</v>
      </c>
      <c r="K83" s="9"/>
      <c r="L83" s="9">
        <f xml:space="preserve"> MAX(K83 - K82, 0)</f>
        <v>0</v>
      </c>
      <c r="M83" s="9"/>
      <c r="N83" s="9">
        <f xml:space="preserve"> MAX(M83 - M82, 0)</f>
        <v>0</v>
      </c>
      <c r="O83" s="9"/>
      <c r="P83" s="9">
        <f xml:space="preserve"> MAX(O83 - O82, 0)</f>
        <v>0</v>
      </c>
      <c r="Q83" s="4"/>
      <c r="R83" s="2"/>
      <c r="S83" s="9"/>
      <c r="T83" s="9">
        <f xml:space="preserve"> MAX(S83 - S82, 0)</f>
        <v>0</v>
      </c>
      <c r="U83" s="9"/>
      <c r="V83" s="9">
        <f xml:space="preserve"> MAX(U83 - U82, 0)</f>
        <v>0</v>
      </c>
      <c r="W83" s="4"/>
      <c r="X83" s="2"/>
      <c r="Y83" s="9"/>
      <c r="Z83" s="9"/>
      <c r="AA83" s="9"/>
      <c r="AB83" s="9"/>
      <c r="AC83" s="9"/>
      <c r="AD83" s="9"/>
      <c r="AE83" s="4"/>
      <c r="AF83" s="7"/>
      <c r="AG83" s="6"/>
      <c r="AH83" s="6"/>
      <c r="AI83" s="5"/>
      <c r="AJ83" s="5"/>
      <c r="AK83" s="5"/>
      <c r="AL83" s="4"/>
      <c r="AM83" s="2"/>
      <c r="AN83" s="1"/>
      <c r="AO83" s="1"/>
      <c r="AP83" s="1"/>
      <c r="AQ83" s="1"/>
      <c r="AR83" s="1"/>
      <c r="AS83" s="1"/>
      <c r="AT83" s="1"/>
      <c r="AU83" s="4"/>
      <c r="AV83" s="2"/>
      <c r="AZ83" s="3"/>
      <c r="BG83" s="4"/>
      <c r="BH83" s="2"/>
      <c r="BI83" s="3"/>
      <c r="BP83" s="4"/>
      <c r="BQ83" s="2"/>
      <c r="BR83" s="9"/>
      <c r="BS83" s="9"/>
      <c r="BT83" s="9"/>
      <c r="BU83" s="9"/>
      <c r="BV83" s="9"/>
      <c r="BW83" s="9"/>
      <c r="BX83" s="9"/>
      <c r="BY83" s="4"/>
      <c r="BZ83" s="2"/>
    </row>
    <row r="84" spans="2:78" x14ac:dyDescent="0.35">
      <c r="B84" s="2"/>
      <c r="C84" s="4"/>
      <c r="D84" s="2"/>
      <c r="E84" s="2"/>
      <c r="F84" s="3"/>
      <c r="G84" s="4"/>
      <c r="H84" s="2"/>
      <c r="I84" s="9"/>
      <c r="J84" s="9">
        <f xml:space="preserve"> MAX(I84 - I83, 0)</f>
        <v>0</v>
      </c>
      <c r="K84" s="9"/>
      <c r="L84" s="9">
        <f xml:space="preserve"> MAX(K84 - K83, 0)</f>
        <v>0</v>
      </c>
      <c r="M84" s="9"/>
      <c r="N84" s="9">
        <f xml:space="preserve"> MAX(M84 - M83, 0)</f>
        <v>0</v>
      </c>
      <c r="O84" s="9"/>
      <c r="P84" s="9">
        <f xml:space="preserve"> MAX(O84 - O83, 0)</f>
        <v>0</v>
      </c>
      <c r="Q84" s="4"/>
      <c r="R84" s="2"/>
      <c r="S84" s="9"/>
      <c r="T84" s="9">
        <f xml:space="preserve"> MAX(S84 - S83, 0)</f>
        <v>0</v>
      </c>
      <c r="U84" s="9"/>
      <c r="V84" s="9">
        <f xml:space="preserve"> MAX(U84 - U83, 0)</f>
        <v>0</v>
      </c>
      <c r="W84" s="4"/>
      <c r="X84" s="2"/>
      <c r="Y84" s="9"/>
      <c r="Z84" s="9"/>
      <c r="AA84" s="9"/>
      <c r="AB84" s="9"/>
      <c r="AC84" s="9"/>
      <c r="AD84" s="9"/>
      <c r="AE84" s="4"/>
      <c r="AF84" s="7"/>
      <c r="AG84" s="6"/>
      <c r="AH84" s="6"/>
      <c r="AI84" s="5"/>
      <c r="AJ84" s="5"/>
      <c r="AK84" s="5"/>
      <c r="AL84" s="4"/>
      <c r="AM84" s="2"/>
      <c r="AN84" s="1"/>
      <c r="AO84" s="1"/>
      <c r="AP84" s="1"/>
      <c r="AQ84" s="1"/>
      <c r="AR84" s="1"/>
      <c r="AS84" s="1"/>
      <c r="AT84" s="1"/>
      <c r="AU84" s="4"/>
      <c r="AV84" s="2"/>
      <c r="AZ84" s="3"/>
      <c r="BG84" s="4"/>
      <c r="BH84" s="2"/>
      <c r="BI84" s="3"/>
      <c r="BP84" s="4"/>
      <c r="BQ84" s="2"/>
      <c r="BR84" s="9"/>
      <c r="BS84" s="9"/>
      <c r="BT84" s="9"/>
      <c r="BU84" s="9"/>
      <c r="BV84" s="9"/>
      <c r="BW84" s="9"/>
      <c r="BX84" s="9"/>
      <c r="BY84" s="4"/>
      <c r="BZ84" s="2"/>
    </row>
    <row r="85" spans="2:78" x14ac:dyDescent="0.35">
      <c r="B85" s="2"/>
      <c r="C85" s="4"/>
      <c r="D85" s="2"/>
      <c r="E85" s="2"/>
      <c r="F85" s="3"/>
      <c r="G85" s="4"/>
      <c r="H85" s="2"/>
      <c r="I85" s="9"/>
      <c r="J85" s="9">
        <f xml:space="preserve"> MAX(I85 - I84, 0)</f>
        <v>0</v>
      </c>
      <c r="K85" s="9"/>
      <c r="L85" s="9">
        <f xml:space="preserve"> MAX(K85 - K84, 0)</f>
        <v>0</v>
      </c>
      <c r="M85" s="9"/>
      <c r="N85" s="9">
        <f xml:space="preserve"> MAX(M85 - M84, 0)</f>
        <v>0</v>
      </c>
      <c r="O85" s="9"/>
      <c r="P85" s="9">
        <f xml:space="preserve"> MAX(O85 - O84, 0)</f>
        <v>0</v>
      </c>
      <c r="Q85" s="4"/>
      <c r="R85" s="2"/>
      <c r="S85" s="9"/>
      <c r="T85" s="9">
        <f xml:space="preserve"> MAX(S85 - S84, 0)</f>
        <v>0</v>
      </c>
      <c r="U85" s="9"/>
      <c r="V85" s="9">
        <f xml:space="preserve"> MAX(U85 - U84, 0)</f>
        <v>0</v>
      </c>
      <c r="W85" s="4"/>
      <c r="X85" s="2"/>
      <c r="Y85" s="9"/>
      <c r="Z85" s="9"/>
      <c r="AA85" s="9"/>
      <c r="AB85" s="9"/>
      <c r="AC85" s="9"/>
      <c r="AD85" s="9"/>
      <c r="AE85" s="4"/>
      <c r="AF85" s="7"/>
      <c r="AG85" s="6"/>
      <c r="AH85" s="6"/>
      <c r="AI85" s="6"/>
      <c r="AJ85" s="5"/>
      <c r="AK85" s="5"/>
      <c r="AL85" s="4"/>
      <c r="AM85" s="2"/>
      <c r="AN85" s="1"/>
      <c r="AO85" s="1"/>
      <c r="AP85" s="1"/>
      <c r="AQ85" s="1"/>
      <c r="AR85" s="1"/>
      <c r="AS85" s="1"/>
      <c r="AT85" s="1"/>
      <c r="AU85" s="4"/>
      <c r="AV85" s="2"/>
      <c r="AZ85" s="3"/>
      <c r="BG85" s="4"/>
      <c r="BH85" s="2"/>
      <c r="BI85" s="3"/>
      <c r="BP85" s="4"/>
      <c r="BQ85" s="2"/>
      <c r="BR85" s="9"/>
      <c r="BS85" s="9"/>
      <c r="BT85" s="9"/>
      <c r="BU85" s="9"/>
      <c r="BV85" s="9"/>
      <c r="BW85" s="9"/>
      <c r="BX85" s="9"/>
      <c r="BY85" s="4"/>
      <c r="BZ85" s="2"/>
    </row>
    <row r="86" spans="2:78" x14ac:dyDescent="0.35">
      <c r="B86" s="2"/>
      <c r="C86" s="4"/>
      <c r="D86" s="2"/>
      <c r="E86" s="2"/>
      <c r="F86" s="3"/>
      <c r="G86" s="4"/>
      <c r="H86" s="2"/>
      <c r="I86" s="9"/>
      <c r="J86" s="9">
        <f xml:space="preserve"> MAX(I86 - I85, 0)</f>
        <v>0</v>
      </c>
      <c r="K86" s="9"/>
      <c r="L86" s="9">
        <f xml:space="preserve"> MAX(K86 - K85, 0)</f>
        <v>0</v>
      </c>
      <c r="M86" s="9"/>
      <c r="N86" s="9">
        <f xml:space="preserve"> MAX(M86 - M85, 0)</f>
        <v>0</v>
      </c>
      <c r="O86" s="9"/>
      <c r="P86" s="9">
        <f xml:space="preserve"> MAX(O86 - O85, 0)</f>
        <v>0</v>
      </c>
      <c r="Q86" s="4"/>
      <c r="R86" s="2"/>
      <c r="S86" s="9"/>
      <c r="T86" s="9">
        <f xml:space="preserve"> MAX(S86 - S85, 0)</f>
        <v>0</v>
      </c>
      <c r="U86" s="9"/>
      <c r="V86" s="9">
        <f xml:space="preserve"> MAX(U86 - U85, 0)</f>
        <v>0</v>
      </c>
      <c r="W86" s="4"/>
      <c r="X86" s="2"/>
      <c r="Y86" s="9"/>
      <c r="Z86" s="9"/>
      <c r="AA86" s="9"/>
      <c r="AB86" s="9"/>
      <c r="AC86" s="9"/>
      <c r="AD86" s="9"/>
      <c r="AE86" s="4"/>
      <c r="AF86" s="7"/>
      <c r="AG86" s="6"/>
      <c r="AH86" s="6"/>
      <c r="AI86" s="6"/>
      <c r="AJ86" s="5"/>
      <c r="AK86" s="5"/>
      <c r="AL86" s="4"/>
      <c r="AM86" s="2"/>
      <c r="AN86" s="1"/>
      <c r="AO86" s="1"/>
      <c r="AP86" s="1"/>
      <c r="AQ86" s="1"/>
      <c r="AR86" s="1"/>
      <c r="AS86" s="1"/>
      <c r="AT86" s="1"/>
      <c r="AU86" s="4"/>
      <c r="AV86" s="2"/>
      <c r="AZ86" s="3"/>
      <c r="BG86" s="4"/>
      <c r="BH86" s="2"/>
      <c r="BI86" s="3"/>
      <c r="BP86" s="4"/>
      <c r="BQ86" s="2"/>
      <c r="BR86" s="9"/>
      <c r="BS86" s="9"/>
      <c r="BT86" s="9"/>
      <c r="BU86" s="9"/>
      <c r="BV86" s="9"/>
      <c r="BW86" s="9"/>
      <c r="BX86" s="9"/>
      <c r="BY86" s="4"/>
      <c r="BZ86" s="2"/>
    </row>
    <row r="87" spans="2:78" x14ac:dyDescent="0.35">
      <c r="B87" s="2"/>
      <c r="C87" s="4"/>
      <c r="D87" s="2"/>
      <c r="E87" s="2"/>
      <c r="F87" s="3"/>
      <c r="G87" s="4"/>
      <c r="H87" s="2"/>
      <c r="I87" s="9"/>
      <c r="J87" s="9">
        <f xml:space="preserve"> MAX(I87 - I86, 0)</f>
        <v>0</v>
      </c>
      <c r="K87" s="9"/>
      <c r="L87" s="9">
        <f xml:space="preserve"> MAX(K87 - K86, 0)</f>
        <v>0</v>
      </c>
      <c r="M87" s="9"/>
      <c r="N87" s="9">
        <f xml:space="preserve"> MAX(M87 - M86, 0)</f>
        <v>0</v>
      </c>
      <c r="O87" s="9"/>
      <c r="P87" s="9">
        <f xml:space="preserve"> MAX(O87 - O86, 0)</f>
        <v>0</v>
      </c>
      <c r="Q87" s="4"/>
      <c r="R87" s="2"/>
      <c r="S87" s="9"/>
      <c r="T87" s="9">
        <f xml:space="preserve"> MAX(S87 - S86, 0)</f>
        <v>0</v>
      </c>
      <c r="U87" s="9"/>
      <c r="V87" s="9">
        <f xml:space="preserve"> MAX(U87 - U86, 0)</f>
        <v>0</v>
      </c>
      <c r="W87" s="4"/>
      <c r="X87" s="2"/>
      <c r="Y87" s="9"/>
      <c r="Z87" s="9"/>
      <c r="AA87" s="9"/>
      <c r="AB87" s="9"/>
      <c r="AC87" s="9"/>
      <c r="AD87" s="9"/>
      <c r="AE87" s="4"/>
      <c r="AF87" s="7"/>
      <c r="AG87" s="6"/>
      <c r="AH87" s="6"/>
      <c r="AI87" s="6"/>
      <c r="AJ87" s="5"/>
      <c r="AK87" s="5"/>
      <c r="AL87" s="4"/>
      <c r="AM87" s="2"/>
      <c r="AN87" s="1"/>
      <c r="AO87" s="1"/>
      <c r="AP87" s="1"/>
      <c r="AQ87" s="1"/>
      <c r="AR87" s="1"/>
      <c r="AS87" s="1"/>
      <c r="AT87" s="1"/>
      <c r="AU87" s="4"/>
      <c r="AV87" s="2"/>
      <c r="AZ87" s="3"/>
      <c r="BG87" s="4"/>
      <c r="BH87" s="2"/>
      <c r="BI87" s="3"/>
      <c r="BP87" s="4"/>
      <c r="BQ87" s="2"/>
      <c r="BR87" s="9"/>
      <c r="BS87" s="9"/>
      <c r="BT87" s="9"/>
      <c r="BU87" s="9"/>
      <c r="BV87" s="9"/>
      <c r="BW87" s="9"/>
      <c r="BX87" s="9"/>
      <c r="BY87" s="4"/>
      <c r="BZ87" s="2"/>
    </row>
    <row r="88" spans="2:78" x14ac:dyDescent="0.35">
      <c r="B88" s="2"/>
      <c r="C88" s="4"/>
      <c r="D88" s="2"/>
      <c r="E88" s="2"/>
      <c r="F88" s="3"/>
      <c r="G88" s="4"/>
      <c r="H88" s="2"/>
      <c r="I88" s="9"/>
      <c r="J88" s="9">
        <f xml:space="preserve"> MAX(I88 - I87, 0)</f>
        <v>0</v>
      </c>
      <c r="K88" s="9"/>
      <c r="L88" s="9">
        <f xml:space="preserve"> MAX(K88 - K87, 0)</f>
        <v>0</v>
      </c>
      <c r="M88" s="9"/>
      <c r="N88" s="9">
        <f xml:space="preserve"> MAX(M88 - M87, 0)</f>
        <v>0</v>
      </c>
      <c r="O88" s="9"/>
      <c r="P88" s="9">
        <f xml:space="preserve"> MAX(O88 - O87, 0)</f>
        <v>0</v>
      </c>
      <c r="Q88" s="4"/>
      <c r="R88" s="2"/>
      <c r="S88" s="9"/>
      <c r="T88" s="9">
        <f xml:space="preserve"> MAX(S88 - S87, 0)</f>
        <v>0</v>
      </c>
      <c r="U88" s="9"/>
      <c r="V88" s="9">
        <f xml:space="preserve"> MAX(U88 - U87, 0)</f>
        <v>0</v>
      </c>
      <c r="W88" s="4"/>
      <c r="X88" s="2"/>
      <c r="Y88" s="9"/>
      <c r="Z88" s="9"/>
      <c r="AA88" s="9"/>
      <c r="AB88" s="9"/>
      <c r="AC88" s="9"/>
      <c r="AD88" s="9"/>
      <c r="AE88" s="4"/>
      <c r="AF88" s="7"/>
      <c r="AG88" s="6"/>
      <c r="AH88" s="6"/>
      <c r="AI88" s="5"/>
      <c r="AJ88" s="5"/>
      <c r="AK88" s="5"/>
      <c r="AL88" s="4"/>
      <c r="AM88" s="2"/>
      <c r="AN88" s="1"/>
      <c r="AO88" s="1"/>
      <c r="AP88" s="1"/>
      <c r="AQ88" s="1"/>
      <c r="AR88" s="1"/>
      <c r="AS88" s="1"/>
      <c r="AT88" s="1"/>
      <c r="AU88" s="4"/>
      <c r="AV88" s="2"/>
      <c r="AZ88" s="3"/>
      <c r="BG88" s="4"/>
      <c r="BH88" s="2"/>
      <c r="BI88" s="3"/>
      <c r="BP88" s="4"/>
      <c r="BQ88" s="2"/>
      <c r="BR88" s="9"/>
      <c r="BS88" s="9"/>
      <c r="BT88" s="9"/>
      <c r="BU88" s="9"/>
      <c r="BV88" s="9"/>
      <c r="BW88" s="9"/>
      <c r="BX88" s="9"/>
      <c r="BY88" s="4"/>
      <c r="BZ88" s="2"/>
    </row>
    <row r="89" spans="2:78" x14ac:dyDescent="0.35">
      <c r="B89" s="2"/>
      <c r="C89" s="4"/>
      <c r="D89" s="2"/>
      <c r="E89" s="2"/>
      <c r="F89" s="3"/>
      <c r="G89" s="4"/>
      <c r="H89" s="2"/>
      <c r="I89" s="9"/>
      <c r="J89" s="9">
        <f xml:space="preserve"> MAX(I89 - I88, 0)</f>
        <v>0</v>
      </c>
      <c r="K89" s="9"/>
      <c r="L89" s="9">
        <f xml:space="preserve"> MAX(K89 - K88, 0)</f>
        <v>0</v>
      </c>
      <c r="M89" s="9"/>
      <c r="N89" s="9">
        <f xml:space="preserve"> MAX(M89 - M88, 0)</f>
        <v>0</v>
      </c>
      <c r="O89" s="9"/>
      <c r="P89" s="9">
        <f xml:space="preserve"> MAX(O89 - O88, 0)</f>
        <v>0</v>
      </c>
      <c r="Q89" s="4"/>
      <c r="R89" s="2"/>
      <c r="S89" s="9"/>
      <c r="T89" s="9">
        <f xml:space="preserve"> MAX(S89 - S88, 0)</f>
        <v>0</v>
      </c>
      <c r="U89" s="9"/>
      <c r="V89" s="9">
        <f xml:space="preserve"> MAX(U89 - U88, 0)</f>
        <v>0</v>
      </c>
      <c r="W89" s="4"/>
      <c r="X89" s="2"/>
      <c r="Y89" s="9"/>
      <c r="Z89" s="9"/>
      <c r="AA89" s="9"/>
      <c r="AB89" s="9"/>
      <c r="AC89" s="9"/>
      <c r="AD89" s="9"/>
      <c r="AE89" s="4"/>
      <c r="AF89" s="7"/>
      <c r="AG89" s="6"/>
      <c r="AH89" s="6"/>
      <c r="AI89" s="5"/>
      <c r="AJ89" s="5"/>
      <c r="AK89" s="5"/>
      <c r="AL89" s="4"/>
      <c r="AM89" s="2"/>
      <c r="AN89" s="1"/>
      <c r="AO89" s="1"/>
      <c r="AP89" s="1"/>
      <c r="AQ89" s="1"/>
      <c r="AR89" s="1"/>
      <c r="AS89" s="1"/>
      <c r="AT89" s="1"/>
      <c r="AU89" s="4"/>
      <c r="AV89" s="2"/>
      <c r="AZ89" s="3"/>
      <c r="BG89" s="4"/>
      <c r="BH89" s="2"/>
      <c r="BI89" s="1"/>
      <c r="BP89" s="4"/>
      <c r="BQ89" s="2"/>
      <c r="BR89" s="9"/>
      <c r="BS89" s="9"/>
      <c r="BT89" s="9"/>
      <c r="BU89" s="9"/>
      <c r="BV89" s="9"/>
      <c r="BW89" s="9"/>
      <c r="BX89" s="9"/>
      <c r="BY89" s="4"/>
      <c r="BZ89" s="2"/>
    </row>
    <row r="90" spans="2:78" x14ac:dyDescent="0.35">
      <c r="B90" s="2"/>
      <c r="C90" s="4"/>
      <c r="D90" s="2"/>
      <c r="E90" s="2"/>
      <c r="F90" s="3"/>
      <c r="G90" s="4"/>
      <c r="H90" s="2"/>
      <c r="I90" s="9"/>
      <c r="J90" s="9">
        <f xml:space="preserve"> MAX(I90 - I89, 0)</f>
        <v>0</v>
      </c>
      <c r="K90" s="9"/>
      <c r="L90" s="9">
        <f xml:space="preserve"> MAX(K90 - K89, 0)</f>
        <v>0</v>
      </c>
      <c r="M90" s="9"/>
      <c r="N90" s="9">
        <f xml:space="preserve"> MAX(M90 - M89, 0)</f>
        <v>0</v>
      </c>
      <c r="O90" s="9"/>
      <c r="P90" s="9">
        <f xml:space="preserve"> MAX(O90 - O89, 0)</f>
        <v>0</v>
      </c>
      <c r="Q90" s="4"/>
      <c r="R90" s="2"/>
      <c r="S90" s="9"/>
      <c r="T90" s="9">
        <f xml:space="preserve"> MAX(S90 - S89, 0)</f>
        <v>0</v>
      </c>
      <c r="U90" s="9"/>
      <c r="V90" s="9">
        <f xml:space="preserve"> MAX(U90 - U89, 0)</f>
        <v>0</v>
      </c>
      <c r="W90" s="4"/>
      <c r="X90" s="2"/>
      <c r="Y90" s="9"/>
      <c r="Z90" s="9"/>
      <c r="AA90" s="9"/>
      <c r="AB90" s="9"/>
      <c r="AC90" s="9"/>
      <c r="AD90" s="9"/>
      <c r="AE90" s="4"/>
      <c r="AF90" s="7"/>
      <c r="AG90" s="6"/>
      <c r="AH90" s="6"/>
      <c r="AI90" s="6"/>
      <c r="AJ90" s="5"/>
      <c r="AK90" s="5"/>
      <c r="AL90" s="4"/>
      <c r="AM90" s="2"/>
      <c r="AN90" s="1"/>
      <c r="AO90" s="1"/>
      <c r="AP90" s="1"/>
      <c r="AQ90" s="1"/>
      <c r="AR90" s="1"/>
      <c r="AS90" s="1"/>
      <c r="AT90" s="1"/>
      <c r="AU90" s="4"/>
      <c r="AV90" s="2"/>
      <c r="AZ90" s="3"/>
      <c r="BG90" s="4"/>
      <c r="BH90" s="2"/>
      <c r="BI90" s="1"/>
      <c r="BP90" s="4"/>
      <c r="BQ90" s="2"/>
      <c r="BR90" s="9"/>
      <c r="BS90" s="9"/>
      <c r="BT90" s="9"/>
      <c r="BU90" s="9"/>
      <c r="BV90" s="9"/>
      <c r="BW90" s="9"/>
      <c r="BX90" s="9"/>
      <c r="BY90" s="4"/>
      <c r="BZ90" s="2"/>
    </row>
    <row r="91" spans="2:78" x14ac:dyDescent="0.35">
      <c r="B91" s="2"/>
      <c r="C91" s="4"/>
      <c r="D91" s="2"/>
      <c r="E91" s="2"/>
      <c r="F91" s="3"/>
      <c r="G91" s="4"/>
      <c r="H91" s="2"/>
      <c r="I91" s="9"/>
      <c r="J91" s="9">
        <f xml:space="preserve"> MAX(I91 - I90, 0)</f>
        <v>0</v>
      </c>
      <c r="K91" s="9"/>
      <c r="L91" s="9">
        <f xml:space="preserve"> MAX(K91 - K90, 0)</f>
        <v>0</v>
      </c>
      <c r="M91" s="9"/>
      <c r="N91" s="9">
        <f xml:space="preserve"> MAX(M91 - M90, 0)</f>
        <v>0</v>
      </c>
      <c r="O91" s="9"/>
      <c r="P91" s="9">
        <f xml:space="preserve"> MAX(O91 - O90, 0)</f>
        <v>0</v>
      </c>
      <c r="Q91" s="4"/>
      <c r="R91" s="2"/>
      <c r="S91" s="9"/>
      <c r="T91" s="9">
        <f xml:space="preserve"> MAX(S91 - S90, 0)</f>
        <v>0</v>
      </c>
      <c r="U91" s="9"/>
      <c r="V91" s="9">
        <f xml:space="preserve"> MAX(U91 - U90, 0)</f>
        <v>0</v>
      </c>
      <c r="W91" s="4"/>
      <c r="X91" s="2"/>
      <c r="Y91" s="9"/>
      <c r="Z91" s="9"/>
      <c r="AA91" s="9"/>
      <c r="AB91" s="9"/>
      <c r="AC91" s="9"/>
      <c r="AD91" s="9"/>
      <c r="AE91" s="4"/>
      <c r="AF91" s="7"/>
      <c r="AG91" s="6"/>
      <c r="AH91" s="6"/>
      <c r="AI91" s="6"/>
      <c r="AJ91" s="5"/>
      <c r="AK91" s="5"/>
      <c r="AL91" s="4"/>
      <c r="AM91" s="2"/>
      <c r="AN91" s="1"/>
      <c r="AO91" s="1"/>
      <c r="AP91" s="1"/>
      <c r="AQ91" s="1"/>
      <c r="AR91" s="1"/>
      <c r="AS91" s="1"/>
      <c r="AT91" s="1"/>
      <c r="AU91" s="4"/>
      <c r="AV91" s="2"/>
      <c r="AZ91" s="3"/>
      <c r="BG91" s="4"/>
      <c r="BH91" s="2"/>
      <c r="BI91" s="1"/>
      <c r="BP91" s="4"/>
      <c r="BQ91" s="2"/>
      <c r="BR91" s="9"/>
      <c r="BS91" s="9"/>
      <c r="BT91" s="9"/>
      <c r="BU91" s="9"/>
      <c r="BV91" s="9"/>
      <c r="BW91" s="9"/>
      <c r="BX91" s="9"/>
      <c r="BY91" s="4"/>
      <c r="BZ91" s="2"/>
    </row>
    <row r="92" spans="2:78" x14ac:dyDescent="0.35">
      <c r="B92" s="2"/>
      <c r="C92" s="4"/>
      <c r="D92" s="2"/>
      <c r="E92" s="2"/>
      <c r="F92" s="3"/>
      <c r="G92" s="4"/>
      <c r="H92" s="2"/>
      <c r="I92" s="9"/>
      <c r="J92" s="9">
        <f xml:space="preserve"> MAX(I92 - I91, 0)</f>
        <v>0</v>
      </c>
      <c r="K92" s="9"/>
      <c r="L92" s="9">
        <f xml:space="preserve"> MAX(K92 - K91, 0)</f>
        <v>0</v>
      </c>
      <c r="M92" s="9"/>
      <c r="N92" s="9">
        <f xml:space="preserve"> MAX(M92 - M91, 0)</f>
        <v>0</v>
      </c>
      <c r="O92" s="9"/>
      <c r="P92" s="9">
        <f xml:space="preserve"> MAX(O92 - O91, 0)</f>
        <v>0</v>
      </c>
      <c r="Q92" s="4"/>
      <c r="R92" s="2"/>
      <c r="S92" s="9"/>
      <c r="T92" s="9">
        <f xml:space="preserve"> MAX(S92 - S91, 0)</f>
        <v>0</v>
      </c>
      <c r="U92" s="9"/>
      <c r="V92" s="9">
        <f xml:space="preserve"> MAX(U92 - U91, 0)</f>
        <v>0</v>
      </c>
      <c r="W92" s="4"/>
      <c r="X92" s="2"/>
      <c r="Y92" s="9"/>
      <c r="Z92" s="9"/>
      <c r="AA92" s="9"/>
      <c r="AB92" s="9"/>
      <c r="AC92" s="9"/>
      <c r="AD92" s="9"/>
      <c r="AE92" s="4"/>
      <c r="AF92" s="7"/>
      <c r="AG92" s="6"/>
      <c r="AH92" s="6"/>
      <c r="AI92" s="5"/>
      <c r="AJ92" s="5"/>
      <c r="AK92" s="5"/>
      <c r="AL92" s="4"/>
      <c r="AM92" s="2"/>
      <c r="AN92" s="1"/>
      <c r="AO92" s="1"/>
      <c r="AP92" s="1"/>
      <c r="AQ92" s="1"/>
      <c r="AR92" s="1"/>
      <c r="AS92" s="1"/>
      <c r="AT92" s="1"/>
      <c r="AU92" s="4"/>
      <c r="AV92" s="2"/>
      <c r="AZ92" s="3"/>
      <c r="BG92" s="4"/>
      <c r="BH92" s="2"/>
      <c r="BI92" s="1"/>
      <c r="BP92" s="4"/>
      <c r="BQ92" s="2"/>
      <c r="BR92" s="9"/>
      <c r="BS92" s="9"/>
      <c r="BT92" s="9"/>
      <c r="BU92" s="9"/>
      <c r="BV92" s="9"/>
      <c r="BW92" s="9"/>
      <c r="BX92" s="9"/>
      <c r="BY92" s="4"/>
      <c r="BZ92" s="2"/>
    </row>
    <row r="93" spans="2:78" x14ac:dyDescent="0.35">
      <c r="B93" s="2"/>
      <c r="C93" s="4"/>
      <c r="D93" s="2"/>
      <c r="E93" s="2"/>
      <c r="F93" s="3"/>
      <c r="G93" s="4"/>
      <c r="H93" s="2"/>
      <c r="I93" s="9"/>
      <c r="J93" s="9">
        <f xml:space="preserve"> MAX(I93 - I92, 0)</f>
        <v>0</v>
      </c>
      <c r="K93" s="9"/>
      <c r="L93" s="9">
        <f xml:space="preserve"> MAX(K93 - K92, 0)</f>
        <v>0</v>
      </c>
      <c r="M93" s="9"/>
      <c r="N93" s="9">
        <f xml:space="preserve"> MAX(M93 - M92, 0)</f>
        <v>0</v>
      </c>
      <c r="O93" s="9"/>
      <c r="P93" s="9">
        <f xml:space="preserve"> MAX(O93 - O92, 0)</f>
        <v>0</v>
      </c>
      <c r="Q93" s="4"/>
      <c r="R93" s="2"/>
      <c r="S93" s="9"/>
      <c r="T93" s="9">
        <f xml:space="preserve"> MAX(S93 - S92, 0)</f>
        <v>0</v>
      </c>
      <c r="U93" s="9"/>
      <c r="V93" s="9">
        <f xml:space="preserve"> MAX(U93 - U92, 0)</f>
        <v>0</v>
      </c>
      <c r="W93" s="4"/>
      <c r="X93" s="2"/>
      <c r="Y93" s="9"/>
      <c r="Z93" s="9"/>
      <c r="AA93" s="9"/>
      <c r="AB93" s="9"/>
      <c r="AC93" s="9"/>
      <c r="AD93" s="9"/>
      <c r="AE93" s="4"/>
      <c r="AF93" s="7"/>
      <c r="AG93" s="6"/>
      <c r="AH93" s="6"/>
      <c r="AI93" s="6"/>
      <c r="AJ93" s="5"/>
      <c r="AK93" s="5"/>
      <c r="AL93" s="4"/>
      <c r="AM93" s="2"/>
      <c r="AN93" s="1"/>
      <c r="AO93" s="1"/>
      <c r="AP93" s="1"/>
      <c r="AQ93" s="1"/>
      <c r="AR93" s="1"/>
      <c r="AS93" s="1"/>
      <c r="AT93" s="1"/>
      <c r="AU93" s="4"/>
      <c r="AV93" s="2"/>
      <c r="AZ93" s="3"/>
      <c r="BG93" s="4"/>
      <c r="BH93" s="2"/>
      <c r="BI93" s="1"/>
      <c r="BP93" s="4"/>
      <c r="BQ93" s="2"/>
      <c r="BR93" s="9"/>
      <c r="BS93" s="9"/>
      <c r="BT93" s="9"/>
      <c r="BU93" s="9"/>
      <c r="BV93" s="9"/>
      <c r="BW93" s="9"/>
      <c r="BX93" s="9"/>
      <c r="BY93" s="4"/>
      <c r="BZ93" s="2"/>
    </row>
    <row r="94" spans="2:78" x14ac:dyDescent="0.35">
      <c r="B94" s="2"/>
      <c r="C94" s="4"/>
      <c r="D94" s="2"/>
      <c r="E94" s="2"/>
      <c r="F94" s="3"/>
      <c r="G94" s="4"/>
      <c r="H94" s="2"/>
      <c r="I94" s="9"/>
      <c r="J94" s="9">
        <f xml:space="preserve"> MAX(I94 - I93, 0)</f>
        <v>0</v>
      </c>
      <c r="K94" s="9"/>
      <c r="L94" s="9">
        <f xml:space="preserve"> MAX(K94 - K93, 0)</f>
        <v>0</v>
      </c>
      <c r="M94" s="9"/>
      <c r="N94" s="9">
        <f xml:space="preserve"> MAX(M94 - M93, 0)</f>
        <v>0</v>
      </c>
      <c r="O94" s="9"/>
      <c r="P94" s="9">
        <f xml:space="preserve"> MAX(O94 - O93, 0)</f>
        <v>0</v>
      </c>
      <c r="Q94" s="4"/>
      <c r="R94" s="2"/>
      <c r="S94" s="9"/>
      <c r="T94" s="9">
        <f xml:space="preserve"> MAX(S94 - S93, 0)</f>
        <v>0</v>
      </c>
      <c r="U94" s="9"/>
      <c r="V94" s="9">
        <f xml:space="preserve"> MAX(U94 - U93, 0)</f>
        <v>0</v>
      </c>
      <c r="W94" s="4"/>
      <c r="X94" s="2"/>
      <c r="Y94" s="9"/>
      <c r="Z94" s="9"/>
      <c r="AA94" s="9"/>
      <c r="AB94" s="9"/>
      <c r="AC94" s="9"/>
      <c r="AD94" s="9"/>
      <c r="AE94" s="4"/>
      <c r="AF94" s="7"/>
      <c r="AG94" s="6"/>
      <c r="AH94" s="6"/>
      <c r="AI94" s="6"/>
      <c r="AJ94" s="5"/>
      <c r="AK94" s="6"/>
      <c r="AL94" s="4"/>
      <c r="AM94" s="2"/>
      <c r="AN94" s="1"/>
      <c r="AO94" s="1"/>
      <c r="AP94" s="1"/>
      <c r="AQ94" s="1"/>
      <c r="AR94" s="1"/>
      <c r="AS94" s="1"/>
      <c r="AT94" s="1"/>
      <c r="AU94" s="4"/>
      <c r="AV94" s="2"/>
      <c r="AZ94" s="3"/>
      <c r="BG94" s="4"/>
      <c r="BH94" s="2"/>
      <c r="BI94" s="1"/>
      <c r="BP94" s="4"/>
      <c r="BQ94" s="2"/>
      <c r="BR94" s="9"/>
      <c r="BS94" s="9"/>
      <c r="BT94" s="9"/>
      <c r="BU94" s="9"/>
      <c r="BV94" s="9"/>
      <c r="BW94" s="9"/>
      <c r="BX94" s="9"/>
      <c r="BY94" s="4"/>
      <c r="BZ94" s="2"/>
    </row>
    <row r="95" spans="2:78" x14ac:dyDescent="0.35">
      <c r="B95" s="2"/>
      <c r="C95" s="4"/>
      <c r="D95" s="2"/>
      <c r="E95" s="2"/>
      <c r="F95" s="3"/>
      <c r="G95" s="4"/>
      <c r="H95" s="2"/>
      <c r="I95" s="9"/>
      <c r="J95" s="9">
        <f xml:space="preserve"> MAX(I95 - I94, 0)</f>
        <v>0</v>
      </c>
      <c r="K95" s="9"/>
      <c r="L95" s="9">
        <f xml:space="preserve"> MAX(K95 - K94, 0)</f>
        <v>0</v>
      </c>
      <c r="M95" s="9"/>
      <c r="N95" s="9">
        <f xml:space="preserve"> MAX(M95 - M94, 0)</f>
        <v>0</v>
      </c>
      <c r="O95" s="9"/>
      <c r="P95" s="9">
        <f xml:space="preserve"> MAX(O95 - O94, 0)</f>
        <v>0</v>
      </c>
      <c r="Q95" s="4"/>
      <c r="R95" s="2"/>
      <c r="S95" s="9"/>
      <c r="T95" s="9">
        <f xml:space="preserve"> MAX(S95 - S94, 0)</f>
        <v>0</v>
      </c>
      <c r="U95" s="9"/>
      <c r="V95" s="9">
        <f xml:space="preserve"> MAX(U95 - U94, 0)</f>
        <v>0</v>
      </c>
      <c r="W95" s="4"/>
      <c r="X95" s="2"/>
      <c r="Y95" s="9"/>
      <c r="Z95" s="9"/>
      <c r="AA95" s="9"/>
      <c r="AB95" s="9"/>
      <c r="AC95" s="9"/>
      <c r="AD95" s="9"/>
      <c r="AE95" s="4"/>
      <c r="AF95" s="7"/>
      <c r="AG95" s="6"/>
      <c r="AH95" s="6"/>
      <c r="AI95" s="5"/>
      <c r="AJ95" s="5"/>
      <c r="AK95" s="5"/>
      <c r="AL95" s="4"/>
      <c r="AM95" s="2"/>
      <c r="AN95" s="1"/>
      <c r="AO95" s="1"/>
      <c r="AP95" s="1"/>
      <c r="AQ95" s="1"/>
      <c r="AR95" s="1"/>
      <c r="AS95" s="1"/>
      <c r="AT95" s="1"/>
      <c r="AU95" s="4"/>
      <c r="AV95" s="2"/>
      <c r="AZ95" s="3"/>
      <c r="BG95" s="4"/>
      <c r="BH95" s="2"/>
      <c r="BI95" s="1"/>
      <c r="BP95" s="4"/>
      <c r="BQ95" s="2"/>
      <c r="BR95" s="9"/>
      <c r="BS95" s="9"/>
      <c r="BT95" s="9"/>
      <c r="BU95" s="9"/>
      <c r="BV95" s="9"/>
      <c r="BW95" s="9"/>
      <c r="BX95" s="9"/>
      <c r="BY95" s="4"/>
      <c r="BZ95" s="2"/>
    </row>
    <row r="96" spans="2:78" x14ac:dyDescent="0.35">
      <c r="B96" s="2"/>
      <c r="C96" s="4"/>
      <c r="D96" s="2"/>
      <c r="E96" s="2"/>
      <c r="F96" s="3"/>
      <c r="G96" s="4"/>
      <c r="H96" s="2"/>
      <c r="I96" s="9"/>
      <c r="J96" s="9">
        <f xml:space="preserve"> MAX(I96 - I95, 0)</f>
        <v>0</v>
      </c>
      <c r="K96" s="9"/>
      <c r="L96" s="9">
        <f xml:space="preserve"> MAX(K96 - K95, 0)</f>
        <v>0</v>
      </c>
      <c r="M96" s="9"/>
      <c r="N96" s="9">
        <f xml:space="preserve"> MAX(M96 - M95, 0)</f>
        <v>0</v>
      </c>
      <c r="O96" s="9"/>
      <c r="P96" s="9">
        <f xml:space="preserve"> MAX(O96 - O95, 0)</f>
        <v>0</v>
      </c>
      <c r="Q96" s="4"/>
      <c r="R96" s="2"/>
      <c r="S96" s="9"/>
      <c r="T96" s="9">
        <f xml:space="preserve"> MAX(S96 - S95, 0)</f>
        <v>0</v>
      </c>
      <c r="U96" s="9"/>
      <c r="V96" s="9">
        <f xml:space="preserve"> MAX(U96 - U95, 0)</f>
        <v>0</v>
      </c>
      <c r="W96" s="4"/>
      <c r="X96" s="2"/>
      <c r="Y96" s="9"/>
      <c r="Z96" s="9"/>
      <c r="AA96" s="9"/>
      <c r="AB96" s="9"/>
      <c r="AC96" s="9"/>
      <c r="AD96" s="9"/>
      <c r="AE96" s="4"/>
      <c r="AF96" s="7"/>
      <c r="AG96" s="6"/>
      <c r="AH96" s="6"/>
      <c r="AI96" s="6"/>
      <c r="AJ96" s="5"/>
      <c r="AK96" s="5"/>
      <c r="AL96" s="4"/>
      <c r="AM96" s="2"/>
      <c r="AN96" s="1"/>
      <c r="AO96" s="1"/>
      <c r="AP96" s="1"/>
      <c r="AQ96" s="1"/>
      <c r="AR96" s="1"/>
      <c r="AS96" s="1"/>
      <c r="AT96" s="1"/>
      <c r="AU96" s="4"/>
      <c r="AV96" s="2"/>
      <c r="AZ96" s="3"/>
      <c r="BG96" s="4"/>
      <c r="BH96" s="2"/>
      <c r="BI96" s="1"/>
      <c r="BP96" s="4"/>
      <c r="BQ96" s="2"/>
      <c r="BR96" s="9"/>
      <c r="BS96" s="9"/>
      <c r="BT96" s="9"/>
      <c r="BU96" s="9"/>
      <c r="BV96" s="9"/>
      <c r="BW96" s="9"/>
      <c r="BX96" s="9"/>
      <c r="BY96" s="4"/>
      <c r="BZ96" s="2"/>
    </row>
    <row r="97" spans="2:78" x14ac:dyDescent="0.35">
      <c r="B97" s="2"/>
      <c r="C97" s="4"/>
      <c r="D97" s="2"/>
      <c r="E97" s="2"/>
      <c r="F97" s="3"/>
      <c r="G97" s="4"/>
      <c r="H97" s="2"/>
      <c r="I97" s="9"/>
      <c r="J97" s="9">
        <f xml:space="preserve"> MAX(I97 - I96, 0)</f>
        <v>0</v>
      </c>
      <c r="K97" s="9"/>
      <c r="L97" s="9">
        <f xml:space="preserve"> MAX(K97 - K96, 0)</f>
        <v>0</v>
      </c>
      <c r="M97" s="9"/>
      <c r="N97" s="9">
        <f xml:space="preserve"> MAX(M97 - M96, 0)</f>
        <v>0</v>
      </c>
      <c r="O97" s="9"/>
      <c r="P97" s="9">
        <f xml:space="preserve"> MAX(O97 - O96, 0)</f>
        <v>0</v>
      </c>
      <c r="Q97" s="4"/>
      <c r="R97" s="2"/>
      <c r="S97" s="9"/>
      <c r="T97" s="9">
        <f xml:space="preserve"> MAX(S97 - S96, 0)</f>
        <v>0</v>
      </c>
      <c r="U97" s="9"/>
      <c r="V97" s="9">
        <f xml:space="preserve"> MAX(U97 - U96, 0)</f>
        <v>0</v>
      </c>
      <c r="W97" s="4"/>
      <c r="X97" s="2"/>
      <c r="Y97" s="9"/>
      <c r="Z97" s="9"/>
      <c r="AA97" s="9"/>
      <c r="AB97" s="9"/>
      <c r="AC97" s="9"/>
      <c r="AD97" s="9"/>
      <c r="AE97" s="4"/>
      <c r="AF97" s="7"/>
      <c r="AG97" s="6"/>
      <c r="AH97" s="6"/>
      <c r="AI97" s="5"/>
      <c r="AJ97" s="5"/>
      <c r="AK97" s="5"/>
      <c r="AL97" s="4"/>
      <c r="AM97" s="2"/>
      <c r="AN97" s="1"/>
      <c r="AO97" s="1"/>
      <c r="AP97" s="1"/>
      <c r="AQ97" s="1"/>
      <c r="AR97" s="1"/>
      <c r="AS97" s="1"/>
      <c r="AT97" s="1"/>
      <c r="AU97" s="4"/>
      <c r="AV97" s="2"/>
      <c r="AZ97" s="3"/>
      <c r="BG97" s="4"/>
      <c r="BH97" s="2"/>
      <c r="BI97" s="1"/>
      <c r="BP97" s="4"/>
      <c r="BQ97" s="2"/>
      <c r="BR97" s="9"/>
      <c r="BS97" s="9"/>
      <c r="BT97" s="9"/>
      <c r="BU97" s="9"/>
      <c r="BV97" s="9"/>
      <c r="BW97" s="9"/>
      <c r="BX97" s="9"/>
      <c r="BY97" s="4"/>
      <c r="BZ97" s="2"/>
    </row>
    <row r="98" spans="2:78" x14ac:dyDescent="0.35">
      <c r="B98" s="2"/>
      <c r="C98" s="4"/>
      <c r="D98" s="2"/>
      <c r="E98" s="2"/>
      <c r="F98" s="3"/>
      <c r="G98" s="4"/>
      <c r="H98" s="2"/>
      <c r="I98" s="9"/>
      <c r="J98" s="9">
        <f xml:space="preserve"> MAX(I98 - I97, 0)</f>
        <v>0</v>
      </c>
      <c r="K98" s="9"/>
      <c r="L98" s="9">
        <f xml:space="preserve"> MAX(K98 - K97, 0)</f>
        <v>0</v>
      </c>
      <c r="M98" s="9"/>
      <c r="N98" s="9">
        <f xml:space="preserve"> MAX(M98 - M97, 0)</f>
        <v>0</v>
      </c>
      <c r="O98" s="9"/>
      <c r="P98" s="9">
        <f xml:space="preserve"> MAX(O98 - O97, 0)</f>
        <v>0</v>
      </c>
      <c r="Q98" s="4"/>
      <c r="R98" s="2"/>
      <c r="S98" s="9"/>
      <c r="T98" s="9">
        <f xml:space="preserve"> MAX(S98 - S97, 0)</f>
        <v>0</v>
      </c>
      <c r="U98" s="9"/>
      <c r="V98" s="9">
        <f xml:space="preserve"> MAX(U98 - U97, 0)</f>
        <v>0</v>
      </c>
      <c r="W98" s="4"/>
      <c r="X98" s="2"/>
      <c r="Y98" s="9"/>
      <c r="Z98" s="9"/>
      <c r="AA98" s="9"/>
      <c r="AB98" s="9"/>
      <c r="AC98" s="9"/>
      <c r="AD98" s="9"/>
      <c r="AE98" s="4"/>
      <c r="AF98" s="7"/>
      <c r="AG98" s="6"/>
      <c r="AH98" s="6"/>
      <c r="AI98" s="5"/>
      <c r="AJ98" s="5"/>
      <c r="AK98" s="5"/>
      <c r="AL98" s="4"/>
      <c r="AM98" s="2"/>
      <c r="AN98" s="1"/>
      <c r="AO98" s="1"/>
      <c r="AP98" s="1"/>
      <c r="AQ98" s="1"/>
      <c r="AR98" s="1"/>
      <c r="AS98" s="1"/>
      <c r="AT98" s="1"/>
      <c r="AU98" s="4"/>
      <c r="AV98" s="2"/>
      <c r="AZ98" s="3"/>
      <c r="BG98" s="4"/>
      <c r="BH98" s="2"/>
      <c r="BI98" s="3"/>
      <c r="BP98" s="4"/>
      <c r="BQ98" s="2"/>
      <c r="BR98" s="9"/>
      <c r="BS98" s="9"/>
      <c r="BT98" s="9"/>
      <c r="BU98" s="9"/>
      <c r="BV98" s="9"/>
      <c r="BW98" s="9"/>
      <c r="BX98" s="9"/>
      <c r="BY98" s="4"/>
      <c r="BZ98" s="2"/>
    </row>
    <row r="99" spans="2:78" x14ac:dyDescent="0.35">
      <c r="B99" s="2"/>
      <c r="C99" s="4"/>
      <c r="D99" s="2"/>
      <c r="E99" s="2"/>
      <c r="F99" s="3"/>
      <c r="G99" s="4"/>
      <c r="H99" s="2"/>
      <c r="I99" s="9"/>
      <c r="J99" s="9">
        <f xml:space="preserve"> MAX(I99 - I98, 0)</f>
        <v>0</v>
      </c>
      <c r="K99" s="9"/>
      <c r="L99" s="9">
        <f xml:space="preserve"> MAX(K99 - K98, 0)</f>
        <v>0</v>
      </c>
      <c r="M99" s="9"/>
      <c r="N99" s="9">
        <f xml:space="preserve"> MAX(M99 - M98, 0)</f>
        <v>0</v>
      </c>
      <c r="O99" s="9"/>
      <c r="P99" s="9">
        <f xml:space="preserve"> MAX(O99 - O98, 0)</f>
        <v>0</v>
      </c>
      <c r="Q99" s="4"/>
      <c r="R99" s="2"/>
      <c r="S99" s="9"/>
      <c r="T99" s="9">
        <f xml:space="preserve"> MAX(S99 - S98, 0)</f>
        <v>0</v>
      </c>
      <c r="U99" s="9"/>
      <c r="V99" s="9">
        <f xml:space="preserve"> MAX(U99 - U98, 0)</f>
        <v>0</v>
      </c>
      <c r="W99" s="4"/>
      <c r="X99" s="2"/>
      <c r="Y99" s="9"/>
      <c r="Z99" s="9"/>
      <c r="AA99" s="9"/>
      <c r="AB99" s="9"/>
      <c r="AC99" s="9"/>
      <c r="AD99" s="9"/>
      <c r="AE99" s="4"/>
      <c r="AF99" s="7"/>
      <c r="AG99" s="6"/>
      <c r="AH99" s="6"/>
      <c r="AI99" s="6"/>
      <c r="AJ99" s="5"/>
      <c r="AK99" s="5"/>
      <c r="AL99" s="4"/>
      <c r="AM99" s="2"/>
      <c r="AN99" s="1"/>
      <c r="AO99" s="1"/>
      <c r="AP99" s="1"/>
      <c r="AQ99" s="1"/>
      <c r="AR99" s="1"/>
      <c r="AS99" s="1"/>
      <c r="AT99" s="1"/>
      <c r="AU99" s="4"/>
      <c r="AV99" s="2"/>
      <c r="AZ99" s="3"/>
      <c r="BG99" s="4"/>
      <c r="BH99" s="2"/>
      <c r="BI99" s="3"/>
      <c r="BP99" s="4"/>
      <c r="BQ99" s="2"/>
      <c r="BR99" s="9"/>
      <c r="BS99" s="9"/>
      <c r="BT99" s="9"/>
      <c r="BU99" s="9"/>
      <c r="BV99" s="9"/>
      <c r="BW99" s="9"/>
      <c r="BX99" s="9"/>
      <c r="BY99" s="4"/>
      <c r="BZ99" s="2"/>
    </row>
    <row r="100" spans="2:78" x14ac:dyDescent="0.35">
      <c r="B100" s="2"/>
      <c r="C100" s="4"/>
      <c r="D100" s="2"/>
      <c r="E100" s="2"/>
      <c r="F100" s="3"/>
      <c r="G100" s="4"/>
      <c r="H100" s="2"/>
      <c r="I100" s="9"/>
      <c r="J100" s="9">
        <f xml:space="preserve"> MAX(I100 - I99, 0)</f>
        <v>0</v>
      </c>
      <c r="K100" s="9"/>
      <c r="L100" s="9">
        <f xml:space="preserve"> MAX(K100 - K99, 0)</f>
        <v>0</v>
      </c>
      <c r="M100" s="9"/>
      <c r="N100" s="9">
        <f xml:space="preserve"> MAX(M100 - M99, 0)</f>
        <v>0</v>
      </c>
      <c r="O100" s="9"/>
      <c r="P100" s="9">
        <f xml:space="preserve"> MAX(O100 - O99, 0)</f>
        <v>0</v>
      </c>
      <c r="Q100" s="4"/>
      <c r="R100" s="2"/>
      <c r="S100" s="9"/>
      <c r="T100" s="9">
        <f xml:space="preserve"> MAX(S100 - S99, 0)</f>
        <v>0</v>
      </c>
      <c r="U100" s="9"/>
      <c r="V100" s="9">
        <f xml:space="preserve"> MAX(U100 - U99, 0)</f>
        <v>0</v>
      </c>
      <c r="W100" s="4"/>
      <c r="X100" s="2"/>
      <c r="Y100" s="9"/>
      <c r="Z100" s="9"/>
      <c r="AA100" s="9"/>
      <c r="AB100" s="9"/>
      <c r="AC100" s="9"/>
      <c r="AD100" s="9"/>
      <c r="AE100" s="4"/>
      <c r="AF100" s="7"/>
      <c r="AG100" s="6"/>
      <c r="AH100" s="6"/>
      <c r="AI100" s="5"/>
      <c r="AJ100" s="5"/>
      <c r="AK100" s="5"/>
      <c r="AL100" s="4"/>
      <c r="AM100" s="2"/>
      <c r="AN100" s="1"/>
      <c r="AO100" s="1"/>
      <c r="AP100" s="1"/>
      <c r="AQ100" s="1"/>
      <c r="AR100" s="1"/>
      <c r="AS100" s="1"/>
      <c r="AT100" s="1"/>
      <c r="AU100" s="4"/>
      <c r="AV100" s="2"/>
      <c r="AZ100" s="3"/>
      <c r="BG100" s="4"/>
      <c r="BH100" s="2"/>
      <c r="BI100" s="3"/>
      <c r="BP100" s="4"/>
      <c r="BQ100" s="2"/>
      <c r="BR100" s="9"/>
      <c r="BS100" s="9"/>
      <c r="BT100" s="9"/>
      <c r="BU100" s="9"/>
      <c r="BV100" s="9"/>
      <c r="BW100" s="9"/>
      <c r="BX100" s="9"/>
      <c r="BY100" s="4"/>
      <c r="BZ100" s="2"/>
    </row>
    <row r="101" spans="2:78" x14ac:dyDescent="0.35">
      <c r="B101" s="2"/>
      <c r="C101" s="4"/>
      <c r="D101" s="2"/>
      <c r="E101" s="2"/>
      <c r="F101" s="3"/>
      <c r="G101" s="4"/>
      <c r="H101" s="2"/>
      <c r="I101" s="9"/>
      <c r="J101" s="9">
        <f xml:space="preserve"> MAX(I101 - I100, 0)</f>
        <v>0</v>
      </c>
      <c r="K101" s="9"/>
      <c r="L101" s="9">
        <f xml:space="preserve"> MAX(K101 - K100, 0)</f>
        <v>0</v>
      </c>
      <c r="M101" s="9"/>
      <c r="N101" s="9">
        <f xml:space="preserve"> MAX(M101 - M100, 0)</f>
        <v>0</v>
      </c>
      <c r="O101" s="9"/>
      <c r="P101" s="9">
        <f xml:space="preserve"> MAX(O101 - O100, 0)</f>
        <v>0</v>
      </c>
      <c r="Q101" s="4"/>
      <c r="R101" s="2"/>
      <c r="S101" s="9"/>
      <c r="T101" s="9">
        <f xml:space="preserve"> MAX(S101 - S100, 0)</f>
        <v>0</v>
      </c>
      <c r="U101" s="9"/>
      <c r="V101" s="9">
        <f xml:space="preserve"> MAX(U101 - U100, 0)</f>
        <v>0</v>
      </c>
      <c r="W101" s="4"/>
      <c r="X101" s="2"/>
      <c r="Y101" s="9"/>
      <c r="Z101" s="9"/>
      <c r="AA101" s="9"/>
      <c r="AB101" s="9"/>
      <c r="AC101" s="9"/>
      <c r="AD101" s="9"/>
      <c r="AE101" s="4"/>
      <c r="AF101" s="7"/>
      <c r="AG101" s="6"/>
      <c r="AH101" s="6"/>
      <c r="AI101" s="5"/>
      <c r="AJ101" s="5"/>
      <c r="AK101" s="5"/>
      <c r="AL101" s="4"/>
      <c r="AM101" s="2"/>
      <c r="AN101" s="1"/>
      <c r="AO101" s="1"/>
      <c r="AP101" s="1"/>
      <c r="AQ101" s="1"/>
      <c r="AR101" s="1"/>
      <c r="AS101" s="1"/>
      <c r="AT101" s="1"/>
      <c r="AU101" s="4"/>
      <c r="AV101" s="2"/>
      <c r="AZ101" s="3"/>
      <c r="BG101" s="4"/>
      <c r="BH101" s="2"/>
      <c r="BI101" s="3"/>
      <c r="BP101" s="4"/>
      <c r="BQ101" s="2"/>
      <c r="BR101" s="9"/>
      <c r="BS101" s="9"/>
      <c r="BT101" s="9"/>
      <c r="BU101" s="9"/>
      <c r="BV101" s="9"/>
      <c r="BW101" s="9"/>
      <c r="BX101" s="9"/>
      <c r="BY101" s="4"/>
      <c r="BZ101" s="2"/>
    </row>
    <row r="102" spans="2:78" x14ac:dyDescent="0.35">
      <c r="B102" s="2"/>
      <c r="C102" s="4"/>
      <c r="D102" s="2"/>
      <c r="E102" s="2"/>
      <c r="F102" s="3"/>
      <c r="G102" s="4"/>
      <c r="H102" s="2"/>
      <c r="I102" s="9"/>
      <c r="J102" s="9">
        <f xml:space="preserve"> MAX(I102 - I101, 0)</f>
        <v>0</v>
      </c>
      <c r="K102" s="9"/>
      <c r="L102" s="9">
        <f xml:space="preserve"> MAX(K102 - K101, 0)</f>
        <v>0</v>
      </c>
      <c r="M102" s="9"/>
      <c r="N102" s="9">
        <f xml:space="preserve"> MAX(M102 - M101, 0)</f>
        <v>0</v>
      </c>
      <c r="O102" s="9"/>
      <c r="P102" s="9">
        <f xml:space="preserve"> MAX(O102 - O101, 0)</f>
        <v>0</v>
      </c>
      <c r="Q102" s="4"/>
      <c r="R102" s="2"/>
      <c r="S102" s="9"/>
      <c r="T102" s="9">
        <f xml:space="preserve"> MAX(S102 - S101, 0)</f>
        <v>0</v>
      </c>
      <c r="U102" s="9"/>
      <c r="V102" s="9">
        <f xml:space="preserve"> MAX(U102 - U101, 0)</f>
        <v>0</v>
      </c>
      <c r="W102" s="4"/>
      <c r="X102" s="2"/>
      <c r="Y102" s="9"/>
      <c r="Z102" s="9"/>
      <c r="AA102" s="9"/>
      <c r="AB102" s="9"/>
      <c r="AC102" s="9"/>
      <c r="AD102" s="9"/>
      <c r="AE102" s="4"/>
      <c r="AF102" s="7"/>
      <c r="AG102" s="6"/>
      <c r="AH102" s="6"/>
      <c r="AI102" s="6"/>
      <c r="AJ102" s="5"/>
      <c r="AK102" s="5"/>
      <c r="AL102" s="4"/>
      <c r="AM102" s="2"/>
      <c r="AN102" s="1"/>
      <c r="AO102" s="1"/>
      <c r="AP102" s="1"/>
      <c r="AQ102" s="1"/>
      <c r="AR102" s="1"/>
      <c r="AS102" s="1"/>
      <c r="AT102" s="1"/>
      <c r="AU102" s="4"/>
      <c r="AV102" s="2"/>
      <c r="AZ102" s="3"/>
      <c r="BG102" s="4"/>
      <c r="BH102" s="2"/>
      <c r="BI102" s="3"/>
      <c r="BP102" s="4"/>
      <c r="BQ102" s="2"/>
      <c r="BR102" s="9"/>
      <c r="BS102" s="9"/>
      <c r="BT102" s="9"/>
      <c r="BU102" s="9"/>
      <c r="BV102" s="9"/>
      <c r="BW102" s="9"/>
      <c r="BX102" s="9"/>
      <c r="BY102" s="4"/>
      <c r="BZ102" s="2"/>
    </row>
    <row r="103" spans="2:78" x14ac:dyDescent="0.35">
      <c r="B103" s="2"/>
      <c r="C103" s="4"/>
      <c r="D103" s="2"/>
      <c r="E103" s="2"/>
      <c r="F103" s="3"/>
      <c r="G103" s="4"/>
      <c r="H103" s="2"/>
      <c r="I103" s="9"/>
      <c r="J103" s="9">
        <f xml:space="preserve"> MAX(I103 - I102, 0)</f>
        <v>0</v>
      </c>
      <c r="K103" s="9"/>
      <c r="L103" s="9">
        <f xml:space="preserve"> MAX(K103 - K102, 0)</f>
        <v>0</v>
      </c>
      <c r="M103" s="9"/>
      <c r="N103" s="9">
        <f xml:space="preserve"> MAX(M103 - M102, 0)</f>
        <v>0</v>
      </c>
      <c r="O103" s="9"/>
      <c r="P103" s="9">
        <f xml:space="preserve"> MAX(O103 - O102, 0)</f>
        <v>0</v>
      </c>
      <c r="Q103" s="4"/>
      <c r="R103" s="2"/>
      <c r="S103" s="9"/>
      <c r="T103" s="9">
        <f xml:space="preserve"> MAX(S103 - S102, 0)</f>
        <v>0</v>
      </c>
      <c r="U103" s="9"/>
      <c r="V103" s="9">
        <f xml:space="preserve"> MAX(U103 - U102, 0)</f>
        <v>0</v>
      </c>
      <c r="W103" s="4"/>
      <c r="X103" s="2"/>
      <c r="Y103" s="9"/>
      <c r="Z103" s="9"/>
      <c r="AA103" s="9"/>
      <c r="AB103" s="9"/>
      <c r="AC103" s="9"/>
      <c r="AD103" s="9"/>
      <c r="AE103" s="4"/>
      <c r="AF103" s="7"/>
      <c r="AG103" s="6"/>
      <c r="AH103" s="6"/>
      <c r="AI103" s="6"/>
      <c r="AJ103" s="5"/>
      <c r="AK103" s="5"/>
      <c r="AL103" s="4"/>
      <c r="AM103" s="2"/>
      <c r="AN103" s="1"/>
      <c r="AO103" s="1"/>
      <c r="AP103" s="1"/>
      <c r="AQ103" s="1"/>
      <c r="AR103" s="1"/>
      <c r="AS103" s="1"/>
      <c r="AT103" s="1"/>
      <c r="AU103" s="4"/>
      <c r="AV103" s="2"/>
      <c r="AZ103" s="3"/>
      <c r="BG103" s="4"/>
      <c r="BH103" s="2"/>
      <c r="BI103" s="3"/>
      <c r="BP103" s="4"/>
      <c r="BQ103" s="2"/>
      <c r="BR103" s="9"/>
      <c r="BS103" s="9"/>
      <c r="BT103" s="9"/>
      <c r="BU103" s="9"/>
      <c r="BV103" s="9"/>
      <c r="BW103" s="9"/>
      <c r="BX103" s="9"/>
      <c r="BY103" s="4"/>
      <c r="BZ103" s="2"/>
    </row>
    <row r="104" spans="2:78" x14ac:dyDescent="0.35">
      <c r="B104" s="2"/>
      <c r="C104" s="4"/>
      <c r="D104" s="2"/>
      <c r="E104" s="2"/>
      <c r="F104" s="3"/>
      <c r="G104" s="4"/>
      <c r="H104" s="2"/>
      <c r="I104" s="9"/>
      <c r="J104" s="9">
        <f xml:space="preserve"> MAX(I104 - I103, 0)</f>
        <v>0</v>
      </c>
      <c r="K104" s="9"/>
      <c r="L104" s="9">
        <f xml:space="preserve"> MAX(K104 - K103, 0)</f>
        <v>0</v>
      </c>
      <c r="M104" s="9"/>
      <c r="N104" s="9">
        <f xml:space="preserve"> MAX(M104 - M103, 0)</f>
        <v>0</v>
      </c>
      <c r="O104" s="9"/>
      <c r="P104" s="9">
        <f xml:space="preserve"> MAX(O104 - O103, 0)</f>
        <v>0</v>
      </c>
      <c r="Q104" s="4"/>
      <c r="R104" s="2"/>
      <c r="S104" s="9"/>
      <c r="T104" s="9">
        <f xml:space="preserve"> MAX(S104 - S103, 0)</f>
        <v>0</v>
      </c>
      <c r="U104" s="9"/>
      <c r="V104" s="9">
        <f xml:space="preserve"> MAX(U104 - U103, 0)</f>
        <v>0</v>
      </c>
      <c r="W104" s="4"/>
      <c r="X104" s="2"/>
      <c r="Y104" s="9"/>
      <c r="Z104" s="9"/>
      <c r="AA104" s="9"/>
      <c r="AB104" s="9"/>
      <c r="AC104" s="9"/>
      <c r="AD104" s="9"/>
      <c r="AE104" s="4"/>
      <c r="AF104" s="7"/>
      <c r="AG104" s="6"/>
      <c r="AH104" s="6"/>
      <c r="AI104" s="6"/>
      <c r="AJ104" s="5"/>
      <c r="AK104" s="5"/>
      <c r="AL104" s="4"/>
      <c r="AM104" s="2"/>
      <c r="AN104" s="1"/>
      <c r="AO104" s="1"/>
      <c r="AP104" s="1"/>
      <c r="AQ104" s="1"/>
      <c r="AR104" s="1"/>
      <c r="AS104" s="1"/>
      <c r="AT104" s="1"/>
      <c r="AU104" s="4"/>
      <c r="AV104" s="2"/>
      <c r="AZ104" s="3"/>
      <c r="BG104" s="4"/>
      <c r="BH104" s="2"/>
      <c r="BI104" s="3"/>
      <c r="BP104" s="4"/>
      <c r="BQ104" s="2"/>
      <c r="BR104" s="9"/>
      <c r="BS104" s="9"/>
      <c r="BT104" s="9"/>
      <c r="BU104" s="9"/>
      <c r="BV104" s="9"/>
      <c r="BW104" s="9"/>
      <c r="BX104" s="9"/>
      <c r="BY104" s="4"/>
      <c r="BZ104" s="2"/>
    </row>
    <row r="105" spans="2:78" x14ac:dyDescent="0.35">
      <c r="B105" s="2"/>
      <c r="C105" s="4"/>
      <c r="D105" s="2"/>
      <c r="E105" s="2"/>
      <c r="F105" s="3"/>
      <c r="G105" s="4"/>
      <c r="H105" s="2"/>
      <c r="I105" s="9"/>
      <c r="J105" s="9">
        <f xml:space="preserve"> MAX(I105 - I104, 0)</f>
        <v>0</v>
      </c>
      <c r="K105" s="9"/>
      <c r="L105" s="9">
        <f xml:space="preserve"> MAX(K105 - K104, 0)</f>
        <v>0</v>
      </c>
      <c r="M105" s="9"/>
      <c r="N105" s="9">
        <f xml:space="preserve"> MAX(M105 - M104, 0)</f>
        <v>0</v>
      </c>
      <c r="O105" s="9"/>
      <c r="P105" s="9">
        <f xml:space="preserve"> MAX(O105 - O104, 0)</f>
        <v>0</v>
      </c>
      <c r="Q105" s="4"/>
      <c r="R105" s="2"/>
      <c r="S105" s="9"/>
      <c r="T105" s="9">
        <f xml:space="preserve"> MAX(S105 - S104, 0)</f>
        <v>0</v>
      </c>
      <c r="U105" s="9"/>
      <c r="V105" s="9">
        <f xml:space="preserve"> MAX(U105 - U104, 0)</f>
        <v>0</v>
      </c>
      <c r="W105" s="4"/>
      <c r="X105" s="2"/>
      <c r="Y105" s="9"/>
      <c r="Z105" s="9"/>
      <c r="AA105" s="9"/>
      <c r="AB105" s="9"/>
      <c r="AC105" s="9"/>
      <c r="AD105" s="9"/>
      <c r="AE105" s="4"/>
      <c r="AF105" s="7"/>
      <c r="AG105" s="6"/>
      <c r="AH105" s="6"/>
      <c r="AI105" s="5"/>
      <c r="AJ105" s="5"/>
      <c r="AK105" s="5"/>
      <c r="AL105" s="4"/>
      <c r="AM105" s="2"/>
      <c r="AN105" s="1"/>
      <c r="AO105" s="1"/>
      <c r="AP105" s="1"/>
      <c r="AQ105" s="1"/>
      <c r="AR105" s="1"/>
      <c r="AS105" s="1"/>
      <c r="AT105" s="1"/>
      <c r="AU105" s="4"/>
      <c r="AV105" s="2"/>
      <c r="AZ105" s="3"/>
      <c r="BG105" s="4"/>
      <c r="BH105" s="2"/>
      <c r="BI105" s="3"/>
      <c r="BP105" s="4"/>
      <c r="BQ105" s="2"/>
      <c r="BR105" s="9"/>
      <c r="BS105" s="9"/>
      <c r="BT105" s="9"/>
      <c r="BU105" s="9"/>
      <c r="BV105" s="9"/>
      <c r="BW105" s="9"/>
      <c r="BX105" s="9"/>
      <c r="BY105" s="4"/>
      <c r="BZ105" s="2"/>
    </row>
    <row r="106" spans="2:78" x14ac:dyDescent="0.35">
      <c r="B106" s="2"/>
      <c r="C106" s="4"/>
      <c r="D106" s="2"/>
      <c r="E106" s="2"/>
      <c r="F106" s="3"/>
      <c r="G106" s="4"/>
      <c r="H106" s="2"/>
      <c r="I106" s="9"/>
      <c r="J106" s="9">
        <f xml:space="preserve"> MAX(I106 - I105, 0)</f>
        <v>0</v>
      </c>
      <c r="K106" s="9"/>
      <c r="L106" s="9">
        <f xml:space="preserve"> MAX(K106 - K105, 0)</f>
        <v>0</v>
      </c>
      <c r="M106" s="9"/>
      <c r="N106" s="9">
        <f xml:space="preserve"> MAX(M106 - M105, 0)</f>
        <v>0</v>
      </c>
      <c r="O106" s="9"/>
      <c r="P106" s="9">
        <f xml:space="preserve"> MAX(O106 - O105, 0)</f>
        <v>0</v>
      </c>
      <c r="Q106" s="4"/>
      <c r="R106" s="2"/>
      <c r="S106" s="9"/>
      <c r="T106" s="9">
        <f xml:space="preserve"> MAX(S106 - S105, 0)</f>
        <v>0</v>
      </c>
      <c r="U106" s="9"/>
      <c r="V106" s="9">
        <f xml:space="preserve"> MAX(U106 - U105, 0)</f>
        <v>0</v>
      </c>
      <c r="W106" s="4"/>
      <c r="X106" s="2"/>
      <c r="Y106" s="9"/>
      <c r="Z106" s="9"/>
      <c r="AA106" s="9"/>
      <c r="AB106" s="9"/>
      <c r="AC106" s="9"/>
      <c r="AD106" s="9"/>
      <c r="AE106" s="4"/>
      <c r="AF106" s="7"/>
      <c r="AG106" s="6"/>
      <c r="AH106" s="6"/>
      <c r="AI106" s="5"/>
      <c r="AJ106" s="5"/>
      <c r="AK106" s="5"/>
      <c r="AL106" s="4"/>
      <c r="AM106" s="2"/>
      <c r="AN106" s="1"/>
      <c r="AO106" s="1"/>
      <c r="AP106" s="1"/>
      <c r="AQ106" s="1"/>
      <c r="AR106" s="1"/>
      <c r="AS106" s="1"/>
      <c r="AT106" s="1"/>
      <c r="AU106" s="4"/>
      <c r="AV106" s="2"/>
      <c r="AZ106" s="3"/>
      <c r="BG106" s="4"/>
      <c r="BH106" s="2"/>
      <c r="BI106" s="3"/>
      <c r="BP106" s="4"/>
      <c r="BQ106" s="2"/>
      <c r="BR106" s="9"/>
      <c r="BS106" s="9"/>
      <c r="BT106" s="9"/>
      <c r="BU106" s="9"/>
      <c r="BV106" s="9"/>
      <c r="BW106" s="9"/>
      <c r="BX106" s="9"/>
      <c r="BY106" s="4"/>
      <c r="BZ106" s="2"/>
    </row>
    <row r="107" spans="2:78" x14ac:dyDescent="0.35">
      <c r="B107" s="2"/>
      <c r="C107" s="4"/>
      <c r="D107" s="2"/>
      <c r="E107" s="2"/>
      <c r="F107" s="3"/>
      <c r="G107" s="4"/>
      <c r="H107" s="2"/>
      <c r="I107" s="9"/>
      <c r="J107" s="9">
        <f xml:space="preserve"> MAX(I107 - I106, 0)</f>
        <v>0</v>
      </c>
      <c r="K107" s="9"/>
      <c r="L107" s="9">
        <f xml:space="preserve"> MAX(K107 - K106, 0)</f>
        <v>0</v>
      </c>
      <c r="M107" s="9"/>
      <c r="N107" s="9">
        <f xml:space="preserve"> MAX(M107 - M106, 0)</f>
        <v>0</v>
      </c>
      <c r="O107" s="9"/>
      <c r="P107" s="9">
        <f xml:space="preserve"> MAX(O107 - O106, 0)</f>
        <v>0</v>
      </c>
      <c r="Q107" s="4"/>
      <c r="R107" s="2"/>
      <c r="S107" s="9"/>
      <c r="T107" s="9">
        <f xml:space="preserve"> MAX(S107 - S106, 0)</f>
        <v>0</v>
      </c>
      <c r="U107" s="9"/>
      <c r="V107" s="9">
        <f xml:space="preserve"> MAX(U107 - U106, 0)</f>
        <v>0</v>
      </c>
      <c r="W107" s="4"/>
      <c r="X107" s="2"/>
      <c r="Y107" s="9"/>
      <c r="Z107" s="9"/>
      <c r="AA107" s="9"/>
      <c r="AB107" s="9"/>
      <c r="AC107" s="9"/>
      <c r="AD107" s="9"/>
      <c r="AE107" s="4"/>
      <c r="AF107" s="7"/>
      <c r="AG107" s="6"/>
      <c r="AH107" s="6"/>
      <c r="AI107" s="5"/>
      <c r="AJ107" s="5"/>
      <c r="AK107" s="5"/>
      <c r="AL107" s="4"/>
      <c r="AM107" s="2"/>
      <c r="AN107" s="1"/>
      <c r="AO107" s="1"/>
      <c r="AP107" s="1"/>
      <c r="AQ107" s="1"/>
      <c r="AR107" s="1"/>
      <c r="AS107" s="1"/>
      <c r="AT107" s="1"/>
      <c r="AU107" s="4"/>
      <c r="AV107" s="2"/>
      <c r="AZ107" s="3"/>
      <c r="BG107" s="4"/>
      <c r="BH107" s="2"/>
      <c r="BI107" s="3"/>
      <c r="BP107" s="4"/>
      <c r="BQ107" s="2"/>
      <c r="BR107" s="9"/>
      <c r="BS107" s="9"/>
      <c r="BT107" s="9"/>
      <c r="BU107" s="9"/>
      <c r="BV107" s="9"/>
      <c r="BW107" s="9"/>
      <c r="BX107" s="9"/>
      <c r="BY107" s="4"/>
      <c r="BZ107" s="2"/>
    </row>
    <row r="108" spans="2:78" x14ac:dyDescent="0.35">
      <c r="B108" s="2"/>
      <c r="C108" s="4"/>
      <c r="D108" s="2"/>
      <c r="E108" s="2"/>
      <c r="F108" s="3"/>
      <c r="G108" s="4"/>
      <c r="H108" s="2"/>
      <c r="I108" s="9"/>
      <c r="J108" s="9">
        <f xml:space="preserve"> MAX(I108 - I107, 0)</f>
        <v>0</v>
      </c>
      <c r="K108" s="9"/>
      <c r="L108" s="9">
        <f xml:space="preserve"> MAX(K108 - K107, 0)</f>
        <v>0</v>
      </c>
      <c r="M108" s="9"/>
      <c r="N108" s="9">
        <f xml:space="preserve"> MAX(M108 - M107, 0)</f>
        <v>0</v>
      </c>
      <c r="O108" s="9"/>
      <c r="P108" s="9">
        <f xml:space="preserve"> MAX(O108 - O107, 0)</f>
        <v>0</v>
      </c>
      <c r="Q108" s="4"/>
      <c r="R108" s="2"/>
      <c r="S108" s="9"/>
      <c r="T108" s="9">
        <f xml:space="preserve"> MAX(S108 - S107, 0)</f>
        <v>0</v>
      </c>
      <c r="U108" s="9"/>
      <c r="V108" s="9">
        <f xml:space="preserve"> MAX(U108 - U107, 0)</f>
        <v>0</v>
      </c>
      <c r="W108" s="4"/>
      <c r="X108" s="2"/>
      <c r="Y108" s="9"/>
      <c r="Z108" s="9"/>
      <c r="AA108" s="9"/>
      <c r="AB108" s="9"/>
      <c r="AC108" s="9"/>
      <c r="AD108" s="9"/>
      <c r="AE108" s="4"/>
      <c r="AF108" s="7"/>
      <c r="AG108" s="6"/>
      <c r="AH108" s="6"/>
      <c r="AI108" s="5"/>
      <c r="AJ108" s="5"/>
      <c r="AK108" s="5"/>
      <c r="AL108" s="4"/>
      <c r="AM108" s="2"/>
      <c r="AN108" s="1"/>
      <c r="AO108" s="1"/>
      <c r="AP108" s="1"/>
      <c r="AQ108" s="1"/>
      <c r="AR108" s="1"/>
      <c r="AS108" s="1"/>
      <c r="AT108" s="1"/>
      <c r="AU108" s="4"/>
      <c r="AV108" s="2"/>
      <c r="AZ108" s="3"/>
      <c r="BG108" s="4"/>
      <c r="BH108" s="2"/>
      <c r="BI108" s="3"/>
      <c r="BP108" s="4"/>
      <c r="BQ108" s="2"/>
      <c r="BR108" s="9"/>
      <c r="BS108" s="9"/>
      <c r="BT108" s="9"/>
      <c r="BU108" s="9"/>
      <c r="BV108" s="9"/>
      <c r="BW108" s="9"/>
      <c r="BX108" s="9"/>
      <c r="BY108" s="4"/>
      <c r="BZ108" s="2"/>
    </row>
    <row r="109" spans="2:78" x14ac:dyDescent="0.35">
      <c r="B109" s="2"/>
      <c r="C109" s="4"/>
      <c r="D109" s="2"/>
      <c r="E109" s="2"/>
      <c r="F109" s="3"/>
      <c r="G109" s="4"/>
      <c r="H109" s="2"/>
      <c r="I109" s="9"/>
      <c r="J109" s="9">
        <f xml:space="preserve"> MAX(I109 - I108, 0)</f>
        <v>0</v>
      </c>
      <c r="K109" s="9"/>
      <c r="L109" s="9">
        <f xml:space="preserve"> MAX(K109 - K108, 0)</f>
        <v>0</v>
      </c>
      <c r="M109" s="9"/>
      <c r="N109" s="9">
        <f xml:space="preserve"> MAX(M109 - M108, 0)</f>
        <v>0</v>
      </c>
      <c r="O109" s="9"/>
      <c r="P109" s="9">
        <f xml:space="preserve"> MAX(O109 - O108, 0)</f>
        <v>0</v>
      </c>
      <c r="Q109" s="4"/>
      <c r="R109" s="2"/>
      <c r="S109" s="9"/>
      <c r="T109" s="9">
        <f xml:space="preserve"> MAX(S109 - S108, 0)</f>
        <v>0</v>
      </c>
      <c r="U109" s="9"/>
      <c r="V109" s="9">
        <f xml:space="preserve"> MAX(U109 - U108, 0)</f>
        <v>0</v>
      </c>
      <c r="W109" s="4"/>
      <c r="X109" s="2"/>
      <c r="Y109" s="9"/>
      <c r="Z109" s="9"/>
      <c r="AA109" s="9"/>
      <c r="AB109" s="9"/>
      <c r="AC109" s="9"/>
      <c r="AD109" s="9"/>
      <c r="AE109" s="4"/>
      <c r="AF109" s="7"/>
      <c r="AG109" s="6"/>
      <c r="AH109" s="6"/>
      <c r="AI109" s="6"/>
      <c r="AJ109" s="5"/>
      <c r="AK109" s="5"/>
      <c r="AL109" s="4"/>
      <c r="AM109" s="2"/>
      <c r="AN109" s="1"/>
      <c r="AO109" s="1"/>
      <c r="AP109" s="1"/>
      <c r="AQ109" s="1"/>
      <c r="AR109" s="1"/>
      <c r="AS109" s="1"/>
      <c r="AT109" s="1"/>
      <c r="AU109" s="4"/>
      <c r="AV109" s="2"/>
      <c r="AZ109" s="3"/>
      <c r="BG109" s="4"/>
      <c r="BH109" s="2"/>
      <c r="BI109" s="3"/>
      <c r="BP109" s="4"/>
      <c r="BQ109" s="2"/>
      <c r="BR109" s="9"/>
      <c r="BS109" s="9"/>
      <c r="BT109" s="9"/>
      <c r="BU109" s="9"/>
      <c r="BV109" s="9"/>
      <c r="BW109" s="9"/>
      <c r="BX109" s="9"/>
      <c r="BY109" s="4"/>
      <c r="BZ109" s="2"/>
    </row>
    <row r="110" spans="2:78" x14ac:dyDescent="0.35">
      <c r="B110" s="2"/>
      <c r="C110" s="4"/>
      <c r="D110" s="2"/>
      <c r="E110" s="2"/>
      <c r="F110" s="3"/>
      <c r="G110" s="4"/>
      <c r="H110" s="2"/>
      <c r="I110" s="9"/>
      <c r="J110" s="9">
        <f xml:space="preserve"> MAX(I110 - I109, 0)</f>
        <v>0</v>
      </c>
      <c r="K110" s="9"/>
      <c r="L110" s="9">
        <f xml:space="preserve"> MAX(K110 - K109, 0)</f>
        <v>0</v>
      </c>
      <c r="M110" s="9"/>
      <c r="N110" s="9">
        <f xml:space="preserve"> MAX(M110 - M109, 0)</f>
        <v>0</v>
      </c>
      <c r="O110" s="9"/>
      <c r="P110" s="9">
        <f xml:space="preserve"> MAX(O110 - O109, 0)</f>
        <v>0</v>
      </c>
      <c r="Q110" s="4"/>
      <c r="R110" s="2"/>
      <c r="S110" s="9"/>
      <c r="T110" s="9">
        <f xml:space="preserve"> MAX(S110 - S109, 0)</f>
        <v>0</v>
      </c>
      <c r="U110" s="9"/>
      <c r="V110" s="9">
        <f xml:space="preserve"> MAX(U110 - U109, 0)</f>
        <v>0</v>
      </c>
      <c r="W110" s="4"/>
      <c r="X110" s="2"/>
      <c r="Y110" s="9"/>
      <c r="Z110" s="9"/>
      <c r="AA110" s="9"/>
      <c r="AB110" s="9"/>
      <c r="AC110" s="9"/>
      <c r="AD110" s="9"/>
      <c r="AE110" s="4"/>
      <c r="AF110" s="7"/>
      <c r="AG110" s="6"/>
      <c r="AH110" s="6"/>
      <c r="AI110" s="6"/>
      <c r="AJ110" s="5"/>
      <c r="AK110" s="5"/>
      <c r="AL110" s="4"/>
      <c r="AM110" s="2"/>
      <c r="AN110" s="1"/>
      <c r="AO110" s="1"/>
      <c r="AP110" s="1"/>
      <c r="AQ110" s="1"/>
      <c r="AR110" s="1"/>
      <c r="AS110" s="1"/>
      <c r="AT110" s="1"/>
      <c r="AU110" s="4"/>
      <c r="AV110" s="2"/>
      <c r="AZ110" s="3"/>
      <c r="BG110" s="4"/>
      <c r="BH110" s="2"/>
      <c r="BI110" s="3"/>
      <c r="BP110" s="4"/>
      <c r="BQ110" s="2"/>
      <c r="BR110" s="9"/>
      <c r="BS110" s="9"/>
      <c r="BT110" s="9"/>
      <c r="BU110" s="9"/>
      <c r="BV110" s="9"/>
      <c r="BW110" s="9"/>
      <c r="BX110" s="9"/>
      <c r="BY110" s="4"/>
      <c r="BZ110" s="2"/>
    </row>
    <row r="111" spans="2:78" x14ac:dyDescent="0.35">
      <c r="B111" s="2"/>
      <c r="C111" s="4"/>
      <c r="D111" s="2"/>
      <c r="E111" s="2"/>
      <c r="F111" s="3"/>
      <c r="G111" s="4"/>
      <c r="H111" s="2"/>
      <c r="I111" s="9"/>
      <c r="J111" s="9">
        <f xml:space="preserve"> MAX(I111 - I110, 0)</f>
        <v>0</v>
      </c>
      <c r="K111" s="9"/>
      <c r="L111" s="9">
        <f xml:space="preserve"> MAX(K111 - K110, 0)</f>
        <v>0</v>
      </c>
      <c r="M111" s="9"/>
      <c r="N111" s="9">
        <f xml:space="preserve"> MAX(M111 - M110, 0)</f>
        <v>0</v>
      </c>
      <c r="O111" s="9"/>
      <c r="P111" s="9">
        <f xml:space="preserve"> MAX(O111 - O110, 0)</f>
        <v>0</v>
      </c>
      <c r="Q111" s="4"/>
      <c r="R111" s="2"/>
      <c r="S111" s="9"/>
      <c r="T111" s="9">
        <f xml:space="preserve"> MAX(S111 - S110, 0)</f>
        <v>0</v>
      </c>
      <c r="U111" s="9"/>
      <c r="V111" s="9">
        <f xml:space="preserve"> MAX(U111 - U110, 0)</f>
        <v>0</v>
      </c>
      <c r="W111" s="4"/>
      <c r="X111" s="2"/>
      <c r="Y111" s="9"/>
      <c r="Z111" s="9"/>
      <c r="AA111" s="9"/>
      <c r="AB111" s="9"/>
      <c r="AC111" s="9"/>
      <c r="AD111" s="9"/>
      <c r="AE111" s="4"/>
      <c r="AF111" s="7"/>
      <c r="AG111" s="6"/>
      <c r="AH111" s="6"/>
      <c r="AI111" s="6"/>
      <c r="AJ111" s="5"/>
      <c r="AK111" s="5"/>
      <c r="AL111" s="4"/>
      <c r="AM111" s="2"/>
      <c r="AN111" s="1"/>
      <c r="AO111" s="1"/>
      <c r="AP111" s="1"/>
      <c r="AQ111" s="1"/>
      <c r="AR111" s="1"/>
      <c r="AS111" s="1"/>
      <c r="AT111" s="1"/>
      <c r="AU111" s="4"/>
      <c r="AV111" s="2"/>
      <c r="AZ111" s="3"/>
      <c r="BG111" s="4"/>
      <c r="BH111" s="2"/>
      <c r="BI111" s="3"/>
      <c r="BP111" s="4"/>
      <c r="BQ111" s="2"/>
      <c r="BR111" s="9"/>
      <c r="BS111" s="9"/>
      <c r="BT111" s="9"/>
      <c r="BU111" s="9"/>
      <c r="BV111" s="9"/>
      <c r="BW111" s="9"/>
      <c r="BX111" s="9"/>
      <c r="BY111" s="4"/>
      <c r="BZ111" s="2"/>
    </row>
    <row r="112" spans="2:78" x14ac:dyDescent="0.35">
      <c r="B112" s="2"/>
      <c r="C112" s="4"/>
      <c r="D112" s="2"/>
      <c r="E112" s="2"/>
      <c r="F112" s="3"/>
      <c r="G112" s="4"/>
      <c r="H112" s="2"/>
      <c r="I112" s="9"/>
      <c r="J112" s="9">
        <f xml:space="preserve"> MAX(I112 - I111, 0)</f>
        <v>0</v>
      </c>
      <c r="K112" s="9"/>
      <c r="L112" s="9">
        <f xml:space="preserve"> MAX(K112 - K111, 0)</f>
        <v>0</v>
      </c>
      <c r="M112" s="9"/>
      <c r="N112" s="9">
        <f xml:space="preserve"> MAX(M112 - M111, 0)</f>
        <v>0</v>
      </c>
      <c r="O112" s="9"/>
      <c r="P112" s="9">
        <f xml:space="preserve"> MAX(O112 - O111, 0)</f>
        <v>0</v>
      </c>
      <c r="Q112" s="4"/>
      <c r="R112" s="2"/>
      <c r="S112" s="9"/>
      <c r="T112" s="9">
        <f xml:space="preserve"> MAX(S112 - S111, 0)</f>
        <v>0</v>
      </c>
      <c r="U112" s="9"/>
      <c r="V112" s="9">
        <f xml:space="preserve"> MAX(U112 - U111, 0)</f>
        <v>0</v>
      </c>
      <c r="W112" s="4"/>
      <c r="X112" s="2"/>
      <c r="Y112" s="9"/>
      <c r="Z112" s="9"/>
      <c r="AA112" s="9"/>
      <c r="AB112" s="9"/>
      <c r="AC112" s="9"/>
      <c r="AD112" s="9"/>
      <c r="AE112" s="4"/>
      <c r="AF112" s="7"/>
      <c r="AG112" s="6"/>
      <c r="AH112" s="6"/>
      <c r="AI112" s="6"/>
      <c r="AJ112" s="5"/>
      <c r="AK112" s="5"/>
      <c r="AL112" s="4"/>
      <c r="AM112" s="2"/>
      <c r="AN112" s="1"/>
      <c r="AO112" s="1"/>
      <c r="AP112" s="1"/>
      <c r="AQ112" s="1"/>
      <c r="AR112" s="1"/>
      <c r="AS112" s="1"/>
      <c r="AT112" s="1"/>
      <c r="AU112" s="4"/>
      <c r="AV112" s="2"/>
      <c r="AZ112" s="3"/>
      <c r="BG112" s="4"/>
      <c r="BH112" s="2"/>
      <c r="BI112" s="3"/>
      <c r="BP112" s="4"/>
      <c r="BQ112" s="2"/>
      <c r="BR112" s="9"/>
      <c r="BS112" s="9"/>
      <c r="BT112" s="9"/>
      <c r="BU112" s="9"/>
      <c r="BV112" s="9"/>
      <c r="BW112" s="9"/>
      <c r="BX112" s="9"/>
      <c r="BY112" s="4"/>
      <c r="BZ112" s="2"/>
    </row>
    <row r="113" spans="2:78" x14ac:dyDescent="0.35">
      <c r="B113" s="2"/>
      <c r="C113" s="4"/>
      <c r="D113" s="2"/>
      <c r="E113" s="2"/>
      <c r="F113" s="3"/>
      <c r="G113" s="4"/>
      <c r="H113" s="2"/>
      <c r="I113" s="9"/>
      <c r="J113" s="9">
        <f xml:space="preserve"> MAX(I113 - I112, 0)</f>
        <v>0</v>
      </c>
      <c r="K113" s="9"/>
      <c r="L113" s="9">
        <f xml:space="preserve"> MAX(K113 - K112, 0)</f>
        <v>0</v>
      </c>
      <c r="M113" s="9"/>
      <c r="N113" s="9">
        <f xml:space="preserve"> MAX(M113 - M112, 0)</f>
        <v>0</v>
      </c>
      <c r="O113" s="9"/>
      <c r="P113" s="9">
        <f xml:space="preserve"> MAX(O113 - O112, 0)</f>
        <v>0</v>
      </c>
      <c r="Q113" s="4"/>
      <c r="R113" s="2"/>
      <c r="S113" s="9"/>
      <c r="T113" s="9">
        <f xml:space="preserve"> MAX(S113 - S112, 0)</f>
        <v>0</v>
      </c>
      <c r="U113" s="9"/>
      <c r="V113" s="9">
        <f xml:space="preserve"> MAX(U113 - U112, 0)</f>
        <v>0</v>
      </c>
      <c r="W113" s="4"/>
      <c r="X113" s="2"/>
      <c r="Y113" s="9"/>
      <c r="Z113" s="9"/>
      <c r="AA113" s="9"/>
      <c r="AB113" s="9"/>
      <c r="AC113" s="9"/>
      <c r="AD113" s="9"/>
      <c r="AE113" s="4"/>
      <c r="AF113" s="7"/>
      <c r="AG113" s="6"/>
      <c r="AH113" s="6"/>
      <c r="AI113" s="5"/>
      <c r="AJ113" s="5"/>
      <c r="AK113" s="5"/>
      <c r="AL113" s="4"/>
      <c r="AM113" s="2"/>
      <c r="AN113" s="1"/>
      <c r="AO113" s="1"/>
      <c r="AP113" s="1"/>
      <c r="AQ113" s="1"/>
      <c r="AR113" s="1"/>
      <c r="AS113" s="1"/>
      <c r="AT113" s="1"/>
      <c r="AU113" s="4"/>
      <c r="AV113" s="2"/>
      <c r="AZ113" s="3"/>
      <c r="BG113" s="4"/>
      <c r="BH113" s="2"/>
      <c r="BI113" s="3"/>
      <c r="BP113" s="4"/>
      <c r="BQ113" s="2"/>
      <c r="BR113" s="9"/>
      <c r="BS113" s="9"/>
      <c r="BT113" s="9"/>
      <c r="BU113" s="9"/>
      <c r="BV113" s="9"/>
      <c r="BW113" s="9"/>
      <c r="BX113" s="9"/>
      <c r="BY113" s="4"/>
      <c r="BZ113" s="2"/>
    </row>
    <row r="114" spans="2:78" x14ac:dyDescent="0.35">
      <c r="B114" s="2"/>
      <c r="C114" s="4"/>
      <c r="D114" s="2"/>
      <c r="E114" s="2"/>
      <c r="F114" s="3"/>
      <c r="G114" s="4"/>
      <c r="H114" s="2"/>
      <c r="I114" s="9"/>
      <c r="J114" s="9">
        <f xml:space="preserve"> MAX(I114 - I113, 0)</f>
        <v>0</v>
      </c>
      <c r="K114" s="9"/>
      <c r="L114" s="9">
        <f xml:space="preserve"> MAX(K114 - K113, 0)</f>
        <v>0</v>
      </c>
      <c r="M114" s="9"/>
      <c r="N114" s="9">
        <f xml:space="preserve"> MAX(M114 - M113, 0)</f>
        <v>0</v>
      </c>
      <c r="O114" s="9"/>
      <c r="P114" s="9">
        <f xml:space="preserve"> MAX(O114 - O113, 0)</f>
        <v>0</v>
      </c>
      <c r="Q114" s="4"/>
      <c r="R114" s="2"/>
      <c r="S114" s="9"/>
      <c r="T114" s="9">
        <f xml:space="preserve"> MAX(S114 - S113, 0)</f>
        <v>0</v>
      </c>
      <c r="U114" s="9"/>
      <c r="V114" s="9">
        <f xml:space="preserve"> MAX(U114 - U113, 0)</f>
        <v>0</v>
      </c>
      <c r="W114" s="4"/>
      <c r="X114" s="2"/>
      <c r="Y114" s="9"/>
      <c r="Z114" s="9"/>
      <c r="AA114" s="9"/>
      <c r="AB114" s="9"/>
      <c r="AC114" s="9"/>
      <c r="AD114" s="9"/>
      <c r="AE114" s="4"/>
      <c r="AF114" s="7"/>
      <c r="AG114" s="6"/>
      <c r="AH114" s="6"/>
      <c r="AI114" s="5"/>
      <c r="AJ114" s="5"/>
      <c r="AK114" s="5"/>
      <c r="AL114" s="4"/>
      <c r="AM114" s="2"/>
      <c r="AN114" s="1"/>
      <c r="AO114" s="1"/>
      <c r="AP114" s="1"/>
      <c r="AQ114" s="1"/>
      <c r="AR114" s="1"/>
      <c r="AS114" s="1"/>
      <c r="AT114" s="1"/>
      <c r="AU114" s="4"/>
      <c r="AV114" s="2"/>
      <c r="AZ114" s="3"/>
      <c r="BG114" s="4"/>
      <c r="BH114" s="2"/>
      <c r="BI114" s="3"/>
      <c r="BP114" s="4"/>
      <c r="BQ114" s="2"/>
      <c r="BR114" s="9"/>
      <c r="BS114" s="9"/>
      <c r="BT114" s="9"/>
      <c r="BU114" s="9"/>
      <c r="BV114" s="9"/>
      <c r="BW114" s="9"/>
      <c r="BX114" s="9"/>
      <c r="BY114" s="4"/>
      <c r="BZ114" s="2"/>
    </row>
    <row r="115" spans="2:78" x14ac:dyDescent="0.35">
      <c r="B115" s="2"/>
      <c r="C115" s="4"/>
      <c r="D115" s="2"/>
      <c r="E115" s="2"/>
      <c r="F115" s="3"/>
      <c r="G115" s="4"/>
      <c r="H115" s="2"/>
      <c r="I115" s="9"/>
      <c r="J115" s="9">
        <f xml:space="preserve"> MAX(I115 - I114, 0)</f>
        <v>0</v>
      </c>
      <c r="K115" s="9"/>
      <c r="L115" s="9">
        <f xml:space="preserve"> MAX(K115 - K114, 0)</f>
        <v>0</v>
      </c>
      <c r="M115" s="9"/>
      <c r="N115" s="9">
        <f xml:space="preserve"> MAX(M115 - M114, 0)</f>
        <v>0</v>
      </c>
      <c r="O115" s="9"/>
      <c r="P115" s="9">
        <f xml:space="preserve"> MAX(O115 - O114, 0)</f>
        <v>0</v>
      </c>
      <c r="Q115" s="4"/>
      <c r="R115" s="2"/>
      <c r="S115" s="9"/>
      <c r="T115" s="9">
        <f xml:space="preserve"> MAX(S115 - S114, 0)</f>
        <v>0</v>
      </c>
      <c r="U115" s="9"/>
      <c r="V115" s="9">
        <f xml:space="preserve"> MAX(U115 - U114, 0)</f>
        <v>0</v>
      </c>
      <c r="W115" s="4"/>
      <c r="X115" s="2"/>
      <c r="Y115" s="9"/>
      <c r="Z115" s="9"/>
      <c r="AA115" s="9"/>
      <c r="AB115" s="9"/>
      <c r="AC115" s="9"/>
      <c r="AD115" s="9"/>
      <c r="AE115" s="4"/>
      <c r="AF115" s="7"/>
      <c r="AG115" s="6"/>
      <c r="AH115" s="6"/>
      <c r="AI115" s="6"/>
      <c r="AJ115" s="5"/>
      <c r="AK115" s="5"/>
      <c r="AL115" s="4"/>
      <c r="AM115" s="2"/>
      <c r="AN115" s="1"/>
      <c r="AO115" s="1"/>
      <c r="AP115" s="1"/>
      <c r="AQ115" s="1"/>
      <c r="AR115" s="1"/>
      <c r="AS115" s="1"/>
      <c r="AT115" s="1"/>
      <c r="AU115" s="4"/>
      <c r="AV115" s="2"/>
      <c r="AZ115" s="3"/>
      <c r="BG115" s="4"/>
      <c r="BH115" s="2"/>
      <c r="BI115" s="3"/>
      <c r="BP115" s="4"/>
      <c r="BQ115" s="2"/>
      <c r="BR115" s="9"/>
      <c r="BS115" s="9"/>
      <c r="BT115" s="9"/>
      <c r="BU115" s="9"/>
      <c r="BV115" s="9"/>
      <c r="BW115" s="9"/>
      <c r="BX115" s="9"/>
      <c r="BY115" s="4"/>
      <c r="BZ115" s="2"/>
    </row>
    <row r="116" spans="2:78" x14ac:dyDescent="0.35">
      <c r="B116" s="2"/>
      <c r="C116" s="4"/>
      <c r="D116" s="2"/>
      <c r="E116" s="2"/>
      <c r="F116" s="3"/>
      <c r="G116" s="4"/>
      <c r="H116" s="2"/>
      <c r="I116" s="9"/>
      <c r="J116" s="9">
        <f xml:space="preserve"> MAX(I116 - I115, 0)</f>
        <v>0</v>
      </c>
      <c r="K116" s="9"/>
      <c r="L116" s="9">
        <f xml:space="preserve"> MAX(K116 - K115, 0)</f>
        <v>0</v>
      </c>
      <c r="M116" s="9"/>
      <c r="N116" s="9">
        <f xml:space="preserve"> MAX(M116 - M115, 0)</f>
        <v>0</v>
      </c>
      <c r="O116" s="9"/>
      <c r="P116" s="9">
        <f xml:space="preserve"> MAX(O116 - O115, 0)</f>
        <v>0</v>
      </c>
      <c r="Q116" s="4"/>
      <c r="R116" s="2"/>
      <c r="S116" s="9"/>
      <c r="T116" s="9">
        <f xml:space="preserve"> MAX(S116 - S115, 0)</f>
        <v>0</v>
      </c>
      <c r="U116" s="9"/>
      <c r="V116" s="9">
        <f xml:space="preserve"> MAX(U116 - U115, 0)</f>
        <v>0</v>
      </c>
      <c r="W116" s="4"/>
      <c r="X116" s="2"/>
      <c r="Y116" s="9"/>
      <c r="Z116" s="9"/>
      <c r="AA116" s="9"/>
      <c r="AB116" s="9"/>
      <c r="AC116" s="9"/>
      <c r="AD116" s="9"/>
      <c r="AE116" s="4"/>
      <c r="AF116" s="7"/>
      <c r="AG116" s="6"/>
      <c r="AH116" s="6"/>
      <c r="AI116" s="5"/>
      <c r="AJ116" s="5"/>
      <c r="AK116" s="5"/>
      <c r="AL116" s="4"/>
      <c r="AM116" s="2"/>
      <c r="AN116" s="1"/>
      <c r="AO116" s="1"/>
      <c r="AP116" s="1"/>
      <c r="AQ116" s="1"/>
      <c r="AR116" s="1"/>
      <c r="AS116" s="1"/>
      <c r="AT116" s="1"/>
      <c r="AU116" s="4"/>
      <c r="AV116" s="2"/>
      <c r="AZ116" s="3"/>
      <c r="BG116" s="4"/>
      <c r="BH116" s="2"/>
      <c r="BI116" s="3"/>
      <c r="BP116" s="4"/>
      <c r="BQ116" s="2"/>
      <c r="BR116" s="9"/>
      <c r="BS116" s="9"/>
      <c r="BT116" s="9"/>
      <c r="BU116" s="9"/>
      <c r="BV116" s="9"/>
      <c r="BW116" s="9"/>
      <c r="BX116" s="9"/>
      <c r="BY116" s="4"/>
      <c r="BZ116" s="2"/>
    </row>
    <row r="117" spans="2:78" x14ac:dyDescent="0.35">
      <c r="B117" s="2"/>
      <c r="C117" s="4"/>
      <c r="D117" s="2"/>
      <c r="E117" s="2"/>
      <c r="F117" s="3"/>
      <c r="G117" s="4"/>
      <c r="H117" s="2"/>
      <c r="I117" s="9"/>
      <c r="J117" s="9">
        <f xml:space="preserve"> MAX(I117 - I116, 0)</f>
        <v>0</v>
      </c>
      <c r="K117" s="9"/>
      <c r="L117" s="9">
        <f xml:space="preserve"> MAX(K117 - K116, 0)</f>
        <v>0</v>
      </c>
      <c r="M117" s="9"/>
      <c r="N117" s="9">
        <f xml:space="preserve"> MAX(M117 - M116, 0)</f>
        <v>0</v>
      </c>
      <c r="O117" s="9"/>
      <c r="P117" s="9">
        <f xml:space="preserve"> MAX(O117 - O116, 0)</f>
        <v>0</v>
      </c>
      <c r="Q117" s="4"/>
      <c r="R117" s="2"/>
      <c r="S117" s="9"/>
      <c r="T117" s="9">
        <f xml:space="preserve"> MAX(S117 - S116, 0)</f>
        <v>0</v>
      </c>
      <c r="U117" s="9"/>
      <c r="V117" s="9">
        <f xml:space="preserve"> MAX(U117 - U116, 0)</f>
        <v>0</v>
      </c>
      <c r="W117" s="4"/>
      <c r="X117" s="2"/>
      <c r="Y117" s="9"/>
      <c r="Z117" s="9"/>
      <c r="AA117" s="9"/>
      <c r="AB117" s="9"/>
      <c r="AC117" s="9"/>
      <c r="AD117" s="9"/>
      <c r="AE117" s="4"/>
      <c r="AF117" s="7"/>
      <c r="AG117" s="6"/>
      <c r="AH117" s="6"/>
      <c r="AI117" s="6"/>
      <c r="AJ117" s="5"/>
      <c r="AK117" s="5"/>
      <c r="AL117" s="4"/>
      <c r="AM117" s="2"/>
      <c r="AN117" s="1"/>
      <c r="AO117" s="1"/>
      <c r="AP117" s="1"/>
      <c r="AQ117" s="1"/>
      <c r="AR117" s="1"/>
      <c r="AS117" s="1"/>
      <c r="AT117" s="1"/>
      <c r="AU117" s="4"/>
      <c r="AV117" s="2"/>
      <c r="AZ117" s="3"/>
      <c r="BG117" s="4"/>
      <c r="BH117" s="2"/>
      <c r="BI117" s="3"/>
      <c r="BP117" s="4"/>
      <c r="BQ117" s="2"/>
      <c r="BR117" s="9"/>
      <c r="BS117" s="9"/>
      <c r="BT117" s="9"/>
      <c r="BU117" s="9"/>
      <c r="BV117" s="9"/>
      <c r="BW117" s="9"/>
      <c r="BX117" s="9"/>
      <c r="BY117" s="4"/>
      <c r="BZ117" s="2"/>
    </row>
    <row r="118" spans="2:78" x14ac:dyDescent="0.35">
      <c r="B118" s="2"/>
      <c r="C118" s="4"/>
      <c r="D118" s="2"/>
      <c r="E118" s="2"/>
      <c r="F118" s="3"/>
      <c r="G118" s="4"/>
      <c r="H118" s="2"/>
      <c r="I118" s="9"/>
      <c r="J118" s="9">
        <f xml:space="preserve"> MAX(I118 - I117, 0)</f>
        <v>0</v>
      </c>
      <c r="K118" s="9"/>
      <c r="L118" s="9">
        <f xml:space="preserve"> MAX(K118 - K117, 0)</f>
        <v>0</v>
      </c>
      <c r="M118" s="9"/>
      <c r="N118" s="9">
        <f xml:space="preserve"> MAX(M118 - M117, 0)</f>
        <v>0</v>
      </c>
      <c r="O118" s="9"/>
      <c r="P118" s="9">
        <f xml:space="preserve"> MAX(O118 - O117, 0)</f>
        <v>0</v>
      </c>
      <c r="Q118" s="4"/>
      <c r="R118" s="2"/>
      <c r="S118" s="9"/>
      <c r="T118" s="9">
        <f xml:space="preserve"> MAX(S118 - S117, 0)</f>
        <v>0</v>
      </c>
      <c r="U118" s="9"/>
      <c r="V118" s="9">
        <f xml:space="preserve"> MAX(U118 - U117, 0)</f>
        <v>0</v>
      </c>
      <c r="W118" s="4"/>
      <c r="X118" s="2"/>
      <c r="Y118" s="9"/>
      <c r="Z118" s="9"/>
      <c r="AA118" s="9"/>
      <c r="AB118" s="9"/>
      <c r="AC118" s="9"/>
      <c r="AD118" s="9"/>
      <c r="AE118" s="4"/>
      <c r="AF118" s="7"/>
      <c r="AG118" s="6"/>
      <c r="AH118" s="6"/>
      <c r="AI118" s="6"/>
      <c r="AJ118" s="5"/>
      <c r="AK118" s="5"/>
      <c r="AL118" s="4"/>
      <c r="AM118" s="2"/>
      <c r="AN118" s="1"/>
      <c r="AO118" s="1"/>
      <c r="AP118" s="1"/>
      <c r="AQ118" s="1"/>
      <c r="AR118" s="1"/>
      <c r="AS118" s="1"/>
      <c r="AT118" s="1"/>
      <c r="AU118" s="4"/>
      <c r="AV118" s="2"/>
      <c r="AZ118" s="3"/>
      <c r="BG118" s="4"/>
      <c r="BH118" s="2"/>
      <c r="BI118" s="3"/>
      <c r="BP118" s="4"/>
      <c r="BQ118" s="2"/>
      <c r="BR118" s="9"/>
      <c r="BS118" s="9"/>
      <c r="BT118" s="9"/>
      <c r="BU118" s="9"/>
      <c r="BV118" s="9"/>
      <c r="BW118" s="9"/>
      <c r="BX118" s="9"/>
      <c r="BY118" s="4"/>
      <c r="BZ118" s="2"/>
    </row>
    <row r="119" spans="2:78" x14ac:dyDescent="0.35">
      <c r="B119" s="2"/>
      <c r="C119" s="4"/>
      <c r="D119" s="2"/>
      <c r="E119" s="2"/>
      <c r="F119" s="3"/>
      <c r="G119" s="4"/>
      <c r="H119" s="2"/>
      <c r="I119" s="9"/>
      <c r="J119" s="9">
        <f xml:space="preserve"> MAX(I119 - I118, 0)</f>
        <v>0</v>
      </c>
      <c r="K119" s="9"/>
      <c r="L119" s="9">
        <f xml:space="preserve"> MAX(K119 - K118, 0)</f>
        <v>0</v>
      </c>
      <c r="M119" s="9"/>
      <c r="N119" s="9">
        <f xml:space="preserve"> MAX(M119 - M118, 0)</f>
        <v>0</v>
      </c>
      <c r="O119" s="9"/>
      <c r="P119" s="9">
        <f xml:space="preserve"> MAX(O119 - O118, 0)</f>
        <v>0</v>
      </c>
      <c r="Q119" s="4"/>
      <c r="R119" s="2"/>
      <c r="S119" s="9"/>
      <c r="T119" s="9">
        <f xml:space="preserve"> MAX(S119 - S118, 0)</f>
        <v>0</v>
      </c>
      <c r="U119" s="9"/>
      <c r="V119" s="9">
        <f xml:space="preserve"> MAX(U119 - U118, 0)</f>
        <v>0</v>
      </c>
      <c r="W119" s="4"/>
      <c r="X119" s="2"/>
      <c r="Y119" s="9"/>
      <c r="Z119" s="9"/>
      <c r="AA119" s="9"/>
      <c r="AB119" s="9"/>
      <c r="AC119" s="9"/>
      <c r="AD119" s="9"/>
      <c r="AE119" s="4"/>
      <c r="AF119" s="7"/>
      <c r="AG119" s="6"/>
      <c r="AH119" s="6"/>
      <c r="AI119" s="6"/>
      <c r="AJ119" s="5"/>
      <c r="AK119" s="5"/>
      <c r="AL119" s="4"/>
      <c r="AM119" s="2"/>
      <c r="AN119" s="1"/>
      <c r="AO119" s="1"/>
      <c r="AP119" s="1"/>
      <c r="AQ119" s="1"/>
      <c r="AR119" s="1"/>
      <c r="AS119" s="1"/>
      <c r="AT119" s="1"/>
      <c r="AU119" s="4"/>
      <c r="AV119" s="2"/>
      <c r="AZ119" s="3"/>
      <c r="BG119" s="4"/>
      <c r="BH119" s="2"/>
      <c r="BI119" s="3"/>
      <c r="BP119" s="4"/>
      <c r="BQ119" s="2"/>
      <c r="BR119" s="9"/>
      <c r="BS119" s="9"/>
      <c r="BT119" s="9"/>
      <c r="BU119" s="9"/>
      <c r="BV119" s="9"/>
      <c r="BW119" s="9"/>
      <c r="BX119" s="9"/>
      <c r="BY119" s="4"/>
      <c r="BZ119" s="2"/>
    </row>
    <row r="120" spans="2:78" x14ac:dyDescent="0.35">
      <c r="B120" s="2"/>
      <c r="C120" s="4"/>
      <c r="D120" s="2"/>
      <c r="E120" s="2"/>
      <c r="F120" s="3"/>
      <c r="G120" s="4"/>
      <c r="H120" s="2"/>
      <c r="I120" s="9"/>
      <c r="J120" s="9">
        <f xml:space="preserve"> MAX(I120 - I119, 0)</f>
        <v>0</v>
      </c>
      <c r="K120" s="9"/>
      <c r="L120" s="9">
        <f xml:space="preserve"> MAX(K120 - K119, 0)</f>
        <v>0</v>
      </c>
      <c r="M120" s="9"/>
      <c r="N120" s="9">
        <f xml:space="preserve"> MAX(M120 - M119, 0)</f>
        <v>0</v>
      </c>
      <c r="O120" s="9"/>
      <c r="P120" s="9">
        <f xml:space="preserve"> MAX(O120 - O119, 0)</f>
        <v>0</v>
      </c>
      <c r="Q120" s="4"/>
      <c r="R120" s="2"/>
      <c r="S120" s="9"/>
      <c r="T120" s="9">
        <f xml:space="preserve"> MAX(S120 - S119, 0)</f>
        <v>0</v>
      </c>
      <c r="U120" s="9"/>
      <c r="V120" s="9">
        <f xml:space="preserve"> MAX(U120 - U119, 0)</f>
        <v>0</v>
      </c>
      <c r="W120" s="4"/>
      <c r="X120" s="2"/>
      <c r="Y120" s="9"/>
      <c r="Z120" s="9"/>
      <c r="AA120" s="9"/>
      <c r="AB120" s="9"/>
      <c r="AC120" s="9"/>
      <c r="AD120" s="9"/>
      <c r="AE120" s="4"/>
      <c r="AF120" s="7"/>
      <c r="AG120" s="6"/>
      <c r="AH120" s="6"/>
      <c r="AI120" s="6"/>
      <c r="AJ120" s="5"/>
      <c r="AK120" s="5"/>
      <c r="AL120" s="4"/>
      <c r="AM120" s="2"/>
      <c r="AN120" s="1"/>
      <c r="AO120" s="1"/>
      <c r="AP120" s="1"/>
      <c r="AQ120" s="1"/>
      <c r="AR120" s="1"/>
      <c r="AS120" s="1"/>
      <c r="AT120" s="1"/>
      <c r="AU120" s="4"/>
      <c r="AV120" s="2"/>
      <c r="AZ120" s="3"/>
      <c r="BG120" s="4"/>
      <c r="BH120" s="2"/>
      <c r="BI120" s="3"/>
      <c r="BP120" s="4"/>
      <c r="BQ120" s="2"/>
      <c r="BR120" s="9"/>
      <c r="BS120" s="9"/>
      <c r="BT120" s="9"/>
      <c r="BU120" s="9"/>
      <c r="BV120" s="9"/>
      <c r="BW120" s="9"/>
      <c r="BX120" s="9"/>
      <c r="BY120" s="4"/>
      <c r="BZ120" s="2"/>
    </row>
    <row r="121" spans="2:78" x14ac:dyDescent="0.35">
      <c r="B121" s="2"/>
      <c r="C121" s="4"/>
      <c r="D121" s="2"/>
      <c r="E121" s="2"/>
      <c r="F121" s="3"/>
      <c r="G121" s="4"/>
      <c r="H121" s="2"/>
      <c r="I121" s="9"/>
      <c r="J121" s="9">
        <f xml:space="preserve"> MAX(I121 - I120, 0)</f>
        <v>0</v>
      </c>
      <c r="K121" s="9"/>
      <c r="L121" s="9">
        <f xml:space="preserve"> MAX(K121 - K120, 0)</f>
        <v>0</v>
      </c>
      <c r="M121" s="9"/>
      <c r="N121" s="9">
        <f xml:space="preserve"> MAX(M121 - M120, 0)</f>
        <v>0</v>
      </c>
      <c r="O121" s="9"/>
      <c r="P121" s="9">
        <f xml:space="preserve"> MAX(O121 - O120, 0)</f>
        <v>0</v>
      </c>
      <c r="Q121" s="4"/>
      <c r="R121" s="2"/>
      <c r="S121" s="9"/>
      <c r="T121" s="9">
        <f xml:space="preserve"> MAX(S121 - S120, 0)</f>
        <v>0</v>
      </c>
      <c r="U121" s="9"/>
      <c r="V121" s="9">
        <f xml:space="preserve"> MAX(U121 - U120, 0)</f>
        <v>0</v>
      </c>
      <c r="W121" s="4"/>
      <c r="X121" s="2"/>
      <c r="Y121" s="9"/>
      <c r="Z121" s="9"/>
      <c r="AA121" s="9"/>
      <c r="AB121" s="9"/>
      <c r="AC121" s="9"/>
      <c r="AD121" s="9"/>
      <c r="AE121" s="4"/>
      <c r="AF121" s="7"/>
      <c r="AG121" s="6"/>
      <c r="AH121" s="6"/>
      <c r="AI121" s="6"/>
      <c r="AJ121" s="5"/>
      <c r="AK121" s="5"/>
      <c r="AL121" s="4"/>
      <c r="AM121" s="2"/>
      <c r="AN121" s="1"/>
      <c r="AO121" s="1"/>
      <c r="AP121" s="1"/>
      <c r="AQ121" s="1"/>
      <c r="AR121" s="1"/>
      <c r="AS121" s="1"/>
      <c r="AT121" s="1"/>
      <c r="AU121" s="4"/>
      <c r="AV121" s="2"/>
      <c r="AZ121" s="3"/>
      <c r="BG121" s="4"/>
      <c r="BH121" s="2"/>
      <c r="BI121" s="3"/>
      <c r="BP121" s="4"/>
      <c r="BQ121" s="2"/>
      <c r="BR121" s="9"/>
      <c r="BS121" s="9"/>
      <c r="BT121" s="9"/>
      <c r="BU121" s="9"/>
      <c r="BV121" s="9"/>
      <c r="BW121" s="9"/>
      <c r="BX121" s="9"/>
      <c r="BY121" s="4"/>
      <c r="BZ121" s="2"/>
    </row>
    <row r="122" spans="2:78" x14ac:dyDescent="0.35">
      <c r="B122" s="2"/>
      <c r="C122" s="4"/>
      <c r="D122" s="2"/>
      <c r="E122" s="2"/>
      <c r="F122" s="3"/>
      <c r="G122" s="4"/>
      <c r="H122" s="2"/>
      <c r="I122" s="9"/>
      <c r="J122" s="9">
        <f xml:space="preserve"> MAX(I122 - I121, 0)</f>
        <v>0</v>
      </c>
      <c r="K122" s="9"/>
      <c r="L122" s="9">
        <f xml:space="preserve"> MAX(K122 - K121, 0)</f>
        <v>0</v>
      </c>
      <c r="M122" s="9"/>
      <c r="N122" s="9">
        <f xml:space="preserve"> MAX(M122 - M121, 0)</f>
        <v>0</v>
      </c>
      <c r="O122" s="9"/>
      <c r="P122" s="9">
        <f xml:space="preserve"> MAX(O122 - O121, 0)</f>
        <v>0</v>
      </c>
      <c r="Q122" s="4"/>
      <c r="R122" s="2"/>
      <c r="S122" s="9"/>
      <c r="T122" s="9">
        <f xml:space="preserve"> MAX(S122 - S121, 0)</f>
        <v>0</v>
      </c>
      <c r="U122" s="9"/>
      <c r="V122" s="9">
        <f xml:space="preserve"> MAX(U122 - U121, 0)</f>
        <v>0</v>
      </c>
      <c r="W122" s="4"/>
      <c r="X122" s="2"/>
      <c r="Y122" s="9"/>
      <c r="Z122" s="9"/>
      <c r="AA122" s="9"/>
      <c r="AB122" s="9"/>
      <c r="AC122" s="9"/>
      <c r="AD122" s="9"/>
      <c r="AE122" s="4"/>
      <c r="AF122" s="7"/>
      <c r="AG122" s="6"/>
      <c r="AH122" s="6"/>
      <c r="AI122" s="6"/>
      <c r="AJ122" s="5"/>
      <c r="AK122" s="5"/>
      <c r="AL122" s="4"/>
      <c r="AM122" s="2"/>
      <c r="AN122" s="1"/>
      <c r="AO122" s="1"/>
      <c r="AP122" s="1"/>
      <c r="AQ122" s="1"/>
      <c r="AR122" s="1"/>
      <c r="AS122" s="1"/>
      <c r="AT122" s="1"/>
      <c r="AU122" s="4"/>
      <c r="AV122" s="2"/>
      <c r="AZ122" s="3"/>
      <c r="BG122" s="4"/>
      <c r="BH122" s="2"/>
      <c r="BI122" s="3"/>
      <c r="BP122" s="4"/>
      <c r="BQ122" s="2"/>
      <c r="BR122" s="9"/>
      <c r="BS122" s="9"/>
      <c r="BT122" s="9"/>
      <c r="BU122" s="9"/>
      <c r="BV122" s="9"/>
      <c r="BW122" s="9"/>
      <c r="BX122" s="9"/>
      <c r="BY122" s="4"/>
      <c r="BZ122" s="2"/>
    </row>
    <row r="123" spans="2:78" x14ac:dyDescent="0.35">
      <c r="B123" s="2"/>
      <c r="C123" s="4"/>
      <c r="D123" s="2"/>
      <c r="E123" s="2"/>
      <c r="F123" s="3"/>
      <c r="G123" s="4"/>
      <c r="H123" s="2"/>
      <c r="I123" s="9"/>
      <c r="J123" s="9">
        <f xml:space="preserve"> MAX(I123 - I122, 0)</f>
        <v>0</v>
      </c>
      <c r="K123" s="9"/>
      <c r="L123" s="9">
        <f xml:space="preserve"> MAX(K123 - K122, 0)</f>
        <v>0</v>
      </c>
      <c r="M123" s="9"/>
      <c r="N123" s="9">
        <f xml:space="preserve"> MAX(M123 - M122, 0)</f>
        <v>0</v>
      </c>
      <c r="O123" s="9"/>
      <c r="P123" s="9">
        <f xml:space="preserve"> MAX(O123 - O122, 0)</f>
        <v>0</v>
      </c>
      <c r="Q123" s="4"/>
      <c r="R123" s="2"/>
      <c r="S123" s="9"/>
      <c r="T123" s="9">
        <f xml:space="preserve"> MAX(S123 - S122, 0)</f>
        <v>0</v>
      </c>
      <c r="U123" s="9"/>
      <c r="V123" s="9">
        <f xml:space="preserve"> MAX(U123 - U122, 0)</f>
        <v>0</v>
      </c>
      <c r="W123" s="4"/>
      <c r="X123" s="2"/>
      <c r="Y123" s="9"/>
      <c r="Z123" s="9"/>
      <c r="AA123" s="9"/>
      <c r="AB123" s="9"/>
      <c r="AC123" s="9"/>
      <c r="AD123" s="9"/>
      <c r="AE123" s="4"/>
      <c r="AF123" s="7"/>
      <c r="AG123" s="6"/>
      <c r="AH123" s="6"/>
      <c r="AI123" s="6"/>
      <c r="AJ123" s="5"/>
      <c r="AK123" s="5"/>
      <c r="AL123" s="4"/>
      <c r="AM123" s="2"/>
      <c r="AN123" s="1"/>
      <c r="AO123" s="1"/>
      <c r="AP123" s="1"/>
      <c r="AQ123" s="1"/>
      <c r="AR123" s="1"/>
      <c r="AS123" s="1"/>
      <c r="AT123" s="1"/>
      <c r="AU123" s="4"/>
      <c r="AV123" s="2"/>
      <c r="AZ123" s="3"/>
      <c r="BG123" s="4"/>
      <c r="BH123" s="2"/>
      <c r="BI123" s="3"/>
      <c r="BP123" s="4"/>
      <c r="BQ123" s="2"/>
      <c r="BR123" s="9"/>
      <c r="BS123" s="9"/>
      <c r="BT123" s="9"/>
      <c r="BU123" s="9"/>
      <c r="BV123" s="9"/>
      <c r="BW123" s="9"/>
      <c r="BX123" s="9"/>
      <c r="BY123" s="4"/>
      <c r="BZ123" s="2"/>
    </row>
    <row r="124" spans="2:78" x14ac:dyDescent="0.35">
      <c r="B124" s="2"/>
      <c r="C124" s="4"/>
      <c r="D124" s="2"/>
      <c r="E124" s="2"/>
      <c r="F124" s="3"/>
      <c r="G124" s="4"/>
      <c r="H124" s="2"/>
      <c r="I124" s="9"/>
      <c r="J124" s="9">
        <f xml:space="preserve"> MAX(I124 - I123, 0)</f>
        <v>0</v>
      </c>
      <c r="K124" s="9"/>
      <c r="L124" s="9">
        <f xml:space="preserve"> MAX(K124 - K123, 0)</f>
        <v>0</v>
      </c>
      <c r="M124" s="9"/>
      <c r="N124" s="9">
        <f xml:space="preserve"> MAX(M124 - M123, 0)</f>
        <v>0</v>
      </c>
      <c r="O124" s="9"/>
      <c r="P124" s="9">
        <f xml:space="preserve"> MAX(O124 - O123, 0)</f>
        <v>0</v>
      </c>
      <c r="Q124" s="4"/>
      <c r="R124" s="2"/>
      <c r="S124" s="9"/>
      <c r="T124" s="9">
        <f xml:space="preserve"> MAX(S124 - S123, 0)</f>
        <v>0</v>
      </c>
      <c r="U124" s="9"/>
      <c r="V124" s="9">
        <f xml:space="preserve"> MAX(U124 - U123, 0)</f>
        <v>0</v>
      </c>
      <c r="W124" s="4"/>
      <c r="X124" s="2"/>
      <c r="Y124" s="9"/>
      <c r="Z124" s="9"/>
      <c r="AA124" s="9"/>
      <c r="AB124" s="9"/>
      <c r="AC124" s="9"/>
      <c r="AD124" s="9"/>
      <c r="AE124" s="4"/>
      <c r="AF124" s="7"/>
      <c r="AG124" s="6"/>
      <c r="AH124" s="6"/>
      <c r="AI124" s="6"/>
      <c r="AJ124" s="5"/>
      <c r="AK124" s="5"/>
      <c r="AL124" s="4"/>
      <c r="AM124" s="2"/>
      <c r="AN124" s="1"/>
      <c r="AO124" s="1"/>
      <c r="AP124" s="1"/>
      <c r="AQ124" s="1"/>
      <c r="AR124" s="1"/>
      <c r="AS124" s="1"/>
      <c r="AT124" s="1"/>
      <c r="AU124" s="4"/>
      <c r="AV124" s="2"/>
      <c r="AZ124" s="3"/>
      <c r="BG124" s="4"/>
      <c r="BH124" s="2"/>
      <c r="BI124" s="3"/>
      <c r="BP124" s="4"/>
      <c r="BQ124" s="2"/>
      <c r="BR124" s="9"/>
      <c r="BS124" s="9"/>
      <c r="BT124" s="9"/>
      <c r="BU124" s="9"/>
      <c r="BV124" s="9"/>
      <c r="BW124" s="9"/>
      <c r="BX124" s="9"/>
      <c r="BY124" s="4"/>
      <c r="BZ124" s="2"/>
    </row>
    <row r="125" spans="2:78" x14ac:dyDescent="0.35">
      <c r="B125" s="2"/>
      <c r="C125" s="4"/>
      <c r="D125" s="2"/>
      <c r="E125" s="2"/>
      <c r="F125" s="3"/>
      <c r="G125" s="4"/>
      <c r="H125" s="2"/>
      <c r="I125" s="9"/>
      <c r="J125" s="9">
        <f xml:space="preserve"> MAX(I125 - I124, 0)</f>
        <v>0</v>
      </c>
      <c r="K125" s="9"/>
      <c r="L125" s="9">
        <f xml:space="preserve"> MAX(K125 - K124, 0)</f>
        <v>0</v>
      </c>
      <c r="M125" s="9"/>
      <c r="N125" s="9">
        <f xml:space="preserve"> MAX(M125 - M124, 0)</f>
        <v>0</v>
      </c>
      <c r="O125" s="9"/>
      <c r="P125" s="9">
        <f xml:space="preserve"> MAX(O125 - O124, 0)</f>
        <v>0</v>
      </c>
      <c r="Q125" s="4"/>
      <c r="R125" s="2"/>
      <c r="S125" s="9"/>
      <c r="T125" s="9">
        <f xml:space="preserve"> MAX(S125 - S124, 0)</f>
        <v>0</v>
      </c>
      <c r="U125" s="9"/>
      <c r="V125" s="9">
        <f xml:space="preserve"> MAX(U125 - U124, 0)</f>
        <v>0</v>
      </c>
      <c r="W125" s="4"/>
      <c r="X125" s="2"/>
      <c r="Y125" s="9"/>
      <c r="Z125" s="9"/>
      <c r="AA125" s="9"/>
      <c r="AB125" s="9"/>
      <c r="AC125" s="9"/>
      <c r="AD125" s="9"/>
      <c r="AE125" s="4"/>
      <c r="AF125" s="7"/>
      <c r="AG125" s="6"/>
      <c r="AH125" s="6"/>
      <c r="AI125" s="6"/>
      <c r="AJ125" s="5"/>
      <c r="AK125" s="5"/>
      <c r="AL125" s="4"/>
      <c r="AM125" s="2"/>
      <c r="AN125" s="1"/>
      <c r="AO125" s="1"/>
      <c r="AP125" s="1"/>
      <c r="AQ125" s="1"/>
      <c r="AR125" s="1"/>
      <c r="AS125" s="1"/>
      <c r="AT125" s="1"/>
      <c r="AU125" s="4"/>
      <c r="AV125" s="2"/>
      <c r="AZ125" s="3"/>
      <c r="BG125" s="4"/>
      <c r="BH125" s="2"/>
      <c r="BI125" s="3"/>
      <c r="BP125" s="4"/>
      <c r="BQ125" s="2"/>
      <c r="BR125" s="9"/>
      <c r="BS125" s="9"/>
      <c r="BT125" s="9"/>
      <c r="BU125" s="9"/>
      <c r="BV125" s="9"/>
      <c r="BW125" s="9"/>
      <c r="BX125" s="9"/>
      <c r="BY125" s="4"/>
      <c r="BZ125" s="2"/>
    </row>
    <row r="126" spans="2:78" x14ac:dyDescent="0.35">
      <c r="B126" s="2"/>
      <c r="C126" s="4"/>
      <c r="D126" s="2"/>
      <c r="E126" s="2"/>
      <c r="F126" s="3"/>
      <c r="G126" s="4"/>
      <c r="H126" s="2"/>
      <c r="I126" s="9"/>
      <c r="J126" s="9">
        <f xml:space="preserve"> MAX(I126 - I125, 0)</f>
        <v>0</v>
      </c>
      <c r="K126" s="9"/>
      <c r="L126" s="9">
        <f xml:space="preserve"> MAX(K126 - K125, 0)</f>
        <v>0</v>
      </c>
      <c r="M126" s="9"/>
      <c r="N126" s="9">
        <f xml:space="preserve"> MAX(M126 - M125, 0)</f>
        <v>0</v>
      </c>
      <c r="O126" s="9"/>
      <c r="P126" s="9">
        <f xml:space="preserve"> MAX(O126 - O125, 0)</f>
        <v>0</v>
      </c>
      <c r="Q126" s="4"/>
      <c r="R126" s="2"/>
      <c r="S126" s="9"/>
      <c r="T126" s="9">
        <f xml:space="preserve"> MAX(S126 - S125, 0)</f>
        <v>0</v>
      </c>
      <c r="U126" s="9"/>
      <c r="V126" s="9">
        <f xml:space="preserve"> MAX(U126 - U125, 0)</f>
        <v>0</v>
      </c>
      <c r="W126" s="4"/>
      <c r="X126" s="2"/>
      <c r="Y126" s="9"/>
      <c r="Z126" s="9"/>
      <c r="AA126" s="9"/>
      <c r="AB126" s="9"/>
      <c r="AC126" s="9"/>
      <c r="AD126" s="9"/>
      <c r="AE126" s="4"/>
      <c r="AF126" s="7"/>
      <c r="AG126" s="6"/>
      <c r="AH126" s="6"/>
      <c r="AI126" s="6"/>
      <c r="AJ126" s="5"/>
      <c r="AK126" s="5"/>
      <c r="AL126" s="4"/>
      <c r="AM126" s="2"/>
      <c r="AN126" s="1"/>
      <c r="AO126" s="1"/>
      <c r="AP126" s="1"/>
      <c r="AQ126" s="1"/>
      <c r="AR126" s="1"/>
      <c r="AS126" s="1"/>
      <c r="AT126" s="1"/>
      <c r="AU126" s="4"/>
      <c r="AV126" s="2"/>
      <c r="AZ126" s="3"/>
      <c r="BG126" s="4"/>
      <c r="BH126" s="2"/>
      <c r="BI126" s="3"/>
      <c r="BP126" s="4"/>
      <c r="BQ126" s="2"/>
      <c r="BR126" s="9"/>
      <c r="BS126" s="9"/>
      <c r="BT126" s="9"/>
      <c r="BU126" s="9"/>
      <c r="BV126" s="9"/>
      <c r="BW126" s="9"/>
      <c r="BX126" s="9"/>
      <c r="BY126" s="4"/>
      <c r="BZ126" s="2"/>
    </row>
    <row r="127" spans="2:78" x14ac:dyDescent="0.35">
      <c r="B127" s="2"/>
      <c r="C127" s="4"/>
      <c r="D127" s="2"/>
      <c r="E127" s="2"/>
      <c r="F127" s="3"/>
      <c r="G127" s="4"/>
      <c r="H127" s="2"/>
      <c r="I127" s="9"/>
      <c r="J127" s="9">
        <f xml:space="preserve"> MAX(I127 - I126, 0)</f>
        <v>0</v>
      </c>
      <c r="K127" s="9"/>
      <c r="L127" s="9">
        <f xml:space="preserve"> MAX(K127 - K126, 0)</f>
        <v>0</v>
      </c>
      <c r="M127" s="9"/>
      <c r="N127" s="9">
        <f xml:space="preserve"> MAX(M127 - M126, 0)</f>
        <v>0</v>
      </c>
      <c r="O127" s="9"/>
      <c r="P127" s="9">
        <f xml:space="preserve"> MAX(O127 - O126, 0)</f>
        <v>0</v>
      </c>
      <c r="Q127" s="4"/>
      <c r="R127" s="2"/>
      <c r="S127" s="9"/>
      <c r="T127" s="9">
        <f xml:space="preserve"> MAX(S127 - S126, 0)</f>
        <v>0</v>
      </c>
      <c r="U127" s="9"/>
      <c r="V127" s="9">
        <f xml:space="preserve"> MAX(U127 - U126, 0)</f>
        <v>0</v>
      </c>
      <c r="W127" s="4"/>
      <c r="X127" s="2"/>
      <c r="Y127" s="9"/>
      <c r="Z127" s="9"/>
      <c r="AA127" s="9"/>
      <c r="AB127" s="9"/>
      <c r="AC127" s="9"/>
      <c r="AD127" s="9"/>
      <c r="AE127" s="4"/>
      <c r="AF127" s="7"/>
      <c r="AG127" s="6"/>
      <c r="AH127" s="6"/>
      <c r="AI127" s="6"/>
      <c r="AJ127" s="5"/>
      <c r="AK127" s="5"/>
      <c r="AL127" s="4"/>
      <c r="AM127" s="2"/>
      <c r="AN127" s="1"/>
      <c r="AO127" s="1"/>
      <c r="AP127" s="1"/>
      <c r="AQ127" s="1"/>
      <c r="AR127" s="1"/>
      <c r="AS127" s="1"/>
      <c r="AT127" s="1"/>
      <c r="AU127" s="4"/>
      <c r="AV127" s="2"/>
      <c r="AZ127" s="3"/>
      <c r="BG127" s="4"/>
      <c r="BH127" s="2"/>
      <c r="BI127" s="3"/>
      <c r="BP127" s="4"/>
      <c r="BQ127" s="2"/>
      <c r="BR127" s="9"/>
      <c r="BS127" s="9"/>
      <c r="BT127" s="9"/>
      <c r="BU127" s="9"/>
      <c r="BV127" s="9"/>
      <c r="BW127" s="9"/>
      <c r="BX127" s="9"/>
      <c r="BY127" s="4"/>
      <c r="BZ127" s="2"/>
    </row>
    <row r="128" spans="2:78" x14ac:dyDescent="0.35">
      <c r="B128" s="2"/>
      <c r="C128" s="4"/>
      <c r="D128" s="2"/>
      <c r="E128" s="2"/>
      <c r="F128" s="3"/>
      <c r="G128" s="4"/>
      <c r="H128" s="2"/>
      <c r="I128" s="9"/>
      <c r="J128" s="9">
        <f xml:space="preserve"> MAX(I128 - I127, 0)</f>
        <v>0</v>
      </c>
      <c r="K128" s="9"/>
      <c r="L128" s="9">
        <f xml:space="preserve"> MAX(K128 - K127, 0)</f>
        <v>0</v>
      </c>
      <c r="M128" s="9"/>
      <c r="N128" s="9">
        <f xml:space="preserve"> MAX(M128 - M127, 0)</f>
        <v>0</v>
      </c>
      <c r="O128" s="9"/>
      <c r="P128" s="9">
        <f xml:space="preserve"> MAX(O128 - O127, 0)</f>
        <v>0</v>
      </c>
      <c r="Q128" s="4"/>
      <c r="R128" s="2"/>
      <c r="S128" s="9"/>
      <c r="T128" s="9">
        <f xml:space="preserve"> MAX(S128 - S127, 0)</f>
        <v>0</v>
      </c>
      <c r="U128" s="9"/>
      <c r="V128" s="9">
        <f xml:space="preserve"> MAX(U128 - U127, 0)</f>
        <v>0</v>
      </c>
      <c r="W128" s="4"/>
      <c r="X128" s="2"/>
      <c r="Y128" s="9"/>
      <c r="Z128" s="9"/>
      <c r="AA128" s="9"/>
      <c r="AB128" s="9"/>
      <c r="AC128" s="9"/>
      <c r="AD128" s="9"/>
      <c r="AE128" s="4"/>
      <c r="AF128" s="7"/>
      <c r="AG128" s="6"/>
      <c r="AH128" s="6"/>
      <c r="AI128" s="6"/>
      <c r="AJ128" s="5"/>
      <c r="AK128" s="5"/>
      <c r="AL128" s="4"/>
      <c r="AM128" s="2"/>
      <c r="AN128" s="1"/>
      <c r="AO128" s="1"/>
      <c r="AP128" s="1"/>
      <c r="AQ128" s="1"/>
      <c r="AR128" s="1"/>
      <c r="AS128" s="1"/>
      <c r="AT128" s="1"/>
      <c r="AU128" s="4"/>
      <c r="AV128" s="2"/>
      <c r="AZ128" s="3"/>
      <c r="BG128" s="4"/>
      <c r="BH128" s="2"/>
      <c r="BI128" s="3"/>
      <c r="BP128" s="4"/>
      <c r="BQ128" s="2"/>
      <c r="BR128" s="9"/>
      <c r="BS128" s="9"/>
      <c r="BT128" s="9"/>
      <c r="BU128" s="9"/>
      <c r="BV128" s="9"/>
      <c r="BW128" s="9"/>
      <c r="BX128" s="9"/>
      <c r="BY128" s="4"/>
      <c r="BZ128" s="2"/>
    </row>
    <row r="129" spans="2:78" x14ac:dyDescent="0.35">
      <c r="B129" s="2"/>
      <c r="C129" s="4"/>
      <c r="D129" s="2"/>
      <c r="E129" s="2"/>
      <c r="F129" s="3"/>
      <c r="G129" s="4"/>
      <c r="H129" s="2"/>
      <c r="I129" s="9"/>
      <c r="J129" s="9">
        <f xml:space="preserve"> MAX(I129 - I128, 0)</f>
        <v>0</v>
      </c>
      <c r="K129" s="9"/>
      <c r="L129" s="9">
        <f xml:space="preserve"> MAX(K129 - K128, 0)</f>
        <v>0</v>
      </c>
      <c r="M129" s="9"/>
      <c r="N129" s="9">
        <f xml:space="preserve"> MAX(M129 - M128, 0)</f>
        <v>0</v>
      </c>
      <c r="O129" s="9"/>
      <c r="P129" s="9">
        <f xml:space="preserve"> MAX(O129 - O128, 0)</f>
        <v>0</v>
      </c>
      <c r="Q129" s="4"/>
      <c r="R129" s="2"/>
      <c r="S129" s="9"/>
      <c r="T129" s="9">
        <f xml:space="preserve"> MAX(S129 - S128, 0)</f>
        <v>0</v>
      </c>
      <c r="U129" s="9"/>
      <c r="V129" s="9">
        <f xml:space="preserve"> MAX(U129 - U128, 0)</f>
        <v>0</v>
      </c>
      <c r="W129" s="4"/>
      <c r="X129" s="2"/>
      <c r="Y129" s="9"/>
      <c r="Z129" s="9"/>
      <c r="AA129" s="9"/>
      <c r="AB129" s="9"/>
      <c r="AC129" s="9"/>
      <c r="AD129" s="9"/>
      <c r="AE129" s="4"/>
      <c r="AF129" s="7"/>
      <c r="AG129" s="6"/>
      <c r="AH129" s="6"/>
      <c r="AI129" s="5"/>
      <c r="AJ129" s="5"/>
      <c r="AK129" s="5"/>
      <c r="AL129" s="4"/>
      <c r="AM129" s="2"/>
      <c r="AN129" s="1"/>
      <c r="AO129" s="1"/>
      <c r="AP129" s="1"/>
      <c r="AQ129" s="1"/>
      <c r="AR129" s="1"/>
      <c r="AS129" s="1"/>
      <c r="AT129" s="1"/>
      <c r="AU129" s="4"/>
      <c r="AV129" s="2"/>
      <c r="AZ129" s="3"/>
      <c r="BG129" s="4"/>
      <c r="BH129" s="2"/>
      <c r="BI129" s="3"/>
      <c r="BP129" s="4"/>
      <c r="BQ129" s="2"/>
      <c r="BR129" s="9"/>
      <c r="BS129" s="9"/>
      <c r="BT129" s="9"/>
      <c r="BU129" s="9"/>
      <c r="BV129" s="9"/>
      <c r="BW129" s="9"/>
      <c r="BX129" s="9"/>
      <c r="BY129" s="4"/>
      <c r="BZ129" s="2"/>
    </row>
    <row r="130" spans="2:78" x14ac:dyDescent="0.35">
      <c r="B130" s="2"/>
      <c r="C130" s="4"/>
      <c r="D130" s="2"/>
      <c r="E130" s="2"/>
      <c r="F130" s="3"/>
      <c r="G130" s="4"/>
      <c r="H130" s="2"/>
      <c r="I130" s="9"/>
      <c r="J130" s="9">
        <f xml:space="preserve"> MAX(I130 - I129, 0)</f>
        <v>0</v>
      </c>
      <c r="K130" s="9"/>
      <c r="L130" s="9">
        <f xml:space="preserve"> MAX(K130 - K129, 0)</f>
        <v>0</v>
      </c>
      <c r="M130" s="9"/>
      <c r="N130" s="9">
        <f xml:space="preserve"> MAX(M130 - M129, 0)</f>
        <v>0</v>
      </c>
      <c r="O130" s="9"/>
      <c r="P130" s="9">
        <f xml:space="preserve"> MAX(O130 - O129, 0)</f>
        <v>0</v>
      </c>
      <c r="Q130" s="4"/>
      <c r="R130" s="2"/>
      <c r="S130" s="9"/>
      <c r="T130" s="9">
        <f xml:space="preserve"> MAX(S130 - S129, 0)</f>
        <v>0</v>
      </c>
      <c r="U130" s="9"/>
      <c r="V130" s="9">
        <f xml:space="preserve"> MAX(U130 - U129, 0)</f>
        <v>0</v>
      </c>
      <c r="W130" s="4"/>
      <c r="X130" s="2"/>
      <c r="Y130" s="9"/>
      <c r="Z130" s="9"/>
      <c r="AA130" s="9"/>
      <c r="AB130" s="9"/>
      <c r="AC130" s="9"/>
      <c r="AD130" s="9"/>
      <c r="AE130" s="4"/>
      <c r="AF130" s="7"/>
      <c r="AG130" s="6"/>
      <c r="AH130" s="6"/>
      <c r="AI130" s="6"/>
      <c r="AJ130" s="5"/>
      <c r="AK130" s="5"/>
      <c r="AL130" s="4"/>
      <c r="AM130" s="2"/>
      <c r="AN130" s="1"/>
      <c r="AO130" s="1"/>
      <c r="AP130" s="1"/>
      <c r="AQ130" s="1"/>
      <c r="AR130" s="1"/>
      <c r="AS130" s="1"/>
      <c r="AT130" s="1"/>
      <c r="AU130" s="4"/>
      <c r="AV130" s="2"/>
      <c r="AZ130" s="3"/>
      <c r="BG130" s="4"/>
      <c r="BH130" s="2"/>
      <c r="BI130" s="3"/>
      <c r="BP130" s="4"/>
      <c r="BQ130" s="2"/>
      <c r="BR130" s="9"/>
      <c r="BS130" s="9"/>
      <c r="BT130" s="9"/>
      <c r="BU130" s="9"/>
      <c r="BV130" s="9"/>
      <c r="BW130" s="9"/>
      <c r="BX130" s="9"/>
      <c r="BY130" s="4"/>
      <c r="BZ130" s="2"/>
    </row>
    <row r="131" spans="2:78" x14ac:dyDescent="0.35">
      <c r="B131" s="2"/>
      <c r="C131" s="4"/>
      <c r="D131" s="2"/>
      <c r="E131" s="2"/>
      <c r="F131" s="3"/>
      <c r="G131" s="4"/>
      <c r="H131" s="2"/>
      <c r="I131" s="9"/>
      <c r="J131" s="9">
        <f xml:space="preserve"> MAX(I131 - I130, 0)</f>
        <v>0</v>
      </c>
      <c r="K131" s="9"/>
      <c r="L131" s="9">
        <f xml:space="preserve"> MAX(K131 - K130, 0)</f>
        <v>0</v>
      </c>
      <c r="M131" s="9"/>
      <c r="N131" s="9">
        <f xml:space="preserve"> MAX(M131 - M130, 0)</f>
        <v>0</v>
      </c>
      <c r="O131" s="9"/>
      <c r="P131" s="9">
        <f xml:space="preserve"> MAX(O131 - O130, 0)</f>
        <v>0</v>
      </c>
      <c r="Q131" s="4"/>
      <c r="R131" s="2"/>
      <c r="S131" s="9"/>
      <c r="T131" s="9">
        <f xml:space="preserve"> MAX(S131 - S130, 0)</f>
        <v>0</v>
      </c>
      <c r="U131" s="9"/>
      <c r="V131" s="9">
        <f xml:space="preserve"> MAX(U131 - U130, 0)</f>
        <v>0</v>
      </c>
      <c r="W131" s="4"/>
      <c r="X131" s="2"/>
      <c r="Y131" s="9"/>
      <c r="Z131" s="9"/>
      <c r="AA131" s="9"/>
      <c r="AB131" s="9"/>
      <c r="AC131" s="9"/>
      <c r="AD131" s="9"/>
      <c r="AE131" s="4"/>
      <c r="AF131" s="7"/>
      <c r="AG131" s="6"/>
      <c r="AH131" s="6"/>
      <c r="AI131" s="6"/>
      <c r="AJ131" s="5"/>
      <c r="AK131" s="6"/>
      <c r="AL131" s="4"/>
      <c r="AM131" s="2"/>
      <c r="AN131" s="1"/>
      <c r="AO131" s="1"/>
      <c r="AP131" s="1"/>
      <c r="AQ131" s="1"/>
      <c r="AR131" s="1"/>
      <c r="AS131" s="1"/>
      <c r="AT131" s="1"/>
      <c r="AU131" s="4"/>
      <c r="AV131" s="2"/>
      <c r="AZ131" s="3"/>
      <c r="BG131" s="4"/>
      <c r="BH131" s="2"/>
      <c r="BI131" s="3"/>
      <c r="BP131" s="4"/>
      <c r="BQ131" s="2"/>
      <c r="BR131" s="9"/>
      <c r="BS131" s="9"/>
      <c r="BT131" s="9"/>
      <c r="BU131" s="9"/>
      <c r="BV131" s="9"/>
      <c r="BW131" s="9"/>
      <c r="BX131" s="9"/>
      <c r="BY131" s="4"/>
      <c r="BZ131" s="2"/>
    </row>
    <row r="132" spans="2:78" x14ac:dyDescent="0.35">
      <c r="B132" s="2"/>
      <c r="C132" s="4"/>
      <c r="D132" s="2"/>
      <c r="E132" s="2"/>
      <c r="F132" s="3"/>
      <c r="G132" s="4"/>
      <c r="H132" s="2"/>
      <c r="I132" s="9"/>
      <c r="J132" s="9">
        <f xml:space="preserve"> MAX(I132 - I131, 0)</f>
        <v>0</v>
      </c>
      <c r="K132" s="9"/>
      <c r="L132" s="9">
        <f xml:space="preserve"> MAX(K132 - K131, 0)</f>
        <v>0</v>
      </c>
      <c r="M132" s="9"/>
      <c r="N132" s="9">
        <f xml:space="preserve"> MAX(M132 - M131, 0)</f>
        <v>0</v>
      </c>
      <c r="O132" s="9"/>
      <c r="P132" s="9">
        <f xml:space="preserve"> MAX(O132 - O131, 0)</f>
        <v>0</v>
      </c>
      <c r="Q132" s="4"/>
      <c r="R132" s="2"/>
      <c r="S132" s="9"/>
      <c r="T132" s="9">
        <f xml:space="preserve"> MAX(S132 - S131, 0)</f>
        <v>0</v>
      </c>
      <c r="U132" s="9"/>
      <c r="V132" s="9">
        <f xml:space="preserve"> MAX(U132 - U131, 0)</f>
        <v>0</v>
      </c>
      <c r="W132" s="4"/>
      <c r="X132" s="2"/>
      <c r="Y132" s="9"/>
      <c r="Z132" s="9"/>
      <c r="AA132" s="9"/>
      <c r="AB132" s="9"/>
      <c r="AC132" s="9"/>
      <c r="AD132" s="9"/>
      <c r="AE132" s="4"/>
      <c r="AF132" s="7"/>
      <c r="AG132" s="6"/>
      <c r="AH132" s="6"/>
      <c r="AI132" s="5"/>
      <c r="AJ132" s="5"/>
      <c r="AK132" s="5"/>
      <c r="AL132" s="4"/>
      <c r="AM132" s="2"/>
      <c r="AN132" s="1"/>
      <c r="AO132" s="1"/>
      <c r="AP132" s="1"/>
      <c r="AQ132" s="1"/>
      <c r="AR132" s="1"/>
      <c r="AS132" s="1"/>
      <c r="AT132" s="1"/>
      <c r="AU132" s="4"/>
      <c r="AV132" s="2"/>
      <c r="AZ132" s="3"/>
      <c r="BG132" s="4"/>
      <c r="BH132" s="2"/>
      <c r="BI132" s="3"/>
      <c r="BP132" s="4"/>
      <c r="BQ132" s="2"/>
      <c r="BR132" s="9"/>
      <c r="BS132" s="9"/>
      <c r="BT132" s="9"/>
      <c r="BU132" s="9"/>
      <c r="BV132" s="9"/>
      <c r="BW132" s="9"/>
      <c r="BX132" s="9"/>
      <c r="BY132" s="4"/>
      <c r="BZ132" s="2"/>
    </row>
    <row r="133" spans="2:78" x14ac:dyDescent="0.35">
      <c r="B133" s="2"/>
      <c r="C133" s="4"/>
      <c r="D133" s="2"/>
      <c r="E133" s="2"/>
      <c r="F133" s="3"/>
      <c r="G133" s="4"/>
      <c r="H133" s="2"/>
      <c r="I133" s="9"/>
      <c r="J133" s="9">
        <f xml:space="preserve"> MAX(I133 - I132, 0)</f>
        <v>0</v>
      </c>
      <c r="K133" s="9"/>
      <c r="L133" s="9">
        <f xml:space="preserve"> MAX(K133 - K132, 0)</f>
        <v>0</v>
      </c>
      <c r="M133" s="9"/>
      <c r="N133" s="9">
        <f xml:space="preserve"> MAX(M133 - M132, 0)</f>
        <v>0</v>
      </c>
      <c r="O133" s="9"/>
      <c r="P133" s="9">
        <f xml:space="preserve"> MAX(O133 - O132, 0)</f>
        <v>0</v>
      </c>
      <c r="Q133" s="4"/>
      <c r="R133" s="2"/>
      <c r="S133" s="9"/>
      <c r="T133" s="9">
        <f xml:space="preserve"> MAX(S133 - S132, 0)</f>
        <v>0</v>
      </c>
      <c r="U133" s="9"/>
      <c r="V133" s="9">
        <f xml:space="preserve"> MAX(U133 - U132, 0)</f>
        <v>0</v>
      </c>
      <c r="W133" s="4"/>
      <c r="X133" s="2"/>
      <c r="Y133" s="9"/>
      <c r="Z133" s="9"/>
      <c r="AA133" s="9"/>
      <c r="AB133" s="9"/>
      <c r="AC133" s="9"/>
      <c r="AD133" s="9"/>
      <c r="AE133" s="4"/>
      <c r="AF133" s="7"/>
      <c r="AG133" s="6"/>
      <c r="AH133" s="6"/>
      <c r="AI133" s="5"/>
      <c r="AJ133" s="5"/>
      <c r="AK133" s="5"/>
      <c r="AL133" s="4"/>
      <c r="AM133" s="2"/>
      <c r="AN133" s="1"/>
      <c r="AO133" s="1"/>
      <c r="AP133" s="1"/>
      <c r="AQ133" s="1"/>
      <c r="AR133" s="1"/>
      <c r="AS133" s="1"/>
      <c r="AT133" s="1"/>
      <c r="AU133" s="4"/>
      <c r="AV133" s="2"/>
      <c r="AZ133" s="3"/>
      <c r="BG133" s="4"/>
      <c r="BH133" s="2"/>
      <c r="BI133" s="3"/>
      <c r="BP133" s="4"/>
      <c r="BQ133" s="2"/>
      <c r="BR133" s="9"/>
      <c r="BS133" s="9"/>
      <c r="BT133" s="9"/>
      <c r="BU133" s="9"/>
      <c r="BV133" s="9"/>
      <c r="BW133" s="9"/>
      <c r="BX133" s="9"/>
      <c r="BY133" s="4"/>
      <c r="BZ133" s="2"/>
    </row>
    <row r="134" spans="2:78" x14ac:dyDescent="0.35">
      <c r="B134" s="2"/>
      <c r="C134" s="4"/>
      <c r="D134" s="2"/>
      <c r="E134" s="2"/>
      <c r="F134" s="3"/>
      <c r="G134" s="4"/>
      <c r="H134" s="2"/>
      <c r="I134" s="9"/>
      <c r="J134" s="9">
        <f xml:space="preserve"> MAX(I134 - I133, 0)</f>
        <v>0</v>
      </c>
      <c r="K134" s="9"/>
      <c r="L134" s="9">
        <f xml:space="preserve"> MAX(K134 - K133, 0)</f>
        <v>0</v>
      </c>
      <c r="M134" s="9"/>
      <c r="N134" s="9">
        <f xml:space="preserve"> MAX(M134 - M133, 0)</f>
        <v>0</v>
      </c>
      <c r="O134" s="9"/>
      <c r="P134" s="9">
        <f xml:space="preserve"> MAX(O134 - O133, 0)</f>
        <v>0</v>
      </c>
      <c r="Q134" s="4"/>
      <c r="R134" s="2"/>
      <c r="S134" s="9"/>
      <c r="T134" s="9">
        <f xml:space="preserve"> MAX(S134 - S133, 0)</f>
        <v>0</v>
      </c>
      <c r="U134" s="9"/>
      <c r="V134" s="9">
        <f xml:space="preserve"> MAX(U134 - U133, 0)</f>
        <v>0</v>
      </c>
      <c r="W134" s="4"/>
      <c r="X134" s="2"/>
      <c r="Y134" s="9"/>
      <c r="Z134" s="9"/>
      <c r="AA134" s="9"/>
      <c r="AB134" s="9"/>
      <c r="AC134" s="9"/>
      <c r="AD134" s="9"/>
      <c r="AE134" s="4"/>
      <c r="AF134" s="7"/>
      <c r="AG134" s="6"/>
      <c r="AH134" s="6"/>
      <c r="AI134" s="6"/>
      <c r="AJ134" s="5"/>
      <c r="AK134" s="5"/>
      <c r="AL134" s="4"/>
      <c r="AM134" s="2"/>
      <c r="AN134" s="1"/>
      <c r="AO134" s="1"/>
      <c r="AP134" s="1"/>
      <c r="AQ134" s="1"/>
      <c r="AR134" s="1"/>
      <c r="AS134" s="1"/>
      <c r="AT134" s="1"/>
      <c r="AU134" s="4"/>
      <c r="AV134" s="2"/>
      <c r="AZ134" s="3"/>
      <c r="BG134" s="4"/>
      <c r="BH134" s="2"/>
      <c r="BI134" s="3"/>
      <c r="BP134" s="4"/>
      <c r="BQ134" s="2"/>
      <c r="BR134" s="9"/>
      <c r="BS134" s="9"/>
      <c r="BT134" s="9"/>
      <c r="BU134" s="9"/>
      <c r="BV134" s="9"/>
      <c r="BW134" s="9"/>
      <c r="BX134" s="9"/>
      <c r="BY134" s="4"/>
      <c r="BZ134" s="2"/>
    </row>
    <row r="135" spans="2:78" x14ac:dyDescent="0.35">
      <c r="B135" s="2"/>
      <c r="C135" s="4"/>
      <c r="D135" s="2"/>
      <c r="E135" s="2"/>
      <c r="F135" s="3"/>
      <c r="G135" s="4"/>
      <c r="H135" s="2"/>
      <c r="I135" s="9"/>
      <c r="J135" s="9">
        <f xml:space="preserve"> MAX(I135 - I134, 0)</f>
        <v>0</v>
      </c>
      <c r="K135" s="9"/>
      <c r="L135" s="9">
        <f xml:space="preserve"> MAX(K135 - K134, 0)</f>
        <v>0</v>
      </c>
      <c r="M135" s="9"/>
      <c r="N135" s="9">
        <f xml:space="preserve"> MAX(M135 - M134, 0)</f>
        <v>0</v>
      </c>
      <c r="O135" s="9"/>
      <c r="P135" s="9">
        <f xml:space="preserve"> MAX(O135 - O134, 0)</f>
        <v>0</v>
      </c>
      <c r="Q135" s="4"/>
      <c r="R135" s="2"/>
      <c r="S135" s="9"/>
      <c r="T135" s="9">
        <f xml:space="preserve"> MAX(S135 - S134, 0)</f>
        <v>0</v>
      </c>
      <c r="U135" s="9"/>
      <c r="V135" s="9">
        <f xml:space="preserve"> MAX(U135 - U134, 0)</f>
        <v>0</v>
      </c>
      <c r="W135" s="4"/>
      <c r="X135" s="2"/>
      <c r="Y135" s="9"/>
      <c r="Z135" s="9"/>
      <c r="AA135" s="9"/>
      <c r="AB135" s="9"/>
      <c r="AC135" s="9"/>
      <c r="AD135" s="9"/>
      <c r="AE135" s="4"/>
      <c r="AF135" s="7"/>
      <c r="AG135" s="6"/>
      <c r="AH135" s="6"/>
      <c r="AI135" s="5"/>
      <c r="AJ135" s="5"/>
      <c r="AK135" s="5"/>
      <c r="AL135" s="4"/>
      <c r="AM135" s="2"/>
      <c r="AN135" s="1"/>
      <c r="AO135" s="1"/>
      <c r="AP135" s="1"/>
      <c r="AQ135" s="1"/>
      <c r="AR135" s="1"/>
      <c r="AS135" s="1"/>
      <c r="AT135" s="1"/>
      <c r="AU135" s="4"/>
      <c r="AV135" s="2"/>
      <c r="AZ135" s="3"/>
      <c r="BG135" s="4"/>
      <c r="BH135" s="2"/>
      <c r="BI135" s="3"/>
      <c r="BP135" s="4"/>
      <c r="BQ135" s="2"/>
      <c r="BR135" s="9"/>
      <c r="BS135" s="9"/>
      <c r="BT135" s="9"/>
      <c r="BU135" s="9"/>
      <c r="BV135" s="9"/>
      <c r="BW135" s="9"/>
      <c r="BX135" s="9"/>
      <c r="BY135" s="4"/>
      <c r="BZ135" s="2"/>
    </row>
    <row r="136" spans="2:78" x14ac:dyDescent="0.35">
      <c r="B136" s="2"/>
      <c r="C136" s="4"/>
      <c r="D136" s="2"/>
      <c r="E136" s="2"/>
      <c r="F136" s="3"/>
      <c r="G136" s="4"/>
      <c r="H136" s="2"/>
      <c r="I136" s="9"/>
      <c r="J136" s="9">
        <f xml:space="preserve"> MAX(I136 - I135, 0)</f>
        <v>0</v>
      </c>
      <c r="K136" s="9"/>
      <c r="L136" s="9">
        <f xml:space="preserve"> MAX(K136 - K135, 0)</f>
        <v>0</v>
      </c>
      <c r="M136" s="9"/>
      <c r="N136" s="9">
        <f xml:space="preserve"> MAX(M136 - M135, 0)</f>
        <v>0</v>
      </c>
      <c r="O136" s="9"/>
      <c r="P136" s="9">
        <f xml:space="preserve"> MAX(O136 - O135, 0)</f>
        <v>0</v>
      </c>
      <c r="Q136" s="4"/>
      <c r="R136" s="2"/>
      <c r="S136" s="9"/>
      <c r="T136" s="9">
        <f xml:space="preserve"> MAX(S136 - S135, 0)</f>
        <v>0</v>
      </c>
      <c r="U136" s="9"/>
      <c r="V136" s="9">
        <f xml:space="preserve"> MAX(U136 - U135, 0)</f>
        <v>0</v>
      </c>
      <c r="W136" s="4"/>
      <c r="X136" s="2"/>
      <c r="Y136" s="9"/>
      <c r="Z136" s="9"/>
      <c r="AA136" s="9"/>
      <c r="AB136" s="9"/>
      <c r="AC136" s="9"/>
      <c r="AD136" s="9"/>
      <c r="AE136" s="4"/>
      <c r="AF136" s="7"/>
      <c r="AG136" s="6"/>
      <c r="AH136" s="6"/>
      <c r="AI136" s="5"/>
      <c r="AJ136" s="5"/>
      <c r="AK136" s="5"/>
      <c r="AL136" s="4"/>
      <c r="AM136" s="2"/>
      <c r="AN136" s="1"/>
      <c r="AO136" s="1"/>
      <c r="AP136" s="1"/>
      <c r="AQ136" s="1"/>
      <c r="AR136" s="1"/>
      <c r="AS136" s="1"/>
      <c r="AT136" s="1"/>
      <c r="AU136" s="4"/>
      <c r="AV136" s="2"/>
      <c r="AZ136" s="3"/>
      <c r="BG136" s="4"/>
      <c r="BH136" s="2"/>
      <c r="BI136" s="3"/>
      <c r="BP136" s="4"/>
      <c r="BQ136" s="2"/>
      <c r="BR136" s="9"/>
      <c r="BS136" s="9"/>
      <c r="BT136" s="9"/>
      <c r="BU136" s="9"/>
      <c r="BV136" s="9"/>
      <c r="BW136" s="9"/>
      <c r="BX136" s="9"/>
      <c r="BY136" s="4"/>
      <c r="BZ136" s="2"/>
    </row>
    <row r="137" spans="2:78" x14ac:dyDescent="0.35">
      <c r="B137" s="2"/>
      <c r="C137" s="4"/>
      <c r="D137" s="2"/>
      <c r="E137" s="2"/>
      <c r="F137" s="3"/>
      <c r="G137" s="4"/>
      <c r="H137" s="2"/>
      <c r="I137" s="9"/>
      <c r="J137" s="9">
        <f xml:space="preserve"> MAX(I137 - I136, 0)</f>
        <v>0</v>
      </c>
      <c r="K137" s="9"/>
      <c r="L137" s="9">
        <f xml:space="preserve"> MAX(K137 - K136, 0)</f>
        <v>0</v>
      </c>
      <c r="M137" s="9"/>
      <c r="N137" s="9">
        <f xml:space="preserve"> MAX(M137 - M136, 0)</f>
        <v>0</v>
      </c>
      <c r="O137" s="9"/>
      <c r="P137" s="9">
        <f xml:space="preserve"> MAX(O137 - O136, 0)</f>
        <v>0</v>
      </c>
      <c r="Q137" s="4"/>
      <c r="R137" s="2"/>
      <c r="S137" s="9"/>
      <c r="T137" s="9">
        <f xml:space="preserve"> MAX(S137 - S136, 0)</f>
        <v>0</v>
      </c>
      <c r="U137" s="9"/>
      <c r="V137" s="9">
        <f xml:space="preserve"> MAX(U137 - U136, 0)</f>
        <v>0</v>
      </c>
      <c r="W137" s="4"/>
      <c r="X137" s="2"/>
      <c r="Y137" s="9"/>
      <c r="Z137" s="9"/>
      <c r="AA137" s="9"/>
      <c r="AB137" s="9"/>
      <c r="AC137" s="9"/>
      <c r="AD137" s="9"/>
      <c r="AE137" s="4"/>
      <c r="AF137" s="7"/>
      <c r="AG137" s="6"/>
      <c r="AH137" s="6"/>
      <c r="AI137" s="6"/>
      <c r="AJ137" s="5"/>
      <c r="AK137" s="5"/>
      <c r="AL137" s="4"/>
      <c r="AM137" s="2"/>
      <c r="AN137" s="1"/>
      <c r="AO137" s="1"/>
      <c r="AP137" s="1"/>
      <c r="AQ137" s="1"/>
      <c r="AR137" s="1"/>
      <c r="AS137" s="1"/>
      <c r="AT137" s="1"/>
      <c r="AU137" s="4"/>
      <c r="AV137" s="2"/>
      <c r="AZ137" s="3"/>
      <c r="BG137" s="4"/>
      <c r="BH137" s="2"/>
      <c r="BI137" s="3"/>
      <c r="BP137" s="4"/>
      <c r="BQ137" s="2"/>
      <c r="BR137" s="9"/>
      <c r="BS137" s="9"/>
      <c r="BT137" s="9"/>
      <c r="BU137" s="9"/>
      <c r="BV137" s="9"/>
      <c r="BW137" s="9"/>
      <c r="BX137" s="9"/>
      <c r="BY137" s="4"/>
      <c r="BZ137" s="2"/>
    </row>
    <row r="138" spans="2:78" x14ac:dyDescent="0.35">
      <c r="B138" s="2"/>
      <c r="C138" s="4"/>
      <c r="D138" s="2"/>
      <c r="E138" s="2"/>
      <c r="F138" s="3"/>
      <c r="G138" s="4"/>
      <c r="H138" s="2"/>
      <c r="I138" s="9"/>
      <c r="J138" s="9">
        <f xml:space="preserve"> MAX(I138 - I137, 0)</f>
        <v>0</v>
      </c>
      <c r="K138" s="9"/>
      <c r="L138" s="9">
        <f xml:space="preserve"> MAX(K138 - K137, 0)</f>
        <v>0</v>
      </c>
      <c r="M138" s="9"/>
      <c r="N138" s="9">
        <f xml:space="preserve"> MAX(M138 - M137, 0)</f>
        <v>0</v>
      </c>
      <c r="O138" s="9"/>
      <c r="P138" s="9">
        <f xml:space="preserve"> MAX(O138 - O137, 0)</f>
        <v>0</v>
      </c>
      <c r="Q138" s="4"/>
      <c r="R138" s="2"/>
      <c r="S138" s="9"/>
      <c r="T138" s="9">
        <f xml:space="preserve"> MAX(S138 - S137, 0)</f>
        <v>0</v>
      </c>
      <c r="U138" s="9"/>
      <c r="V138" s="9">
        <f xml:space="preserve"> MAX(U138 - U137, 0)</f>
        <v>0</v>
      </c>
      <c r="W138" s="4"/>
      <c r="X138" s="2"/>
      <c r="Y138" s="9"/>
      <c r="Z138" s="9"/>
      <c r="AA138" s="9"/>
      <c r="AB138" s="9"/>
      <c r="AC138" s="9"/>
      <c r="AD138" s="9"/>
      <c r="AE138" s="4"/>
      <c r="AF138" s="7"/>
      <c r="AG138" s="6"/>
      <c r="AH138" s="6"/>
      <c r="AI138" s="6"/>
      <c r="AJ138" s="5"/>
      <c r="AK138" s="5"/>
      <c r="AL138" s="4"/>
      <c r="AM138" s="2"/>
      <c r="AN138" s="1"/>
      <c r="AO138" s="1"/>
      <c r="AP138" s="1"/>
      <c r="AQ138" s="1"/>
      <c r="AR138" s="1"/>
      <c r="AS138" s="1"/>
      <c r="AT138" s="1"/>
      <c r="AU138" s="4"/>
      <c r="AV138" s="2"/>
      <c r="AZ138" s="3"/>
      <c r="BG138" s="4"/>
      <c r="BH138" s="2"/>
      <c r="BI138" s="3"/>
      <c r="BP138" s="4"/>
      <c r="BQ138" s="2"/>
      <c r="BR138" s="9"/>
      <c r="BS138" s="9"/>
      <c r="BT138" s="9"/>
      <c r="BU138" s="9"/>
      <c r="BV138" s="9"/>
      <c r="BW138" s="9"/>
      <c r="BX138" s="9"/>
      <c r="BY138" s="4"/>
      <c r="BZ138" s="2"/>
    </row>
    <row r="139" spans="2:78" x14ac:dyDescent="0.35">
      <c r="B139" s="2"/>
      <c r="C139" s="4"/>
      <c r="D139" s="2"/>
      <c r="E139" s="2"/>
      <c r="F139" s="3"/>
      <c r="G139" s="4"/>
      <c r="H139" s="2"/>
      <c r="I139" s="9"/>
      <c r="J139" s="9">
        <f xml:space="preserve"> MAX(I139 - I138, 0)</f>
        <v>0</v>
      </c>
      <c r="K139" s="9"/>
      <c r="L139" s="9">
        <f xml:space="preserve"> MAX(K139 - K138, 0)</f>
        <v>0</v>
      </c>
      <c r="M139" s="9"/>
      <c r="N139" s="9">
        <f xml:space="preserve"> MAX(M139 - M138, 0)</f>
        <v>0</v>
      </c>
      <c r="O139" s="9"/>
      <c r="P139" s="9">
        <f xml:space="preserve"> MAX(O139 - O138, 0)</f>
        <v>0</v>
      </c>
      <c r="Q139" s="4"/>
      <c r="R139" s="2"/>
      <c r="S139" s="9"/>
      <c r="T139" s="9">
        <f xml:space="preserve"> MAX(S139 - S138, 0)</f>
        <v>0</v>
      </c>
      <c r="U139" s="9"/>
      <c r="V139" s="9">
        <f xml:space="preserve"> MAX(U139 - U138, 0)</f>
        <v>0</v>
      </c>
      <c r="W139" s="4"/>
      <c r="X139" s="2"/>
      <c r="Y139" s="9"/>
      <c r="Z139" s="9"/>
      <c r="AA139" s="9"/>
      <c r="AB139" s="9"/>
      <c r="AC139" s="9"/>
      <c r="AD139" s="9"/>
      <c r="AE139" s="4"/>
      <c r="AF139" s="7"/>
      <c r="AG139" s="6"/>
      <c r="AH139" s="6"/>
      <c r="AI139" s="6"/>
      <c r="AJ139" s="5"/>
      <c r="AK139" s="5"/>
      <c r="AL139" s="4"/>
      <c r="AM139" s="2"/>
      <c r="AN139" s="1"/>
      <c r="AO139" s="1"/>
      <c r="AP139" s="1"/>
      <c r="AQ139" s="1"/>
      <c r="AR139" s="1"/>
      <c r="AS139" s="1"/>
      <c r="AT139" s="1"/>
      <c r="AU139" s="4"/>
      <c r="AV139" s="2"/>
      <c r="AZ139" s="3"/>
      <c r="BG139" s="4"/>
      <c r="BH139" s="2"/>
      <c r="BI139" s="3"/>
      <c r="BP139" s="4"/>
      <c r="BQ139" s="2"/>
      <c r="BR139" s="9"/>
      <c r="BS139" s="9"/>
      <c r="BT139" s="9"/>
      <c r="BU139" s="9"/>
      <c r="BV139" s="9"/>
      <c r="BW139" s="9"/>
      <c r="BX139" s="9"/>
      <c r="BY139" s="4"/>
      <c r="BZ139" s="2"/>
    </row>
    <row r="140" spans="2:78" x14ac:dyDescent="0.35">
      <c r="B140" s="2"/>
      <c r="C140" s="4"/>
      <c r="D140" s="2"/>
      <c r="E140" s="2"/>
      <c r="F140" s="3"/>
      <c r="G140" s="4"/>
      <c r="H140" s="2"/>
      <c r="I140" s="9"/>
      <c r="J140" s="9">
        <f xml:space="preserve"> MAX(I140 - I139, 0)</f>
        <v>0</v>
      </c>
      <c r="K140" s="9"/>
      <c r="L140" s="9">
        <f xml:space="preserve"> MAX(K140 - K139, 0)</f>
        <v>0</v>
      </c>
      <c r="M140" s="9"/>
      <c r="N140" s="9">
        <f xml:space="preserve"> MAX(M140 - M139, 0)</f>
        <v>0</v>
      </c>
      <c r="O140" s="9"/>
      <c r="P140" s="9">
        <f xml:space="preserve"> MAX(O140 - O139, 0)</f>
        <v>0</v>
      </c>
      <c r="Q140" s="4"/>
      <c r="R140" s="2"/>
      <c r="S140" s="9"/>
      <c r="T140" s="9">
        <f xml:space="preserve"> MAX(S140 - S139, 0)</f>
        <v>0</v>
      </c>
      <c r="U140" s="9"/>
      <c r="V140" s="9">
        <f xml:space="preserve"> MAX(U140 - U139, 0)</f>
        <v>0</v>
      </c>
      <c r="W140" s="4"/>
      <c r="X140" s="2"/>
      <c r="Y140" s="9"/>
      <c r="Z140" s="9"/>
      <c r="AA140" s="9"/>
      <c r="AB140" s="9"/>
      <c r="AC140" s="9"/>
      <c r="AD140" s="9"/>
      <c r="AE140" s="4"/>
      <c r="AF140" s="7"/>
      <c r="AG140" s="6"/>
      <c r="AH140" s="6"/>
      <c r="AI140" s="6"/>
      <c r="AJ140" s="5"/>
      <c r="AK140" s="5"/>
      <c r="AL140" s="4"/>
      <c r="AM140" s="2"/>
      <c r="AN140" s="1"/>
      <c r="AO140" s="1"/>
      <c r="AP140" s="1"/>
      <c r="AQ140" s="1"/>
      <c r="AR140" s="1"/>
      <c r="AS140" s="1"/>
      <c r="AT140" s="1"/>
      <c r="AU140" s="4"/>
      <c r="AV140" s="2"/>
      <c r="AZ140" s="3"/>
      <c r="BG140" s="4"/>
      <c r="BH140" s="2"/>
      <c r="BI140" s="3"/>
      <c r="BP140" s="4"/>
      <c r="BQ140" s="2"/>
      <c r="BR140" s="9"/>
      <c r="BS140" s="9"/>
      <c r="BT140" s="9"/>
      <c r="BU140" s="9"/>
      <c r="BV140" s="9"/>
      <c r="BW140" s="9"/>
      <c r="BX140" s="9"/>
      <c r="BY140" s="4"/>
      <c r="BZ140" s="2"/>
    </row>
    <row r="141" spans="2:78" x14ac:dyDescent="0.35">
      <c r="B141" s="2"/>
      <c r="C141" s="4"/>
      <c r="D141" s="2"/>
      <c r="E141" s="2"/>
      <c r="F141" s="3"/>
      <c r="G141" s="4"/>
      <c r="H141" s="2"/>
      <c r="I141" s="9"/>
      <c r="J141" s="9">
        <f xml:space="preserve"> MAX(I141 - I140, 0)</f>
        <v>0</v>
      </c>
      <c r="K141" s="9"/>
      <c r="L141" s="9">
        <f xml:space="preserve"> MAX(K141 - K140, 0)</f>
        <v>0</v>
      </c>
      <c r="M141" s="9"/>
      <c r="N141" s="9">
        <f xml:space="preserve"> MAX(M141 - M140, 0)</f>
        <v>0</v>
      </c>
      <c r="O141" s="9"/>
      <c r="P141" s="9">
        <f xml:space="preserve"> MAX(O141 - O140, 0)</f>
        <v>0</v>
      </c>
      <c r="Q141" s="4"/>
      <c r="R141" s="2"/>
      <c r="S141" s="9"/>
      <c r="T141" s="9">
        <f xml:space="preserve"> MAX(S141 - S140, 0)</f>
        <v>0</v>
      </c>
      <c r="U141" s="9"/>
      <c r="V141" s="9">
        <f xml:space="preserve"> MAX(U141 - U140, 0)</f>
        <v>0</v>
      </c>
      <c r="W141" s="4"/>
      <c r="X141" s="2"/>
      <c r="Y141" s="9"/>
      <c r="Z141" s="9"/>
      <c r="AA141" s="9"/>
      <c r="AB141" s="9"/>
      <c r="AC141" s="9"/>
      <c r="AD141" s="9"/>
      <c r="AE141" s="4"/>
      <c r="AF141" s="7"/>
      <c r="AG141" s="6"/>
      <c r="AH141" s="6"/>
      <c r="AI141" s="6"/>
      <c r="AJ141" s="5"/>
      <c r="AK141" s="5"/>
      <c r="AL141" s="4"/>
      <c r="AM141" s="2"/>
      <c r="AN141" s="1"/>
      <c r="AO141" s="1"/>
      <c r="AP141" s="1"/>
      <c r="AQ141" s="1"/>
      <c r="AR141" s="1"/>
      <c r="AS141" s="1"/>
      <c r="AT141" s="1"/>
      <c r="AU141" s="4"/>
      <c r="AV141" s="2"/>
      <c r="AZ141" s="3"/>
      <c r="BG141" s="4"/>
      <c r="BH141" s="2"/>
      <c r="BI141" s="3"/>
      <c r="BP141" s="4"/>
      <c r="BQ141" s="2"/>
      <c r="BR141" s="9"/>
      <c r="BS141" s="9"/>
      <c r="BT141" s="9"/>
      <c r="BU141" s="9"/>
      <c r="BV141" s="9"/>
      <c r="BW141" s="9"/>
      <c r="BX141" s="9"/>
      <c r="BY141" s="4"/>
      <c r="BZ141" s="2"/>
    </row>
    <row r="142" spans="2:78" x14ac:dyDescent="0.35">
      <c r="B142" s="2"/>
      <c r="C142" s="4"/>
      <c r="D142" s="2"/>
      <c r="E142" s="2"/>
      <c r="F142" s="3"/>
      <c r="G142" s="4"/>
      <c r="H142" s="2"/>
      <c r="I142" s="9"/>
      <c r="J142" s="9">
        <f xml:space="preserve"> MAX(I142 - I141, 0)</f>
        <v>0</v>
      </c>
      <c r="K142" s="9"/>
      <c r="L142" s="9">
        <f xml:space="preserve"> MAX(K142 - K141, 0)</f>
        <v>0</v>
      </c>
      <c r="M142" s="9"/>
      <c r="N142" s="9">
        <f xml:space="preserve"> MAX(M142 - M141, 0)</f>
        <v>0</v>
      </c>
      <c r="O142" s="9"/>
      <c r="P142" s="9">
        <f xml:space="preserve"> MAX(O142 - O141, 0)</f>
        <v>0</v>
      </c>
      <c r="Q142" s="4"/>
      <c r="R142" s="2"/>
      <c r="S142" s="9"/>
      <c r="T142" s="9">
        <f xml:space="preserve"> MAX(S142 - S141, 0)</f>
        <v>0</v>
      </c>
      <c r="U142" s="9"/>
      <c r="V142" s="9">
        <f xml:space="preserve"> MAX(U142 - U141, 0)</f>
        <v>0</v>
      </c>
      <c r="W142" s="4"/>
      <c r="X142" s="2"/>
      <c r="Y142" s="9"/>
      <c r="Z142" s="9"/>
      <c r="AA142" s="9"/>
      <c r="AB142" s="9"/>
      <c r="AC142" s="9"/>
      <c r="AD142" s="9"/>
      <c r="AE142" s="4"/>
      <c r="AF142" s="7"/>
      <c r="AG142" s="6"/>
      <c r="AH142" s="6"/>
      <c r="AI142" s="6"/>
      <c r="AJ142" s="5"/>
      <c r="AK142" s="5"/>
      <c r="AL142" s="4"/>
      <c r="AM142" s="2"/>
      <c r="AN142" s="1"/>
      <c r="AO142" s="1"/>
      <c r="AP142" s="1"/>
      <c r="AQ142" s="1"/>
      <c r="AR142" s="1"/>
      <c r="AS142" s="1"/>
      <c r="AT142" s="1"/>
      <c r="AU142" s="4"/>
      <c r="AV142" s="2"/>
      <c r="AZ142" s="3"/>
      <c r="BG142" s="4"/>
      <c r="BH142" s="2"/>
      <c r="BI142" s="3"/>
      <c r="BP142" s="4"/>
      <c r="BQ142" s="2"/>
      <c r="BR142" s="9"/>
      <c r="BS142" s="9"/>
      <c r="BT142" s="9"/>
      <c r="BU142" s="9"/>
      <c r="BV142" s="9"/>
      <c r="BW142" s="9"/>
      <c r="BX142" s="9"/>
      <c r="BY142" s="4"/>
      <c r="BZ142" s="2"/>
    </row>
    <row r="143" spans="2:78" x14ac:dyDescent="0.35">
      <c r="B143" s="2"/>
      <c r="C143" s="4"/>
      <c r="D143" s="2"/>
      <c r="E143" s="2"/>
      <c r="F143" s="3"/>
      <c r="G143" s="4"/>
      <c r="H143" s="2"/>
      <c r="I143" s="9"/>
      <c r="J143" s="9">
        <f xml:space="preserve"> MAX(I143 - I142, 0)</f>
        <v>0</v>
      </c>
      <c r="K143" s="9"/>
      <c r="L143" s="9">
        <f xml:space="preserve"> MAX(K143 - K142, 0)</f>
        <v>0</v>
      </c>
      <c r="M143" s="9"/>
      <c r="N143" s="9">
        <f xml:space="preserve"> MAX(M143 - M142, 0)</f>
        <v>0</v>
      </c>
      <c r="O143" s="9"/>
      <c r="P143" s="9">
        <f xml:space="preserve"> MAX(O143 - O142, 0)</f>
        <v>0</v>
      </c>
      <c r="Q143" s="4"/>
      <c r="R143" s="2"/>
      <c r="S143" s="9"/>
      <c r="T143" s="9">
        <f xml:space="preserve"> MAX(S143 - S142, 0)</f>
        <v>0</v>
      </c>
      <c r="U143" s="9"/>
      <c r="V143" s="9">
        <f xml:space="preserve"> MAX(U143 - U142, 0)</f>
        <v>0</v>
      </c>
      <c r="W143" s="4"/>
      <c r="X143" s="2"/>
      <c r="Y143" s="9"/>
      <c r="Z143" s="9"/>
      <c r="AA143" s="9"/>
      <c r="AB143" s="9"/>
      <c r="AC143" s="9"/>
      <c r="AD143" s="9"/>
      <c r="AE143" s="4"/>
      <c r="AF143" s="7"/>
      <c r="AG143" s="6"/>
      <c r="AH143" s="6"/>
      <c r="AI143" s="6"/>
      <c r="AJ143" s="5"/>
      <c r="AK143" s="5"/>
      <c r="AL143" s="4"/>
      <c r="AM143" s="2"/>
      <c r="AN143" s="1"/>
      <c r="AO143" s="1"/>
      <c r="AP143" s="1"/>
      <c r="AQ143" s="1"/>
      <c r="AR143" s="1"/>
      <c r="AS143" s="1"/>
      <c r="AT143" s="1"/>
      <c r="AU143" s="4"/>
      <c r="AV143" s="2"/>
      <c r="AZ143" s="3"/>
      <c r="BG143" s="4"/>
      <c r="BH143" s="2"/>
      <c r="BI143" s="3"/>
      <c r="BP143" s="4"/>
      <c r="BQ143" s="2"/>
      <c r="BR143" s="9"/>
      <c r="BS143" s="9"/>
      <c r="BT143" s="9"/>
      <c r="BU143" s="9"/>
      <c r="BV143" s="9"/>
      <c r="BW143" s="9"/>
      <c r="BX143" s="9"/>
      <c r="BY143" s="4"/>
      <c r="BZ143" s="2"/>
    </row>
    <row r="144" spans="2:78" x14ac:dyDescent="0.35">
      <c r="B144" s="2"/>
      <c r="C144" s="4"/>
      <c r="D144" s="2"/>
      <c r="E144" s="2"/>
      <c r="F144" s="3"/>
      <c r="G144" s="4"/>
      <c r="H144" s="2"/>
      <c r="I144" s="9"/>
      <c r="J144" s="9">
        <f xml:space="preserve"> MAX(I144 - I143, 0)</f>
        <v>0</v>
      </c>
      <c r="K144" s="9"/>
      <c r="L144" s="9">
        <f xml:space="preserve"> MAX(K144 - K143, 0)</f>
        <v>0</v>
      </c>
      <c r="M144" s="9"/>
      <c r="N144" s="9">
        <f xml:space="preserve"> MAX(M144 - M143, 0)</f>
        <v>0</v>
      </c>
      <c r="O144" s="9"/>
      <c r="P144" s="9">
        <f xml:space="preserve"> MAX(O144 - O143, 0)</f>
        <v>0</v>
      </c>
      <c r="Q144" s="4"/>
      <c r="R144" s="2"/>
      <c r="S144" s="9"/>
      <c r="T144" s="9">
        <f xml:space="preserve"> MAX(S144 - S143, 0)</f>
        <v>0</v>
      </c>
      <c r="U144" s="9"/>
      <c r="V144" s="9">
        <f xml:space="preserve"> MAX(U144 - U143, 0)</f>
        <v>0</v>
      </c>
      <c r="W144" s="4"/>
      <c r="X144" s="2"/>
      <c r="Y144" s="9"/>
      <c r="Z144" s="9"/>
      <c r="AA144" s="9"/>
      <c r="AB144" s="9"/>
      <c r="AC144" s="9"/>
      <c r="AD144" s="9"/>
      <c r="AE144" s="4"/>
      <c r="AF144" s="7"/>
      <c r="AG144" s="6"/>
      <c r="AH144" s="6"/>
      <c r="AI144" s="6"/>
      <c r="AJ144" s="5"/>
      <c r="AK144" s="5"/>
      <c r="AL144" s="4"/>
      <c r="AM144" s="2"/>
      <c r="AN144" s="1"/>
      <c r="AO144" s="1"/>
      <c r="AP144" s="1"/>
      <c r="AQ144" s="1"/>
      <c r="AR144" s="1"/>
      <c r="AS144" s="1"/>
      <c r="AT144" s="1"/>
      <c r="AU144" s="4"/>
      <c r="AV144" s="2"/>
      <c r="AZ144" s="3"/>
      <c r="BG144" s="4"/>
      <c r="BH144" s="2"/>
      <c r="BI144" s="3"/>
      <c r="BP144" s="4"/>
      <c r="BQ144" s="2"/>
      <c r="BR144" s="9"/>
      <c r="BS144" s="9"/>
      <c r="BT144" s="9"/>
      <c r="BU144" s="9"/>
      <c r="BV144" s="9"/>
      <c r="BW144" s="9"/>
      <c r="BX144" s="9"/>
      <c r="BY144" s="4"/>
      <c r="BZ144" s="2"/>
    </row>
    <row r="145" spans="2:78" x14ac:dyDescent="0.35">
      <c r="B145" s="2"/>
      <c r="C145" s="4"/>
      <c r="D145" s="2"/>
      <c r="E145" s="2"/>
      <c r="F145" s="3"/>
      <c r="G145" s="4"/>
      <c r="H145" s="2"/>
      <c r="I145" s="9"/>
      <c r="J145" s="9">
        <f xml:space="preserve"> MAX(I145 - I144, 0)</f>
        <v>0</v>
      </c>
      <c r="K145" s="9"/>
      <c r="L145" s="9">
        <f xml:space="preserve"> MAX(K145 - K144, 0)</f>
        <v>0</v>
      </c>
      <c r="M145" s="9"/>
      <c r="N145" s="9">
        <f xml:space="preserve"> MAX(M145 - M144, 0)</f>
        <v>0</v>
      </c>
      <c r="O145" s="9"/>
      <c r="P145" s="9">
        <f xml:space="preserve"> MAX(O145 - O144, 0)</f>
        <v>0</v>
      </c>
      <c r="Q145" s="4"/>
      <c r="R145" s="2"/>
      <c r="S145" s="9"/>
      <c r="T145" s="9">
        <f xml:space="preserve"> MAX(S145 - S144, 0)</f>
        <v>0</v>
      </c>
      <c r="U145" s="9"/>
      <c r="V145" s="9">
        <f xml:space="preserve"> MAX(U145 - U144, 0)</f>
        <v>0</v>
      </c>
      <c r="W145" s="4"/>
      <c r="X145" s="2"/>
      <c r="Y145" s="9"/>
      <c r="Z145" s="9"/>
      <c r="AA145" s="9"/>
      <c r="AB145" s="9"/>
      <c r="AC145" s="9"/>
      <c r="AD145" s="9"/>
      <c r="AE145" s="4"/>
      <c r="AF145" s="7"/>
      <c r="AG145" s="6"/>
      <c r="AH145" s="6"/>
      <c r="AI145" s="5"/>
      <c r="AJ145" s="5"/>
      <c r="AK145" s="5"/>
      <c r="AL145" s="4"/>
      <c r="AM145" s="2"/>
      <c r="AN145" s="1"/>
      <c r="AO145" s="1"/>
      <c r="AP145" s="1"/>
      <c r="AQ145" s="1"/>
      <c r="AR145" s="1"/>
      <c r="AS145" s="1"/>
      <c r="AT145" s="1"/>
      <c r="AU145" s="4"/>
      <c r="AV145" s="2"/>
      <c r="AZ145" s="3"/>
      <c r="BG145" s="4"/>
      <c r="BH145" s="2"/>
      <c r="BI145" s="3"/>
      <c r="BP145" s="4"/>
      <c r="BQ145" s="2"/>
      <c r="BR145" s="9"/>
      <c r="BS145" s="9"/>
      <c r="BT145" s="9"/>
      <c r="BU145" s="9"/>
      <c r="BV145" s="9"/>
      <c r="BW145" s="9"/>
      <c r="BX145" s="9"/>
      <c r="BY145" s="4"/>
      <c r="BZ145" s="2"/>
    </row>
    <row r="146" spans="2:78" x14ac:dyDescent="0.35">
      <c r="B146" s="2"/>
      <c r="C146" s="4"/>
      <c r="D146" s="2"/>
      <c r="E146" s="2"/>
      <c r="F146" s="3"/>
      <c r="G146" s="4"/>
      <c r="H146" s="2"/>
      <c r="I146" s="9"/>
      <c r="J146" s="9">
        <f xml:space="preserve"> MAX(I146 - I145, 0)</f>
        <v>0</v>
      </c>
      <c r="K146" s="9"/>
      <c r="L146" s="9">
        <f xml:space="preserve"> MAX(K146 - K145, 0)</f>
        <v>0</v>
      </c>
      <c r="M146" s="9"/>
      <c r="N146" s="9">
        <f xml:space="preserve"> MAX(M146 - M145, 0)</f>
        <v>0</v>
      </c>
      <c r="O146" s="9"/>
      <c r="P146" s="9">
        <f xml:space="preserve"> MAX(O146 - O145, 0)</f>
        <v>0</v>
      </c>
      <c r="Q146" s="4"/>
      <c r="R146" s="2"/>
      <c r="S146" s="9"/>
      <c r="T146" s="9">
        <f xml:space="preserve"> MAX(S146 - S145, 0)</f>
        <v>0</v>
      </c>
      <c r="U146" s="9"/>
      <c r="V146" s="9">
        <f xml:space="preserve"> MAX(U146 - U145, 0)</f>
        <v>0</v>
      </c>
      <c r="W146" s="4"/>
      <c r="X146" s="2"/>
      <c r="Y146" s="9"/>
      <c r="Z146" s="9"/>
      <c r="AA146" s="9"/>
      <c r="AB146" s="9"/>
      <c r="AC146" s="9"/>
      <c r="AD146" s="9"/>
      <c r="AE146" s="4"/>
      <c r="AF146" s="7"/>
      <c r="AG146" s="6"/>
      <c r="AH146" s="6"/>
      <c r="AI146" s="5"/>
      <c r="AJ146" s="5"/>
      <c r="AK146" s="5"/>
      <c r="AL146" s="4"/>
      <c r="AM146" s="2"/>
      <c r="AN146" s="1"/>
      <c r="AO146" s="1"/>
      <c r="AP146" s="1"/>
      <c r="AQ146" s="1"/>
      <c r="AR146" s="1"/>
      <c r="AS146" s="1"/>
      <c r="AT146" s="1"/>
      <c r="AU146" s="4"/>
      <c r="AV146" s="2"/>
      <c r="AZ146" s="3"/>
      <c r="BG146" s="4"/>
      <c r="BH146" s="2"/>
      <c r="BI146" s="3"/>
      <c r="BP146" s="4"/>
      <c r="BQ146" s="2"/>
      <c r="BR146" s="9"/>
      <c r="BS146" s="9"/>
      <c r="BT146" s="9"/>
      <c r="BU146" s="9"/>
      <c r="BV146" s="9"/>
      <c r="BW146" s="9"/>
      <c r="BX146" s="9"/>
      <c r="BY146" s="4"/>
      <c r="BZ146" s="2"/>
    </row>
    <row r="147" spans="2:78" x14ac:dyDescent="0.35">
      <c r="B147" s="2"/>
      <c r="C147" s="4"/>
      <c r="D147" s="2"/>
      <c r="E147" s="2"/>
      <c r="F147" s="3"/>
      <c r="G147" s="4"/>
      <c r="H147" s="2"/>
      <c r="I147" s="9"/>
      <c r="J147" s="9">
        <f xml:space="preserve"> MAX(I147 - I146, 0)</f>
        <v>0</v>
      </c>
      <c r="K147" s="9"/>
      <c r="L147" s="9">
        <f xml:space="preserve"> MAX(K147 - K146, 0)</f>
        <v>0</v>
      </c>
      <c r="M147" s="9"/>
      <c r="N147" s="9">
        <f xml:space="preserve"> MAX(M147 - M146, 0)</f>
        <v>0</v>
      </c>
      <c r="O147" s="9"/>
      <c r="P147" s="9">
        <f xml:space="preserve"> MAX(O147 - O146, 0)</f>
        <v>0</v>
      </c>
      <c r="Q147" s="4"/>
      <c r="R147" s="2"/>
      <c r="S147" s="9"/>
      <c r="T147" s="9">
        <f xml:space="preserve"> MAX(S147 - S146, 0)</f>
        <v>0</v>
      </c>
      <c r="U147" s="9"/>
      <c r="V147" s="9">
        <f xml:space="preserve"> MAX(U147 - U146, 0)</f>
        <v>0</v>
      </c>
      <c r="W147" s="4"/>
      <c r="X147" s="2"/>
      <c r="Y147" s="9"/>
      <c r="Z147" s="9"/>
      <c r="AA147" s="9"/>
      <c r="AB147" s="9"/>
      <c r="AC147" s="9"/>
      <c r="AD147" s="9"/>
      <c r="AE147" s="4"/>
      <c r="AF147" s="7"/>
      <c r="AG147" s="6"/>
      <c r="AH147" s="6"/>
      <c r="AI147" s="6"/>
      <c r="AJ147" s="5"/>
      <c r="AK147" s="5"/>
      <c r="AL147" s="4"/>
      <c r="AM147" s="2"/>
      <c r="AN147" s="1"/>
      <c r="AO147" s="1"/>
      <c r="AP147" s="1"/>
      <c r="AQ147" s="1"/>
      <c r="AR147" s="1"/>
      <c r="AS147" s="1"/>
      <c r="AT147" s="1"/>
      <c r="AU147" s="4"/>
      <c r="AV147" s="2"/>
      <c r="AZ147" s="3"/>
      <c r="BG147" s="4"/>
      <c r="BH147" s="2"/>
      <c r="BI147" s="3"/>
      <c r="BP147" s="4"/>
      <c r="BQ147" s="2"/>
      <c r="BR147" s="9"/>
      <c r="BS147" s="9"/>
      <c r="BT147" s="9"/>
      <c r="BU147" s="9"/>
      <c r="BV147" s="9"/>
      <c r="BW147" s="9"/>
      <c r="BX147" s="9"/>
      <c r="BY147" s="4"/>
      <c r="BZ147" s="2"/>
    </row>
    <row r="148" spans="2:78" x14ac:dyDescent="0.35">
      <c r="B148" s="2"/>
      <c r="C148" s="4"/>
      <c r="D148" s="2"/>
      <c r="E148" s="2"/>
      <c r="F148" s="3"/>
      <c r="G148" s="4"/>
      <c r="H148" s="2"/>
      <c r="I148" s="9"/>
      <c r="J148" s="9">
        <f xml:space="preserve"> MAX(I148 - I147, 0)</f>
        <v>0</v>
      </c>
      <c r="K148" s="9"/>
      <c r="L148" s="9">
        <f xml:space="preserve"> MAX(K148 - K147, 0)</f>
        <v>0</v>
      </c>
      <c r="M148" s="9"/>
      <c r="N148" s="9">
        <f xml:space="preserve"> MAX(M148 - M147, 0)</f>
        <v>0</v>
      </c>
      <c r="O148" s="9"/>
      <c r="P148" s="9">
        <f xml:space="preserve"> MAX(O148 - O147, 0)</f>
        <v>0</v>
      </c>
      <c r="Q148" s="4"/>
      <c r="R148" s="2"/>
      <c r="S148" s="9"/>
      <c r="T148" s="9">
        <f xml:space="preserve"> MAX(S148 - S147, 0)</f>
        <v>0</v>
      </c>
      <c r="U148" s="9"/>
      <c r="V148" s="9">
        <f xml:space="preserve"> MAX(U148 - U147, 0)</f>
        <v>0</v>
      </c>
      <c r="W148" s="4"/>
      <c r="X148" s="2"/>
      <c r="Y148" s="9"/>
      <c r="Z148" s="9"/>
      <c r="AA148" s="9"/>
      <c r="AB148" s="9"/>
      <c r="AC148" s="9"/>
      <c r="AD148" s="9"/>
      <c r="AE148" s="4"/>
      <c r="AF148" s="7"/>
      <c r="AG148" s="6"/>
      <c r="AH148" s="6"/>
      <c r="AI148" s="6"/>
      <c r="AJ148" s="5"/>
      <c r="AK148" s="6"/>
      <c r="AL148" s="4"/>
      <c r="AM148" s="2"/>
      <c r="AN148" s="1"/>
      <c r="AO148" s="1"/>
      <c r="AP148" s="1"/>
      <c r="AQ148" s="1"/>
      <c r="AR148" s="1"/>
      <c r="AS148" s="1"/>
      <c r="AT148" s="1"/>
      <c r="AU148" s="4"/>
      <c r="AV148" s="2"/>
      <c r="AZ148" s="3"/>
      <c r="BG148" s="4"/>
      <c r="BH148" s="2"/>
      <c r="BI148" s="3"/>
      <c r="BP148" s="4"/>
      <c r="BQ148" s="2"/>
      <c r="BR148" s="9"/>
      <c r="BS148" s="9"/>
      <c r="BT148" s="9"/>
      <c r="BU148" s="9"/>
      <c r="BV148" s="9"/>
      <c r="BW148" s="9"/>
      <c r="BX148" s="9"/>
      <c r="BY148" s="4"/>
      <c r="BZ148" s="2"/>
    </row>
    <row r="149" spans="2:78" x14ac:dyDescent="0.35">
      <c r="B149" s="2"/>
      <c r="C149" s="4"/>
      <c r="D149" s="2"/>
      <c r="E149" s="2"/>
      <c r="F149" s="3"/>
      <c r="G149" s="4"/>
      <c r="H149" s="2"/>
      <c r="I149" s="9"/>
      <c r="J149" s="9">
        <f xml:space="preserve"> MAX(I149 - I148, 0)</f>
        <v>0</v>
      </c>
      <c r="K149" s="9"/>
      <c r="L149" s="9">
        <f xml:space="preserve"> MAX(K149 - K148, 0)</f>
        <v>0</v>
      </c>
      <c r="M149" s="9"/>
      <c r="N149" s="9">
        <f xml:space="preserve"> MAX(M149 - M148, 0)</f>
        <v>0</v>
      </c>
      <c r="O149" s="9"/>
      <c r="P149" s="9">
        <f xml:space="preserve"> MAX(O149 - O148, 0)</f>
        <v>0</v>
      </c>
      <c r="Q149" s="4"/>
      <c r="R149" s="2"/>
      <c r="S149" s="9"/>
      <c r="T149" s="9">
        <f xml:space="preserve"> MAX(S149 - S148, 0)</f>
        <v>0</v>
      </c>
      <c r="U149" s="9"/>
      <c r="V149" s="9">
        <f xml:space="preserve"> MAX(U149 - U148, 0)</f>
        <v>0</v>
      </c>
      <c r="W149" s="4"/>
      <c r="X149" s="2"/>
      <c r="Y149" s="9"/>
      <c r="Z149" s="9"/>
      <c r="AA149" s="9"/>
      <c r="AB149" s="9"/>
      <c r="AC149" s="9"/>
      <c r="AD149" s="9"/>
      <c r="AE149" s="4"/>
      <c r="AF149" s="7"/>
      <c r="AG149" s="6"/>
      <c r="AH149" s="6"/>
      <c r="AI149" s="5"/>
      <c r="AJ149" s="5"/>
      <c r="AK149" s="5"/>
      <c r="AL149" s="4"/>
      <c r="AM149" s="2"/>
      <c r="AN149" s="1"/>
      <c r="AO149" s="1"/>
      <c r="AP149" s="1"/>
      <c r="AQ149" s="1"/>
      <c r="AR149" s="1"/>
      <c r="AS149" s="1"/>
      <c r="AT149" s="1"/>
      <c r="AU149" s="4"/>
      <c r="AV149" s="2"/>
      <c r="AZ149" s="3"/>
      <c r="BG149" s="4"/>
      <c r="BH149" s="2"/>
      <c r="BI149" s="3"/>
      <c r="BP149" s="4"/>
      <c r="BQ149" s="2"/>
      <c r="BR149" s="9"/>
      <c r="BS149" s="9"/>
      <c r="BT149" s="9"/>
      <c r="BU149" s="9"/>
      <c r="BV149" s="9"/>
      <c r="BW149" s="9"/>
      <c r="BX149" s="9"/>
      <c r="BY149" s="4"/>
      <c r="BZ149" s="2"/>
    </row>
    <row r="150" spans="2:78" x14ac:dyDescent="0.35">
      <c r="B150" s="2"/>
      <c r="C150" s="4"/>
      <c r="D150" s="2"/>
      <c r="E150" s="2"/>
      <c r="F150" s="3"/>
      <c r="G150" s="4"/>
      <c r="H150" s="2"/>
      <c r="I150" s="9"/>
      <c r="J150" s="9">
        <f xml:space="preserve"> MAX(I150 - I149, 0)</f>
        <v>0</v>
      </c>
      <c r="K150" s="9"/>
      <c r="L150" s="9">
        <f xml:space="preserve"> MAX(K150 - K149, 0)</f>
        <v>0</v>
      </c>
      <c r="M150" s="9"/>
      <c r="N150" s="9">
        <f xml:space="preserve"> MAX(M150 - M149, 0)</f>
        <v>0</v>
      </c>
      <c r="O150" s="9"/>
      <c r="P150" s="9">
        <f xml:space="preserve"> MAX(O150 - O149, 0)</f>
        <v>0</v>
      </c>
      <c r="Q150" s="4"/>
      <c r="R150" s="2"/>
      <c r="S150" s="9"/>
      <c r="T150" s="9">
        <f xml:space="preserve"> MAX(S150 - S149, 0)</f>
        <v>0</v>
      </c>
      <c r="U150" s="9"/>
      <c r="V150" s="9">
        <f xml:space="preserve"> MAX(U150 - U149, 0)</f>
        <v>0</v>
      </c>
      <c r="W150" s="4"/>
      <c r="X150" s="2"/>
      <c r="Y150" s="9"/>
      <c r="Z150" s="9"/>
      <c r="AA150" s="9"/>
      <c r="AB150" s="9"/>
      <c r="AC150" s="9"/>
      <c r="AD150" s="9"/>
      <c r="AE150" s="4"/>
      <c r="AF150" s="7"/>
      <c r="AG150" s="6"/>
      <c r="AH150" s="6"/>
      <c r="AI150" s="5"/>
      <c r="AJ150" s="5"/>
      <c r="AK150" s="5"/>
      <c r="AL150" s="4"/>
      <c r="AM150" s="2"/>
      <c r="AN150" s="1"/>
      <c r="AO150" s="1"/>
      <c r="AP150" s="1"/>
      <c r="AQ150" s="1"/>
      <c r="AR150" s="1"/>
      <c r="AS150" s="1"/>
      <c r="AT150" s="1"/>
      <c r="AU150" s="4"/>
      <c r="AV150" s="2"/>
      <c r="AZ150" s="3"/>
      <c r="BG150" s="4"/>
      <c r="BH150" s="2"/>
      <c r="BI150" s="3"/>
      <c r="BP150" s="4"/>
      <c r="BQ150" s="2"/>
      <c r="BR150" s="9"/>
      <c r="BS150" s="9"/>
      <c r="BT150" s="9"/>
      <c r="BU150" s="9"/>
      <c r="BV150" s="9"/>
      <c r="BW150" s="9"/>
      <c r="BX150" s="9"/>
      <c r="BY150" s="4"/>
      <c r="BZ150" s="2"/>
    </row>
    <row r="151" spans="2:78" x14ac:dyDescent="0.35">
      <c r="B151" s="2"/>
      <c r="C151" s="4"/>
      <c r="D151" s="2"/>
      <c r="E151" s="2"/>
      <c r="F151" s="3"/>
      <c r="G151" s="4"/>
      <c r="H151" s="2"/>
      <c r="I151" s="9"/>
      <c r="J151" s="9">
        <f xml:space="preserve"> MAX(I151 - I150, 0)</f>
        <v>0</v>
      </c>
      <c r="K151" s="9"/>
      <c r="L151" s="9">
        <f xml:space="preserve"> MAX(K151 - K150, 0)</f>
        <v>0</v>
      </c>
      <c r="M151" s="9"/>
      <c r="N151" s="9">
        <f xml:space="preserve"> MAX(M151 - M150, 0)</f>
        <v>0</v>
      </c>
      <c r="O151" s="9"/>
      <c r="P151" s="9">
        <f xml:space="preserve"> MAX(O151 - O150, 0)</f>
        <v>0</v>
      </c>
      <c r="Q151" s="4"/>
      <c r="R151" s="2"/>
      <c r="S151" s="9"/>
      <c r="T151" s="9">
        <f xml:space="preserve"> MAX(S151 - S150, 0)</f>
        <v>0</v>
      </c>
      <c r="U151" s="9"/>
      <c r="V151" s="9">
        <f xml:space="preserve"> MAX(U151 - U150, 0)</f>
        <v>0</v>
      </c>
      <c r="W151" s="4"/>
      <c r="X151" s="2"/>
      <c r="Y151" s="9"/>
      <c r="Z151" s="9"/>
      <c r="AA151" s="9"/>
      <c r="AB151" s="9"/>
      <c r="AC151" s="9"/>
      <c r="AD151" s="9"/>
      <c r="AE151" s="4"/>
      <c r="AF151" s="7"/>
      <c r="AG151" s="6"/>
      <c r="AH151" s="6"/>
      <c r="AI151" s="6"/>
      <c r="AJ151" s="5"/>
      <c r="AK151" s="5"/>
      <c r="AL151" s="4"/>
      <c r="AM151" s="2"/>
      <c r="AN151" s="1"/>
      <c r="AO151" s="1"/>
      <c r="AP151" s="1"/>
      <c r="AQ151" s="1"/>
      <c r="AR151" s="1"/>
      <c r="AS151" s="1"/>
      <c r="AT151" s="1"/>
      <c r="AU151" s="4"/>
      <c r="AV151" s="2"/>
      <c r="AZ151" s="3"/>
      <c r="BG151" s="4"/>
      <c r="BH151" s="2"/>
      <c r="BI151" s="3"/>
      <c r="BP151" s="4"/>
      <c r="BQ151" s="2"/>
      <c r="BR151" s="9"/>
      <c r="BS151" s="9"/>
      <c r="BT151" s="9"/>
      <c r="BU151" s="9"/>
      <c r="BV151" s="9"/>
      <c r="BW151" s="9"/>
      <c r="BX151" s="9"/>
      <c r="BY151" s="4"/>
      <c r="BZ151" s="2"/>
    </row>
    <row r="152" spans="2:78" x14ac:dyDescent="0.35">
      <c r="B152" s="2"/>
      <c r="C152" s="4"/>
      <c r="D152" s="2"/>
      <c r="E152" s="2"/>
      <c r="F152" s="3"/>
      <c r="G152" s="4"/>
      <c r="H152" s="2"/>
      <c r="I152" s="9"/>
      <c r="J152" s="9">
        <f xml:space="preserve"> MAX(I152 - I151, 0)</f>
        <v>0</v>
      </c>
      <c r="K152" s="9"/>
      <c r="L152" s="9">
        <f xml:space="preserve"> MAX(K152 - K151, 0)</f>
        <v>0</v>
      </c>
      <c r="M152" s="9"/>
      <c r="N152" s="9">
        <f xml:space="preserve"> MAX(M152 - M151, 0)</f>
        <v>0</v>
      </c>
      <c r="O152" s="9"/>
      <c r="P152" s="9">
        <f xml:space="preserve"> MAX(O152 - O151, 0)</f>
        <v>0</v>
      </c>
      <c r="Q152" s="4"/>
      <c r="R152" s="2"/>
      <c r="S152" s="9"/>
      <c r="T152" s="9">
        <f xml:space="preserve"> MAX(S152 - S151, 0)</f>
        <v>0</v>
      </c>
      <c r="U152" s="9"/>
      <c r="V152" s="9">
        <f xml:space="preserve"> MAX(U152 - U151, 0)</f>
        <v>0</v>
      </c>
      <c r="W152" s="4"/>
      <c r="X152" s="2"/>
      <c r="Y152" s="9"/>
      <c r="Z152" s="9"/>
      <c r="AA152" s="9"/>
      <c r="AB152" s="9"/>
      <c r="AC152" s="9"/>
      <c r="AD152" s="9"/>
      <c r="AE152" s="4"/>
      <c r="AF152" s="7"/>
      <c r="AG152" s="6"/>
      <c r="AH152" s="6"/>
      <c r="AI152" s="6"/>
      <c r="AJ152" s="5"/>
      <c r="AK152" s="5"/>
      <c r="AL152" s="4"/>
      <c r="AM152" s="2"/>
      <c r="AN152" s="1"/>
      <c r="AO152" s="1"/>
      <c r="AP152" s="1"/>
      <c r="AQ152" s="1"/>
      <c r="AR152" s="1"/>
      <c r="AS152" s="1"/>
      <c r="AT152" s="1"/>
      <c r="AU152" s="4"/>
      <c r="AV152" s="2"/>
      <c r="AZ152" s="3"/>
      <c r="BG152" s="4"/>
      <c r="BH152" s="2"/>
      <c r="BI152" s="3"/>
      <c r="BP152" s="4"/>
      <c r="BQ152" s="2"/>
      <c r="BR152" s="9"/>
      <c r="BS152" s="9"/>
      <c r="BT152" s="9"/>
      <c r="BU152" s="9"/>
      <c r="BV152" s="9"/>
      <c r="BW152" s="9"/>
      <c r="BX152" s="9"/>
      <c r="BY152" s="4"/>
      <c r="BZ152" s="2"/>
    </row>
    <row r="153" spans="2:78" x14ac:dyDescent="0.35">
      <c r="B153" s="2"/>
      <c r="C153" s="4"/>
      <c r="D153" s="2"/>
      <c r="E153" s="2"/>
      <c r="F153" s="3"/>
      <c r="G153" s="4"/>
      <c r="H153" s="2"/>
      <c r="I153" s="9"/>
      <c r="J153" s="9">
        <f xml:space="preserve"> MAX(I153 - I152, 0)</f>
        <v>0</v>
      </c>
      <c r="K153" s="9"/>
      <c r="L153" s="9">
        <f xml:space="preserve"> MAX(K153 - K152, 0)</f>
        <v>0</v>
      </c>
      <c r="M153" s="9"/>
      <c r="N153" s="9">
        <f xml:space="preserve"> MAX(M153 - M152, 0)</f>
        <v>0</v>
      </c>
      <c r="O153" s="9"/>
      <c r="P153" s="9">
        <f xml:space="preserve"> MAX(O153 - O152, 0)</f>
        <v>0</v>
      </c>
      <c r="Q153" s="4"/>
      <c r="R153" s="2"/>
      <c r="S153" s="9"/>
      <c r="T153" s="9">
        <f xml:space="preserve"> MAX(S153 - S152, 0)</f>
        <v>0</v>
      </c>
      <c r="U153" s="9"/>
      <c r="V153" s="9">
        <f xml:space="preserve"> MAX(U153 - U152, 0)</f>
        <v>0</v>
      </c>
      <c r="W153" s="4"/>
      <c r="X153" s="2"/>
      <c r="Y153" s="9"/>
      <c r="Z153" s="9"/>
      <c r="AA153" s="9"/>
      <c r="AB153" s="9"/>
      <c r="AC153" s="9"/>
      <c r="AD153" s="9"/>
      <c r="AE153" s="4"/>
      <c r="AF153" s="7"/>
      <c r="AG153" s="6"/>
      <c r="AH153" s="6"/>
      <c r="AI153" s="6"/>
      <c r="AJ153" s="5"/>
      <c r="AK153" s="5"/>
      <c r="AL153" s="4"/>
      <c r="AM153" s="2"/>
      <c r="AN153" s="1"/>
      <c r="AO153" s="1"/>
      <c r="AP153" s="1"/>
      <c r="AQ153" s="1"/>
      <c r="AR153" s="1"/>
      <c r="AS153" s="1"/>
      <c r="AT153" s="1"/>
      <c r="AU153" s="4"/>
      <c r="AV153" s="2"/>
      <c r="AZ153" s="3"/>
      <c r="BG153" s="4"/>
      <c r="BH153" s="2"/>
      <c r="BI153" s="3"/>
      <c r="BP153" s="4"/>
      <c r="BQ153" s="2"/>
      <c r="BR153" s="9"/>
      <c r="BS153" s="9"/>
      <c r="BT153" s="9"/>
      <c r="BU153" s="9"/>
      <c r="BV153" s="9"/>
      <c r="BW153" s="9"/>
      <c r="BX153" s="9"/>
      <c r="BY153" s="4"/>
      <c r="BZ153" s="2"/>
    </row>
    <row r="154" spans="2:78" x14ac:dyDescent="0.35">
      <c r="B154" s="2"/>
      <c r="C154" s="4"/>
      <c r="D154" s="2"/>
      <c r="E154" s="2"/>
      <c r="F154" s="3"/>
      <c r="G154" s="4"/>
      <c r="H154" s="2"/>
      <c r="I154" s="9"/>
      <c r="J154" s="9">
        <f xml:space="preserve"> MAX(I154 - I153, 0)</f>
        <v>0</v>
      </c>
      <c r="K154" s="9"/>
      <c r="L154" s="9">
        <f xml:space="preserve"> MAX(K154 - K153, 0)</f>
        <v>0</v>
      </c>
      <c r="M154" s="9"/>
      <c r="N154" s="9">
        <f xml:space="preserve"> MAX(M154 - M153, 0)</f>
        <v>0</v>
      </c>
      <c r="O154" s="9"/>
      <c r="P154" s="9">
        <f xml:space="preserve"> MAX(O154 - O153, 0)</f>
        <v>0</v>
      </c>
      <c r="Q154" s="4"/>
      <c r="R154" s="2"/>
      <c r="S154" s="9"/>
      <c r="T154" s="9">
        <f xml:space="preserve"> MAX(S154 - S153, 0)</f>
        <v>0</v>
      </c>
      <c r="U154" s="9"/>
      <c r="V154" s="9">
        <f xml:space="preserve"> MAX(U154 - U153, 0)</f>
        <v>0</v>
      </c>
      <c r="W154" s="4"/>
      <c r="X154" s="2"/>
      <c r="Y154" s="9"/>
      <c r="Z154" s="9"/>
      <c r="AA154" s="9"/>
      <c r="AB154" s="9"/>
      <c r="AC154" s="9"/>
      <c r="AD154" s="9"/>
      <c r="AE154" s="4"/>
      <c r="AF154" s="7"/>
      <c r="AG154" s="6"/>
      <c r="AH154" s="6"/>
      <c r="AI154" s="5"/>
      <c r="AJ154" s="5"/>
      <c r="AK154" s="5"/>
      <c r="AL154" s="4"/>
      <c r="AM154" s="2"/>
      <c r="AN154" s="1"/>
      <c r="AO154" s="1"/>
      <c r="AP154" s="1"/>
      <c r="AQ154" s="1"/>
      <c r="AR154" s="1"/>
      <c r="AS154" s="1"/>
      <c r="AT154" s="1"/>
      <c r="AU154" s="4"/>
      <c r="AV154" s="2"/>
      <c r="AZ154" s="3"/>
      <c r="BG154" s="4"/>
      <c r="BH154" s="2"/>
      <c r="BI154" s="3"/>
      <c r="BP154" s="4"/>
      <c r="BQ154" s="2"/>
      <c r="BR154" s="9"/>
      <c r="BS154" s="9"/>
      <c r="BT154" s="9"/>
      <c r="BU154" s="9"/>
      <c r="BV154" s="9"/>
      <c r="BW154" s="9"/>
      <c r="BX154" s="9"/>
      <c r="BY154" s="4"/>
      <c r="BZ154" s="2"/>
    </row>
    <row r="155" spans="2:78" x14ac:dyDescent="0.35">
      <c r="B155" s="2"/>
      <c r="C155" s="4"/>
      <c r="D155" s="2"/>
      <c r="E155" s="2"/>
      <c r="F155" s="3"/>
      <c r="G155" s="4"/>
      <c r="H155" s="2"/>
      <c r="I155" s="9"/>
      <c r="J155" s="9">
        <f xml:space="preserve"> MAX(I155 - I154, 0)</f>
        <v>0</v>
      </c>
      <c r="K155" s="9"/>
      <c r="L155" s="9">
        <f xml:space="preserve"> MAX(K155 - K154, 0)</f>
        <v>0</v>
      </c>
      <c r="M155" s="9"/>
      <c r="N155" s="9">
        <f xml:space="preserve"> MAX(M155 - M154, 0)</f>
        <v>0</v>
      </c>
      <c r="O155" s="9"/>
      <c r="P155" s="9">
        <f xml:space="preserve"> MAX(O155 - O154, 0)</f>
        <v>0</v>
      </c>
      <c r="Q155" s="4"/>
      <c r="R155" s="2"/>
      <c r="S155" s="9"/>
      <c r="T155" s="9">
        <f xml:space="preserve"> MAX(S155 - S154, 0)</f>
        <v>0</v>
      </c>
      <c r="U155" s="9"/>
      <c r="V155" s="9">
        <f xml:space="preserve"> MAX(U155 - U154, 0)</f>
        <v>0</v>
      </c>
      <c r="W155" s="4"/>
      <c r="X155" s="2"/>
      <c r="Y155" s="9"/>
      <c r="Z155" s="9"/>
      <c r="AA155" s="9"/>
      <c r="AB155" s="9"/>
      <c r="AC155" s="9"/>
      <c r="AD155" s="9"/>
      <c r="AE155" s="4"/>
      <c r="AF155" s="7"/>
      <c r="AG155" s="6"/>
      <c r="AH155" s="6"/>
      <c r="AI155" s="5"/>
      <c r="AJ155" s="5"/>
      <c r="AK155" s="5"/>
      <c r="AL155" s="4"/>
      <c r="AM155" s="2"/>
      <c r="AN155" s="1"/>
      <c r="AO155" s="1"/>
      <c r="AP155" s="1"/>
      <c r="AQ155" s="1"/>
      <c r="AR155" s="1"/>
      <c r="AS155" s="1"/>
      <c r="AT155" s="1"/>
      <c r="AU155" s="4"/>
      <c r="AV155" s="2"/>
      <c r="AZ155" s="3"/>
      <c r="BG155" s="4"/>
      <c r="BH155" s="2"/>
      <c r="BI155" s="3"/>
      <c r="BP155" s="4"/>
      <c r="BQ155" s="2"/>
      <c r="BR155" s="9"/>
      <c r="BS155" s="9"/>
      <c r="BT155" s="9"/>
      <c r="BU155" s="9"/>
      <c r="BV155" s="9"/>
      <c r="BW155" s="9"/>
      <c r="BX155" s="9"/>
      <c r="BY155" s="4"/>
      <c r="BZ155" s="2"/>
    </row>
    <row r="156" spans="2:78" x14ac:dyDescent="0.35">
      <c r="B156" s="2"/>
      <c r="C156" s="4"/>
      <c r="D156" s="2"/>
      <c r="E156" s="2"/>
      <c r="F156" s="3"/>
      <c r="G156" s="4"/>
      <c r="H156" s="2"/>
      <c r="I156" s="9"/>
      <c r="J156" s="9">
        <f xml:space="preserve"> MAX(I156 - I155, 0)</f>
        <v>0</v>
      </c>
      <c r="K156" s="9"/>
      <c r="L156" s="9">
        <f xml:space="preserve"> MAX(K156 - K155, 0)</f>
        <v>0</v>
      </c>
      <c r="M156" s="9"/>
      <c r="N156" s="9">
        <f xml:space="preserve"> MAX(M156 - M155, 0)</f>
        <v>0</v>
      </c>
      <c r="O156" s="9"/>
      <c r="P156" s="9">
        <f xml:space="preserve"> MAX(O156 - O155, 0)</f>
        <v>0</v>
      </c>
      <c r="Q156" s="4"/>
      <c r="R156" s="2"/>
      <c r="S156" s="9"/>
      <c r="T156" s="9">
        <f xml:space="preserve"> MAX(S156 - S155, 0)</f>
        <v>0</v>
      </c>
      <c r="U156" s="9"/>
      <c r="V156" s="9">
        <f xml:space="preserve"> MAX(U156 - U155, 0)</f>
        <v>0</v>
      </c>
      <c r="W156" s="4"/>
      <c r="X156" s="2"/>
      <c r="Y156" s="9"/>
      <c r="Z156" s="9"/>
      <c r="AA156" s="9"/>
      <c r="AB156" s="9"/>
      <c r="AC156" s="9"/>
      <c r="AD156" s="9"/>
      <c r="AE156" s="4"/>
      <c r="AF156" s="7"/>
      <c r="AG156" s="6"/>
      <c r="AH156" s="6"/>
      <c r="AI156" s="6"/>
      <c r="AJ156" s="5"/>
      <c r="AK156" s="5"/>
      <c r="AL156" s="4"/>
      <c r="AM156" s="2"/>
      <c r="AN156" s="1"/>
      <c r="AO156" s="1"/>
      <c r="AP156" s="1"/>
      <c r="AQ156" s="1"/>
      <c r="AR156" s="1"/>
      <c r="AS156" s="1"/>
      <c r="AT156" s="1"/>
      <c r="AU156" s="4"/>
      <c r="AV156" s="2"/>
      <c r="AZ156" s="3"/>
      <c r="BG156" s="4"/>
      <c r="BH156" s="2"/>
      <c r="BI156" s="3"/>
      <c r="BP156" s="4"/>
      <c r="BQ156" s="2"/>
      <c r="BR156" s="9"/>
      <c r="BS156" s="9"/>
      <c r="BT156" s="9"/>
      <c r="BU156" s="9"/>
      <c r="BV156" s="9"/>
      <c r="BW156" s="9"/>
      <c r="BX156" s="9"/>
      <c r="BY156" s="4"/>
      <c r="BZ156" s="2"/>
    </row>
    <row r="157" spans="2:78" x14ac:dyDescent="0.35">
      <c r="B157" s="2"/>
      <c r="C157" s="4"/>
      <c r="D157" s="2"/>
      <c r="E157" s="2"/>
      <c r="F157" s="3"/>
      <c r="G157" s="4"/>
      <c r="H157" s="2"/>
      <c r="I157" s="9"/>
      <c r="J157" s="9">
        <f xml:space="preserve"> MAX(I157 - I156, 0)</f>
        <v>0</v>
      </c>
      <c r="K157" s="9"/>
      <c r="L157" s="9">
        <f xml:space="preserve"> MAX(K157 - K156, 0)</f>
        <v>0</v>
      </c>
      <c r="M157" s="9"/>
      <c r="N157" s="9">
        <f xml:space="preserve"> MAX(M157 - M156, 0)</f>
        <v>0</v>
      </c>
      <c r="O157" s="9"/>
      <c r="P157" s="9">
        <f xml:space="preserve"> MAX(O157 - O156, 0)</f>
        <v>0</v>
      </c>
      <c r="Q157" s="4"/>
      <c r="R157" s="2"/>
      <c r="S157" s="9"/>
      <c r="T157" s="9">
        <f xml:space="preserve"> MAX(S157 - S156, 0)</f>
        <v>0</v>
      </c>
      <c r="U157" s="9"/>
      <c r="V157" s="9">
        <f xml:space="preserve"> MAX(U157 - U156, 0)</f>
        <v>0</v>
      </c>
      <c r="W157" s="4"/>
      <c r="X157" s="2"/>
      <c r="Y157" s="9"/>
      <c r="Z157" s="9"/>
      <c r="AA157" s="9"/>
      <c r="AB157" s="9"/>
      <c r="AC157" s="9"/>
      <c r="AD157" s="9"/>
      <c r="AE157" s="4"/>
      <c r="AF157" s="7"/>
      <c r="AG157" s="6"/>
      <c r="AH157" s="6"/>
      <c r="AI157" s="6"/>
      <c r="AJ157" s="5"/>
      <c r="AK157" s="5"/>
      <c r="AL157" s="4"/>
      <c r="AM157" s="2"/>
      <c r="AN157" s="1"/>
      <c r="AO157" s="1"/>
      <c r="AP157" s="1"/>
      <c r="AQ157" s="1"/>
      <c r="AR157" s="1"/>
      <c r="AS157" s="1"/>
      <c r="AT157" s="1"/>
      <c r="AU157" s="4"/>
      <c r="AV157" s="2"/>
      <c r="AZ157" s="3"/>
      <c r="BG157" s="4"/>
      <c r="BH157" s="2"/>
      <c r="BI157" s="3"/>
      <c r="BP157" s="4"/>
      <c r="BQ157" s="2"/>
      <c r="BR157" s="9"/>
      <c r="BS157" s="9"/>
      <c r="BT157" s="9"/>
      <c r="BU157" s="9"/>
      <c r="BV157" s="9"/>
      <c r="BW157" s="9"/>
      <c r="BX157" s="9"/>
      <c r="BY157" s="4"/>
      <c r="BZ157" s="2"/>
    </row>
    <row r="158" spans="2:78" x14ac:dyDescent="0.35">
      <c r="B158" s="2"/>
      <c r="C158" s="4"/>
      <c r="D158" s="2"/>
      <c r="E158" s="2"/>
      <c r="F158" s="3"/>
      <c r="G158" s="4"/>
      <c r="H158" s="2"/>
      <c r="I158" s="9"/>
      <c r="J158" s="9">
        <f xml:space="preserve"> MAX(I158 - I157, 0)</f>
        <v>0</v>
      </c>
      <c r="K158" s="9"/>
      <c r="L158" s="9">
        <f xml:space="preserve"> MAX(K158 - K157, 0)</f>
        <v>0</v>
      </c>
      <c r="M158" s="9"/>
      <c r="N158" s="9">
        <f xml:space="preserve"> MAX(M158 - M157, 0)</f>
        <v>0</v>
      </c>
      <c r="O158" s="9"/>
      <c r="P158" s="9">
        <f xml:space="preserve"> MAX(O158 - O157, 0)</f>
        <v>0</v>
      </c>
      <c r="Q158" s="4"/>
      <c r="R158" s="2"/>
      <c r="S158" s="9"/>
      <c r="T158" s="9">
        <f xml:space="preserve"> MAX(S158 - S157, 0)</f>
        <v>0</v>
      </c>
      <c r="U158" s="9"/>
      <c r="V158" s="9">
        <f xml:space="preserve"> MAX(U158 - U157, 0)</f>
        <v>0</v>
      </c>
      <c r="W158" s="4"/>
      <c r="X158" s="2"/>
      <c r="Y158" s="9"/>
      <c r="Z158" s="9"/>
      <c r="AA158" s="9"/>
      <c r="AB158" s="9"/>
      <c r="AC158" s="9"/>
      <c r="AD158" s="9"/>
      <c r="AE158" s="4"/>
      <c r="AF158" s="7"/>
      <c r="AG158" s="6"/>
      <c r="AH158" s="6"/>
      <c r="AI158" s="6"/>
      <c r="AJ158" s="5"/>
      <c r="AK158" s="5"/>
      <c r="AL158" s="4"/>
      <c r="AM158" s="2"/>
      <c r="AN158" s="1"/>
      <c r="AO158" s="1"/>
      <c r="AP158" s="1"/>
      <c r="AQ158" s="1"/>
      <c r="AR158" s="1"/>
      <c r="AS158" s="1"/>
      <c r="AT158" s="1"/>
      <c r="AU158" s="4"/>
      <c r="AV158" s="2"/>
      <c r="AZ158" s="3"/>
      <c r="BG158" s="4"/>
      <c r="BH158" s="2"/>
      <c r="BI158" s="3"/>
      <c r="BP158" s="4"/>
      <c r="BQ158" s="2"/>
      <c r="BR158" s="9"/>
      <c r="BS158" s="9"/>
      <c r="BT158" s="9"/>
      <c r="BU158" s="9"/>
      <c r="BV158" s="9"/>
      <c r="BW158" s="9"/>
      <c r="BX158" s="9"/>
      <c r="BY158" s="4"/>
      <c r="BZ158" s="2"/>
    </row>
    <row r="159" spans="2:78" x14ac:dyDescent="0.35">
      <c r="B159" s="2"/>
      <c r="C159" s="4"/>
      <c r="D159" s="2"/>
      <c r="E159" s="2"/>
      <c r="F159" s="3"/>
      <c r="G159" s="4"/>
      <c r="H159" s="2"/>
      <c r="I159" s="9"/>
      <c r="J159" s="9">
        <f xml:space="preserve"> MAX(I159 - I158, 0)</f>
        <v>0</v>
      </c>
      <c r="K159" s="9"/>
      <c r="L159" s="9">
        <f xml:space="preserve"> MAX(K159 - K158, 0)</f>
        <v>0</v>
      </c>
      <c r="M159" s="9"/>
      <c r="N159" s="9">
        <f xml:space="preserve"> MAX(M159 - M158, 0)</f>
        <v>0</v>
      </c>
      <c r="O159" s="9"/>
      <c r="P159" s="9">
        <f xml:space="preserve"> MAX(O159 - O158, 0)</f>
        <v>0</v>
      </c>
      <c r="Q159" s="4"/>
      <c r="R159" s="2"/>
      <c r="S159" s="9"/>
      <c r="T159" s="9">
        <f xml:space="preserve"> MAX(S159 - S158, 0)</f>
        <v>0</v>
      </c>
      <c r="U159" s="9"/>
      <c r="V159" s="9">
        <f xml:space="preserve"> MAX(U159 - U158, 0)</f>
        <v>0</v>
      </c>
      <c r="W159" s="4"/>
      <c r="X159" s="2"/>
      <c r="Y159" s="9"/>
      <c r="Z159" s="9"/>
      <c r="AA159" s="9"/>
      <c r="AB159" s="9"/>
      <c r="AC159" s="9"/>
      <c r="AD159" s="9"/>
      <c r="AE159" s="4"/>
      <c r="AF159" s="7"/>
      <c r="AG159" s="6"/>
      <c r="AH159" s="6"/>
      <c r="AI159" s="6"/>
      <c r="AJ159" s="5"/>
      <c r="AK159" s="5"/>
      <c r="AL159" s="4"/>
      <c r="AM159" s="2"/>
      <c r="AN159" s="1"/>
      <c r="AO159" s="1"/>
      <c r="AP159" s="1"/>
      <c r="AQ159" s="1"/>
      <c r="AR159" s="1"/>
      <c r="AS159" s="1"/>
      <c r="AT159" s="1"/>
      <c r="AU159" s="4"/>
      <c r="AV159" s="2"/>
      <c r="AZ159" s="3"/>
      <c r="BG159" s="4"/>
      <c r="BH159" s="2"/>
      <c r="BI159" s="3"/>
      <c r="BP159" s="4"/>
      <c r="BQ159" s="2"/>
      <c r="BR159" s="9"/>
      <c r="BS159" s="9"/>
      <c r="BT159" s="9"/>
      <c r="BU159" s="9"/>
      <c r="BV159" s="9"/>
      <c r="BW159" s="9"/>
      <c r="BX159" s="9"/>
      <c r="BY159" s="4"/>
      <c r="BZ159" s="2"/>
    </row>
    <row r="160" spans="2:78" x14ac:dyDescent="0.35">
      <c r="B160" s="2"/>
      <c r="C160" s="4"/>
      <c r="D160" s="2"/>
      <c r="E160" s="2"/>
      <c r="F160" s="3"/>
      <c r="G160" s="4"/>
      <c r="H160" s="2"/>
      <c r="I160" s="9"/>
      <c r="J160" s="9">
        <f xml:space="preserve"> MAX(I160 - I159, 0)</f>
        <v>0</v>
      </c>
      <c r="K160" s="9"/>
      <c r="L160" s="9">
        <f xml:space="preserve"> MAX(K160 - K159, 0)</f>
        <v>0</v>
      </c>
      <c r="M160" s="9"/>
      <c r="N160" s="9">
        <f xml:space="preserve"> MAX(M160 - M159, 0)</f>
        <v>0</v>
      </c>
      <c r="O160" s="9"/>
      <c r="P160" s="9">
        <f xml:space="preserve"> MAX(O160 - O159, 0)</f>
        <v>0</v>
      </c>
      <c r="Q160" s="4"/>
      <c r="R160" s="2"/>
      <c r="S160" s="9"/>
      <c r="T160" s="9">
        <f xml:space="preserve"> MAX(S160 - S159, 0)</f>
        <v>0</v>
      </c>
      <c r="U160" s="9"/>
      <c r="V160" s="9">
        <f xml:space="preserve"> MAX(U160 - U159, 0)</f>
        <v>0</v>
      </c>
      <c r="W160" s="4"/>
      <c r="X160" s="2"/>
      <c r="Y160" s="9"/>
      <c r="Z160" s="9"/>
      <c r="AA160" s="9"/>
      <c r="AB160" s="9"/>
      <c r="AC160" s="9"/>
      <c r="AD160" s="9"/>
      <c r="AE160" s="4"/>
      <c r="AF160" s="7"/>
      <c r="AG160" s="6"/>
      <c r="AH160" s="6"/>
      <c r="AI160" s="5"/>
      <c r="AJ160" s="5"/>
      <c r="AK160" s="5"/>
      <c r="AL160" s="4"/>
      <c r="AM160" s="2"/>
      <c r="AN160" s="1"/>
      <c r="AO160" s="1"/>
      <c r="AP160" s="1"/>
      <c r="AQ160" s="1"/>
      <c r="AR160" s="1"/>
      <c r="AS160" s="1"/>
      <c r="AT160" s="1"/>
      <c r="AU160" s="4"/>
      <c r="AV160" s="2"/>
      <c r="AZ160" s="3"/>
      <c r="BG160" s="4"/>
      <c r="BH160" s="2"/>
      <c r="BI160" s="3"/>
      <c r="BP160" s="4"/>
      <c r="BQ160" s="2"/>
      <c r="BR160" s="9"/>
      <c r="BS160" s="9"/>
      <c r="BT160" s="9"/>
      <c r="BU160" s="9"/>
      <c r="BV160" s="9"/>
      <c r="BW160" s="9"/>
      <c r="BX160" s="9"/>
      <c r="BY160" s="4"/>
      <c r="BZ160" s="2"/>
    </row>
    <row r="161" spans="2:78" x14ac:dyDescent="0.35">
      <c r="B161" s="2"/>
      <c r="C161" s="4"/>
      <c r="D161" s="2"/>
      <c r="E161" s="2"/>
      <c r="F161" s="3"/>
      <c r="G161" s="4"/>
      <c r="H161" s="2"/>
      <c r="I161" s="9"/>
      <c r="J161" s="9">
        <f xml:space="preserve"> MAX(I161 - I160, 0)</f>
        <v>0</v>
      </c>
      <c r="K161" s="9"/>
      <c r="L161" s="9">
        <f xml:space="preserve"> MAX(K161 - K160, 0)</f>
        <v>0</v>
      </c>
      <c r="M161" s="9"/>
      <c r="N161" s="9">
        <f xml:space="preserve"> MAX(M161 - M160, 0)</f>
        <v>0</v>
      </c>
      <c r="O161" s="9"/>
      <c r="P161" s="9">
        <f xml:space="preserve"> MAX(O161 - O160, 0)</f>
        <v>0</v>
      </c>
      <c r="Q161" s="4"/>
      <c r="R161" s="2"/>
      <c r="S161" s="9"/>
      <c r="T161" s="9">
        <f xml:space="preserve"> MAX(S161 - S160, 0)</f>
        <v>0</v>
      </c>
      <c r="U161" s="9"/>
      <c r="V161" s="9">
        <f xml:space="preserve"> MAX(U161 - U160, 0)</f>
        <v>0</v>
      </c>
      <c r="W161" s="4"/>
      <c r="X161" s="2"/>
      <c r="Y161" s="9"/>
      <c r="Z161" s="9"/>
      <c r="AA161" s="9"/>
      <c r="AB161" s="9"/>
      <c r="AC161" s="9"/>
      <c r="AD161" s="9"/>
      <c r="AE161" s="4"/>
      <c r="AF161" s="7"/>
      <c r="AG161" s="6"/>
      <c r="AH161" s="6"/>
      <c r="AI161" s="6"/>
      <c r="AJ161" s="5"/>
      <c r="AK161" s="5"/>
      <c r="AL161" s="4"/>
      <c r="AM161" s="2"/>
      <c r="AN161" s="1"/>
      <c r="AO161" s="1"/>
      <c r="AP161" s="1"/>
      <c r="AQ161" s="1"/>
      <c r="AR161" s="1"/>
      <c r="AS161" s="1"/>
      <c r="AT161" s="1"/>
      <c r="AU161" s="4"/>
      <c r="AV161" s="2"/>
      <c r="AZ161" s="3"/>
      <c r="BG161" s="4"/>
      <c r="BH161" s="2"/>
      <c r="BI161" s="3"/>
      <c r="BP161" s="4"/>
      <c r="BQ161" s="2"/>
      <c r="BR161" s="9"/>
      <c r="BS161" s="9"/>
      <c r="BT161" s="9"/>
      <c r="BU161" s="9"/>
      <c r="BV161" s="9"/>
      <c r="BW161" s="9"/>
      <c r="BX161" s="9"/>
      <c r="BY161" s="4"/>
      <c r="BZ161" s="2"/>
    </row>
    <row r="162" spans="2:78" x14ac:dyDescent="0.35">
      <c r="B162" s="2"/>
      <c r="C162" s="4"/>
      <c r="D162" s="2"/>
      <c r="E162" s="2"/>
      <c r="F162" s="3"/>
      <c r="G162" s="4"/>
      <c r="H162" s="2"/>
      <c r="I162" s="9"/>
      <c r="J162" s="9">
        <f xml:space="preserve"> MAX(I162 - I161, 0)</f>
        <v>0</v>
      </c>
      <c r="K162" s="9"/>
      <c r="L162" s="9">
        <f xml:space="preserve"> MAX(K162 - K161, 0)</f>
        <v>0</v>
      </c>
      <c r="M162" s="9"/>
      <c r="N162" s="9">
        <f xml:space="preserve"> MAX(M162 - M161, 0)</f>
        <v>0</v>
      </c>
      <c r="O162" s="9"/>
      <c r="P162" s="9">
        <f xml:space="preserve"> MAX(O162 - O161, 0)</f>
        <v>0</v>
      </c>
      <c r="Q162" s="4"/>
      <c r="R162" s="2"/>
      <c r="S162" s="9"/>
      <c r="T162" s="9">
        <f xml:space="preserve"> MAX(S162 - S161, 0)</f>
        <v>0</v>
      </c>
      <c r="U162" s="9"/>
      <c r="V162" s="9">
        <f xml:space="preserve"> MAX(U162 - U161, 0)</f>
        <v>0</v>
      </c>
      <c r="W162" s="4"/>
      <c r="X162" s="2"/>
      <c r="Y162" s="9"/>
      <c r="Z162" s="9"/>
      <c r="AA162" s="9"/>
      <c r="AB162" s="9"/>
      <c r="AC162" s="9"/>
      <c r="AD162" s="9"/>
      <c r="AE162" s="4"/>
      <c r="AF162" s="7"/>
      <c r="AG162" s="6"/>
      <c r="AH162" s="6"/>
      <c r="AI162" s="6"/>
      <c r="AJ162" s="5"/>
      <c r="AK162" s="5"/>
      <c r="AL162" s="4"/>
      <c r="AM162" s="2"/>
      <c r="AN162" s="1"/>
      <c r="AO162" s="1"/>
      <c r="AP162" s="1"/>
      <c r="AQ162" s="1"/>
      <c r="AR162" s="1"/>
      <c r="AS162" s="1"/>
      <c r="AT162" s="1"/>
      <c r="AU162" s="4"/>
      <c r="AV162" s="2"/>
      <c r="AZ162" s="3"/>
      <c r="BG162" s="4"/>
      <c r="BH162" s="2"/>
      <c r="BI162" s="3"/>
      <c r="BP162" s="4"/>
      <c r="BQ162" s="2"/>
      <c r="BR162" s="9"/>
      <c r="BS162" s="9"/>
      <c r="BT162" s="9"/>
      <c r="BU162" s="9"/>
      <c r="BV162" s="9"/>
      <c r="BW162" s="9"/>
      <c r="BX162" s="9"/>
      <c r="BY162" s="4"/>
      <c r="BZ162" s="2"/>
    </row>
    <row r="163" spans="2:78" x14ac:dyDescent="0.35">
      <c r="B163" s="2"/>
      <c r="C163" s="4"/>
      <c r="D163" s="2"/>
      <c r="E163" s="2"/>
      <c r="F163" s="3"/>
      <c r="G163" s="4"/>
      <c r="H163" s="2"/>
      <c r="I163" s="9"/>
      <c r="J163" s="9">
        <f xml:space="preserve"> MAX(I163 - I162, 0)</f>
        <v>0</v>
      </c>
      <c r="K163" s="9"/>
      <c r="L163" s="9">
        <f xml:space="preserve"> MAX(K163 - K162, 0)</f>
        <v>0</v>
      </c>
      <c r="M163" s="9"/>
      <c r="N163" s="9">
        <f xml:space="preserve"> MAX(M163 - M162, 0)</f>
        <v>0</v>
      </c>
      <c r="O163" s="9"/>
      <c r="P163" s="9">
        <f xml:space="preserve"> MAX(O163 - O162, 0)</f>
        <v>0</v>
      </c>
      <c r="Q163" s="4"/>
      <c r="R163" s="2"/>
      <c r="S163" s="9"/>
      <c r="T163" s="9">
        <f xml:space="preserve"> MAX(S163 - S162, 0)</f>
        <v>0</v>
      </c>
      <c r="U163" s="9"/>
      <c r="V163" s="9">
        <f xml:space="preserve"> MAX(U163 - U162, 0)</f>
        <v>0</v>
      </c>
      <c r="W163" s="4"/>
      <c r="X163" s="2"/>
      <c r="Y163" s="9"/>
      <c r="Z163" s="9"/>
      <c r="AA163" s="9"/>
      <c r="AB163" s="9"/>
      <c r="AC163" s="9"/>
      <c r="AD163" s="9"/>
      <c r="AE163" s="4"/>
      <c r="AF163" s="7"/>
      <c r="AG163" s="6"/>
      <c r="AH163" s="6"/>
      <c r="AI163" s="6"/>
      <c r="AJ163" s="5"/>
      <c r="AK163" s="5"/>
      <c r="AL163" s="4"/>
      <c r="AM163" s="2"/>
      <c r="AN163" s="1"/>
      <c r="AO163" s="1"/>
      <c r="AP163" s="1"/>
      <c r="AQ163" s="1"/>
      <c r="AR163" s="1"/>
      <c r="AS163" s="1"/>
      <c r="AT163" s="1"/>
      <c r="AU163" s="4"/>
      <c r="AV163" s="2"/>
      <c r="AZ163" s="3"/>
      <c r="BG163" s="4"/>
      <c r="BH163" s="2"/>
      <c r="BI163" s="3"/>
      <c r="BP163" s="4"/>
      <c r="BQ163" s="2"/>
      <c r="BR163" s="9"/>
      <c r="BS163" s="9"/>
      <c r="BT163" s="9"/>
      <c r="BU163" s="9"/>
      <c r="BV163" s="9"/>
      <c r="BW163" s="9"/>
      <c r="BX163" s="9"/>
      <c r="BY163" s="4"/>
      <c r="BZ163" s="2"/>
    </row>
    <row r="164" spans="2:78" x14ac:dyDescent="0.35">
      <c r="B164" s="2"/>
      <c r="C164" s="4"/>
      <c r="D164" s="2"/>
      <c r="E164" s="2"/>
      <c r="F164" s="3"/>
      <c r="G164" s="4"/>
      <c r="H164" s="2"/>
      <c r="I164" s="9"/>
      <c r="J164" s="9">
        <f xml:space="preserve"> MAX(I164 - I163, 0)</f>
        <v>0</v>
      </c>
      <c r="K164" s="9"/>
      <c r="L164" s="9">
        <f xml:space="preserve"> MAX(K164 - K163, 0)</f>
        <v>0</v>
      </c>
      <c r="M164" s="9"/>
      <c r="N164" s="9">
        <f xml:space="preserve"> MAX(M164 - M163, 0)</f>
        <v>0</v>
      </c>
      <c r="O164" s="9"/>
      <c r="P164" s="9">
        <f xml:space="preserve"> MAX(O164 - O163, 0)</f>
        <v>0</v>
      </c>
      <c r="Q164" s="4"/>
      <c r="R164" s="2"/>
      <c r="S164" s="9"/>
      <c r="T164" s="9">
        <f xml:space="preserve"> MAX(S164 - S163, 0)</f>
        <v>0</v>
      </c>
      <c r="U164" s="9"/>
      <c r="V164" s="9">
        <f xml:space="preserve"> MAX(U164 - U163, 0)</f>
        <v>0</v>
      </c>
      <c r="W164" s="4"/>
      <c r="X164" s="2"/>
      <c r="Y164" s="9"/>
      <c r="Z164" s="9"/>
      <c r="AA164" s="9"/>
      <c r="AB164" s="9"/>
      <c r="AC164" s="9"/>
      <c r="AD164" s="9"/>
      <c r="AE164" s="4"/>
      <c r="AF164" s="7"/>
      <c r="AG164" s="6"/>
      <c r="AH164" s="6"/>
      <c r="AI164" s="6"/>
      <c r="AJ164" s="5"/>
      <c r="AK164" s="6"/>
      <c r="AL164" s="4"/>
      <c r="AM164" s="2"/>
      <c r="AN164" s="1"/>
      <c r="AO164" s="1"/>
      <c r="AP164" s="1"/>
      <c r="AQ164" s="1"/>
      <c r="AR164" s="1"/>
      <c r="AS164" s="1"/>
      <c r="AT164" s="1"/>
      <c r="AU164" s="4"/>
      <c r="AV164" s="2"/>
      <c r="AZ164" s="3"/>
      <c r="BG164" s="4"/>
      <c r="BH164" s="2"/>
      <c r="BI164" s="3"/>
      <c r="BP164" s="4"/>
      <c r="BQ164" s="2"/>
      <c r="BR164" s="9"/>
      <c r="BS164" s="9"/>
      <c r="BT164" s="9"/>
      <c r="BU164" s="9"/>
      <c r="BV164" s="9"/>
      <c r="BW164" s="9"/>
      <c r="BX164" s="9"/>
      <c r="BY164" s="4"/>
      <c r="BZ164" s="2"/>
    </row>
    <row r="165" spans="2:78" x14ac:dyDescent="0.35">
      <c r="B165" s="2"/>
      <c r="C165" s="4"/>
      <c r="D165" s="2"/>
      <c r="E165" s="2"/>
      <c r="F165" s="3"/>
      <c r="G165" s="4"/>
      <c r="H165" s="2"/>
      <c r="I165" s="9"/>
      <c r="J165" s="9">
        <f xml:space="preserve"> MAX(I165 - I164, 0)</f>
        <v>0</v>
      </c>
      <c r="K165" s="9"/>
      <c r="L165" s="9">
        <f xml:space="preserve"> MAX(K165 - K164, 0)</f>
        <v>0</v>
      </c>
      <c r="M165" s="9"/>
      <c r="N165" s="9">
        <f xml:space="preserve"> MAX(M165 - M164, 0)</f>
        <v>0</v>
      </c>
      <c r="O165" s="9"/>
      <c r="P165" s="9">
        <f xml:space="preserve"> MAX(O165 - O164, 0)</f>
        <v>0</v>
      </c>
      <c r="Q165" s="4"/>
      <c r="R165" s="2"/>
      <c r="S165" s="9"/>
      <c r="T165" s="9">
        <f xml:space="preserve"> MAX(S165 - S164, 0)</f>
        <v>0</v>
      </c>
      <c r="U165" s="9"/>
      <c r="V165" s="9">
        <f xml:space="preserve"> MAX(U165 - U164, 0)</f>
        <v>0</v>
      </c>
      <c r="W165" s="4"/>
      <c r="X165" s="2"/>
      <c r="Y165" s="9"/>
      <c r="Z165" s="9"/>
      <c r="AA165" s="9"/>
      <c r="AB165" s="9"/>
      <c r="AC165" s="9"/>
      <c r="AD165" s="9"/>
      <c r="AE165" s="4"/>
      <c r="AF165" s="7"/>
      <c r="AG165" s="6"/>
      <c r="AH165" s="6"/>
      <c r="AI165" s="6"/>
      <c r="AJ165" s="5"/>
      <c r="AK165" s="6"/>
      <c r="AL165" s="4"/>
      <c r="AM165" s="2"/>
      <c r="AN165" s="1"/>
      <c r="AO165" s="1"/>
      <c r="AP165" s="1"/>
      <c r="AQ165" s="1"/>
      <c r="AR165" s="1"/>
      <c r="AS165" s="1"/>
      <c r="AT165" s="1"/>
      <c r="AU165" s="4"/>
      <c r="AV165" s="2"/>
      <c r="AZ165" s="3"/>
      <c r="BG165" s="4"/>
      <c r="BH165" s="2"/>
      <c r="BI165" s="3"/>
      <c r="BP165" s="4"/>
      <c r="BQ165" s="2"/>
      <c r="BR165" s="9"/>
      <c r="BS165" s="9"/>
      <c r="BT165" s="9"/>
      <c r="BU165" s="9"/>
      <c r="BV165" s="9"/>
      <c r="BW165" s="9"/>
      <c r="BX165" s="9"/>
      <c r="BY165" s="4"/>
      <c r="BZ165" s="2"/>
    </row>
    <row r="166" spans="2:78" x14ac:dyDescent="0.35">
      <c r="B166" s="2"/>
      <c r="C166" s="4"/>
      <c r="D166" s="2"/>
      <c r="E166" s="2"/>
      <c r="F166" s="3"/>
      <c r="G166" s="4"/>
      <c r="H166" s="2"/>
      <c r="I166" s="9"/>
      <c r="J166" s="9">
        <f xml:space="preserve"> MAX(I166 - I165, 0)</f>
        <v>0</v>
      </c>
      <c r="K166" s="9"/>
      <c r="L166" s="9">
        <f xml:space="preserve"> MAX(K166 - K165, 0)</f>
        <v>0</v>
      </c>
      <c r="M166" s="9"/>
      <c r="N166" s="9">
        <f xml:space="preserve"> MAX(M166 - M165, 0)</f>
        <v>0</v>
      </c>
      <c r="O166" s="9"/>
      <c r="P166" s="9">
        <f xml:space="preserve"> MAX(O166 - O165, 0)</f>
        <v>0</v>
      </c>
      <c r="Q166" s="4"/>
      <c r="R166" s="2"/>
      <c r="S166" s="9"/>
      <c r="T166" s="9">
        <f xml:space="preserve"> MAX(S166 - S165, 0)</f>
        <v>0</v>
      </c>
      <c r="U166" s="9"/>
      <c r="V166" s="9">
        <f xml:space="preserve"> MAX(U166 - U165, 0)</f>
        <v>0</v>
      </c>
      <c r="W166" s="4"/>
      <c r="X166" s="2"/>
      <c r="Y166" s="9"/>
      <c r="Z166" s="9"/>
      <c r="AA166" s="9"/>
      <c r="AB166" s="9"/>
      <c r="AC166" s="9"/>
      <c r="AD166" s="9"/>
      <c r="AE166" s="4"/>
      <c r="AF166" s="7"/>
      <c r="AG166" s="6"/>
      <c r="AH166" s="6"/>
      <c r="AI166" s="5"/>
      <c r="AJ166" s="5"/>
      <c r="AK166" s="5"/>
      <c r="AL166" s="4"/>
      <c r="AM166" s="2"/>
      <c r="AN166" s="1"/>
      <c r="AO166" s="1"/>
      <c r="AP166" s="1"/>
      <c r="AQ166" s="1"/>
      <c r="AR166" s="1"/>
      <c r="AS166" s="1"/>
      <c r="AT166" s="1"/>
      <c r="AU166" s="4"/>
      <c r="AV166" s="2"/>
      <c r="AZ166" s="3"/>
      <c r="BG166" s="4"/>
      <c r="BH166" s="2"/>
      <c r="BI166" s="3"/>
      <c r="BP166" s="4"/>
      <c r="BQ166" s="2"/>
      <c r="BR166" s="9"/>
      <c r="BS166" s="9"/>
      <c r="BT166" s="9"/>
      <c r="BU166" s="9"/>
      <c r="BV166" s="9"/>
      <c r="BW166" s="9"/>
      <c r="BX166" s="9"/>
      <c r="BY166" s="4"/>
      <c r="BZ166" s="2"/>
    </row>
    <row r="167" spans="2:78" x14ac:dyDescent="0.35">
      <c r="B167" s="2"/>
      <c r="C167" s="4"/>
      <c r="D167" s="2"/>
      <c r="E167" s="2"/>
      <c r="F167" s="3"/>
      <c r="G167" s="4"/>
      <c r="H167" s="2"/>
      <c r="I167" s="9"/>
      <c r="J167" s="9">
        <f xml:space="preserve"> MAX(I167 - I166, 0)</f>
        <v>0</v>
      </c>
      <c r="K167" s="9"/>
      <c r="L167" s="9">
        <f xml:space="preserve"> MAX(K167 - K166, 0)</f>
        <v>0</v>
      </c>
      <c r="M167" s="9"/>
      <c r="N167" s="9">
        <f xml:space="preserve"> MAX(M167 - M166, 0)</f>
        <v>0</v>
      </c>
      <c r="O167" s="9"/>
      <c r="P167" s="9">
        <f xml:space="preserve"> MAX(O167 - O166, 0)</f>
        <v>0</v>
      </c>
      <c r="Q167" s="4"/>
      <c r="R167" s="2"/>
      <c r="S167" s="9"/>
      <c r="T167" s="9">
        <f xml:space="preserve"> MAX(S167 - S166, 0)</f>
        <v>0</v>
      </c>
      <c r="U167" s="9"/>
      <c r="V167" s="9">
        <f xml:space="preserve"> MAX(U167 - U166, 0)</f>
        <v>0</v>
      </c>
      <c r="W167" s="4"/>
      <c r="X167" s="2"/>
      <c r="Y167" s="9"/>
      <c r="Z167" s="9"/>
      <c r="AA167" s="9"/>
      <c r="AB167" s="9"/>
      <c r="AC167" s="9"/>
      <c r="AD167" s="9"/>
      <c r="AE167" s="4"/>
      <c r="AF167" s="7"/>
      <c r="AG167" s="6"/>
      <c r="AH167" s="6"/>
      <c r="AI167" s="5"/>
      <c r="AJ167" s="5"/>
      <c r="AK167" s="5"/>
      <c r="AL167" s="4"/>
      <c r="AM167" s="2"/>
      <c r="AN167" s="1"/>
      <c r="AO167" s="1"/>
      <c r="AP167" s="1"/>
      <c r="AQ167" s="1"/>
      <c r="AR167" s="1"/>
      <c r="AS167" s="1"/>
      <c r="AT167" s="1"/>
      <c r="AU167" s="4"/>
      <c r="AV167" s="2"/>
      <c r="AZ167" s="3"/>
      <c r="BG167" s="4"/>
      <c r="BH167" s="2"/>
      <c r="BI167" s="3"/>
      <c r="BP167" s="4"/>
      <c r="BQ167" s="2"/>
      <c r="BR167" s="9"/>
      <c r="BS167" s="9"/>
      <c r="BT167" s="9"/>
      <c r="BU167" s="9"/>
      <c r="BV167" s="9"/>
      <c r="BW167" s="9"/>
      <c r="BX167" s="9"/>
      <c r="BY167" s="4"/>
      <c r="BZ167" s="2"/>
    </row>
    <row r="168" spans="2:78" x14ac:dyDescent="0.35">
      <c r="B168" s="2"/>
      <c r="C168" s="4"/>
      <c r="D168" s="2"/>
      <c r="E168" s="2"/>
      <c r="F168" s="3"/>
      <c r="G168" s="4"/>
      <c r="H168" s="2"/>
      <c r="I168" s="9"/>
      <c r="J168" s="9">
        <f xml:space="preserve"> MAX(I168 - I167, 0)</f>
        <v>0</v>
      </c>
      <c r="K168" s="9"/>
      <c r="L168" s="9">
        <f xml:space="preserve"> MAX(K168 - K167, 0)</f>
        <v>0</v>
      </c>
      <c r="M168" s="9"/>
      <c r="N168" s="9">
        <f xml:space="preserve"> MAX(M168 - M167, 0)</f>
        <v>0</v>
      </c>
      <c r="O168" s="9"/>
      <c r="P168" s="9">
        <f xml:space="preserve"> MAX(O168 - O167, 0)</f>
        <v>0</v>
      </c>
      <c r="Q168" s="4"/>
      <c r="R168" s="2"/>
      <c r="S168" s="9"/>
      <c r="T168" s="9">
        <f xml:space="preserve"> MAX(S168 - S167, 0)</f>
        <v>0</v>
      </c>
      <c r="U168" s="9"/>
      <c r="V168" s="9">
        <f xml:space="preserve"> MAX(U168 - U167, 0)</f>
        <v>0</v>
      </c>
      <c r="W168" s="4"/>
      <c r="X168" s="2"/>
      <c r="Y168" s="9"/>
      <c r="Z168" s="9"/>
      <c r="AA168" s="9"/>
      <c r="AB168" s="9"/>
      <c r="AC168" s="9"/>
      <c r="AD168" s="9"/>
      <c r="AE168" s="4"/>
      <c r="AF168" s="7"/>
      <c r="AG168" s="6"/>
      <c r="AH168" s="6"/>
      <c r="AI168" s="6"/>
      <c r="AJ168" s="5"/>
      <c r="AK168" s="5"/>
      <c r="AL168" s="4"/>
      <c r="AM168" s="2"/>
      <c r="AN168" s="1"/>
      <c r="AO168" s="1"/>
      <c r="AP168" s="1"/>
      <c r="AQ168" s="1"/>
      <c r="AR168" s="1"/>
      <c r="AS168" s="1"/>
      <c r="AT168" s="1"/>
      <c r="AU168" s="4"/>
      <c r="AV168" s="2"/>
      <c r="AZ168" s="3"/>
      <c r="BG168" s="4"/>
      <c r="BH168" s="2"/>
      <c r="BI168" s="3"/>
      <c r="BP168" s="4"/>
      <c r="BQ168" s="2"/>
      <c r="BR168" s="9"/>
      <c r="BS168" s="9"/>
      <c r="BT168" s="9"/>
      <c r="BU168" s="9"/>
      <c r="BV168" s="9"/>
      <c r="BW168" s="9"/>
      <c r="BX168" s="9"/>
      <c r="BY168" s="4"/>
      <c r="BZ168" s="2"/>
    </row>
    <row r="169" spans="2:78" x14ac:dyDescent="0.35">
      <c r="B169" s="2"/>
      <c r="C169" s="4"/>
      <c r="D169" s="2"/>
      <c r="E169" s="2"/>
      <c r="F169" s="3"/>
      <c r="G169" s="4"/>
      <c r="H169" s="2"/>
      <c r="I169" s="9"/>
      <c r="J169" s="9">
        <f xml:space="preserve"> MAX(I169 - I168, 0)</f>
        <v>0</v>
      </c>
      <c r="K169" s="9"/>
      <c r="L169" s="9">
        <f xml:space="preserve"> MAX(K169 - K168, 0)</f>
        <v>0</v>
      </c>
      <c r="M169" s="9"/>
      <c r="N169" s="9">
        <f xml:space="preserve"> MAX(M169 - M168, 0)</f>
        <v>0</v>
      </c>
      <c r="O169" s="9"/>
      <c r="P169" s="9">
        <f xml:space="preserve"> MAX(O169 - O168, 0)</f>
        <v>0</v>
      </c>
      <c r="Q169" s="4"/>
      <c r="R169" s="2"/>
      <c r="S169" s="9"/>
      <c r="T169" s="9">
        <f xml:space="preserve"> MAX(S169 - S168, 0)</f>
        <v>0</v>
      </c>
      <c r="U169" s="9"/>
      <c r="V169" s="9">
        <f xml:space="preserve"> MAX(U169 - U168, 0)</f>
        <v>0</v>
      </c>
      <c r="W169" s="4"/>
      <c r="X169" s="2"/>
      <c r="Y169" s="9"/>
      <c r="Z169" s="9"/>
      <c r="AA169" s="9"/>
      <c r="AB169" s="9"/>
      <c r="AC169" s="9"/>
      <c r="AD169" s="9"/>
      <c r="AE169" s="4"/>
      <c r="AF169" s="7"/>
      <c r="AG169" s="6"/>
      <c r="AH169" s="6"/>
      <c r="AI169" s="6"/>
      <c r="AJ169" s="5"/>
      <c r="AK169" s="5"/>
      <c r="AL169" s="4"/>
      <c r="AM169" s="2"/>
      <c r="AN169" s="1"/>
      <c r="AO169" s="1"/>
      <c r="AP169" s="1"/>
      <c r="AQ169" s="1"/>
      <c r="AR169" s="1"/>
      <c r="AS169" s="1"/>
      <c r="AT169" s="1"/>
      <c r="AU169" s="4"/>
      <c r="AV169" s="2"/>
      <c r="AZ169" s="3"/>
      <c r="BG169" s="4"/>
      <c r="BH169" s="2"/>
      <c r="BI169" s="3"/>
      <c r="BP169" s="4"/>
      <c r="BQ169" s="2"/>
      <c r="BR169" s="9"/>
      <c r="BS169" s="9"/>
      <c r="BT169" s="9"/>
      <c r="BU169" s="9"/>
      <c r="BV169" s="9"/>
      <c r="BW169" s="9"/>
      <c r="BX169" s="9"/>
      <c r="BY169" s="4"/>
      <c r="BZ169" s="2"/>
    </row>
    <row r="170" spans="2:78" x14ac:dyDescent="0.35">
      <c r="B170" s="2"/>
      <c r="C170" s="4"/>
      <c r="D170" s="2"/>
      <c r="E170" s="2"/>
      <c r="F170" s="3"/>
      <c r="G170" s="4"/>
      <c r="H170" s="2"/>
      <c r="I170" s="9"/>
      <c r="J170" s="9">
        <f xml:space="preserve"> MAX(I170 - I169, 0)</f>
        <v>0</v>
      </c>
      <c r="K170" s="9"/>
      <c r="L170" s="9">
        <f xml:space="preserve"> MAX(K170 - K169, 0)</f>
        <v>0</v>
      </c>
      <c r="M170" s="9"/>
      <c r="N170" s="9">
        <f xml:space="preserve"> MAX(M170 - M169, 0)</f>
        <v>0</v>
      </c>
      <c r="O170" s="9"/>
      <c r="P170" s="9">
        <f xml:space="preserve"> MAX(O170 - O169, 0)</f>
        <v>0</v>
      </c>
      <c r="Q170" s="4"/>
      <c r="R170" s="2"/>
      <c r="S170" s="9"/>
      <c r="T170" s="9">
        <f xml:space="preserve"> MAX(S170 - S169, 0)</f>
        <v>0</v>
      </c>
      <c r="U170" s="9"/>
      <c r="V170" s="9">
        <f xml:space="preserve"> MAX(U170 - U169, 0)</f>
        <v>0</v>
      </c>
      <c r="W170" s="4"/>
      <c r="X170" s="2"/>
      <c r="Y170" s="9"/>
      <c r="Z170" s="9"/>
      <c r="AA170" s="9"/>
      <c r="AB170" s="9"/>
      <c r="AC170" s="9"/>
      <c r="AD170" s="9"/>
      <c r="AE170" s="4"/>
      <c r="AF170" s="7"/>
      <c r="AG170" s="6"/>
      <c r="AH170" s="6"/>
      <c r="AI170" s="6"/>
      <c r="AJ170" s="5"/>
      <c r="AK170" s="5"/>
      <c r="AL170" s="4"/>
      <c r="AM170" s="2"/>
      <c r="AN170" s="1"/>
      <c r="AO170" s="1"/>
      <c r="AP170" s="1"/>
      <c r="AQ170" s="1"/>
      <c r="AR170" s="1"/>
      <c r="AS170" s="1"/>
      <c r="AT170" s="1"/>
      <c r="AU170" s="4"/>
      <c r="AV170" s="2"/>
      <c r="AZ170" s="3"/>
      <c r="BG170" s="4"/>
      <c r="BH170" s="2"/>
      <c r="BI170" s="3"/>
      <c r="BP170" s="4"/>
      <c r="BQ170" s="2"/>
      <c r="BR170" s="9"/>
      <c r="BS170" s="9"/>
      <c r="BT170" s="9"/>
      <c r="BU170" s="9"/>
      <c r="BV170" s="9"/>
      <c r="BW170" s="9"/>
      <c r="BX170" s="9"/>
      <c r="BY170" s="4"/>
      <c r="BZ170" s="2"/>
    </row>
    <row r="171" spans="2:78" x14ac:dyDescent="0.35">
      <c r="B171" s="2"/>
      <c r="C171" s="4"/>
      <c r="D171" s="2"/>
      <c r="E171" s="2"/>
      <c r="F171" s="3"/>
      <c r="G171" s="4"/>
      <c r="H171" s="2"/>
      <c r="I171" s="9"/>
      <c r="J171" s="9">
        <f xml:space="preserve"> MAX(I171 - I170, 0)</f>
        <v>0</v>
      </c>
      <c r="K171" s="9"/>
      <c r="L171" s="9">
        <f xml:space="preserve"> MAX(K171 - K170, 0)</f>
        <v>0</v>
      </c>
      <c r="M171" s="9"/>
      <c r="N171" s="9">
        <f xml:space="preserve"> MAX(M171 - M170, 0)</f>
        <v>0</v>
      </c>
      <c r="O171" s="9"/>
      <c r="P171" s="9">
        <f xml:space="preserve"> MAX(O171 - O170, 0)</f>
        <v>0</v>
      </c>
      <c r="Q171" s="4"/>
      <c r="R171" s="2"/>
      <c r="S171" s="9"/>
      <c r="T171" s="9">
        <f xml:space="preserve"> MAX(S171 - S170, 0)</f>
        <v>0</v>
      </c>
      <c r="U171" s="9"/>
      <c r="V171" s="9">
        <f xml:space="preserve"> MAX(U171 - U170, 0)</f>
        <v>0</v>
      </c>
      <c r="W171" s="4"/>
      <c r="X171" s="2"/>
      <c r="Y171" s="9"/>
      <c r="Z171" s="9"/>
      <c r="AA171" s="9"/>
      <c r="AB171" s="9"/>
      <c r="AC171" s="9"/>
      <c r="AD171" s="9"/>
      <c r="AE171" s="4"/>
      <c r="AF171" s="7"/>
      <c r="AG171" s="6"/>
      <c r="AH171" s="6"/>
      <c r="AI171" s="6"/>
      <c r="AJ171" s="5"/>
      <c r="AK171" s="5"/>
      <c r="AL171" s="4"/>
      <c r="AM171" s="2"/>
      <c r="AN171" s="1"/>
      <c r="AO171" s="1"/>
      <c r="AP171" s="1"/>
      <c r="AQ171" s="1"/>
      <c r="AR171" s="1"/>
      <c r="AS171" s="1"/>
      <c r="AT171" s="1"/>
      <c r="AU171" s="4"/>
      <c r="AV171" s="2"/>
      <c r="AZ171" s="3"/>
      <c r="BG171" s="4"/>
      <c r="BH171" s="2"/>
      <c r="BI171" s="3"/>
      <c r="BP171" s="4"/>
      <c r="BQ171" s="2"/>
      <c r="BR171" s="9"/>
      <c r="BS171" s="9"/>
      <c r="BT171" s="9"/>
      <c r="BU171" s="9"/>
      <c r="BV171" s="9"/>
      <c r="BW171" s="9"/>
      <c r="BX171" s="9"/>
      <c r="BY171" s="4"/>
      <c r="BZ171" s="2"/>
    </row>
    <row r="172" spans="2:78" x14ac:dyDescent="0.35">
      <c r="B172" s="2"/>
      <c r="C172" s="4"/>
      <c r="D172" s="2"/>
      <c r="E172" s="2"/>
      <c r="F172" s="3"/>
      <c r="G172" s="4"/>
      <c r="H172" s="2"/>
      <c r="I172" s="9"/>
      <c r="J172" s="9">
        <f xml:space="preserve"> MAX(I172 - I171, 0)</f>
        <v>0</v>
      </c>
      <c r="K172" s="9"/>
      <c r="L172" s="9">
        <f xml:space="preserve"> MAX(K172 - K171, 0)</f>
        <v>0</v>
      </c>
      <c r="M172" s="9"/>
      <c r="N172" s="9">
        <f xml:space="preserve"> MAX(M172 - M171, 0)</f>
        <v>0</v>
      </c>
      <c r="O172" s="9"/>
      <c r="P172" s="9">
        <f xml:space="preserve"> MAX(O172 - O171, 0)</f>
        <v>0</v>
      </c>
      <c r="Q172" s="4"/>
      <c r="R172" s="2"/>
      <c r="S172" s="9"/>
      <c r="T172" s="9">
        <f xml:space="preserve"> MAX(S172 - S171, 0)</f>
        <v>0</v>
      </c>
      <c r="U172" s="9"/>
      <c r="V172" s="9">
        <f xml:space="preserve"> MAX(U172 - U171, 0)</f>
        <v>0</v>
      </c>
      <c r="W172" s="4"/>
      <c r="X172" s="2"/>
      <c r="Y172" s="9"/>
      <c r="Z172" s="9"/>
      <c r="AA172" s="9"/>
      <c r="AB172" s="9"/>
      <c r="AC172" s="9"/>
      <c r="AD172" s="9"/>
      <c r="AE172" s="4"/>
      <c r="AF172" s="7"/>
      <c r="AG172" s="6"/>
      <c r="AH172" s="6"/>
      <c r="AI172" s="6"/>
      <c r="AJ172" s="5"/>
      <c r="AK172" s="5"/>
      <c r="AL172" s="4"/>
      <c r="AM172" s="2"/>
      <c r="AN172" s="1"/>
      <c r="AO172" s="1"/>
      <c r="AP172" s="1"/>
      <c r="AQ172" s="1"/>
      <c r="AR172" s="1"/>
      <c r="AS172" s="1"/>
      <c r="AT172" s="1"/>
      <c r="AU172" s="4"/>
      <c r="AV172" s="2"/>
      <c r="AZ172" s="3"/>
      <c r="BG172" s="4"/>
      <c r="BH172" s="2"/>
      <c r="BI172" s="3"/>
      <c r="BP172" s="4"/>
      <c r="BQ172" s="2"/>
      <c r="BR172" s="9"/>
      <c r="BS172" s="9"/>
      <c r="BT172" s="9"/>
      <c r="BU172" s="9"/>
      <c r="BV172" s="9"/>
      <c r="BW172" s="9"/>
      <c r="BX172" s="9"/>
      <c r="BY172" s="4"/>
      <c r="BZ172" s="2"/>
    </row>
    <row r="173" spans="2:78" x14ac:dyDescent="0.35">
      <c r="B173" s="2"/>
      <c r="C173" s="4"/>
      <c r="D173" s="2"/>
      <c r="E173" s="2"/>
      <c r="F173" s="3"/>
      <c r="G173" s="4"/>
      <c r="H173" s="2"/>
      <c r="I173" s="9"/>
      <c r="J173" s="9">
        <f xml:space="preserve"> MAX(I173 - I172, 0)</f>
        <v>0</v>
      </c>
      <c r="K173" s="9"/>
      <c r="L173" s="9">
        <f xml:space="preserve"> MAX(K173 - K172, 0)</f>
        <v>0</v>
      </c>
      <c r="M173" s="9"/>
      <c r="N173" s="9">
        <f xml:space="preserve"> MAX(M173 - M172, 0)</f>
        <v>0</v>
      </c>
      <c r="O173" s="9"/>
      <c r="P173" s="9">
        <f xml:space="preserve"> MAX(O173 - O172, 0)</f>
        <v>0</v>
      </c>
      <c r="Q173" s="4"/>
      <c r="R173" s="2"/>
      <c r="S173" s="9"/>
      <c r="T173" s="9">
        <f xml:space="preserve"> MAX(S173 - S172, 0)</f>
        <v>0</v>
      </c>
      <c r="U173" s="9"/>
      <c r="V173" s="9">
        <f xml:space="preserve"> MAX(U173 - U172, 0)</f>
        <v>0</v>
      </c>
      <c r="W173" s="4"/>
      <c r="X173" s="2"/>
      <c r="Y173" s="9"/>
      <c r="Z173" s="9"/>
      <c r="AA173" s="9"/>
      <c r="AB173" s="9"/>
      <c r="AC173" s="9"/>
      <c r="AD173" s="9"/>
      <c r="AE173" s="4"/>
      <c r="AF173" s="7"/>
      <c r="AG173" s="6"/>
      <c r="AH173" s="6"/>
      <c r="AI173" s="6"/>
      <c r="AJ173" s="5"/>
      <c r="AK173" s="5"/>
      <c r="AL173" s="4"/>
      <c r="AM173" s="2"/>
      <c r="AN173" s="1"/>
      <c r="AO173" s="1"/>
      <c r="AP173" s="1"/>
      <c r="AQ173" s="1"/>
      <c r="AR173" s="1"/>
      <c r="AS173" s="1"/>
      <c r="AT173" s="1"/>
      <c r="AU173" s="4"/>
      <c r="AV173" s="2"/>
      <c r="AZ173" s="3"/>
      <c r="BG173" s="4"/>
      <c r="BH173" s="2"/>
      <c r="BI173" s="3"/>
      <c r="BP173" s="4"/>
      <c r="BQ173" s="2"/>
      <c r="BR173" s="9"/>
      <c r="BS173" s="9"/>
      <c r="BT173" s="9"/>
      <c r="BU173" s="9"/>
      <c r="BV173" s="9"/>
      <c r="BW173" s="9"/>
      <c r="BX173" s="9"/>
      <c r="BY173" s="4"/>
      <c r="BZ173" s="2"/>
    </row>
    <row r="174" spans="2:78" x14ac:dyDescent="0.35">
      <c r="B174" s="2"/>
      <c r="C174" s="4"/>
      <c r="D174" s="2"/>
      <c r="E174" s="2"/>
      <c r="F174" s="3"/>
      <c r="G174" s="4"/>
      <c r="H174" s="2"/>
      <c r="I174" s="9"/>
      <c r="J174" s="9">
        <f xml:space="preserve"> MAX(I174 - I173, 0)</f>
        <v>0</v>
      </c>
      <c r="K174" s="9"/>
      <c r="L174" s="9">
        <f xml:space="preserve"> MAX(K174 - K173, 0)</f>
        <v>0</v>
      </c>
      <c r="M174" s="9"/>
      <c r="N174" s="9">
        <f xml:space="preserve"> MAX(M174 - M173, 0)</f>
        <v>0</v>
      </c>
      <c r="O174" s="9"/>
      <c r="P174" s="9">
        <f xml:space="preserve"> MAX(O174 - O173, 0)</f>
        <v>0</v>
      </c>
      <c r="Q174" s="4"/>
      <c r="R174" s="2"/>
      <c r="S174" s="9"/>
      <c r="T174" s="9">
        <f xml:space="preserve"> MAX(S174 - S173, 0)</f>
        <v>0</v>
      </c>
      <c r="U174" s="9"/>
      <c r="V174" s="9">
        <f xml:space="preserve"> MAX(U174 - U173, 0)</f>
        <v>0</v>
      </c>
      <c r="W174" s="4"/>
      <c r="X174" s="2"/>
      <c r="Y174" s="9"/>
      <c r="Z174" s="9"/>
      <c r="AA174" s="9"/>
      <c r="AB174" s="9"/>
      <c r="AC174" s="9"/>
      <c r="AD174" s="9"/>
      <c r="AE174" s="4"/>
      <c r="AF174" s="7"/>
      <c r="AG174" s="6"/>
      <c r="AH174" s="6"/>
      <c r="AI174" s="5"/>
      <c r="AJ174" s="5"/>
      <c r="AK174" s="5"/>
      <c r="AL174" s="4"/>
      <c r="AM174" s="2"/>
      <c r="AN174" s="1"/>
      <c r="AO174" s="1"/>
      <c r="AP174" s="1"/>
      <c r="AQ174" s="1"/>
      <c r="AR174" s="1"/>
      <c r="AS174" s="1"/>
      <c r="AT174" s="1"/>
      <c r="AU174" s="4"/>
      <c r="AV174" s="2"/>
      <c r="AZ174" s="3"/>
      <c r="BG174" s="4"/>
      <c r="BH174" s="2"/>
      <c r="BI174" s="3"/>
      <c r="BP174" s="4"/>
      <c r="BQ174" s="2"/>
      <c r="BR174" s="9"/>
      <c r="BS174" s="9"/>
      <c r="BT174" s="9"/>
      <c r="BU174" s="9"/>
      <c r="BV174" s="9"/>
      <c r="BW174" s="9"/>
      <c r="BX174" s="9"/>
      <c r="BY174" s="4"/>
      <c r="BZ174" s="2"/>
    </row>
    <row r="175" spans="2:78" x14ac:dyDescent="0.35">
      <c r="B175" s="2"/>
      <c r="C175" s="4"/>
      <c r="D175" s="2"/>
      <c r="E175" s="2"/>
      <c r="F175" s="3"/>
      <c r="G175" s="4"/>
      <c r="H175" s="2"/>
      <c r="I175" s="9"/>
      <c r="J175" s="9">
        <f xml:space="preserve"> MAX(I175 - I174, 0)</f>
        <v>0</v>
      </c>
      <c r="K175" s="9"/>
      <c r="L175" s="9">
        <f xml:space="preserve"> MAX(K175 - K174, 0)</f>
        <v>0</v>
      </c>
      <c r="M175" s="9"/>
      <c r="N175" s="9">
        <f xml:space="preserve"> MAX(M175 - M174, 0)</f>
        <v>0</v>
      </c>
      <c r="O175" s="9"/>
      <c r="P175" s="9">
        <f xml:space="preserve"> MAX(O175 - O174, 0)</f>
        <v>0</v>
      </c>
      <c r="Q175" s="4"/>
      <c r="R175" s="2"/>
      <c r="S175" s="9"/>
      <c r="T175" s="9">
        <f xml:space="preserve"> MAX(S175 - S174, 0)</f>
        <v>0</v>
      </c>
      <c r="U175" s="9"/>
      <c r="V175" s="9">
        <f xml:space="preserve"> MAX(U175 - U174, 0)</f>
        <v>0</v>
      </c>
      <c r="W175" s="4"/>
      <c r="X175" s="2"/>
      <c r="Y175" s="9"/>
      <c r="Z175" s="9"/>
      <c r="AA175" s="9"/>
      <c r="AB175" s="9"/>
      <c r="AC175" s="9"/>
      <c r="AD175" s="9"/>
      <c r="AE175" s="4"/>
      <c r="AF175" s="7"/>
      <c r="AG175" s="6"/>
      <c r="AH175" s="6"/>
      <c r="AI175" s="6"/>
      <c r="AJ175" s="5"/>
      <c r="AK175" s="5"/>
      <c r="AL175" s="4"/>
      <c r="AM175" s="2"/>
      <c r="AN175" s="1"/>
      <c r="AO175" s="1"/>
      <c r="AP175" s="1"/>
      <c r="AQ175" s="1"/>
      <c r="AR175" s="1"/>
      <c r="AS175" s="1"/>
      <c r="AT175" s="1"/>
      <c r="AU175" s="4"/>
      <c r="AV175" s="2"/>
      <c r="AZ175" s="3"/>
      <c r="BG175" s="4"/>
      <c r="BH175" s="2"/>
      <c r="BI175" s="3"/>
      <c r="BP175" s="4"/>
      <c r="BQ175" s="2"/>
      <c r="BR175" s="9"/>
      <c r="BS175" s="9"/>
      <c r="BT175" s="9"/>
      <c r="BU175" s="9"/>
      <c r="BV175" s="9"/>
      <c r="BW175" s="9"/>
      <c r="BX175" s="9"/>
      <c r="BY175" s="4"/>
      <c r="BZ175" s="2"/>
    </row>
    <row r="176" spans="2:78" x14ac:dyDescent="0.35">
      <c r="B176" s="2"/>
      <c r="C176" s="4"/>
      <c r="D176" s="2"/>
      <c r="E176" s="2"/>
      <c r="F176" s="3"/>
      <c r="G176" s="4"/>
      <c r="H176" s="2"/>
      <c r="I176" s="9"/>
      <c r="J176" s="9">
        <f xml:space="preserve"> MAX(I176 - I175, 0)</f>
        <v>0</v>
      </c>
      <c r="K176" s="9"/>
      <c r="L176" s="9">
        <f xml:space="preserve"> MAX(K176 - K175, 0)</f>
        <v>0</v>
      </c>
      <c r="M176" s="9"/>
      <c r="N176" s="9">
        <f xml:space="preserve"> MAX(M176 - M175, 0)</f>
        <v>0</v>
      </c>
      <c r="O176" s="9"/>
      <c r="P176" s="9">
        <f xml:space="preserve"> MAX(O176 - O175, 0)</f>
        <v>0</v>
      </c>
      <c r="Q176" s="4"/>
      <c r="R176" s="2"/>
      <c r="S176" s="9"/>
      <c r="T176" s="9">
        <f xml:space="preserve"> MAX(S176 - S175, 0)</f>
        <v>0</v>
      </c>
      <c r="U176" s="9"/>
      <c r="V176" s="9">
        <f xml:space="preserve"> MAX(U176 - U175, 0)</f>
        <v>0</v>
      </c>
      <c r="W176" s="4"/>
      <c r="X176" s="2"/>
      <c r="Y176" s="9"/>
      <c r="Z176" s="9"/>
      <c r="AA176" s="9"/>
      <c r="AB176" s="9"/>
      <c r="AC176" s="9"/>
      <c r="AD176" s="9"/>
      <c r="AE176" s="4"/>
      <c r="AF176" s="7"/>
      <c r="AG176" s="6"/>
      <c r="AH176" s="6"/>
      <c r="AI176" s="6"/>
      <c r="AJ176" s="5"/>
      <c r="AK176" s="5"/>
      <c r="AL176" s="4"/>
      <c r="AM176" s="2"/>
      <c r="AN176" s="1"/>
      <c r="AO176" s="1"/>
      <c r="AP176" s="1"/>
      <c r="AQ176" s="1"/>
      <c r="AR176" s="1"/>
      <c r="AS176" s="1"/>
      <c r="AT176" s="1"/>
      <c r="AU176" s="4"/>
      <c r="AV176" s="2"/>
      <c r="AZ176" s="3"/>
      <c r="BG176" s="4"/>
      <c r="BH176" s="2"/>
      <c r="BI176" s="3"/>
      <c r="BP176" s="4"/>
      <c r="BQ176" s="2"/>
      <c r="BR176" s="9"/>
      <c r="BS176" s="9"/>
      <c r="BT176" s="9"/>
      <c r="BU176" s="9"/>
      <c r="BV176" s="9"/>
      <c r="BW176" s="9"/>
      <c r="BX176" s="9"/>
      <c r="BY176" s="4"/>
      <c r="BZ176" s="2"/>
    </row>
    <row r="177" spans="1:78" x14ac:dyDescent="0.35">
      <c r="B177" s="2"/>
      <c r="C177" s="4"/>
      <c r="D177" s="2"/>
      <c r="E177" s="2"/>
      <c r="F177" s="3"/>
      <c r="G177" s="4"/>
      <c r="H177" s="2"/>
      <c r="I177" s="9"/>
      <c r="J177" s="9">
        <f xml:space="preserve"> MAX(I177 - I176, 0)</f>
        <v>0</v>
      </c>
      <c r="K177" s="9"/>
      <c r="L177" s="9">
        <f xml:space="preserve"> MAX(K177 - K176, 0)</f>
        <v>0</v>
      </c>
      <c r="M177" s="9"/>
      <c r="N177" s="9">
        <f xml:space="preserve"> MAX(M177 - M176, 0)</f>
        <v>0</v>
      </c>
      <c r="O177" s="9"/>
      <c r="P177" s="9">
        <f xml:space="preserve"> MAX(O177 - O176, 0)</f>
        <v>0</v>
      </c>
      <c r="Q177" s="4"/>
      <c r="R177" s="2"/>
      <c r="S177" s="9"/>
      <c r="T177" s="9">
        <f xml:space="preserve"> MAX(S177 - S176, 0)</f>
        <v>0</v>
      </c>
      <c r="U177" s="9"/>
      <c r="V177" s="9">
        <f xml:space="preserve"> MAX(U177 - U176, 0)</f>
        <v>0</v>
      </c>
      <c r="W177" s="4"/>
      <c r="X177" s="2"/>
      <c r="Y177" s="9"/>
      <c r="Z177" s="9"/>
      <c r="AA177" s="9"/>
      <c r="AB177" s="9"/>
      <c r="AC177" s="9"/>
      <c r="AD177" s="9"/>
      <c r="AE177" s="4"/>
      <c r="AF177" s="7"/>
      <c r="AG177" s="6"/>
      <c r="AH177" s="6"/>
      <c r="AI177" s="6"/>
      <c r="AJ177" s="5"/>
      <c r="AK177" s="6"/>
      <c r="AL177" s="4"/>
      <c r="AM177" s="2"/>
      <c r="AN177" s="1"/>
      <c r="AO177" s="1"/>
      <c r="AP177" s="1"/>
      <c r="AQ177" s="1"/>
      <c r="AR177" s="1"/>
      <c r="AS177" s="1"/>
      <c r="AT177" s="1"/>
      <c r="AU177" s="4"/>
      <c r="AV177" s="2"/>
      <c r="AZ177" s="3"/>
      <c r="BG177" s="4"/>
      <c r="BH177" s="2"/>
      <c r="BI177" s="3"/>
      <c r="BP177" s="4"/>
      <c r="BQ177" s="2"/>
      <c r="BR177" s="9"/>
      <c r="BS177" s="9"/>
      <c r="BT177" s="9"/>
      <c r="BU177" s="9"/>
      <c r="BV177" s="9"/>
      <c r="BW177" s="9"/>
      <c r="BX177" s="9"/>
      <c r="BY177" s="4"/>
      <c r="BZ177" s="2"/>
    </row>
    <row r="178" spans="1:78" x14ac:dyDescent="0.35">
      <c r="B178" s="2"/>
      <c r="C178" s="4"/>
      <c r="D178" s="2"/>
      <c r="E178" s="2"/>
      <c r="F178" s="3"/>
      <c r="G178" s="4"/>
      <c r="H178" s="2"/>
      <c r="I178" s="9"/>
      <c r="J178" s="9">
        <f xml:space="preserve"> MAX(I178 - I177, 0)</f>
        <v>0</v>
      </c>
      <c r="K178" s="9"/>
      <c r="L178" s="9">
        <f xml:space="preserve"> MAX(K178 - K177, 0)</f>
        <v>0</v>
      </c>
      <c r="M178" s="9"/>
      <c r="N178" s="9">
        <f xml:space="preserve"> MAX(M178 - M177, 0)</f>
        <v>0</v>
      </c>
      <c r="O178" s="9"/>
      <c r="P178" s="9">
        <f xml:space="preserve"> MAX(O178 - O177, 0)</f>
        <v>0</v>
      </c>
      <c r="Q178" s="4"/>
      <c r="R178" s="2"/>
      <c r="S178" s="9"/>
      <c r="T178" s="9">
        <f xml:space="preserve"> MAX(S178 - S177, 0)</f>
        <v>0</v>
      </c>
      <c r="U178" s="9"/>
      <c r="V178" s="9">
        <f xml:space="preserve"> MAX(U178 - U177, 0)</f>
        <v>0</v>
      </c>
      <c r="W178" s="4"/>
      <c r="X178" s="2"/>
      <c r="Y178" s="9"/>
      <c r="Z178" s="9"/>
      <c r="AA178" s="9"/>
      <c r="AB178" s="9"/>
      <c r="AC178" s="9"/>
      <c r="AD178" s="9"/>
      <c r="AE178" s="4"/>
      <c r="AF178" s="7"/>
      <c r="AG178" s="6"/>
      <c r="AH178" s="6"/>
      <c r="AI178" s="5"/>
      <c r="AJ178" s="5"/>
      <c r="AK178" s="5"/>
      <c r="AL178" s="4"/>
      <c r="AM178" s="2"/>
      <c r="AN178" s="1"/>
      <c r="AO178" s="1"/>
      <c r="AP178" s="1"/>
      <c r="AQ178" s="1"/>
      <c r="AR178" s="1"/>
      <c r="AS178" s="1"/>
      <c r="AT178" s="1"/>
      <c r="AU178" s="4"/>
      <c r="AV178" s="2"/>
      <c r="AZ178" s="3"/>
      <c r="BG178" s="4"/>
      <c r="BH178" s="2"/>
      <c r="BI178" s="3"/>
      <c r="BP178" s="4"/>
      <c r="BQ178" s="2"/>
      <c r="BR178" s="9"/>
      <c r="BS178" s="9"/>
      <c r="BT178" s="9"/>
      <c r="BU178" s="9"/>
      <c r="BV178" s="9"/>
      <c r="BW178" s="9"/>
      <c r="BX178" s="9"/>
      <c r="BY178" s="4"/>
      <c r="BZ178" s="2"/>
    </row>
    <row r="179" spans="1:78" x14ac:dyDescent="0.35">
      <c r="A179">
        <v>0</v>
      </c>
      <c r="B179" s="2">
        <v>44501.541215277779</v>
      </c>
      <c r="C179" s="4"/>
      <c r="D179" s="2">
        <v>44501.541215277779</v>
      </c>
      <c r="E179" s="2">
        <v>44501.540833333333</v>
      </c>
      <c r="F179" s="3">
        <v>5275</v>
      </c>
      <c r="G179" s="4"/>
      <c r="H179" s="2">
        <v>44501.541215277779</v>
      </c>
      <c r="I179" s="9">
        <v>1045240</v>
      </c>
      <c r="J179" s="9">
        <f xml:space="preserve"> MAX(I179 - I178, 0)</f>
        <v>1045240</v>
      </c>
      <c r="K179" s="9">
        <v>541</v>
      </c>
      <c r="L179" s="9">
        <f xml:space="preserve"> MAX(K179 - K178, 0)</f>
        <v>541</v>
      </c>
      <c r="M179" s="9">
        <v>8993996646</v>
      </c>
      <c r="N179" s="9">
        <f xml:space="preserve"> MAX(M179 - M178, 0)</f>
        <v>8993996646</v>
      </c>
      <c r="O179" s="9">
        <v>676261837</v>
      </c>
      <c r="P179" s="9">
        <f xml:space="preserve"> MAX(O179 - O178, 0)</f>
        <v>676261837</v>
      </c>
      <c r="Q179" s="4"/>
      <c r="R179" s="2">
        <v>44501.541215277779</v>
      </c>
      <c r="S179" s="9">
        <v>43</v>
      </c>
      <c r="T179" s="9">
        <f xml:space="preserve"> MAX(S179 - S178, 0)</f>
        <v>43</v>
      </c>
      <c r="U179" s="9">
        <v>19</v>
      </c>
      <c r="V179" s="9">
        <f xml:space="preserve"> MAX(U179 - U178, 0)</f>
        <v>19</v>
      </c>
      <c r="W179" s="4"/>
      <c r="X179" s="2">
        <v>44501.541215277779</v>
      </c>
      <c r="Y179" s="9">
        <v>-1</v>
      </c>
      <c r="Z179" s="9">
        <v>-1</v>
      </c>
      <c r="AA179" s="9">
        <v>-1</v>
      </c>
      <c r="AB179" s="9">
        <v>1</v>
      </c>
      <c r="AC179" s="9">
        <v>0</v>
      </c>
      <c r="AD179" s="9">
        <v>0</v>
      </c>
      <c r="AE179" s="4"/>
      <c r="AF179" s="7">
        <v>44501.541215277779</v>
      </c>
      <c r="AG179" s="6">
        <v>0</v>
      </c>
      <c r="AH179" s="6">
        <v>0</v>
      </c>
      <c r="AI179" s="6">
        <v>0</v>
      </c>
      <c r="AJ179" s="5">
        <v>0</v>
      </c>
      <c r="AK179" s="5">
        <v>0</v>
      </c>
      <c r="AL179" s="4"/>
      <c r="AM179" s="2">
        <v>44501.541215277779</v>
      </c>
      <c r="AN179" s="1">
        <v>940290048</v>
      </c>
      <c r="AO179" s="1">
        <v>-1</v>
      </c>
      <c r="AP179" s="1">
        <v>-1048576</v>
      </c>
      <c r="AQ179" s="1">
        <v>-1</v>
      </c>
      <c r="AR179" s="1">
        <v>-1</v>
      </c>
      <c r="AS179" s="1">
        <v>27666591744</v>
      </c>
      <c r="AT179" s="1">
        <v>-1</v>
      </c>
      <c r="AU179" s="4"/>
      <c r="AV179" s="2">
        <v>44501.541215277779</v>
      </c>
      <c r="AW179" s="3">
        <f xml:space="preserve"> 100 - 99.7</f>
        <v>0.29999999999999716</v>
      </c>
      <c r="AX179" s="3">
        <f xml:space="preserve"> 100 - 100</f>
        <v>0</v>
      </c>
      <c r="AY179" s="5">
        <f xml:space="preserve"> 100 - 99.96</f>
        <v>4.0000000000006253E-2</v>
      </c>
      <c r="AZ179" s="3">
        <f xml:space="preserve"> 100 - 99.87</f>
        <v>0.12999999999999545</v>
      </c>
      <c r="BA179">
        <f xml:space="preserve"> 100 - 99.97</f>
        <v>3.0000000000001137E-2</v>
      </c>
      <c r="BB179">
        <f xml:space="preserve"> 100 - 99.7</f>
        <v>0.29999999999999716</v>
      </c>
      <c r="BC179">
        <f xml:space="preserve"> 100 - 99.85</f>
        <v>0.15000000000000568</v>
      </c>
      <c r="BE179">
        <v>-1</v>
      </c>
      <c r="BF179">
        <v>-1</v>
      </c>
      <c r="BG179" s="4"/>
      <c r="BH179" s="2">
        <v>44501.541215277779</v>
      </c>
      <c r="BI179" s="3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 s="4"/>
      <c r="BQ179" s="2">
        <v>44501.541215277779</v>
      </c>
      <c r="BR179" s="9">
        <v>0.181267886178861</v>
      </c>
      <c r="BS179" s="9">
        <v>4.7899999999999998E-2</v>
      </c>
      <c r="BT179" s="9">
        <v>7.0629290617848896E-3</v>
      </c>
      <c r="BU179" s="9">
        <v>5.4902857142857098</v>
      </c>
      <c r="BV179" s="9">
        <v>5.0381999999999998</v>
      </c>
      <c r="BW179" s="9">
        <v>10.0880444444444</v>
      </c>
      <c r="BX179" s="9">
        <v>20.590699999999998</v>
      </c>
      <c r="BY179" s="4"/>
      <c r="BZ179" s="2"/>
    </row>
    <row r="180" spans="1:78" x14ac:dyDescent="0.35">
      <c r="A180">
        <v>1</v>
      </c>
      <c r="B180" s="2">
        <v>44501.541562500002</v>
      </c>
      <c r="C180" s="4"/>
      <c r="D180" s="2">
        <v>44501.541562500002</v>
      </c>
      <c r="E180" s="2">
        <v>44501.540833333333</v>
      </c>
      <c r="F180" s="3">
        <v>5275</v>
      </c>
      <c r="G180" s="4"/>
      <c r="H180" s="2">
        <v>44501.541562500002</v>
      </c>
      <c r="I180" s="9">
        <v>1045804</v>
      </c>
      <c r="J180" s="9">
        <f xml:space="preserve"> MAX(I180 - I179, 0)</f>
        <v>564</v>
      </c>
      <c r="K180" s="9">
        <v>613</v>
      </c>
      <c r="L180" s="9">
        <f xml:space="preserve"> MAX(K180 - K179, 0)</f>
        <v>72</v>
      </c>
      <c r="M180" s="9">
        <v>9000419174</v>
      </c>
      <c r="N180" s="9">
        <f xml:space="preserve"> MAX(M180 - M179, 0)</f>
        <v>6422528</v>
      </c>
      <c r="O180" s="9">
        <v>819368701</v>
      </c>
      <c r="P180" s="9">
        <f xml:space="preserve"> MAX(O180 - O179, 0)</f>
        <v>143106864</v>
      </c>
      <c r="Q180" s="4"/>
      <c r="R180" s="2">
        <v>44501.541562500002</v>
      </c>
      <c r="S180" s="9">
        <v>103</v>
      </c>
      <c r="T180" s="9">
        <f xml:space="preserve"> MAX(S180 - S179, 0)</f>
        <v>60</v>
      </c>
      <c r="U180" s="9">
        <v>19</v>
      </c>
      <c r="V180" s="9">
        <f xml:space="preserve"> MAX(U180 - U179, 0)</f>
        <v>0</v>
      </c>
      <c r="W180" s="4"/>
      <c r="X180" s="2">
        <v>44501.541562500002</v>
      </c>
      <c r="Y180" s="9">
        <v>-1</v>
      </c>
      <c r="Z180" s="9">
        <v>-1</v>
      </c>
      <c r="AA180" s="9">
        <v>-1</v>
      </c>
      <c r="AB180" s="9">
        <v>2</v>
      </c>
      <c r="AC180" s="9">
        <v>0</v>
      </c>
      <c r="AD180" s="9">
        <v>0</v>
      </c>
      <c r="AE180" s="4"/>
      <c r="AF180" s="7">
        <v>44501.541562500002</v>
      </c>
      <c r="AG180" s="6">
        <v>36</v>
      </c>
      <c r="AH180" s="6">
        <v>55</v>
      </c>
      <c r="AI180" s="6">
        <v>0</v>
      </c>
      <c r="AJ180" s="5">
        <v>0</v>
      </c>
      <c r="AK180" s="5">
        <v>0</v>
      </c>
      <c r="AL180" s="4"/>
      <c r="AM180" s="2">
        <v>44501.541562500002</v>
      </c>
      <c r="AN180" s="1">
        <v>944267264</v>
      </c>
      <c r="AO180" s="1">
        <v>-1</v>
      </c>
      <c r="AP180" s="1">
        <v>-1048576</v>
      </c>
      <c r="AQ180" s="1">
        <v>-1</v>
      </c>
      <c r="AR180" s="1">
        <v>-1</v>
      </c>
      <c r="AS180" s="1">
        <v>27660873728</v>
      </c>
      <c r="AT180" s="1">
        <v>-1</v>
      </c>
      <c r="AU180" s="4"/>
      <c r="AV180" s="2">
        <v>44501.541562500002</v>
      </c>
      <c r="AW180" s="3">
        <f xml:space="preserve"> 100 - 99.97</f>
        <v>3.0000000000001137E-2</v>
      </c>
      <c r="AX180" s="3">
        <f xml:space="preserve"> 100 - 100</f>
        <v>0</v>
      </c>
      <c r="AY180" s="5">
        <f xml:space="preserve"> 100 - 99.99</f>
        <v>1.0000000000005116E-2</v>
      </c>
      <c r="AZ180" s="3">
        <f xml:space="preserve"> 100 - 100</f>
        <v>0</v>
      </c>
      <c r="BA180">
        <f xml:space="preserve"> 100 - 100</f>
        <v>0</v>
      </c>
      <c r="BB180">
        <f xml:space="preserve"> 100 - 99.99</f>
        <v>1.0000000000005116E-2</v>
      </c>
      <c r="BC180">
        <f xml:space="preserve"> 100 - 100</f>
        <v>0</v>
      </c>
      <c r="BE180">
        <v>-1</v>
      </c>
      <c r="BF180">
        <v>-1</v>
      </c>
      <c r="BG180" s="4"/>
      <c r="BH180" s="2">
        <v>44501.541562500002</v>
      </c>
      <c r="BI180" s="3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 s="4"/>
      <c r="BQ180" s="2">
        <v>44501.541562500002</v>
      </c>
      <c r="BR180" s="9">
        <v>1.590426716141E-2</v>
      </c>
      <c r="BS180" s="9">
        <v>0</v>
      </c>
      <c r="BT180" s="9">
        <v>6.8585824655693602E-4</v>
      </c>
      <c r="BU180" s="9">
        <v>0</v>
      </c>
      <c r="BV180" s="9">
        <v>0</v>
      </c>
      <c r="BW180" s="9">
        <v>0.234633333333333</v>
      </c>
      <c r="BX180" s="9">
        <v>2.5499999999999998E-2</v>
      </c>
      <c r="BY180" s="4"/>
      <c r="BZ180" s="2"/>
    </row>
    <row r="181" spans="1:78" x14ac:dyDescent="0.35">
      <c r="A181">
        <v>2</v>
      </c>
      <c r="B181" s="2">
        <v>44501.541909722226</v>
      </c>
      <c r="C181" s="4"/>
      <c r="D181" s="2">
        <v>44501.541909722226</v>
      </c>
      <c r="E181" s="2">
        <v>44501.540833333333</v>
      </c>
      <c r="F181" s="3">
        <v>5275</v>
      </c>
      <c r="G181" s="4"/>
      <c r="H181" s="2">
        <v>44501.541909722226</v>
      </c>
      <c r="I181" s="9">
        <v>1046367</v>
      </c>
      <c r="J181" s="9">
        <f xml:space="preserve"> MAX(I181 - I180, 0)</f>
        <v>563</v>
      </c>
      <c r="K181" s="9">
        <v>623</v>
      </c>
      <c r="L181" s="9">
        <f xml:space="preserve"> MAX(K181 - K180, 0)</f>
        <v>10</v>
      </c>
      <c r="M181" s="9">
        <v>9008283494</v>
      </c>
      <c r="N181" s="9">
        <f xml:space="preserve"> MAX(M181 - M180, 0)</f>
        <v>7864320</v>
      </c>
      <c r="O181" s="9">
        <v>819384184</v>
      </c>
      <c r="P181" s="9">
        <f xml:space="preserve"> MAX(O181 - O180, 0)</f>
        <v>15483</v>
      </c>
      <c r="Q181" s="4"/>
      <c r="R181" s="2">
        <v>44501.541909722226</v>
      </c>
      <c r="S181" s="9">
        <v>163</v>
      </c>
      <c r="T181" s="9">
        <f xml:space="preserve"> MAX(S181 - S180, 0)</f>
        <v>60</v>
      </c>
      <c r="U181" s="9">
        <v>19</v>
      </c>
      <c r="V181" s="9">
        <f xml:space="preserve"> MAX(U181 - U180, 0)</f>
        <v>0</v>
      </c>
      <c r="W181" s="4"/>
      <c r="X181" s="2">
        <v>44501.541909722226</v>
      </c>
      <c r="Y181" s="9">
        <v>-1</v>
      </c>
      <c r="Z181" s="9">
        <v>-1</v>
      </c>
      <c r="AA181" s="9">
        <v>-1</v>
      </c>
      <c r="AB181" s="9">
        <v>2</v>
      </c>
      <c r="AC181" s="9">
        <v>0</v>
      </c>
      <c r="AD181" s="9">
        <v>0</v>
      </c>
      <c r="AE181" s="4"/>
      <c r="AF181" s="7">
        <v>44501.541909722226</v>
      </c>
      <c r="AG181" s="6">
        <v>29</v>
      </c>
      <c r="AH181" s="6">
        <v>29</v>
      </c>
      <c r="AI181" s="6">
        <v>0</v>
      </c>
      <c r="AJ181" s="5">
        <v>0</v>
      </c>
      <c r="AK181" s="5">
        <v>0</v>
      </c>
      <c r="AL181" s="4"/>
      <c r="AM181" s="2">
        <v>44501.541909722226</v>
      </c>
      <c r="AN181" s="1">
        <v>945471488</v>
      </c>
      <c r="AO181" s="1">
        <v>-1</v>
      </c>
      <c r="AP181" s="1">
        <v>-1048576</v>
      </c>
      <c r="AQ181" s="1">
        <v>-1</v>
      </c>
      <c r="AR181" s="1">
        <v>-1</v>
      </c>
      <c r="AS181" s="1">
        <v>27660988416</v>
      </c>
      <c r="AT181" s="1">
        <v>-1</v>
      </c>
      <c r="AU181" s="4"/>
      <c r="AV181" s="2">
        <v>44501.541909722226</v>
      </c>
      <c r="AW181" s="3">
        <f xml:space="preserve"> 100 - 99.99</f>
        <v>1.0000000000005116E-2</v>
      </c>
      <c r="AX181" s="3">
        <f xml:space="preserve"> 100 - 100</f>
        <v>0</v>
      </c>
      <c r="AY181" s="5">
        <f xml:space="preserve"> 100 - 99.99</f>
        <v>1.0000000000005116E-2</v>
      </c>
      <c r="AZ181" s="3">
        <f xml:space="preserve"> 100 - 100</f>
        <v>0</v>
      </c>
      <c r="BA181">
        <f xml:space="preserve"> 100 - 100</f>
        <v>0</v>
      </c>
      <c r="BB181">
        <f xml:space="preserve"> 100 - 100</f>
        <v>0</v>
      </c>
      <c r="BC181">
        <f xml:space="preserve"> 100 - 100</f>
        <v>0</v>
      </c>
      <c r="BE181">
        <v>-1</v>
      </c>
      <c r="BF181">
        <v>-1</v>
      </c>
      <c r="BG181" s="4"/>
      <c r="BH181" s="2">
        <v>44501.541909722226</v>
      </c>
      <c r="BI181" s="3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 s="4"/>
      <c r="BQ181" s="2">
        <v>44501.541909722226</v>
      </c>
      <c r="BR181" s="9">
        <v>7.5683241252301999E-3</v>
      </c>
      <c r="BS181" s="9">
        <v>0</v>
      </c>
      <c r="BT181" s="9">
        <v>5.4548809124454795E-4</v>
      </c>
      <c r="BU181" s="9">
        <v>0</v>
      </c>
      <c r="BV181" s="9">
        <v>0</v>
      </c>
      <c r="BW181" s="9">
        <v>5.91E-2</v>
      </c>
      <c r="BX181" s="9">
        <v>1.9349999999999999E-2</v>
      </c>
      <c r="BY181" s="4"/>
      <c r="BZ181" s="2"/>
    </row>
    <row r="182" spans="1:78" x14ac:dyDescent="0.35">
      <c r="A182">
        <v>3</v>
      </c>
      <c r="B182" s="2">
        <v>44501.542256944442</v>
      </c>
      <c r="C182" s="4"/>
      <c r="D182" s="2">
        <v>44501.542256944442</v>
      </c>
      <c r="E182" s="2">
        <v>44501.540833333333</v>
      </c>
      <c r="F182" s="3">
        <v>5275</v>
      </c>
      <c r="G182" s="4"/>
      <c r="H182" s="2">
        <v>44501.542256944442</v>
      </c>
      <c r="I182" s="9">
        <v>1046931</v>
      </c>
      <c r="J182" s="9">
        <f xml:space="preserve"> MAX(I182 - I181, 0)</f>
        <v>564</v>
      </c>
      <c r="K182" s="9">
        <v>631</v>
      </c>
      <c r="L182" s="9">
        <f xml:space="preserve"> MAX(K182 - K181, 0)</f>
        <v>8</v>
      </c>
      <c r="M182" s="9">
        <v>9016147814</v>
      </c>
      <c r="N182" s="9">
        <f xml:space="preserve"> MAX(M182 - M181, 0)</f>
        <v>7864320</v>
      </c>
      <c r="O182" s="9">
        <v>819399696</v>
      </c>
      <c r="P182" s="9">
        <f xml:space="preserve"> MAX(O182 - O181, 0)</f>
        <v>15512</v>
      </c>
      <c r="Q182" s="4"/>
      <c r="R182" s="2">
        <v>44501.542256944442</v>
      </c>
      <c r="S182" s="9">
        <v>221</v>
      </c>
      <c r="T182" s="9">
        <f xml:space="preserve"> MAX(S182 - S181, 0)</f>
        <v>58</v>
      </c>
      <c r="U182" s="9">
        <v>19</v>
      </c>
      <c r="V182" s="9">
        <f xml:space="preserve"> MAX(U182 - U181, 0)</f>
        <v>0</v>
      </c>
      <c r="W182" s="4"/>
      <c r="X182" s="2">
        <v>44501.542256944442</v>
      </c>
      <c r="Y182" s="9">
        <v>0</v>
      </c>
      <c r="Z182" s="9">
        <v>0</v>
      </c>
      <c r="AA182" s="9">
        <v>8</v>
      </c>
      <c r="AB182" s="9">
        <v>2</v>
      </c>
      <c r="AC182" s="9">
        <v>0</v>
      </c>
      <c r="AD182" s="9">
        <v>0</v>
      </c>
      <c r="AE182" s="4"/>
      <c r="AF182" s="7">
        <v>44501.542256944442</v>
      </c>
      <c r="AG182" s="6">
        <v>29</v>
      </c>
      <c r="AH182" s="6">
        <v>29</v>
      </c>
      <c r="AI182" s="6">
        <v>0</v>
      </c>
      <c r="AJ182" s="5">
        <v>0</v>
      </c>
      <c r="AK182" s="5">
        <v>0</v>
      </c>
      <c r="AL182" s="4"/>
      <c r="AM182" s="2">
        <v>44501.542256944442</v>
      </c>
      <c r="AN182" s="1">
        <v>945410048</v>
      </c>
      <c r="AO182" s="1">
        <v>74472</v>
      </c>
      <c r="AP182" s="1">
        <v>23068672</v>
      </c>
      <c r="AQ182" s="1">
        <v>5095536</v>
      </c>
      <c r="AR182" s="1">
        <v>1698464</v>
      </c>
      <c r="AS182" s="1">
        <v>27660660736</v>
      </c>
      <c r="AT182" s="1">
        <v>-1</v>
      </c>
      <c r="AU182" s="4"/>
      <c r="AV182" s="2">
        <v>44501.542256944442</v>
      </c>
      <c r="AW182" s="3">
        <f xml:space="preserve"> 100 - 99.99</f>
        <v>1.0000000000005116E-2</v>
      </c>
      <c r="AX182" s="3">
        <f xml:space="preserve"> 100 - 100</f>
        <v>0</v>
      </c>
      <c r="AY182" s="5">
        <f xml:space="preserve"> 100 - 99.99</f>
        <v>1.0000000000005116E-2</v>
      </c>
      <c r="AZ182" s="3">
        <f xml:space="preserve"> 100 - 100</f>
        <v>0</v>
      </c>
      <c r="BA182">
        <f xml:space="preserve"> 100 - 100</f>
        <v>0</v>
      </c>
      <c r="BB182">
        <f xml:space="preserve"> 100 - 100</f>
        <v>0</v>
      </c>
      <c r="BC182">
        <f xml:space="preserve"> 100 - 100</f>
        <v>0</v>
      </c>
      <c r="BE182">
        <v>0</v>
      </c>
      <c r="BF182">
        <v>0</v>
      </c>
      <c r="BG182" s="4"/>
      <c r="BH182" s="2">
        <v>44501.542256944442</v>
      </c>
      <c r="BI182" s="3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 s="4"/>
      <c r="BQ182" s="2">
        <v>44501.542256944442</v>
      </c>
      <c r="BR182" s="9">
        <v>7.6837638376383698E-3</v>
      </c>
      <c r="BS182" s="9">
        <v>0</v>
      </c>
      <c r="BT182" s="9">
        <v>5.1667225763166701E-4</v>
      </c>
      <c r="BU182" s="9">
        <v>0</v>
      </c>
      <c r="BV182" s="9">
        <v>0</v>
      </c>
      <c r="BW182" s="9">
        <v>5.2041666666666597E-2</v>
      </c>
      <c r="BX182" s="9">
        <v>3.7199999999999997E-2</v>
      </c>
      <c r="BY182" s="4"/>
      <c r="BZ182" s="2"/>
    </row>
    <row r="183" spans="1:78" x14ac:dyDescent="0.35">
      <c r="A183">
        <v>4</v>
      </c>
      <c r="B183" s="2">
        <v>44501.542604166665</v>
      </c>
      <c r="C183" s="4"/>
      <c r="D183" s="2">
        <v>44501.542604166665</v>
      </c>
      <c r="E183" s="2">
        <v>44501.540833333333</v>
      </c>
      <c r="F183" s="3">
        <v>5275</v>
      </c>
      <c r="G183" s="4"/>
      <c r="H183" s="2">
        <v>44501.542604166665</v>
      </c>
      <c r="I183" s="9">
        <v>1047493</v>
      </c>
      <c r="J183" s="9">
        <f xml:space="preserve"> MAX(I183 - I182, 0)</f>
        <v>562</v>
      </c>
      <c r="K183" s="9">
        <v>641</v>
      </c>
      <c r="L183" s="9">
        <f xml:space="preserve"> MAX(K183 - K182, 0)</f>
        <v>10</v>
      </c>
      <c r="M183" s="9">
        <v>9024012134</v>
      </c>
      <c r="N183" s="9">
        <f xml:space="preserve"> MAX(M183 - M182, 0)</f>
        <v>7864320</v>
      </c>
      <c r="O183" s="9">
        <v>819415194</v>
      </c>
      <c r="P183" s="9">
        <f xml:space="preserve"> MAX(O183 - O182, 0)</f>
        <v>15498</v>
      </c>
      <c r="Q183" s="4"/>
      <c r="R183" s="2">
        <v>44501.542604166665</v>
      </c>
      <c r="S183" s="9">
        <v>281</v>
      </c>
      <c r="T183" s="9">
        <f xml:space="preserve"> MAX(S183 - S182, 0)</f>
        <v>60</v>
      </c>
      <c r="U183" s="9">
        <v>19</v>
      </c>
      <c r="V183" s="9">
        <f xml:space="preserve"> MAX(U183 - U182, 0)</f>
        <v>0</v>
      </c>
      <c r="W183" s="4"/>
      <c r="X183" s="2">
        <v>44501.542604166665</v>
      </c>
      <c r="Y183" s="9">
        <v>0</v>
      </c>
      <c r="Z183" s="9">
        <v>0</v>
      </c>
      <c r="AA183" s="9">
        <v>8</v>
      </c>
      <c r="AB183" s="9">
        <v>2</v>
      </c>
      <c r="AC183" s="9">
        <v>0</v>
      </c>
      <c r="AD183" s="9">
        <v>0</v>
      </c>
      <c r="AE183" s="4"/>
      <c r="AF183" s="7">
        <v>44501.542604166665</v>
      </c>
      <c r="AG183" s="6">
        <v>29</v>
      </c>
      <c r="AH183" s="6">
        <v>29</v>
      </c>
      <c r="AI183" s="6">
        <v>0</v>
      </c>
      <c r="AJ183" s="5">
        <v>0</v>
      </c>
      <c r="AK183" s="6">
        <v>0</v>
      </c>
      <c r="AL183" s="4"/>
      <c r="AM183" s="2">
        <v>44501.542604166665</v>
      </c>
      <c r="AN183" s="1">
        <v>945119232</v>
      </c>
      <c r="AO183" s="1">
        <v>74472</v>
      </c>
      <c r="AP183" s="1">
        <v>23068672</v>
      </c>
      <c r="AQ183" s="1">
        <v>5095536</v>
      </c>
      <c r="AR183" s="1">
        <v>1698464</v>
      </c>
      <c r="AS183" s="1">
        <v>27660214272</v>
      </c>
      <c r="AT183" s="1">
        <v>-1</v>
      </c>
      <c r="AU183" s="4"/>
      <c r="AV183" s="2">
        <v>44501.542604166665</v>
      </c>
      <c r="AW183" s="3">
        <f xml:space="preserve"> 100 - 99.99</f>
        <v>1.0000000000005116E-2</v>
      </c>
      <c r="AX183" s="3">
        <f xml:space="preserve"> 100 - 100</f>
        <v>0</v>
      </c>
      <c r="AY183" s="5">
        <f xml:space="preserve"> 100 - 99.99</f>
        <v>1.0000000000005116E-2</v>
      </c>
      <c r="AZ183" s="3">
        <f xml:space="preserve"> 100 - 100</f>
        <v>0</v>
      </c>
      <c r="BA183">
        <f xml:space="preserve"> 100 - 100</f>
        <v>0</v>
      </c>
      <c r="BB183">
        <f xml:space="preserve"> 100 - 100</f>
        <v>0</v>
      </c>
      <c r="BC183">
        <f xml:space="preserve"> 100 - 100</f>
        <v>0</v>
      </c>
      <c r="BE183">
        <v>0</v>
      </c>
      <c r="BF183">
        <v>0</v>
      </c>
      <c r="BG183" s="4"/>
      <c r="BH183" s="2">
        <v>44501.542604166665</v>
      </c>
      <c r="BI183" s="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 s="4"/>
      <c r="BQ183" s="2">
        <v>44501.542604166665</v>
      </c>
      <c r="BR183" s="9">
        <v>7.4003696857670902E-3</v>
      </c>
      <c r="BS183" s="9">
        <v>0</v>
      </c>
      <c r="BT183" s="9">
        <v>5.61670020120724E-4</v>
      </c>
      <c r="BU183" s="9">
        <v>0</v>
      </c>
      <c r="BV183" s="9">
        <v>0</v>
      </c>
      <c r="BW183" s="9">
        <v>5.83272727272727E-2</v>
      </c>
      <c r="BX183" s="9">
        <v>2.4899999999999999E-2</v>
      </c>
      <c r="BY183" s="4"/>
      <c r="BZ183" s="2"/>
    </row>
    <row r="184" spans="1:78" x14ac:dyDescent="0.35">
      <c r="A184">
        <v>5</v>
      </c>
      <c r="B184" s="2">
        <v>44501.542951388888</v>
      </c>
      <c r="C184" s="4"/>
      <c r="D184" s="2">
        <v>44501.542951388888</v>
      </c>
      <c r="E184" s="2">
        <v>44501.540833333333</v>
      </c>
      <c r="F184" s="3">
        <v>5275</v>
      </c>
      <c r="G184" s="4"/>
      <c r="H184" s="2">
        <v>44501.542951388888</v>
      </c>
      <c r="I184" s="9">
        <v>1048061</v>
      </c>
      <c r="J184" s="9">
        <f xml:space="preserve"> MAX(I184 - I183, 0)</f>
        <v>568</v>
      </c>
      <c r="K184" s="9">
        <v>651</v>
      </c>
      <c r="L184" s="9">
        <f xml:space="preserve"> MAX(K184 - K183, 0)</f>
        <v>10</v>
      </c>
      <c r="M184" s="9">
        <v>9031876454</v>
      </c>
      <c r="N184" s="9">
        <f xml:space="preserve"> MAX(M184 - M183, 0)</f>
        <v>7864320</v>
      </c>
      <c r="O184" s="9">
        <v>819430755</v>
      </c>
      <c r="P184" s="9">
        <f xml:space="preserve"> MAX(O184 - O183, 0)</f>
        <v>15561</v>
      </c>
      <c r="Q184" s="4"/>
      <c r="R184" s="2">
        <v>44501.542951388888</v>
      </c>
      <c r="S184" s="9">
        <v>341</v>
      </c>
      <c r="T184" s="9">
        <f xml:space="preserve"> MAX(S184 - S183, 0)</f>
        <v>60</v>
      </c>
      <c r="U184" s="9">
        <v>19</v>
      </c>
      <c r="V184" s="9">
        <f xml:space="preserve"> MAX(U184 - U183, 0)</f>
        <v>0</v>
      </c>
      <c r="W184" s="4"/>
      <c r="X184" s="2">
        <v>44501.542951388888</v>
      </c>
      <c r="Y184" s="9">
        <v>0</v>
      </c>
      <c r="Z184" s="9">
        <v>0</v>
      </c>
      <c r="AA184" s="9">
        <v>9</v>
      </c>
      <c r="AB184" s="9">
        <v>2</v>
      </c>
      <c r="AC184" s="9">
        <v>0</v>
      </c>
      <c r="AD184" s="9">
        <v>0</v>
      </c>
      <c r="AE184" s="4"/>
      <c r="AF184" s="7">
        <v>44501.542951388888</v>
      </c>
      <c r="AG184" s="6">
        <v>29</v>
      </c>
      <c r="AH184" s="6">
        <v>29</v>
      </c>
      <c r="AI184" s="6">
        <v>0</v>
      </c>
      <c r="AJ184" s="5">
        <v>0</v>
      </c>
      <c r="AK184" s="5">
        <v>0</v>
      </c>
      <c r="AL184" s="4"/>
      <c r="AM184" s="2">
        <v>44501.542951388888</v>
      </c>
      <c r="AN184" s="1">
        <v>945381376</v>
      </c>
      <c r="AO184" s="1">
        <v>67944</v>
      </c>
      <c r="AP184" s="1">
        <v>28311552</v>
      </c>
      <c r="AQ184" s="1">
        <v>5095536</v>
      </c>
      <c r="AR184" s="1">
        <v>1698464</v>
      </c>
      <c r="AS184" s="1">
        <v>27667415040</v>
      </c>
      <c r="AT184" s="1">
        <v>-1</v>
      </c>
      <c r="AU184" s="4"/>
      <c r="AV184" s="2">
        <v>44501.542951388888</v>
      </c>
      <c r="AW184" s="3">
        <f xml:space="preserve"> 100 - 99.99</f>
        <v>1.0000000000005116E-2</v>
      </c>
      <c r="AX184" s="3">
        <f xml:space="preserve"> 100 - 100</f>
        <v>0</v>
      </c>
      <c r="AY184" s="5">
        <f xml:space="preserve"> 100 - 99.99</f>
        <v>1.0000000000005116E-2</v>
      </c>
      <c r="AZ184" s="3">
        <f xml:space="preserve"> 100 - 100</f>
        <v>0</v>
      </c>
      <c r="BA184">
        <f xml:space="preserve"> 100 - 100</f>
        <v>0</v>
      </c>
      <c r="BB184">
        <f xml:space="preserve"> 100 - 100</f>
        <v>0</v>
      </c>
      <c r="BC184">
        <f xml:space="preserve"> 100 - 100</f>
        <v>0</v>
      </c>
      <c r="BE184">
        <v>8</v>
      </c>
      <c r="BF184">
        <v>0</v>
      </c>
      <c r="BG184" s="4"/>
      <c r="BH184" s="2">
        <v>44501.542951388888</v>
      </c>
      <c r="BI184" s="3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 s="4"/>
      <c r="BQ184" s="2">
        <v>44501.542951388888</v>
      </c>
      <c r="BR184" s="9">
        <v>7.7196721311475402E-3</v>
      </c>
      <c r="BS184" s="9">
        <v>0</v>
      </c>
      <c r="BT184" s="9">
        <v>5.5051995974505195E-4</v>
      </c>
      <c r="BU184" s="9">
        <v>0</v>
      </c>
      <c r="BV184" s="9">
        <v>0</v>
      </c>
      <c r="BW184" s="9">
        <v>6.2745454545454493E-2</v>
      </c>
      <c r="BX184" s="9">
        <v>2.5649999999999999E-2</v>
      </c>
      <c r="BY184" s="4"/>
      <c r="BZ184" s="2"/>
    </row>
    <row r="185" spans="1:78" x14ac:dyDescent="0.35">
      <c r="A185">
        <v>6</v>
      </c>
      <c r="B185" s="2">
        <v>44501.543298611112</v>
      </c>
      <c r="C185" s="4"/>
      <c r="D185" s="2">
        <v>44501.543298611112</v>
      </c>
      <c r="E185" s="2">
        <v>44501.540833333333</v>
      </c>
      <c r="F185" s="3">
        <v>5275</v>
      </c>
      <c r="G185" s="4"/>
      <c r="H185" s="2">
        <v>44501.543298611112</v>
      </c>
      <c r="I185" s="9">
        <v>1048643</v>
      </c>
      <c r="J185" s="9">
        <f xml:space="preserve"> MAX(I185 - I184, 0)</f>
        <v>582</v>
      </c>
      <c r="K185" s="9">
        <v>659</v>
      </c>
      <c r="L185" s="9">
        <f xml:space="preserve"> MAX(K185 - K184, 0)</f>
        <v>8</v>
      </c>
      <c r="M185" s="9">
        <v>9039740774</v>
      </c>
      <c r="N185" s="9">
        <f xml:space="preserve"> MAX(M185 - M184, 0)</f>
        <v>7864320</v>
      </c>
      <c r="O185" s="9">
        <v>819446315</v>
      </c>
      <c r="P185" s="9">
        <f xml:space="preserve"> MAX(O185 - O184, 0)</f>
        <v>15560</v>
      </c>
      <c r="Q185" s="4"/>
      <c r="R185" s="2">
        <v>44501.543298611112</v>
      </c>
      <c r="S185" s="9">
        <v>401</v>
      </c>
      <c r="T185" s="9">
        <f xml:space="preserve"> MAX(S185 - S184, 0)</f>
        <v>60</v>
      </c>
      <c r="U185" s="9">
        <v>19</v>
      </c>
      <c r="V185" s="9">
        <f xml:space="preserve"> MAX(U185 - U184, 0)</f>
        <v>0</v>
      </c>
      <c r="W185" s="4"/>
      <c r="X185" s="2">
        <v>44501.543298611112</v>
      </c>
      <c r="Y185" s="9">
        <v>0</v>
      </c>
      <c r="Z185" s="9">
        <v>0</v>
      </c>
      <c r="AA185" s="9">
        <v>8</v>
      </c>
      <c r="AB185" s="9">
        <v>2</v>
      </c>
      <c r="AC185" s="9">
        <v>0</v>
      </c>
      <c r="AD185" s="9">
        <v>0</v>
      </c>
      <c r="AE185" s="4"/>
      <c r="AF185" s="7">
        <v>44501.543298611112</v>
      </c>
      <c r="AG185" s="6">
        <v>29</v>
      </c>
      <c r="AH185" s="6">
        <v>29</v>
      </c>
      <c r="AI185" s="6">
        <v>0</v>
      </c>
      <c r="AJ185" s="5">
        <v>0</v>
      </c>
      <c r="AK185" s="5">
        <v>0</v>
      </c>
      <c r="AL185" s="4"/>
      <c r="AM185" s="2">
        <v>44501.543298611112</v>
      </c>
      <c r="AN185" s="1">
        <v>945278976</v>
      </c>
      <c r="AO185" s="1">
        <v>75624</v>
      </c>
      <c r="AP185" s="1">
        <v>16777216</v>
      </c>
      <c r="AQ185" s="1">
        <v>5194856</v>
      </c>
      <c r="AR185" s="1">
        <v>5892824</v>
      </c>
      <c r="AS185" s="1">
        <v>27667124224</v>
      </c>
      <c r="AT185" s="1">
        <v>-1</v>
      </c>
      <c r="AU185" s="4"/>
      <c r="AV185" s="2">
        <v>44501.543298611112</v>
      </c>
      <c r="AW185" s="3">
        <f xml:space="preserve"> 100 - 99.98</f>
        <v>1.9999999999996021E-2</v>
      </c>
      <c r="AX185" s="3">
        <f xml:space="preserve"> 100 - 100</f>
        <v>0</v>
      </c>
      <c r="AY185" s="5">
        <f xml:space="preserve"> 100 - 99.99</f>
        <v>1.0000000000005116E-2</v>
      </c>
      <c r="AZ185" s="3">
        <f xml:space="preserve"> 100 - 100</f>
        <v>0</v>
      </c>
      <c r="BA185">
        <f xml:space="preserve"> 100 - 100</f>
        <v>0</v>
      </c>
      <c r="BB185">
        <f xml:space="preserve"> 100 - 100</f>
        <v>0</v>
      </c>
      <c r="BC185">
        <f xml:space="preserve"> 100 - 100</f>
        <v>0</v>
      </c>
      <c r="BE185">
        <v>0</v>
      </c>
      <c r="BF185">
        <v>0</v>
      </c>
      <c r="BG185" s="4"/>
      <c r="BH185" s="2">
        <v>44501.543298611112</v>
      </c>
      <c r="BI185" s="3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 s="4"/>
      <c r="BQ185" s="2">
        <v>44501.543298611112</v>
      </c>
      <c r="BR185" s="9">
        <v>8.3673249551166895E-3</v>
      </c>
      <c r="BS185" s="9">
        <v>0</v>
      </c>
      <c r="BT185" s="9">
        <v>5.4329309188464099E-4</v>
      </c>
      <c r="BU185" s="9">
        <v>0</v>
      </c>
      <c r="BV185" s="9">
        <v>0</v>
      </c>
      <c r="BW185" s="9">
        <v>5.9508333333333302E-2</v>
      </c>
      <c r="BX185" s="9">
        <v>2.1850000000000001E-2</v>
      </c>
      <c r="BY185" s="4"/>
      <c r="BZ185" s="2"/>
    </row>
    <row r="186" spans="1:78" x14ac:dyDescent="0.35">
      <c r="A186">
        <v>7</v>
      </c>
      <c r="B186" s="2">
        <v>44501.543645833335</v>
      </c>
      <c r="C186" s="4"/>
      <c r="D186" s="2">
        <v>44501.543645833335</v>
      </c>
      <c r="E186" s="2">
        <v>44501.540833333333</v>
      </c>
      <c r="F186" s="3">
        <v>5275</v>
      </c>
      <c r="G186" s="4"/>
      <c r="H186" s="2">
        <v>44501.543645833335</v>
      </c>
      <c r="I186" s="9">
        <v>1049205</v>
      </c>
      <c r="J186" s="9">
        <f xml:space="preserve"> MAX(I186 - I185, 0)</f>
        <v>562</v>
      </c>
      <c r="K186" s="9">
        <v>665</v>
      </c>
      <c r="L186" s="9">
        <f xml:space="preserve"> MAX(K186 - K185, 0)</f>
        <v>6</v>
      </c>
      <c r="M186" s="9">
        <v>9047605094</v>
      </c>
      <c r="N186" s="9">
        <f xml:space="preserve"> MAX(M186 - M185, 0)</f>
        <v>7864320</v>
      </c>
      <c r="O186" s="9">
        <v>819461838</v>
      </c>
      <c r="P186" s="9">
        <f xml:space="preserve"> MAX(O186 - O185, 0)</f>
        <v>15523</v>
      </c>
      <c r="Q186" s="4"/>
      <c r="R186" s="2">
        <v>44501.543645833335</v>
      </c>
      <c r="S186" s="9">
        <v>461</v>
      </c>
      <c r="T186" s="9">
        <f xml:space="preserve"> MAX(S186 - S185, 0)</f>
        <v>60</v>
      </c>
      <c r="U186" s="9">
        <v>19</v>
      </c>
      <c r="V186" s="9">
        <f xml:space="preserve"> MAX(U186 - U185, 0)</f>
        <v>0</v>
      </c>
      <c r="W186" s="4"/>
      <c r="X186" s="2">
        <v>44501.543645833335</v>
      </c>
      <c r="Y186" s="9">
        <v>0</v>
      </c>
      <c r="Z186" s="9">
        <v>0</v>
      </c>
      <c r="AA186" s="9">
        <v>8</v>
      </c>
      <c r="AB186" s="9">
        <v>2</v>
      </c>
      <c r="AC186" s="9">
        <v>0</v>
      </c>
      <c r="AD186" s="9">
        <v>0</v>
      </c>
      <c r="AE186" s="4"/>
      <c r="AF186" s="7">
        <v>44501.543645833335</v>
      </c>
      <c r="AG186" s="6">
        <v>29</v>
      </c>
      <c r="AH186" s="6">
        <v>29</v>
      </c>
      <c r="AI186" s="6">
        <v>0</v>
      </c>
      <c r="AJ186" s="5">
        <v>0</v>
      </c>
      <c r="AK186" s="5">
        <v>0</v>
      </c>
      <c r="AL186" s="4"/>
      <c r="AM186" s="2">
        <v>44501.543645833335</v>
      </c>
      <c r="AN186" s="1">
        <v>945176576</v>
      </c>
      <c r="AO186" s="1">
        <v>75624</v>
      </c>
      <c r="AP186" s="1">
        <v>16777216</v>
      </c>
      <c r="AQ186" s="1">
        <v>5194856</v>
      </c>
      <c r="AR186" s="1">
        <v>5892824</v>
      </c>
      <c r="AS186" s="1">
        <v>27671687168</v>
      </c>
      <c r="AT186" s="1">
        <v>-1</v>
      </c>
      <c r="AU186" s="4"/>
      <c r="AV186" s="2">
        <v>44501.543645833335</v>
      </c>
      <c r="AW186" s="3">
        <f xml:space="preserve"> 100 - 99.99</f>
        <v>1.0000000000005116E-2</v>
      </c>
      <c r="AX186" s="3">
        <f xml:space="preserve"> 100 - 100</f>
        <v>0</v>
      </c>
      <c r="AY186" s="5">
        <f xml:space="preserve"> 100 - 99.99</f>
        <v>1.0000000000005116E-2</v>
      </c>
      <c r="AZ186" s="3">
        <f xml:space="preserve"> 100 - 100</f>
        <v>0</v>
      </c>
      <c r="BA186">
        <f xml:space="preserve"> 100 - 100</f>
        <v>0</v>
      </c>
      <c r="BB186">
        <f xml:space="preserve"> 100 - 100</f>
        <v>0</v>
      </c>
      <c r="BC186">
        <f xml:space="preserve"> 100 - 100</f>
        <v>0</v>
      </c>
      <c r="BE186">
        <v>0</v>
      </c>
      <c r="BF186">
        <v>0</v>
      </c>
      <c r="BG186" s="4"/>
      <c r="BH186" s="2">
        <v>44501.543645833335</v>
      </c>
      <c r="BI186" s="3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 s="4"/>
      <c r="BQ186" s="2">
        <v>44501.543645833335</v>
      </c>
      <c r="BR186" s="9">
        <v>7.3083333333333299E-3</v>
      </c>
      <c r="BS186" s="9">
        <v>0</v>
      </c>
      <c r="BT186" s="9">
        <v>5.5010067114093903E-4</v>
      </c>
      <c r="BU186" s="9">
        <v>0</v>
      </c>
      <c r="BV186" s="9">
        <v>0</v>
      </c>
      <c r="BW186" s="9">
        <v>6.1416666666666599E-2</v>
      </c>
      <c r="BX186" s="9">
        <v>2.215E-2</v>
      </c>
      <c r="BY186" s="4"/>
      <c r="BZ186" s="2"/>
    </row>
    <row r="187" spans="1:78" x14ac:dyDescent="0.35">
      <c r="A187">
        <v>8</v>
      </c>
      <c r="B187" s="2">
        <v>44501.543993055559</v>
      </c>
      <c r="C187" s="4"/>
      <c r="D187" s="2">
        <v>44501.543993055559</v>
      </c>
      <c r="E187" s="2">
        <v>44501.540833333333</v>
      </c>
      <c r="F187" s="3">
        <v>5275</v>
      </c>
      <c r="G187" s="4"/>
      <c r="H187" s="2">
        <v>44501.543993055559</v>
      </c>
      <c r="I187" s="9">
        <v>1049770</v>
      </c>
      <c r="J187" s="9">
        <f xml:space="preserve"> MAX(I187 - I186, 0)</f>
        <v>565</v>
      </c>
      <c r="K187" s="9">
        <v>671</v>
      </c>
      <c r="L187" s="9">
        <f xml:space="preserve"> MAX(K187 - K186, 0)</f>
        <v>6</v>
      </c>
      <c r="M187" s="9">
        <v>9055469414</v>
      </c>
      <c r="N187" s="9">
        <f xml:space="preserve"> MAX(M187 - M186, 0)</f>
        <v>7864320</v>
      </c>
      <c r="O187" s="9">
        <v>819477379</v>
      </c>
      <c r="P187" s="9">
        <f xml:space="preserve"> MAX(O187 - O186, 0)</f>
        <v>15541</v>
      </c>
      <c r="Q187" s="4"/>
      <c r="R187" s="2">
        <v>44501.543993055559</v>
      </c>
      <c r="S187" s="9">
        <v>519</v>
      </c>
      <c r="T187" s="9">
        <f xml:space="preserve"> MAX(S187 - S186, 0)</f>
        <v>58</v>
      </c>
      <c r="U187" s="9">
        <v>19</v>
      </c>
      <c r="V187" s="9">
        <f xml:space="preserve"> MAX(U187 - U186, 0)</f>
        <v>0</v>
      </c>
      <c r="W187" s="4"/>
      <c r="X187" s="2">
        <v>44501.543993055559</v>
      </c>
      <c r="Y187" s="9">
        <v>0</v>
      </c>
      <c r="Z187" s="9">
        <v>0</v>
      </c>
      <c r="AA187" s="9">
        <v>12</v>
      </c>
      <c r="AB187" s="9">
        <v>2</v>
      </c>
      <c r="AC187" s="9">
        <v>0</v>
      </c>
      <c r="AD187" s="9">
        <v>0</v>
      </c>
      <c r="AE187" s="4"/>
      <c r="AF187" s="7">
        <v>44501.543993055559</v>
      </c>
      <c r="AG187" s="6">
        <v>29</v>
      </c>
      <c r="AH187" s="6">
        <v>29</v>
      </c>
      <c r="AI187" s="6">
        <v>0</v>
      </c>
      <c r="AJ187" s="5">
        <v>0</v>
      </c>
      <c r="AK187" s="5">
        <v>0</v>
      </c>
      <c r="AL187" s="4"/>
      <c r="AM187" s="2">
        <v>44501.543993055559</v>
      </c>
      <c r="AN187" s="1">
        <v>945332224</v>
      </c>
      <c r="AO187" s="1">
        <v>68568</v>
      </c>
      <c r="AP187" s="1">
        <v>22020096</v>
      </c>
      <c r="AQ187" s="1">
        <v>5194856</v>
      </c>
      <c r="AR187" s="1">
        <v>5892824</v>
      </c>
      <c r="AS187" s="1">
        <v>27672547328</v>
      </c>
      <c r="AT187" s="1">
        <v>-1</v>
      </c>
      <c r="AU187" s="4"/>
      <c r="AV187" s="2">
        <v>44501.543993055559</v>
      </c>
      <c r="AW187" s="3">
        <f xml:space="preserve"> 100 - 99.98</f>
        <v>1.9999999999996021E-2</v>
      </c>
      <c r="AX187" s="3">
        <f xml:space="preserve"> 100 - 100</f>
        <v>0</v>
      </c>
      <c r="AY187" s="5">
        <f xml:space="preserve"> 100 - 99.99</f>
        <v>1.0000000000005116E-2</v>
      </c>
      <c r="AZ187" s="3">
        <f xml:space="preserve"> 100 - 100</f>
        <v>0</v>
      </c>
      <c r="BA187">
        <f xml:space="preserve"> 100 - 100</f>
        <v>0</v>
      </c>
      <c r="BB187">
        <f xml:space="preserve"> 100 - 100</f>
        <v>0</v>
      </c>
      <c r="BC187">
        <f xml:space="preserve"> 100 - 100</f>
        <v>0</v>
      </c>
      <c r="BE187">
        <v>0</v>
      </c>
      <c r="BF187">
        <v>0</v>
      </c>
      <c r="BG187" s="4"/>
      <c r="BH187" s="2">
        <v>44501.543993055559</v>
      </c>
      <c r="BI187" s="3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 s="4"/>
      <c r="BQ187" s="2">
        <v>44501.543993055559</v>
      </c>
      <c r="BR187" s="9">
        <v>8.6783733826247701E-3</v>
      </c>
      <c r="BS187" s="9">
        <v>0</v>
      </c>
      <c r="BT187" s="9">
        <v>5.66152297886615E-4</v>
      </c>
      <c r="BU187" s="9">
        <v>0</v>
      </c>
      <c r="BV187" s="9">
        <v>0</v>
      </c>
      <c r="BW187" s="9">
        <v>5.9699999999999899E-2</v>
      </c>
      <c r="BX187" s="9">
        <v>1.8849999999999999E-2</v>
      </c>
      <c r="BY187" s="4"/>
      <c r="BZ187" s="2"/>
    </row>
    <row r="188" spans="1:78" x14ac:dyDescent="0.35">
      <c r="A188">
        <v>9</v>
      </c>
      <c r="B188" s="2">
        <v>44501.544340277775</v>
      </c>
      <c r="C188" s="4"/>
      <c r="D188" s="2">
        <v>44501.544340277775</v>
      </c>
      <c r="E188" s="2">
        <v>44501.540833333333</v>
      </c>
      <c r="F188" s="3">
        <v>5275</v>
      </c>
      <c r="G188" s="4"/>
      <c r="H188" s="2">
        <v>44501.544340277775</v>
      </c>
      <c r="I188" s="9">
        <v>5846238</v>
      </c>
      <c r="J188" s="9">
        <f xml:space="preserve"> MAX(I188 - I187, 0)</f>
        <v>4796468</v>
      </c>
      <c r="K188" s="9">
        <v>5900</v>
      </c>
      <c r="L188" s="9">
        <f xml:space="preserve"> MAX(K188 - K187, 0)</f>
        <v>5229</v>
      </c>
      <c r="M188" s="9">
        <v>45917795962</v>
      </c>
      <c r="N188" s="9">
        <f xml:space="preserve"> MAX(M188 - M187, 0)</f>
        <v>36862326548</v>
      </c>
      <c r="O188" s="9">
        <v>880330803</v>
      </c>
      <c r="P188" s="9">
        <f xml:space="preserve"> MAX(O188 - O187, 0)</f>
        <v>60853424</v>
      </c>
      <c r="Q188" s="4"/>
      <c r="R188" s="2">
        <v>44501.544340277775</v>
      </c>
      <c r="S188" s="9">
        <v>248326</v>
      </c>
      <c r="T188" s="9">
        <f xml:space="preserve"> MAX(S188 - S187, 0)</f>
        <v>247807</v>
      </c>
      <c r="U188" s="9">
        <v>349245</v>
      </c>
      <c r="V188" s="9">
        <f xml:space="preserve"> MAX(U188 - U187, 0)</f>
        <v>349226</v>
      </c>
      <c r="W188" s="4"/>
      <c r="X188" s="2">
        <v>44501.544340277775</v>
      </c>
      <c r="Y188" s="9">
        <v>0</v>
      </c>
      <c r="Z188" s="9">
        <v>0</v>
      </c>
      <c r="AA188" s="9">
        <v>8</v>
      </c>
      <c r="AB188" s="9">
        <v>2</v>
      </c>
      <c r="AC188" s="9">
        <v>19048</v>
      </c>
      <c r="AD188" s="9">
        <v>4</v>
      </c>
      <c r="AE188" s="4"/>
      <c r="AF188" s="7">
        <v>44501.544340277775</v>
      </c>
      <c r="AG188" s="6">
        <v>15339</v>
      </c>
      <c r="AH188" s="6">
        <v>2166332</v>
      </c>
      <c r="AI188" s="5">
        <v>0</v>
      </c>
      <c r="AJ188" s="5">
        <v>0</v>
      </c>
      <c r="AK188" s="5">
        <v>0</v>
      </c>
      <c r="AL188" s="4"/>
      <c r="AM188" s="2">
        <v>44501.544340277775</v>
      </c>
      <c r="AN188" s="1">
        <v>962105344</v>
      </c>
      <c r="AO188" s="1">
        <v>65344</v>
      </c>
      <c r="AP188" s="1">
        <v>27262976</v>
      </c>
      <c r="AQ188" s="1">
        <v>5194856</v>
      </c>
      <c r="AR188" s="1">
        <v>5892824</v>
      </c>
      <c r="AS188" s="1">
        <v>27898363904</v>
      </c>
      <c r="AT188" s="1">
        <v>10</v>
      </c>
      <c r="AU188" s="4"/>
      <c r="AV188" s="2">
        <v>44501.544340277775</v>
      </c>
      <c r="AW188" s="3">
        <f xml:space="preserve"> 100 - 69.03</f>
        <v>30.97</v>
      </c>
      <c r="AX188" s="3">
        <f xml:space="preserve"> 100 - 100</f>
        <v>0</v>
      </c>
      <c r="AY188" s="5">
        <f xml:space="preserve"> 100 - 82.15</f>
        <v>17.849999999999994</v>
      </c>
      <c r="AZ188" s="3">
        <f xml:space="preserve"> 100 - 69.57</f>
        <v>30.430000000000007</v>
      </c>
      <c r="BA188">
        <f xml:space="preserve"> 100 - 92.69</f>
        <v>7.3100000000000023</v>
      </c>
      <c r="BB188">
        <f xml:space="preserve"> 100 - 96.99</f>
        <v>3.0100000000000051</v>
      </c>
      <c r="BC188">
        <f xml:space="preserve"> 100 - 68.01</f>
        <v>31.989999999999995</v>
      </c>
      <c r="BE188">
        <v>6</v>
      </c>
      <c r="BF188">
        <v>0</v>
      </c>
      <c r="BG188" s="4"/>
      <c r="BH188" s="2">
        <v>44501.544340277775</v>
      </c>
      <c r="BI188" s="3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 s="4"/>
      <c r="BQ188" s="2">
        <v>44501.544340277775</v>
      </c>
      <c r="BR188" s="9">
        <v>9.1486938990872606E-3</v>
      </c>
      <c r="BS188" s="9">
        <v>0</v>
      </c>
      <c r="BT188" s="9">
        <v>4.1922761509552098E-2</v>
      </c>
      <c r="BU188" s="9">
        <v>7.3734744051561205E-2</v>
      </c>
      <c r="BV188" s="9">
        <v>1.77143949795661E-2</v>
      </c>
      <c r="BW188" s="9">
        <v>0.110052452233175</v>
      </c>
      <c r="BX188" s="9">
        <v>1.2402047545219601</v>
      </c>
      <c r="BY188" s="4"/>
      <c r="BZ188" s="2"/>
    </row>
    <row r="189" spans="1:78" x14ac:dyDescent="0.35">
      <c r="A189">
        <v>10</v>
      </c>
      <c r="B189" s="2">
        <v>44501.544687499998</v>
      </c>
      <c r="C189" s="4"/>
      <c r="D189" s="2">
        <v>44501.544687499998</v>
      </c>
      <c r="E189" s="2">
        <v>44501.540833333333</v>
      </c>
      <c r="F189" s="3">
        <v>5275</v>
      </c>
      <c r="G189" s="4"/>
      <c r="H189" s="2">
        <v>44501.544687499998</v>
      </c>
      <c r="I189" s="9">
        <v>10611016</v>
      </c>
      <c r="J189" s="9">
        <f xml:space="preserve"> MAX(I189 - I188, 0)</f>
        <v>4764778</v>
      </c>
      <c r="K189" s="9">
        <v>11766</v>
      </c>
      <c r="L189" s="9">
        <f xml:space="preserve"> MAX(K189 - K188, 0)</f>
        <v>5866</v>
      </c>
      <c r="M189" s="9">
        <v>82291553766</v>
      </c>
      <c r="N189" s="9">
        <f xml:space="preserve"> MAX(M189 - M188, 0)</f>
        <v>36373757804</v>
      </c>
      <c r="O189" s="9">
        <v>950999965</v>
      </c>
      <c r="P189" s="9">
        <f xml:space="preserve"> MAX(O189 - O188, 0)</f>
        <v>70669162</v>
      </c>
      <c r="Q189" s="4"/>
      <c r="R189" s="2">
        <v>44501.544687499998</v>
      </c>
      <c r="S189" s="9">
        <v>533776</v>
      </c>
      <c r="T189" s="9">
        <f xml:space="preserve"> MAX(S189 - S188, 0)</f>
        <v>285450</v>
      </c>
      <c r="U189" s="9">
        <v>691154</v>
      </c>
      <c r="V189" s="9">
        <f xml:space="preserve"> MAX(U189 - U188, 0)</f>
        <v>341909</v>
      </c>
      <c r="W189" s="4"/>
      <c r="X189" s="2">
        <v>44501.544687499998</v>
      </c>
      <c r="Y189" s="9">
        <v>0</v>
      </c>
      <c r="Z189" s="9">
        <v>0</v>
      </c>
      <c r="AA189" s="9">
        <v>16</v>
      </c>
      <c r="AB189" s="9">
        <v>2</v>
      </c>
      <c r="AC189" s="9">
        <v>16925</v>
      </c>
      <c r="AD189" s="9">
        <v>3</v>
      </c>
      <c r="AE189" s="4"/>
      <c r="AF189" s="7">
        <v>44501.544687499998</v>
      </c>
      <c r="AG189" s="6">
        <v>17492</v>
      </c>
      <c r="AH189" s="6">
        <v>2404751</v>
      </c>
      <c r="AI189" s="6">
        <v>0</v>
      </c>
      <c r="AJ189" s="5">
        <v>0</v>
      </c>
      <c r="AK189" s="5">
        <v>0</v>
      </c>
      <c r="AL189" s="4"/>
      <c r="AM189" s="2">
        <v>44501.544687499998</v>
      </c>
      <c r="AN189" s="1">
        <v>1168584704</v>
      </c>
      <c r="AO189" s="1">
        <v>81680</v>
      </c>
      <c r="AP189" s="1">
        <v>204472320</v>
      </c>
      <c r="AQ189" s="1">
        <v>183313144</v>
      </c>
      <c r="AR189" s="1">
        <v>49287472</v>
      </c>
      <c r="AS189" s="1">
        <v>27648856064</v>
      </c>
      <c r="AT189" s="1">
        <v>13</v>
      </c>
      <c r="AU189" s="4"/>
      <c r="AV189" s="2">
        <v>44501.544687499998</v>
      </c>
      <c r="AW189" s="3">
        <f xml:space="preserve"> 100 - 68.89</f>
        <v>31.11</v>
      </c>
      <c r="AX189" s="3">
        <f xml:space="preserve"> 100 - 100</f>
        <v>0</v>
      </c>
      <c r="AY189" s="5">
        <f xml:space="preserve"> 100 - 79.91</f>
        <v>20.090000000000003</v>
      </c>
      <c r="AZ189" s="3">
        <f xml:space="preserve"> 100 - 65.43</f>
        <v>34.569999999999993</v>
      </c>
      <c r="BA189">
        <f xml:space="preserve"> 100 - 94.7</f>
        <v>5.2999999999999972</v>
      </c>
      <c r="BB189">
        <f xml:space="preserve"> 100 - 96.92</f>
        <v>3.0799999999999983</v>
      </c>
      <c r="BC189">
        <f xml:space="preserve"> 100 - 72.35</f>
        <v>27.650000000000006</v>
      </c>
      <c r="BE189">
        <v>6</v>
      </c>
      <c r="BF189">
        <v>28</v>
      </c>
      <c r="BG189" s="4"/>
      <c r="BH189" s="2">
        <v>44501.544687499998</v>
      </c>
      <c r="BI189" s="1">
        <v>2228</v>
      </c>
      <c r="BJ189">
        <v>0</v>
      </c>
      <c r="BK189">
        <v>0</v>
      </c>
      <c r="BL189">
        <v>1</v>
      </c>
      <c r="BM189">
        <v>0</v>
      </c>
      <c r="BN189">
        <v>0</v>
      </c>
      <c r="BO189">
        <v>22</v>
      </c>
      <c r="BP189" s="4"/>
      <c r="BQ189" s="2">
        <v>44501.544687499998</v>
      </c>
      <c r="BR189" s="9">
        <v>8.2986928696974997E-3</v>
      </c>
      <c r="BS189" s="9">
        <v>0</v>
      </c>
      <c r="BT189" s="9">
        <v>4.25657041826061E-2</v>
      </c>
      <c r="BU189" s="9">
        <v>7.5488898506029703E-2</v>
      </c>
      <c r="BV189" s="9">
        <v>1.16352034070405E-2</v>
      </c>
      <c r="BW189" s="9">
        <v>0.68490909090909002</v>
      </c>
      <c r="BX189" s="9">
        <v>0.96290487125956803</v>
      </c>
      <c r="BY189" s="4"/>
      <c r="BZ189" s="2"/>
    </row>
    <row r="190" spans="1:78" x14ac:dyDescent="0.35">
      <c r="A190">
        <v>11</v>
      </c>
      <c r="B190" s="2">
        <v>44501.545034722221</v>
      </c>
      <c r="C190" s="4"/>
      <c r="D190" s="2">
        <v>44501.545034722221</v>
      </c>
      <c r="E190" s="2">
        <v>44501.540833333333</v>
      </c>
      <c r="F190" s="3">
        <v>5275</v>
      </c>
      <c r="G190" s="4"/>
      <c r="H190" s="2">
        <v>44501.545034722221</v>
      </c>
      <c r="I190" s="9">
        <v>15083732</v>
      </c>
      <c r="J190" s="9">
        <f xml:space="preserve"> MAX(I190 - I189, 0)</f>
        <v>4472716</v>
      </c>
      <c r="K190" s="9">
        <v>18021</v>
      </c>
      <c r="L190" s="9">
        <f xml:space="preserve"> MAX(K190 - K189, 0)</f>
        <v>6255</v>
      </c>
      <c r="M190" s="9">
        <v>116094849361</v>
      </c>
      <c r="N190" s="9">
        <f xml:space="preserve"> MAX(M190 - M189, 0)</f>
        <v>33803295595</v>
      </c>
      <c r="O190" s="9">
        <v>1026684838</v>
      </c>
      <c r="P190" s="9">
        <f xml:space="preserve"> MAX(O190 - O189, 0)</f>
        <v>75684873</v>
      </c>
      <c r="Q190" s="4"/>
      <c r="R190" s="2">
        <v>44501.545034722221</v>
      </c>
      <c r="S190" s="9">
        <v>854058</v>
      </c>
      <c r="T190" s="9">
        <f xml:space="preserve"> MAX(S190 - S189, 0)</f>
        <v>320282</v>
      </c>
      <c r="U190" s="9">
        <v>1007417</v>
      </c>
      <c r="V190" s="9">
        <f xml:space="preserve"> MAX(U190 - U189, 0)</f>
        <v>316263</v>
      </c>
      <c r="W190" s="4"/>
      <c r="X190" s="2">
        <v>44501.545034722221</v>
      </c>
      <c r="Y190" s="9">
        <v>0</v>
      </c>
      <c r="Z190" s="9">
        <v>16</v>
      </c>
      <c r="AA190" s="9">
        <v>14</v>
      </c>
      <c r="AB190" s="9">
        <v>2</v>
      </c>
      <c r="AC190" s="9">
        <v>19185</v>
      </c>
      <c r="AD190" s="9">
        <v>3</v>
      </c>
      <c r="AE190" s="4"/>
      <c r="AF190" s="7">
        <v>44501.545034722221</v>
      </c>
      <c r="AG190" s="6">
        <v>18755</v>
      </c>
      <c r="AH190" s="6">
        <v>2561301</v>
      </c>
      <c r="AI190" s="6">
        <v>0</v>
      </c>
      <c r="AJ190" s="5">
        <v>0</v>
      </c>
      <c r="AK190" s="5">
        <v>0</v>
      </c>
      <c r="AL190" s="4"/>
      <c r="AM190" s="2">
        <v>44501.545034722221</v>
      </c>
      <c r="AN190" s="1">
        <v>1358639104</v>
      </c>
      <c r="AO190" s="1">
        <v>1440592</v>
      </c>
      <c r="AP190" s="1">
        <v>393216000</v>
      </c>
      <c r="AQ190" s="1">
        <v>333388256</v>
      </c>
      <c r="AR190" s="1">
        <v>73222208</v>
      </c>
      <c r="AS190" s="1">
        <v>27476594688</v>
      </c>
      <c r="AT190" s="1">
        <v>15</v>
      </c>
      <c r="AU190" s="4"/>
      <c r="AV190" s="2">
        <v>44501.545034722221</v>
      </c>
      <c r="AW190" s="3">
        <f xml:space="preserve"> 100 - 67.1</f>
        <v>32.900000000000006</v>
      </c>
      <c r="AX190" s="3">
        <f xml:space="preserve"> 100 - 100</f>
        <v>0</v>
      </c>
      <c r="AY190" s="5">
        <f xml:space="preserve"> 100 - 78.07</f>
        <v>21.930000000000007</v>
      </c>
      <c r="AZ190" s="3">
        <f xml:space="preserve"> 100 - 63.38</f>
        <v>36.619999999999997</v>
      </c>
      <c r="BA190">
        <f xml:space="preserve"> 100 - 93.32</f>
        <v>6.6800000000000068</v>
      </c>
      <c r="BB190">
        <f xml:space="preserve"> 100 - 96.25</f>
        <v>3.75</v>
      </c>
      <c r="BC190">
        <f xml:space="preserve"> 100 - 76.84</f>
        <v>23.159999999999997</v>
      </c>
      <c r="BE190">
        <v>47</v>
      </c>
      <c r="BF190">
        <v>17</v>
      </c>
      <c r="BG190" s="4"/>
      <c r="BH190" s="2">
        <v>44501.545034722221</v>
      </c>
      <c r="BI190" s="3">
        <v>0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111</v>
      </c>
      <c r="BP190" s="4"/>
      <c r="BQ190" s="2">
        <v>44501.545034722221</v>
      </c>
      <c r="BR190" s="9">
        <v>8.1814729857348709E-3</v>
      </c>
      <c r="BS190" s="9">
        <v>0</v>
      </c>
      <c r="BT190" s="9">
        <v>4.3685502620927602E-2</v>
      </c>
      <c r="BU190" s="9">
        <v>7.5072157647444404E-2</v>
      </c>
      <c r="BV190" s="9">
        <v>1.36325683580465E-2</v>
      </c>
      <c r="BW190" s="9">
        <v>0.114442784604448</v>
      </c>
      <c r="BX190" s="9">
        <v>0.75223363616699102</v>
      </c>
      <c r="BY190" s="4"/>
      <c r="BZ190" s="2"/>
    </row>
    <row r="191" spans="1:78" x14ac:dyDescent="0.35">
      <c r="A191">
        <v>12</v>
      </c>
      <c r="B191" s="2">
        <v>44501.545381944445</v>
      </c>
      <c r="C191" s="4"/>
      <c r="D191" s="2">
        <v>44501.545381944445</v>
      </c>
      <c r="E191" s="2">
        <v>44501.540833333333</v>
      </c>
      <c r="F191" s="3">
        <v>5275</v>
      </c>
      <c r="G191" s="4"/>
      <c r="H191" s="2">
        <v>44501.545381944445</v>
      </c>
      <c r="I191" s="9">
        <v>18639410</v>
      </c>
      <c r="J191" s="9">
        <f xml:space="preserve"> MAX(I191 - I190, 0)</f>
        <v>3555678</v>
      </c>
      <c r="K191" s="9">
        <v>23453</v>
      </c>
      <c r="L191" s="9">
        <f xml:space="preserve"> MAX(K191 - K190, 0)</f>
        <v>5432</v>
      </c>
      <c r="M191" s="9">
        <v>142609092945</v>
      </c>
      <c r="N191" s="9">
        <f xml:space="preserve"> MAX(M191 - M190, 0)</f>
        <v>26514243584</v>
      </c>
      <c r="O191" s="9">
        <v>1088987840</v>
      </c>
      <c r="P191" s="9">
        <f xml:space="preserve"> MAX(O191 - O190, 0)</f>
        <v>62303002</v>
      </c>
      <c r="Q191" s="4"/>
      <c r="R191" s="2">
        <v>44501.545381944445</v>
      </c>
      <c r="S191" s="9">
        <v>1157494</v>
      </c>
      <c r="T191" s="9">
        <f xml:space="preserve"> MAX(S191 - S190, 0)</f>
        <v>303436</v>
      </c>
      <c r="U191" s="9">
        <v>1254825</v>
      </c>
      <c r="V191" s="9">
        <f xml:space="preserve"> MAX(U191 - U190, 0)</f>
        <v>247408</v>
      </c>
      <c r="W191" s="4"/>
      <c r="X191" s="2">
        <v>44501.545381944445</v>
      </c>
      <c r="Y191" s="9">
        <v>0</v>
      </c>
      <c r="Z191" s="9">
        <v>13855</v>
      </c>
      <c r="AA191" s="9">
        <v>14</v>
      </c>
      <c r="AB191" s="9">
        <v>2</v>
      </c>
      <c r="AC191" s="9">
        <v>20866</v>
      </c>
      <c r="AD191" s="9">
        <v>4</v>
      </c>
      <c r="AE191" s="4"/>
      <c r="AF191" s="7">
        <v>44501.545381944445</v>
      </c>
      <c r="AG191" s="6">
        <v>16082</v>
      </c>
      <c r="AH191" s="6">
        <v>2334654</v>
      </c>
      <c r="AI191" s="5">
        <v>0</v>
      </c>
      <c r="AJ191" s="5">
        <v>0</v>
      </c>
      <c r="AK191" s="5">
        <v>0</v>
      </c>
      <c r="AL191" s="4"/>
      <c r="AM191" s="2">
        <v>44501.545381944445</v>
      </c>
      <c r="AN191" s="1">
        <v>1534013440</v>
      </c>
      <c r="AO191" s="1">
        <v>2574535200</v>
      </c>
      <c r="AP191" s="1">
        <v>527433728</v>
      </c>
      <c r="AQ191" s="1">
        <v>474397720</v>
      </c>
      <c r="AR191" s="1">
        <v>89370112</v>
      </c>
      <c r="AS191" s="1">
        <v>27309268992</v>
      </c>
      <c r="AT191" s="1">
        <v>18</v>
      </c>
      <c r="AU191" s="4"/>
      <c r="AV191" s="2">
        <v>44501.545381944445</v>
      </c>
      <c r="AW191" s="3">
        <f xml:space="preserve"> 100 - 71.74</f>
        <v>28.260000000000005</v>
      </c>
      <c r="AX191" s="3">
        <f xml:space="preserve"> 100 - 100</f>
        <v>0</v>
      </c>
      <c r="AY191" s="5">
        <f xml:space="preserve"> 100 - 82.9</f>
        <v>17.099999999999994</v>
      </c>
      <c r="AZ191" s="3">
        <f xml:space="preserve"> 100 - 70.16</f>
        <v>29.840000000000003</v>
      </c>
      <c r="BA191">
        <f xml:space="preserve"> 100 - 94.96</f>
        <v>5.0400000000000063</v>
      </c>
      <c r="BB191">
        <f xml:space="preserve"> 100 - 97.06</f>
        <v>2.9399999999999977</v>
      </c>
      <c r="BC191">
        <f xml:space="preserve"> 100 - 80.1</f>
        <v>19.900000000000006</v>
      </c>
      <c r="BE191">
        <v>40</v>
      </c>
      <c r="BF191">
        <v>11</v>
      </c>
      <c r="BG191" s="4"/>
      <c r="BH191" s="2">
        <v>44501.545381944445</v>
      </c>
      <c r="BI191" s="3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 s="4"/>
      <c r="BQ191" s="2">
        <v>44501.545381944445</v>
      </c>
      <c r="BR191" s="9">
        <v>7.7609111460945597E-3</v>
      </c>
      <c r="BS191" s="9">
        <v>0</v>
      </c>
      <c r="BT191" s="9">
        <v>3.7361666739488202E-2</v>
      </c>
      <c r="BU191" s="9">
        <v>6.7069590389238806E-2</v>
      </c>
      <c r="BV191" s="9">
        <v>1.13339369972587E-2</v>
      </c>
      <c r="BW191" s="9">
        <v>0.10424624926166499</v>
      </c>
      <c r="BX191" s="9">
        <v>0.72498149362477204</v>
      </c>
      <c r="BY191" s="4"/>
      <c r="BZ191" s="2"/>
    </row>
    <row r="192" spans="1:78" x14ac:dyDescent="0.35">
      <c r="A192">
        <v>13</v>
      </c>
      <c r="B192" s="2">
        <v>44501.545729166668</v>
      </c>
      <c r="C192" s="4"/>
      <c r="D192" s="2">
        <v>44501.545729166668</v>
      </c>
      <c r="E192" s="2">
        <v>44501.540833333333</v>
      </c>
      <c r="F192" s="3">
        <v>5275</v>
      </c>
      <c r="G192" s="4"/>
      <c r="H192" s="2">
        <v>44501.545729166668</v>
      </c>
      <c r="I192" s="9">
        <v>22108455</v>
      </c>
      <c r="J192" s="9">
        <f xml:space="preserve"> MAX(I192 - I191, 0)</f>
        <v>3469045</v>
      </c>
      <c r="K192" s="9">
        <v>29393</v>
      </c>
      <c r="L192" s="9">
        <f xml:space="preserve"> MAX(K192 - K191, 0)</f>
        <v>5940</v>
      </c>
      <c r="M192" s="9">
        <v>168133018777</v>
      </c>
      <c r="N192" s="9">
        <f xml:space="preserve"> MAX(M192 - M191, 0)</f>
        <v>25523925832</v>
      </c>
      <c r="O192" s="9">
        <v>1158605576</v>
      </c>
      <c r="P192" s="9">
        <f xml:space="preserve"> MAX(O192 - O191, 0)</f>
        <v>69617736</v>
      </c>
      <c r="Q192" s="4"/>
      <c r="R192" s="2">
        <v>44501.545729166668</v>
      </c>
      <c r="S192" s="9">
        <v>1502988</v>
      </c>
      <c r="T192" s="9">
        <f xml:space="preserve"> MAX(S192 - S191, 0)</f>
        <v>345494</v>
      </c>
      <c r="U192" s="9">
        <v>1491872</v>
      </c>
      <c r="V192" s="9">
        <f xml:space="preserve"> MAX(U192 - U191, 0)</f>
        <v>237047</v>
      </c>
      <c r="W192" s="4"/>
      <c r="X192" s="2">
        <v>44501.545729166668</v>
      </c>
      <c r="Y192" s="9">
        <v>0</v>
      </c>
      <c r="Z192" s="9">
        <v>3</v>
      </c>
      <c r="AA192" s="9">
        <v>8</v>
      </c>
      <c r="AB192" s="9">
        <v>2</v>
      </c>
      <c r="AC192" s="9">
        <v>22043</v>
      </c>
      <c r="AD192" s="9">
        <v>4</v>
      </c>
      <c r="AE192" s="4"/>
      <c r="AF192" s="7">
        <v>44501.545729166668</v>
      </c>
      <c r="AG192" s="6">
        <v>17810</v>
      </c>
      <c r="AH192" s="6">
        <v>2555740</v>
      </c>
      <c r="AI192" s="6">
        <v>0</v>
      </c>
      <c r="AJ192" s="5">
        <v>0</v>
      </c>
      <c r="AK192" s="5">
        <v>0</v>
      </c>
      <c r="AL192" s="4"/>
      <c r="AM192" s="2">
        <v>44501.545729166668</v>
      </c>
      <c r="AN192" s="1">
        <v>1643913216</v>
      </c>
      <c r="AO192" s="1">
        <v>611664</v>
      </c>
      <c r="AP192" s="1">
        <v>480247808</v>
      </c>
      <c r="AQ192" s="1">
        <v>581839696</v>
      </c>
      <c r="AR192" s="1">
        <v>122856480</v>
      </c>
      <c r="AS192" s="1">
        <v>27188113408</v>
      </c>
      <c r="AT192" s="1">
        <v>19</v>
      </c>
      <c r="AU192" s="4"/>
      <c r="AV192" s="2">
        <v>44501.545729166668</v>
      </c>
      <c r="AW192" s="3">
        <f xml:space="preserve"> 100 - 69.42</f>
        <v>30.58</v>
      </c>
      <c r="AX192" s="3">
        <f xml:space="preserve"> 100 - 100</f>
        <v>0</v>
      </c>
      <c r="AY192" s="5">
        <f xml:space="preserve"> 100 - 82.03</f>
        <v>17.97</v>
      </c>
      <c r="AZ192" s="3">
        <f xml:space="preserve"> 100 - 68.08</f>
        <v>31.92</v>
      </c>
      <c r="BA192">
        <f xml:space="preserve"> 100 - 94.41</f>
        <v>5.5900000000000034</v>
      </c>
      <c r="BB192">
        <f xml:space="preserve"> 100 - 97.09</f>
        <v>2.9099999999999966</v>
      </c>
      <c r="BC192">
        <f xml:space="preserve"> 100 - 80.3</f>
        <v>19.700000000000003</v>
      </c>
      <c r="BE192">
        <v>41</v>
      </c>
      <c r="BF192">
        <v>34</v>
      </c>
      <c r="BG192" s="4"/>
      <c r="BH192" s="2">
        <v>44501.545729166668</v>
      </c>
      <c r="BI192" s="3">
        <v>59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13</v>
      </c>
      <c r="BP192" s="4"/>
      <c r="BQ192" s="2">
        <v>44501.545729166668</v>
      </c>
      <c r="BR192" s="9">
        <v>7.6577885351762198E-3</v>
      </c>
      <c r="BS192" s="9">
        <v>0</v>
      </c>
      <c r="BT192" s="9">
        <v>3.5916072556988601E-2</v>
      </c>
      <c r="BU192" s="9">
        <v>6.5535488544036902E-2</v>
      </c>
      <c r="BV192" s="9">
        <v>1.1478900254880599E-2</v>
      </c>
      <c r="BW192" s="9">
        <v>9.3291302489582201E-2</v>
      </c>
      <c r="BX192" s="9">
        <v>0.64726014429383405</v>
      </c>
      <c r="BY192" s="4"/>
      <c r="BZ192" s="2"/>
    </row>
    <row r="193" spans="1:78" x14ac:dyDescent="0.35">
      <c r="A193">
        <v>14</v>
      </c>
      <c r="B193" s="2">
        <v>44501.546076388891</v>
      </c>
      <c r="C193" s="4"/>
      <c r="D193" s="2">
        <v>44501.546076388891</v>
      </c>
      <c r="E193" s="2">
        <v>44501.540833333333</v>
      </c>
      <c r="F193" s="3">
        <v>5275</v>
      </c>
      <c r="G193" s="4"/>
      <c r="H193" s="2">
        <v>44501.546076388891</v>
      </c>
      <c r="I193" s="9">
        <v>25186803</v>
      </c>
      <c r="J193" s="9">
        <f xml:space="preserve"> MAX(I193 - I192, 0)</f>
        <v>3078348</v>
      </c>
      <c r="K193" s="9">
        <v>35205</v>
      </c>
      <c r="L193" s="9">
        <f xml:space="preserve"> MAX(K193 - K192, 0)</f>
        <v>5812</v>
      </c>
      <c r="M193" s="9">
        <v>190408172697</v>
      </c>
      <c r="N193" s="9">
        <f xml:space="preserve"> MAX(M193 - M192, 0)</f>
        <v>22275153920</v>
      </c>
      <c r="O193" s="9">
        <v>1223747140</v>
      </c>
      <c r="P193" s="9">
        <f xml:space="preserve"> MAX(O193 - O192, 0)</f>
        <v>65141564</v>
      </c>
      <c r="Q193" s="4"/>
      <c r="R193" s="2">
        <v>44501.546076388891</v>
      </c>
      <c r="S193" s="9">
        <v>1860713</v>
      </c>
      <c r="T193" s="9">
        <f xml:space="preserve"> MAX(S193 - S192, 0)</f>
        <v>357725</v>
      </c>
      <c r="U193" s="9">
        <v>1698026</v>
      </c>
      <c r="V193" s="9">
        <f xml:space="preserve"> MAX(U193 - U192, 0)</f>
        <v>206154</v>
      </c>
      <c r="W193" s="4"/>
      <c r="X193" s="2">
        <v>44501.546076388891</v>
      </c>
      <c r="Y193" s="9">
        <v>0</v>
      </c>
      <c r="Z193" s="9">
        <v>0</v>
      </c>
      <c r="AA193" s="9">
        <v>8</v>
      </c>
      <c r="AB193" s="9">
        <v>2</v>
      </c>
      <c r="AC193" s="9">
        <v>26701</v>
      </c>
      <c r="AD193" s="9">
        <v>4</v>
      </c>
      <c r="AE193" s="4"/>
      <c r="AF193" s="7">
        <v>44501.546076388891</v>
      </c>
      <c r="AG193" s="6">
        <v>17475</v>
      </c>
      <c r="AH193" s="6">
        <v>2570131</v>
      </c>
      <c r="AI193" s="6">
        <v>0</v>
      </c>
      <c r="AJ193" s="5">
        <v>0</v>
      </c>
      <c r="AK193" s="5">
        <v>0</v>
      </c>
      <c r="AL193" s="4"/>
      <c r="AM193" s="2">
        <v>44501.546076388891</v>
      </c>
      <c r="AN193" s="1">
        <v>1764630528</v>
      </c>
      <c r="AO193" s="1">
        <v>195568</v>
      </c>
      <c r="AP193" s="1">
        <v>697303040</v>
      </c>
      <c r="AQ193" s="1">
        <v>647313864</v>
      </c>
      <c r="AR193" s="1">
        <v>122856480</v>
      </c>
      <c r="AS193" s="1">
        <v>27055644672</v>
      </c>
      <c r="AT193" s="1">
        <v>21</v>
      </c>
      <c r="AU193" s="4"/>
      <c r="AV193" s="2">
        <v>44501.546076388891</v>
      </c>
      <c r="AW193" s="3">
        <f xml:space="preserve"> 100 - 69.23</f>
        <v>30.769999999999996</v>
      </c>
      <c r="AX193" s="3">
        <f xml:space="preserve"> 100 - 100</f>
        <v>0</v>
      </c>
      <c r="AY193" s="5">
        <f xml:space="preserve"> 100 - 82.79</f>
        <v>17.209999999999994</v>
      </c>
      <c r="AZ193" s="3">
        <f xml:space="preserve"> 100 - 70</f>
        <v>30</v>
      </c>
      <c r="BA193">
        <f xml:space="preserve"> 100 - 93.56</f>
        <v>6.4399999999999977</v>
      </c>
      <c r="BB193">
        <f xml:space="preserve"> 100 - 96</f>
        <v>4</v>
      </c>
      <c r="BC193">
        <f xml:space="preserve"> 100 - 82.8</f>
        <v>17.200000000000003</v>
      </c>
      <c r="BE193">
        <v>38</v>
      </c>
      <c r="BF193">
        <v>20</v>
      </c>
      <c r="BG193" s="4"/>
      <c r="BH193" s="2">
        <v>44501.546076388891</v>
      </c>
      <c r="BI193" s="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 s="4"/>
      <c r="BQ193" s="2">
        <v>44501.546076388891</v>
      </c>
      <c r="BR193" s="9">
        <v>7.6679069952839901E-3</v>
      </c>
      <c r="BS193" s="9">
        <v>0</v>
      </c>
      <c r="BT193" s="9">
        <v>3.4251219237222297E-2</v>
      </c>
      <c r="BU193" s="9">
        <v>6.1217008181391502E-2</v>
      </c>
      <c r="BV193" s="9">
        <v>1.3151714827837099E-2</v>
      </c>
      <c r="BW193" s="9">
        <v>0.134842391914654</v>
      </c>
      <c r="BX193" s="9">
        <v>0.56139647557924499</v>
      </c>
      <c r="BY193" s="4"/>
      <c r="BZ193" s="2"/>
    </row>
    <row r="194" spans="1:78" x14ac:dyDescent="0.35">
      <c r="A194">
        <v>15</v>
      </c>
      <c r="B194" s="2">
        <v>44501.546423611115</v>
      </c>
      <c r="C194" s="4"/>
      <c r="D194" s="2">
        <v>44501.546423611115</v>
      </c>
      <c r="E194" s="2">
        <v>44501.540833333333</v>
      </c>
      <c r="F194" s="3">
        <v>5275</v>
      </c>
      <c r="G194" s="4"/>
      <c r="H194" s="2">
        <v>44501.546423611115</v>
      </c>
      <c r="I194" s="9">
        <v>27920467</v>
      </c>
      <c r="J194" s="9">
        <f xml:space="preserve"> MAX(I194 - I193, 0)</f>
        <v>2733664</v>
      </c>
      <c r="K194" s="9">
        <v>41020</v>
      </c>
      <c r="L194" s="9">
        <f xml:space="preserve"> MAX(K194 - K193, 0)</f>
        <v>5815</v>
      </c>
      <c r="M194" s="9">
        <v>209821275882</v>
      </c>
      <c r="N194" s="9">
        <f xml:space="preserve"> MAX(M194 - M193, 0)</f>
        <v>19413103185</v>
      </c>
      <c r="O194" s="9">
        <v>1289027511</v>
      </c>
      <c r="P194" s="9">
        <f xml:space="preserve"> MAX(O194 - O193, 0)</f>
        <v>65280371</v>
      </c>
      <c r="Q194" s="4"/>
      <c r="R194" s="2">
        <v>44501.546423611115</v>
      </c>
      <c r="S194" s="9">
        <v>2231400</v>
      </c>
      <c r="T194" s="9">
        <f xml:space="preserve"> MAX(S194 - S193, 0)</f>
        <v>370687</v>
      </c>
      <c r="U194" s="9">
        <v>1876592</v>
      </c>
      <c r="V194" s="9">
        <f xml:space="preserve"> MAX(U194 - U193, 0)</f>
        <v>178566</v>
      </c>
      <c r="W194" s="4"/>
      <c r="X194" s="2">
        <v>44501.546423611115</v>
      </c>
      <c r="Y194" s="9">
        <v>0</v>
      </c>
      <c r="Z194" s="9">
        <v>0</v>
      </c>
      <c r="AA194" s="9">
        <v>14</v>
      </c>
      <c r="AB194" s="9">
        <v>2</v>
      </c>
      <c r="AC194" s="9">
        <v>26305</v>
      </c>
      <c r="AD194" s="9">
        <v>4</v>
      </c>
      <c r="AE194" s="4"/>
      <c r="AF194" s="7">
        <v>44501.546423611115</v>
      </c>
      <c r="AG194" s="6">
        <v>17471</v>
      </c>
      <c r="AH194" s="6">
        <v>2593837</v>
      </c>
      <c r="AI194" s="6">
        <v>0</v>
      </c>
      <c r="AJ194" s="5">
        <v>0</v>
      </c>
      <c r="AK194" s="5">
        <v>0</v>
      </c>
      <c r="AL194" s="4"/>
      <c r="AM194" s="2">
        <v>44501.546423611115</v>
      </c>
      <c r="AN194" s="1">
        <v>1965981696</v>
      </c>
      <c r="AO194" s="1">
        <v>320408</v>
      </c>
      <c r="AP194" s="1">
        <v>691011584</v>
      </c>
      <c r="AQ194" s="1">
        <v>878907232</v>
      </c>
      <c r="AR194" s="1">
        <v>122856480</v>
      </c>
      <c r="AS194" s="1">
        <v>26842116096</v>
      </c>
      <c r="AT194" s="1">
        <v>22</v>
      </c>
      <c r="AU194" s="4"/>
      <c r="AV194" s="2">
        <v>44501.546423611115</v>
      </c>
      <c r="AW194" s="3">
        <f xml:space="preserve"> 100 - 69.32</f>
        <v>30.680000000000007</v>
      </c>
      <c r="AX194" s="3">
        <f xml:space="preserve"> 100 - 100</f>
        <v>0</v>
      </c>
      <c r="AY194" s="5">
        <f xml:space="preserve"> 100 - 84.67</f>
        <v>15.329999999999998</v>
      </c>
      <c r="AZ194" s="3">
        <f xml:space="preserve"> 100 - 70.98</f>
        <v>29.019999999999996</v>
      </c>
      <c r="BA194">
        <f xml:space="preserve"> 100 - 94.77</f>
        <v>5.230000000000004</v>
      </c>
      <c r="BB194">
        <f xml:space="preserve"> 100 - 96.71</f>
        <v>3.2900000000000063</v>
      </c>
      <c r="BC194">
        <f xml:space="preserve"> 100 - 85.27</f>
        <v>14.730000000000004</v>
      </c>
      <c r="BE194">
        <v>35</v>
      </c>
      <c r="BF194">
        <v>13</v>
      </c>
      <c r="BG194" s="4"/>
      <c r="BH194" s="2">
        <v>44501.546423611115</v>
      </c>
      <c r="BI194" s="3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 s="4"/>
      <c r="BQ194" s="2">
        <v>44501.546423611115</v>
      </c>
      <c r="BR194" s="9">
        <v>7.5738627928907997E-3</v>
      </c>
      <c r="BS194" s="9">
        <v>0</v>
      </c>
      <c r="BT194" s="9">
        <v>3.02275898561775E-2</v>
      </c>
      <c r="BU194" s="9">
        <v>5.8684644212427799E-2</v>
      </c>
      <c r="BV194" s="9">
        <v>1.05763879995416E-2</v>
      </c>
      <c r="BW194" s="9">
        <v>0.64314166666666595</v>
      </c>
      <c r="BX194" s="9">
        <v>0.47649238814016098</v>
      </c>
      <c r="BY194" s="4"/>
      <c r="BZ194" s="2"/>
    </row>
    <row r="195" spans="1:78" x14ac:dyDescent="0.35">
      <c r="A195">
        <v>16</v>
      </c>
      <c r="B195" s="2">
        <v>44501.546770833331</v>
      </c>
      <c r="C195" s="4"/>
      <c r="D195" s="2">
        <v>44501.546770833331</v>
      </c>
      <c r="E195" s="2">
        <v>44501.540833333333</v>
      </c>
      <c r="F195" s="3">
        <v>5275</v>
      </c>
      <c r="G195" s="4"/>
      <c r="H195" s="2">
        <v>44501.546770833331</v>
      </c>
      <c r="I195" s="9">
        <v>28208835</v>
      </c>
      <c r="J195" s="9">
        <f xml:space="preserve"> MAX(I195 - I194, 0)</f>
        <v>288368</v>
      </c>
      <c r="K195" s="9">
        <v>42135</v>
      </c>
      <c r="L195" s="9">
        <f xml:space="preserve"> MAX(K195 - K194, 0)</f>
        <v>1115</v>
      </c>
      <c r="M195" s="9">
        <v>211851802634</v>
      </c>
      <c r="N195" s="9">
        <f xml:space="preserve"> MAX(M195 - M194, 0)</f>
        <v>2030526752</v>
      </c>
      <c r="O195" s="9">
        <v>1323326251</v>
      </c>
      <c r="P195" s="9">
        <f xml:space="preserve"> MAX(O195 - O194, 0)</f>
        <v>34298740</v>
      </c>
      <c r="Q195" s="4"/>
      <c r="R195" s="2">
        <v>44501.546770833331</v>
      </c>
      <c r="S195" s="9">
        <v>2274660</v>
      </c>
      <c r="T195" s="9">
        <f xml:space="preserve"> MAX(S195 - S194, 0)</f>
        <v>43260</v>
      </c>
      <c r="U195" s="9">
        <v>1895009</v>
      </c>
      <c r="V195" s="9">
        <f xml:space="preserve"> MAX(U195 - U194, 0)</f>
        <v>18417</v>
      </c>
      <c r="W195" s="4"/>
      <c r="X195" s="2">
        <v>44501.546770833331</v>
      </c>
      <c r="Y195" s="9">
        <v>0</v>
      </c>
      <c r="Z195" s="9">
        <v>0</v>
      </c>
      <c r="AA195" s="9">
        <v>14</v>
      </c>
      <c r="AB195" s="9">
        <v>2</v>
      </c>
      <c r="AC195" s="9">
        <v>24779</v>
      </c>
      <c r="AD195" s="9">
        <v>4</v>
      </c>
      <c r="AE195" s="4"/>
      <c r="AF195" s="7">
        <v>44501.546770833331</v>
      </c>
      <c r="AG195" s="6">
        <v>2114</v>
      </c>
      <c r="AH195" s="6">
        <v>297624</v>
      </c>
      <c r="AI195" s="6">
        <v>0</v>
      </c>
      <c r="AJ195" s="5">
        <v>0</v>
      </c>
      <c r="AK195" s="5">
        <v>0</v>
      </c>
      <c r="AL195" s="4"/>
      <c r="AM195" s="2">
        <v>44501.546770833331</v>
      </c>
      <c r="AN195" s="1">
        <v>1974079488</v>
      </c>
      <c r="AO195" s="1">
        <v>320408</v>
      </c>
      <c r="AP195" s="1">
        <v>691011584</v>
      </c>
      <c r="AQ195" s="1">
        <v>878907232</v>
      </c>
      <c r="AR195" s="1">
        <v>122856480</v>
      </c>
      <c r="AS195" s="1">
        <v>26824577024</v>
      </c>
      <c r="AT195" s="1">
        <v>22</v>
      </c>
      <c r="AU195" s="4"/>
      <c r="AV195" s="2">
        <v>44501.546770833331</v>
      </c>
      <c r="AW195" s="3">
        <f xml:space="preserve"> 100 - 97.35</f>
        <v>2.6500000000000057</v>
      </c>
      <c r="AX195" s="3">
        <f xml:space="preserve"> 100 - 100</f>
        <v>0</v>
      </c>
      <c r="AY195" s="5">
        <f xml:space="preserve"> 100 - 98.03</f>
        <v>1.9699999999999989</v>
      </c>
      <c r="AZ195" s="3">
        <f xml:space="preserve"> 100 - 96.63</f>
        <v>3.3700000000000045</v>
      </c>
      <c r="BA195">
        <f xml:space="preserve"> 100 - 99.51</f>
        <v>0.48999999999999488</v>
      </c>
      <c r="BB195">
        <f xml:space="preserve"> 100 - 99.46</f>
        <v>0.54000000000000625</v>
      </c>
      <c r="BC195">
        <f xml:space="preserve"> 100 - 98.37</f>
        <v>1.6299999999999955</v>
      </c>
      <c r="BE195">
        <v>5</v>
      </c>
      <c r="BF195">
        <v>13</v>
      </c>
      <c r="BG195" s="4"/>
      <c r="BH195" s="2">
        <v>44501.546770833331</v>
      </c>
      <c r="BI195" s="3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 s="4"/>
      <c r="BQ195" s="2">
        <v>44501.546770833331</v>
      </c>
      <c r="BR195" s="9">
        <v>5.6820572726882998E-3</v>
      </c>
      <c r="BS195" s="9">
        <v>0</v>
      </c>
      <c r="BT195" s="9">
        <v>2.9328059879643899E-2</v>
      </c>
      <c r="BU195" s="9">
        <v>5.93718812463256E-2</v>
      </c>
      <c r="BV195" s="9">
        <v>8.6570723104056405E-3</v>
      </c>
      <c r="BW195" s="9">
        <v>0.14351305114638399</v>
      </c>
      <c r="BX195" s="9">
        <v>0.46136914393226702</v>
      </c>
      <c r="BY195" s="4"/>
      <c r="BZ195" s="2"/>
    </row>
    <row r="196" spans="1:78" x14ac:dyDescent="0.35">
      <c r="A196">
        <v>17</v>
      </c>
      <c r="B196" s="2">
        <v>44501.547118055554</v>
      </c>
      <c r="C196" s="4"/>
      <c r="D196" s="2">
        <v>44501.547118055554</v>
      </c>
      <c r="E196" s="2">
        <v>44501.540833333333</v>
      </c>
      <c r="F196" s="3">
        <v>5275</v>
      </c>
      <c r="G196" s="4"/>
      <c r="H196" s="2">
        <v>44501.547118055554</v>
      </c>
      <c r="I196" s="9">
        <v>28209424</v>
      </c>
      <c r="J196" s="9">
        <f xml:space="preserve"> MAX(I196 - I195, 0)</f>
        <v>589</v>
      </c>
      <c r="K196" s="9">
        <v>42143</v>
      </c>
      <c r="L196" s="9">
        <f xml:space="preserve"> MAX(K196 - K195, 0)</f>
        <v>8</v>
      </c>
      <c r="M196" s="9">
        <v>211859666954</v>
      </c>
      <c r="N196" s="9">
        <f xml:space="preserve"> MAX(M196 - M195, 0)</f>
        <v>7864320</v>
      </c>
      <c r="O196" s="9">
        <v>1323342357</v>
      </c>
      <c r="P196" s="9">
        <f xml:space="preserve"> MAX(O196 - O195, 0)</f>
        <v>16106</v>
      </c>
      <c r="Q196" s="4"/>
      <c r="R196" s="2">
        <v>44501.547118055554</v>
      </c>
      <c r="S196" s="9">
        <v>2274720</v>
      </c>
      <c r="T196" s="9">
        <f xml:space="preserve"> MAX(S196 - S195, 0)</f>
        <v>60</v>
      </c>
      <c r="U196" s="9">
        <v>1895009</v>
      </c>
      <c r="V196" s="9">
        <f xml:space="preserve"> MAX(U196 - U195, 0)</f>
        <v>0</v>
      </c>
      <c r="W196" s="4"/>
      <c r="X196" s="2">
        <v>44501.547118055554</v>
      </c>
      <c r="Y196" s="9">
        <v>0</v>
      </c>
      <c r="Z196" s="9">
        <v>0</v>
      </c>
      <c r="AA196" s="9">
        <v>14</v>
      </c>
      <c r="AB196" s="9">
        <v>2</v>
      </c>
      <c r="AC196" s="9">
        <v>24779</v>
      </c>
      <c r="AD196" s="9">
        <v>4</v>
      </c>
      <c r="AE196" s="4"/>
      <c r="AF196" s="7">
        <v>44501.547118055554</v>
      </c>
      <c r="AG196" s="6">
        <v>29</v>
      </c>
      <c r="AH196" s="6">
        <v>29</v>
      </c>
      <c r="AI196" s="6">
        <v>0</v>
      </c>
      <c r="AJ196" s="5">
        <v>0</v>
      </c>
      <c r="AK196" s="5">
        <v>0</v>
      </c>
      <c r="AL196" s="4"/>
      <c r="AM196" s="2">
        <v>44501.547118055554</v>
      </c>
      <c r="AN196" s="1">
        <v>1973977088</v>
      </c>
      <c r="AO196" s="1">
        <v>320408</v>
      </c>
      <c r="AP196" s="1">
        <v>691011584</v>
      </c>
      <c r="AQ196" s="1">
        <v>878907232</v>
      </c>
      <c r="AR196" s="1">
        <v>122856480</v>
      </c>
      <c r="AS196" s="1">
        <v>26826035200</v>
      </c>
      <c r="AT196" s="1">
        <v>22</v>
      </c>
      <c r="AU196" s="4"/>
      <c r="AV196" s="2">
        <v>44501.547118055554</v>
      </c>
      <c r="AW196" s="3">
        <f xml:space="preserve"> 100 - 99.98</f>
        <v>1.9999999999996021E-2</v>
      </c>
      <c r="AX196" s="3">
        <f xml:space="preserve"> 100 - 100</f>
        <v>0</v>
      </c>
      <c r="AY196" s="5">
        <f xml:space="preserve"> 100 - 99.99</f>
        <v>1.0000000000005116E-2</v>
      </c>
      <c r="AZ196" s="3">
        <f xml:space="preserve"> 100 - 100</f>
        <v>0</v>
      </c>
      <c r="BA196">
        <f xml:space="preserve"> 100 - 100</f>
        <v>0</v>
      </c>
      <c r="BB196">
        <f xml:space="preserve"> 100 - 100</f>
        <v>0</v>
      </c>
      <c r="BC196">
        <f xml:space="preserve"> 100 - 100</f>
        <v>0</v>
      </c>
      <c r="BE196">
        <v>5</v>
      </c>
      <c r="BF196">
        <v>13</v>
      </c>
      <c r="BG196" s="4"/>
      <c r="BH196" s="2">
        <v>44501.547118055554</v>
      </c>
      <c r="BI196" s="3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 s="4"/>
      <c r="BQ196" s="2">
        <v>44501.547118055554</v>
      </c>
      <c r="BR196" s="9">
        <v>8.3877959927140203E-3</v>
      </c>
      <c r="BS196" s="9">
        <v>0</v>
      </c>
      <c r="BT196" s="9">
        <v>5.2324723247232396E-4</v>
      </c>
      <c r="BU196" s="9">
        <v>0</v>
      </c>
      <c r="BV196" s="9">
        <v>0</v>
      </c>
      <c r="BW196" s="9">
        <v>5.4649999999999997E-2</v>
      </c>
      <c r="BX196" s="9">
        <v>2.6100000000000002E-2</v>
      </c>
      <c r="BY196" s="4"/>
      <c r="BZ196" s="2"/>
    </row>
    <row r="197" spans="1:78" x14ac:dyDescent="0.35">
      <c r="A197">
        <v>18</v>
      </c>
      <c r="B197" s="2">
        <v>44501.547465277778</v>
      </c>
      <c r="C197" s="4"/>
      <c r="D197" s="2">
        <v>44501.547465277778</v>
      </c>
      <c r="E197" s="2">
        <v>44501.540833333333</v>
      </c>
      <c r="F197" s="3">
        <v>5275</v>
      </c>
      <c r="G197" s="4"/>
      <c r="H197" s="2">
        <v>44501.547465277778</v>
      </c>
      <c r="I197" s="9">
        <v>28210005</v>
      </c>
      <c r="J197" s="9">
        <f xml:space="preserve"> MAX(I197 - I196, 0)</f>
        <v>581</v>
      </c>
      <c r="K197" s="9">
        <v>42149</v>
      </c>
      <c r="L197" s="9">
        <f xml:space="preserve"> MAX(K197 - K196, 0)</f>
        <v>6</v>
      </c>
      <c r="M197" s="9">
        <v>211867531274</v>
      </c>
      <c r="N197" s="9">
        <f xml:space="preserve"> MAX(M197 - M196, 0)</f>
        <v>7864320</v>
      </c>
      <c r="O197" s="9">
        <v>1323358144</v>
      </c>
      <c r="P197" s="9">
        <f xml:space="preserve"> MAX(O197 - O196, 0)</f>
        <v>15787</v>
      </c>
      <c r="Q197" s="4"/>
      <c r="R197" s="2">
        <v>44501.547465277778</v>
      </c>
      <c r="S197" s="9">
        <v>2274780</v>
      </c>
      <c r="T197" s="9">
        <f xml:space="preserve"> MAX(S197 - S196, 0)</f>
        <v>60</v>
      </c>
      <c r="U197" s="9">
        <v>1895009</v>
      </c>
      <c r="V197" s="9">
        <f xml:space="preserve"> MAX(U197 - U196, 0)</f>
        <v>0</v>
      </c>
      <c r="W197" s="4"/>
      <c r="X197" s="2">
        <v>44501.547465277778</v>
      </c>
      <c r="Y197" s="9">
        <v>0</v>
      </c>
      <c r="Z197" s="9">
        <v>0</v>
      </c>
      <c r="AA197" s="9">
        <v>11</v>
      </c>
      <c r="AB197" s="9">
        <v>2</v>
      </c>
      <c r="AC197" s="9">
        <v>24779</v>
      </c>
      <c r="AD197" s="9">
        <v>4</v>
      </c>
      <c r="AE197" s="4"/>
      <c r="AF197" s="7">
        <v>44501.547465277778</v>
      </c>
      <c r="AG197" s="6">
        <v>29</v>
      </c>
      <c r="AH197" s="6">
        <v>29</v>
      </c>
      <c r="AI197" s="6">
        <v>0</v>
      </c>
      <c r="AJ197" s="5">
        <v>0</v>
      </c>
      <c r="AK197" s="5">
        <v>0</v>
      </c>
      <c r="AL197" s="4"/>
      <c r="AM197" s="2">
        <v>44501.547465277778</v>
      </c>
      <c r="AN197" s="1">
        <v>1974161408</v>
      </c>
      <c r="AO197" s="1">
        <v>71696</v>
      </c>
      <c r="AP197" s="1">
        <v>718274560</v>
      </c>
      <c r="AQ197" s="1">
        <v>878907232</v>
      </c>
      <c r="AR197" s="1">
        <v>122856480</v>
      </c>
      <c r="AS197" s="1">
        <v>26825793536</v>
      </c>
      <c r="AT197" s="1">
        <v>22</v>
      </c>
      <c r="AU197" s="4"/>
      <c r="AV197" s="2">
        <v>44501.547465277778</v>
      </c>
      <c r="AW197" s="3">
        <f xml:space="preserve"> 100 - 99.98</f>
        <v>1.9999999999996021E-2</v>
      </c>
      <c r="AX197" s="3">
        <f xml:space="preserve"> 100 - 100</f>
        <v>0</v>
      </c>
      <c r="AY197" s="5">
        <f xml:space="preserve"> 100 - 99.99</f>
        <v>1.0000000000005116E-2</v>
      </c>
      <c r="AZ197" s="3">
        <f xml:space="preserve"> 100 - 100</f>
        <v>0</v>
      </c>
      <c r="BA197">
        <f xml:space="preserve"> 100 - 100</f>
        <v>0</v>
      </c>
      <c r="BB197">
        <f xml:space="preserve"> 100 - 100</f>
        <v>0</v>
      </c>
      <c r="BC197">
        <f xml:space="preserve"> 100 - 100</f>
        <v>0</v>
      </c>
      <c r="BE197">
        <v>0</v>
      </c>
      <c r="BF197">
        <v>26</v>
      </c>
      <c r="BG197" s="4"/>
      <c r="BH197" s="2">
        <v>44501.547465277778</v>
      </c>
      <c r="BI197" s="3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 s="4"/>
      <c r="BQ197" s="2">
        <v>44501.547465277778</v>
      </c>
      <c r="BR197" s="9">
        <v>8.2856353591160194E-3</v>
      </c>
      <c r="BS197" s="9">
        <v>0</v>
      </c>
      <c r="BT197" s="9">
        <v>5.2650117410265001E-4</v>
      </c>
      <c r="BU197" s="9">
        <v>0</v>
      </c>
      <c r="BV197" s="9">
        <v>0</v>
      </c>
      <c r="BW197" s="9">
        <v>4.5066666666666602E-2</v>
      </c>
      <c r="BX197" s="9">
        <v>2.5350000000000001E-2</v>
      </c>
      <c r="BY197" s="4"/>
      <c r="BZ197" s="2"/>
    </row>
    <row r="198" spans="1:78" x14ac:dyDescent="0.35">
      <c r="A198">
        <v>19</v>
      </c>
      <c r="B198" s="2">
        <v>44501.547812500001</v>
      </c>
      <c r="C198" s="4"/>
      <c r="D198" s="2">
        <v>44501.547812500001</v>
      </c>
      <c r="E198" s="2">
        <v>44501.540833333333</v>
      </c>
      <c r="F198" s="3">
        <v>5275</v>
      </c>
      <c r="G198" s="4"/>
      <c r="H198" s="2">
        <v>44501.547812500001</v>
      </c>
      <c r="I198" s="9">
        <v>28210589</v>
      </c>
      <c r="J198" s="9">
        <f xml:space="preserve"> MAX(I198 - I197, 0)</f>
        <v>584</v>
      </c>
      <c r="K198" s="9">
        <v>42155</v>
      </c>
      <c r="L198" s="9">
        <f xml:space="preserve"> MAX(K198 - K197, 0)</f>
        <v>6</v>
      </c>
      <c r="M198" s="9">
        <v>211875395594</v>
      </c>
      <c r="N198" s="9">
        <f xml:space="preserve"> MAX(M198 - M197, 0)</f>
        <v>7864320</v>
      </c>
      <c r="O198" s="9">
        <v>1323373913</v>
      </c>
      <c r="P198" s="9">
        <f xml:space="preserve"> MAX(O198 - O197, 0)</f>
        <v>15769</v>
      </c>
      <c r="Q198" s="4"/>
      <c r="R198" s="2">
        <v>44501.547812500001</v>
      </c>
      <c r="S198" s="9">
        <v>2274840</v>
      </c>
      <c r="T198" s="9">
        <f xml:space="preserve"> MAX(S198 - S197, 0)</f>
        <v>60</v>
      </c>
      <c r="U198" s="9">
        <v>1895009</v>
      </c>
      <c r="V198" s="9">
        <f xml:space="preserve"> MAX(U198 - U197, 0)</f>
        <v>0</v>
      </c>
      <c r="W198" s="4"/>
      <c r="X198" s="2">
        <v>44501.547812500001</v>
      </c>
      <c r="Y198" s="9">
        <v>0</v>
      </c>
      <c r="Z198" s="9">
        <v>0</v>
      </c>
      <c r="AA198" s="9">
        <v>11</v>
      </c>
      <c r="AB198" s="9">
        <v>2</v>
      </c>
      <c r="AC198" s="9">
        <v>24779</v>
      </c>
      <c r="AD198" s="9">
        <v>4</v>
      </c>
      <c r="AE198" s="4"/>
      <c r="AF198" s="7">
        <v>44501.547812500001</v>
      </c>
      <c r="AG198" s="6">
        <v>29</v>
      </c>
      <c r="AH198" s="6">
        <v>29</v>
      </c>
      <c r="AI198" s="6">
        <v>0</v>
      </c>
      <c r="AJ198" s="5">
        <v>0</v>
      </c>
      <c r="AK198" s="5">
        <v>0</v>
      </c>
      <c r="AL198" s="4"/>
      <c r="AM198" s="2">
        <v>44501.547812500001</v>
      </c>
      <c r="AN198" s="1">
        <v>1974059008</v>
      </c>
      <c r="AO198" s="1">
        <v>71696</v>
      </c>
      <c r="AP198" s="1">
        <v>718274560</v>
      </c>
      <c r="AQ198" s="1">
        <v>878907232</v>
      </c>
      <c r="AR198" s="1">
        <v>122856480</v>
      </c>
      <c r="AS198" s="1">
        <v>26825318400</v>
      </c>
      <c r="AT198" s="1">
        <v>22</v>
      </c>
      <c r="AU198" s="4"/>
      <c r="AV198" s="2">
        <v>44501.547812500001</v>
      </c>
      <c r="AW198" s="3">
        <f xml:space="preserve"> 100 - 99.98</f>
        <v>1.9999999999996021E-2</v>
      </c>
      <c r="AX198" s="3">
        <f xml:space="preserve"> 100 - 100</f>
        <v>0</v>
      </c>
      <c r="AY198" s="5">
        <f xml:space="preserve"> 100 - 99.99</f>
        <v>1.0000000000005116E-2</v>
      </c>
      <c r="AZ198" s="3">
        <f xml:space="preserve"> 100 - 100</f>
        <v>0</v>
      </c>
      <c r="BA198">
        <f xml:space="preserve"> 100 - 100</f>
        <v>0</v>
      </c>
      <c r="BB198">
        <f xml:space="preserve"> 100 - 100</f>
        <v>0</v>
      </c>
      <c r="BC198">
        <f xml:space="preserve"> 100 - 100</f>
        <v>0</v>
      </c>
      <c r="BE198">
        <v>0</v>
      </c>
      <c r="BF198">
        <v>26</v>
      </c>
      <c r="BG198" s="4"/>
      <c r="BH198" s="2">
        <v>44501.547812500001</v>
      </c>
      <c r="BI198" s="3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 s="4"/>
      <c r="BQ198" s="2">
        <v>44501.547812500001</v>
      </c>
      <c r="BR198" s="9">
        <v>8.4958105646630207E-3</v>
      </c>
      <c r="BS198" s="9">
        <v>0</v>
      </c>
      <c r="BT198" s="9">
        <v>5.4401207648440103E-4</v>
      </c>
      <c r="BU198" s="9">
        <v>0</v>
      </c>
      <c r="BV198" s="9">
        <v>0</v>
      </c>
      <c r="BW198" s="9">
        <v>6.4791666666666595E-2</v>
      </c>
      <c r="BX198" s="9">
        <v>2.35E-2</v>
      </c>
      <c r="BY198" s="4"/>
      <c r="BZ198" s="2"/>
    </row>
    <row r="199" spans="1:78" x14ac:dyDescent="0.35">
      <c r="A199">
        <v>20</v>
      </c>
      <c r="B199" s="2">
        <v>44501.548159722224</v>
      </c>
      <c r="C199" s="4"/>
      <c r="D199" s="2">
        <v>44501.548159722224</v>
      </c>
      <c r="E199" s="2">
        <v>44501.540833333333</v>
      </c>
      <c r="F199" s="3">
        <v>5275</v>
      </c>
      <c r="G199" s="4"/>
      <c r="H199" s="2">
        <v>44501.548159722224</v>
      </c>
      <c r="I199" s="9">
        <v>28211984</v>
      </c>
      <c r="J199" s="9">
        <f xml:space="preserve"> MAX(I199 - I198, 0)</f>
        <v>1395</v>
      </c>
      <c r="K199" s="9">
        <v>42161</v>
      </c>
      <c r="L199" s="9">
        <f xml:space="preserve"> MAX(K199 - K198, 0)</f>
        <v>6</v>
      </c>
      <c r="M199" s="9">
        <v>211883259914</v>
      </c>
      <c r="N199" s="9">
        <f xml:space="preserve"> MAX(M199 - M198, 0)</f>
        <v>7864320</v>
      </c>
      <c r="O199" s="9">
        <v>1323389681</v>
      </c>
      <c r="P199" s="9">
        <f xml:space="preserve"> MAX(O199 - O198, 0)</f>
        <v>15768</v>
      </c>
      <c r="Q199" s="4"/>
      <c r="R199" s="2">
        <v>44501.548159722224</v>
      </c>
      <c r="S199" s="9">
        <v>2274900</v>
      </c>
      <c r="T199" s="9">
        <f xml:space="preserve"> MAX(S199 - S198, 0)</f>
        <v>60</v>
      </c>
      <c r="U199" s="9">
        <v>1895009</v>
      </c>
      <c r="V199" s="9">
        <f xml:space="preserve"> MAX(U199 - U198, 0)</f>
        <v>0</v>
      </c>
      <c r="W199" s="4"/>
      <c r="X199" s="2">
        <v>44501.548159722224</v>
      </c>
      <c r="Y199" s="9">
        <v>0</v>
      </c>
      <c r="Z199" s="9">
        <v>0</v>
      </c>
      <c r="AA199" s="9">
        <v>8</v>
      </c>
      <c r="AB199" s="9">
        <v>2</v>
      </c>
      <c r="AC199" s="9">
        <v>24779</v>
      </c>
      <c r="AD199" s="9">
        <v>4</v>
      </c>
      <c r="AE199" s="4"/>
      <c r="AF199" s="7">
        <v>44501.548159722224</v>
      </c>
      <c r="AG199" s="6">
        <v>29</v>
      </c>
      <c r="AH199" s="6">
        <v>29</v>
      </c>
      <c r="AI199" s="6">
        <v>0</v>
      </c>
      <c r="AJ199" s="5">
        <v>0</v>
      </c>
      <c r="AK199" s="5">
        <v>0</v>
      </c>
      <c r="AL199" s="4"/>
      <c r="AM199" s="2">
        <v>44501.548159722224</v>
      </c>
      <c r="AN199" s="1">
        <v>1974071296</v>
      </c>
      <c r="AO199" s="1">
        <v>75888</v>
      </c>
      <c r="AP199" s="1">
        <v>723517440</v>
      </c>
      <c r="AQ199" s="1">
        <v>878907232</v>
      </c>
      <c r="AR199" s="1">
        <v>122856480</v>
      </c>
      <c r="AS199" s="1">
        <v>26824970240</v>
      </c>
      <c r="AT199" s="1">
        <v>22</v>
      </c>
      <c r="AU199" s="4"/>
      <c r="AV199" s="2">
        <v>44501.548159722224</v>
      </c>
      <c r="AW199" s="3">
        <f xml:space="preserve"> 100 - 99.99</f>
        <v>1.0000000000005116E-2</v>
      </c>
      <c r="AX199" s="3">
        <f xml:space="preserve"> 100 - 100</f>
        <v>0</v>
      </c>
      <c r="AY199" s="5">
        <f xml:space="preserve"> 100 - 99.99</f>
        <v>1.0000000000005116E-2</v>
      </c>
      <c r="AZ199" s="3">
        <f xml:space="preserve"> 100 - 100</f>
        <v>0</v>
      </c>
      <c r="BA199">
        <f xml:space="preserve"> 100 - 100</f>
        <v>0</v>
      </c>
      <c r="BB199">
        <f xml:space="preserve"> 100 - 100</f>
        <v>0</v>
      </c>
      <c r="BC199">
        <f xml:space="preserve"> 100 - 100</f>
        <v>0</v>
      </c>
      <c r="BE199">
        <v>0</v>
      </c>
      <c r="BF199">
        <v>26</v>
      </c>
      <c r="BG199" s="4"/>
      <c r="BH199" s="2">
        <v>44501.548159722224</v>
      </c>
      <c r="BI199" s="3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 s="4"/>
      <c r="BQ199" s="2">
        <v>44501.548159722224</v>
      </c>
      <c r="BR199" s="9">
        <v>7.9564899451553903E-3</v>
      </c>
      <c r="BS199" s="9">
        <v>0</v>
      </c>
      <c r="BT199" s="9">
        <v>5.7010067114093897E-4</v>
      </c>
      <c r="BU199" s="9">
        <v>0</v>
      </c>
      <c r="BV199" s="9">
        <v>0</v>
      </c>
      <c r="BW199" s="9">
        <v>6.7824999999999996E-2</v>
      </c>
      <c r="BX199" s="9">
        <v>2.1700000000000001E-2</v>
      </c>
      <c r="BY199" s="4"/>
      <c r="BZ199" s="2"/>
    </row>
    <row r="200" spans="1:78" x14ac:dyDescent="0.35">
      <c r="A200">
        <v>21</v>
      </c>
      <c r="B200" s="2">
        <v>44501.548506944448</v>
      </c>
      <c r="C200" s="4"/>
      <c r="D200" s="2">
        <v>44501.548506944448</v>
      </c>
      <c r="E200" s="2">
        <v>44501.540833333333</v>
      </c>
      <c r="F200" s="3">
        <v>5275</v>
      </c>
      <c r="G200" s="4"/>
      <c r="H200" s="2">
        <v>44501.548506944448</v>
      </c>
      <c r="I200" s="9">
        <v>28212551</v>
      </c>
      <c r="J200" s="9">
        <f xml:space="preserve"> MAX(I200 - I199, 0)</f>
        <v>567</v>
      </c>
      <c r="K200" s="9">
        <v>42167</v>
      </c>
      <c r="L200" s="9">
        <f xml:space="preserve"> MAX(K200 - K199, 0)</f>
        <v>6</v>
      </c>
      <c r="M200" s="9">
        <v>211891124234</v>
      </c>
      <c r="N200" s="9">
        <f xml:space="preserve"> MAX(M200 - M199, 0)</f>
        <v>7864320</v>
      </c>
      <c r="O200" s="9">
        <v>1323405451</v>
      </c>
      <c r="P200" s="9">
        <f xml:space="preserve"> MAX(O200 - O199, 0)</f>
        <v>15770</v>
      </c>
      <c r="Q200" s="4"/>
      <c r="R200" s="2">
        <v>44501.548506944448</v>
      </c>
      <c r="S200" s="9">
        <v>2274960</v>
      </c>
      <c r="T200" s="9">
        <f xml:space="preserve"> MAX(S200 - S199, 0)</f>
        <v>60</v>
      </c>
      <c r="U200" s="9">
        <v>1895009</v>
      </c>
      <c r="V200" s="9">
        <f xml:space="preserve"> MAX(U200 - U199, 0)</f>
        <v>0</v>
      </c>
      <c r="W200" s="4"/>
      <c r="X200" s="2">
        <v>44501.548506944448</v>
      </c>
      <c r="Y200" s="9">
        <v>0</v>
      </c>
      <c r="Z200" s="9">
        <v>0</v>
      </c>
      <c r="AA200" s="9">
        <v>9</v>
      </c>
      <c r="AB200" s="9">
        <v>2</v>
      </c>
      <c r="AC200" s="9">
        <v>24779</v>
      </c>
      <c r="AD200" s="9">
        <v>4</v>
      </c>
      <c r="AE200" s="4"/>
      <c r="AF200" s="7">
        <v>44501.548506944448</v>
      </c>
      <c r="AG200" s="6">
        <v>29</v>
      </c>
      <c r="AH200" s="6">
        <v>29</v>
      </c>
      <c r="AI200" s="6">
        <v>0</v>
      </c>
      <c r="AJ200" s="5">
        <v>0</v>
      </c>
      <c r="AK200" s="6">
        <v>0</v>
      </c>
      <c r="AL200" s="4"/>
      <c r="AM200" s="2">
        <v>44501.548506944448</v>
      </c>
      <c r="AN200" s="1">
        <v>1974865920</v>
      </c>
      <c r="AO200" s="1">
        <v>65344</v>
      </c>
      <c r="AP200" s="1">
        <v>729808896</v>
      </c>
      <c r="AQ200" s="1">
        <v>878907232</v>
      </c>
      <c r="AR200" s="1">
        <v>122856480</v>
      </c>
      <c r="AS200" s="1">
        <v>26825297920</v>
      </c>
      <c r="AT200" s="1">
        <v>22</v>
      </c>
      <c r="AU200" s="4"/>
      <c r="AV200" s="2">
        <v>44501.548506944448</v>
      </c>
      <c r="AW200" s="3">
        <f xml:space="preserve"> 100 - 99.99</f>
        <v>1.0000000000005116E-2</v>
      </c>
      <c r="AX200" s="3">
        <f xml:space="preserve"> 100 - 100</f>
        <v>0</v>
      </c>
      <c r="AY200" s="5">
        <f xml:space="preserve"> 100 - 99.99</f>
        <v>1.0000000000005116E-2</v>
      </c>
      <c r="AZ200" s="3">
        <f xml:space="preserve"> 100 - 100</f>
        <v>0</v>
      </c>
      <c r="BA200">
        <f xml:space="preserve"> 100 - 100</f>
        <v>0</v>
      </c>
      <c r="BB200">
        <f xml:space="preserve"> 100 - 100</f>
        <v>0</v>
      </c>
      <c r="BC200">
        <f xml:space="preserve"> 100 - 100</f>
        <v>0</v>
      </c>
      <c r="BE200">
        <v>6</v>
      </c>
      <c r="BF200">
        <v>26</v>
      </c>
      <c r="BG200" s="4"/>
      <c r="BH200" s="2">
        <v>44501.548506944448</v>
      </c>
      <c r="BI200" s="3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 s="4"/>
      <c r="BQ200" s="2">
        <v>44501.548506944448</v>
      </c>
      <c r="BR200" s="9">
        <v>8.1789090909090909E-3</v>
      </c>
      <c r="BS200" s="9">
        <v>0</v>
      </c>
      <c r="BT200" s="9">
        <v>5.6505700871897996E-4</v>
      </c>
      <c r="BU200" s="9">
        <v>0</v>
      </c>
      <c r="BV200" s="9">
        <v>0</v>
      </c>
      <c r="BW200" s="9">
        <v>8.165E-2</v>
      </c>
      <c r="BX200" s="9">
        <v>2.1999999999999999E-2</v>
      </c>
      <c r="BY200" s="4"/>
      <c r="BZ200" s="2"/>
    </row>
    <row r="201" spans="1:78" x14ac:dyDescent="0.35">
      <c r="A201">
        <v>22</v>
      </c>
      <c r="B201" s="2">
        <v>44501.548854166664</v>
      </c>
      <c r="C201" s="4"/>
      <c r="D201" s="2">
        <v>44501.548854166664</v>
      </c>
      <c r="E201" s="2">
        <v>44501.540833333333</v>
      </c>
      <c r="F201" s="3">
        <v>5275</v>
      </c>
      <c r="G201" s="4"/>
      <c r="H201" s="2">
        <v>44501.548854166664</v>
      </c>
      <c r="I201" s="9">
        <v>28213082</v>
      </c>
      <c r="J201" s="9">
        <f xml:space="preserve"> MAX(I201 - I200, 0)</f>
        <v>531</v>
      </c>
      <c r="K201" s="9">
        <v>42201</v>
      </c>
      <c r="L201" s="9">
        <f xml:space="preserve"> MAX(K201 - K200, 0)</f>
        <v>34</v>
      </c>
      <c r="M201" s="9">
        <v>211898005514</v>
      </c>
      <c r="N201" s="9">
        <f xml:space="preserve"> MAX(M201 - M200, 0)</f>
        <v>6881280</v>
      </c>
      <c r="O201" s="9">
        <v>1323428325</v>
      </c>
      <c r="P201" s="9">
        <f xml:space="preserve"> MAX(O201 - O200, 0)</f>
        <v>22874</v>
      </c>
      <c r="Q201" s="4"/>
      <c r="R201" s="2">
        <v>44501.548854166664</v>
      </c>
      <c r="S201" s="9">
        <v>2275018</v>
      </c>
      <c r="T201" s="9">
        <f xml:space="preserve"> MAX(S201 - S200, 0)</f>
        <v>58</v>
      </c>
      <c r="U201" s="9">
        <v>1895009</v>
      </c>
      <c r="V201" s="9">
        <f xml:space="preserve"> MAX(U201 - U200, 0)</f>
        <v>0</v>
      </c>
      <c r="W201" s="4"/>
      <c r="X201" s="2">
        <v>44501.548854166664</v>
      </c>
      <c r="Y201" s="9">
        <v>0</v>
      </c>
      <c r="Z201" s="9">
        <v>0</v>
      </c>
      <c r="AA201" s="9">
        <v>8</v>
      </c>
      <c r="AB201" s="9">
        <v>1</v>
      </c>
      <c r="AC201" s="9">
        <v>24779</v>
      </c>
      <c r="AD201" s="9">
        <v>4</v>
      </c>
      <c r="AE201" s="4"/>
      <c r="AF201" s="7">
        <v>44501.548854166664</v>
      </c>
      <c r="AG201" s="6">
        <v>15</v>
      </c>
      <c r="AH201" s="6">
        <v>15</v>
      </c>
      <c r="AI201" s="6">
        <v>0</v>
      </c>
      <c r="AJ201" s="5">
        <v>0</v>
      </c>
      <c r="AK201" s="6">
        <v>0</v>
      </c>
      <c r="AL201" s="4"/>
      <c r="AM201" s="2">
        <v>44501.548854166664</v>
      </c>
      <c r="AN201" s="1">
        <v>1975230464</v>
      </c>
      <c r="AO201" s="1">
        <v>68568</v>
      </c>
      <c r="AP201" s="1">
        <v>717225984</v>
      </c>
      <c r="AQ201" s="1">
        <v>878907232</v>
      </c>
      <c r="AR201" s="1">
        <v>122856480</v>
      </c>
      <c r="AS201" s="1">
        <v>26826444800</v>
      </c>
      <c r="AT201" s="1">
        <v>22</v>
      </c>
      <c r="AU201" s="4"/>
      <c r="AV201" s="2">
        <v>44501.548854166664</v>
      </c>
      <c r="AW201" s="3">
        <f xml:space="preserve"> 100 - 99.98</f>
        <v>1.9999999999996021E-2</v>
      </c>
      <c r="AX201" s="3">
        <f xml:space="preserve"> 100 - 100</f>
        <v>0</v>
      </c>
      <c r="AY201" s="5">
        <f xml:space="preserve"> 100 - 99.99</f>
        <v>1.0000000000005116E-2</v>
      </c>
      <c r="AZ201" s="3">
        <f xml:space="preserve"> 100 - 100</f>
        <v>0</v>
      </c>
      <c r="BA201">
        <f xml:space="preserve"> 100 - 100</f>
        <v>0</v>
      </c>
      <c r="BB201">
        <f xml:space="preserve"> 100 - 99.99</f>
        <v>1.0000000000005116E-2</v>
      </c>
      <c r="BC201">
        <f xml:space="preserve"> 100 - 100</f>
        <v>0</v>
      </c>
      <c r="BE201">
        <v>0</v>
      </c>
      <c r="BF201">
        <v>0</v>
      </c>
      <c r="BG201" s="4"/>
      <c r="BH201" s="2">
        <v>44501.548854166664</v>
      </c>
      <c r="BI201" s="3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 s="4"/>
      <c r="BQ201" s="2">
        <v>44501.548854166664</v>
      </c>
      <c r="BR201" s="9">
        <v>1.34243396226415E-2</v>
      </c>
      <c r="BS201" s="9">
        <v>0</v>
      </c>
      <c r="BT201" s="9">
        <v>5.4666219389466601E-4</v>
      </c>
      <c r="BU201" s="9">
        <v>0</v>
      </c>
      <c r="BV201" s="9">
        <v>0</v>
      </c>
      <c r="BW201" s="9">
        <v>0.21663636363636299</v>
      </c>
      <c r="BX201" s="9">
        <v>2.2749999999999999E-2</v>
      </c>
      <c r="BY201" s="4"/>
      <c r="BZ201" s="2"/>
    </row>
    <row r="202" spans="1:78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8"/>
      <c r="AX202" s="8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</row>
    <row r="203" spans="1:78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8"/>
      <c r="AX203" s="8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</row>
    <row r="204" spans="1:78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8"/>
      <c r="AX204" s="8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</row>
    <row r="205" spans="1:78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8"/>
      <c r="AX205" s="8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</row>
    <row r="206" spans="1:78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8"/>
      <c r="AX206" s="8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</row>
    <row r="207" spans="1:78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8"/>
      <c r="AX207" s="8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</row>
    <row r="208" spans="1:78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8"/>
      <c r="AX208" s="8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</row>
    <row r="209" spans="1:67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8"/>
      <c r="AX209" s="8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</row>
    <row r="210" spans="1:67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8"/>
      <c r="AX210" s="8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</row>
    <row r="211" spans="1:67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8"/>
      <c r="AX211" s="8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</row>
    <row r="212" spans="1:67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8"/>
      <c r="AX212" s="8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</row>
    <row r="213" spans="1:67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8"/>
      <c r="AX213" s="8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</row>
    <row r="214" spans="1:67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8"/>
      <c r="AX214" s="8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</row>
    <row r="215" spans="1:67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8"/>
      <c r="AX215" s="8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</row>
    <row r="216" spans="1:67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8"/>
      <c r="AX216" s="8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</row>
    <row r="217" spans="1:67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8"/>
      <c r="AX217" s="8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</row>
    <row r="218" spans="1:67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8"/>
      <c r="AX218" s="8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</row>
    <row r="219" spans="1:67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8"/>
      <c r="AX219" s="8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</row>
    <row r="220" spans="1:67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8"/>
      <c r="AX220" s="8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</row>
    <row r="221" spans="1:67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8"/>
      <c r="AX221" s="8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</row>
    <row r="222" spans="1:67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8"/>
      <c r="AX222" s="8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</row>
    <row r="223" spans="1:67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8"/>
      <c r="AX223" s="8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</row>
    <row r="224" spans="1:67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8"/>
      <c r="AX224" s="8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</row>
    <row r="225" spans="1:67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8"/>
      <c r="AX225" s="8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</row>
    <row r="226" spans="1:67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8"/>
      <c r="AX226" s="8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</row>
    <row r="227" spans="1:67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8"/>
      <c r="AX227" s="8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</row>
    <row r="228" spans="1:67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8"/>
      <c r="AX228" s="8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</row>
    <row r="229" spans="1:67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8"/>
      <c r="AX229" s="8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</row>
    <row r="230" spans="1:67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8"/>
      <c r="AX230" s="8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</row>
    <row r="231" spans="1:67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8"/>
      <c r="AX231" s="8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</row>
    <row r="232" spans="1:67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8"/>
      <c r="AX232" s="8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</row>
    <row r="233" spans="1:67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8"/>
      <c r="AX233" s="8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</row>
    <row r="234" spans="1:67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8"/>
      <c r="AX234" s="8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</row>
    <row r="235" spans="1:67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8"/>
      <c r="AX235" s="8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</row>
    <row r="236" spans="1:67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8"/>
      <c r="AX236" s="8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</row>
    <row r="237" spans="1:67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8"/>
      <c r="AX237" s="8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</row>
    <row r="238" spans="1:67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8"/>
      <c r="AX238" s="8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</row>
    <row r="239" spans="1:67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8"/>
      <c r="AX239" s="8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</row>
    <row r="240" spans="1:67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8"/>
      <c r="AX240" s="8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</row>
    <row r="241" spans="1:67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8"/>
      <c r="AX241" s="8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</row>
    <row r="242" spans="1:67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8"/>
      <c r="AX242" s="8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</row>
    <row r="243" spans="1:67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8"/>
      <c r="AX243" s="8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</row>
    <row r="244" spans="1:67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8"/>
      <c r="AX244" s="8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</row>
    <row r="245" spans="1:67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8"/>
      <c r="AX245" s="8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</row>
    <row r="246" spans="1:67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8"/>
      <c r="AX246" s="8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</row>
    <row r="247" spans="1:67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8"/>
      <c r="AX247" s="8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</row>
    <row r="248" spans="1:67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8"/>
      <c r="AX248" s="8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</row>
    <row r="249" spans="1:67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8"/>
      <c r="AX249" s="8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</row>
    <row r="250" spans="1:67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8"/>
      <c r="AX250" s="8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</row>
    <row r="251" spans="1:67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8"/>
      <c r="AX251" s="8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</row>
    <row r="252" spans="1:67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8"/>
      <c r="AX252" s="8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</row>
    <row r="253" spans="1:67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8"/>
      <c r="AX253" s="8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</row>
    <row r="254" spans="1:67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8"/>
      <c r="AX254" s="8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</row>
    <row r="255" spans="1:67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8"/>
      <c r="AX255" s="8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</row>
    <row r="256" spans="1:67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8"/>
      <c r="AX256" s="8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</row>
    <row r="257" spans="1:67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8"/>
      <c r="AX257" s="8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</row>
    <row r="258" spans="1:67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8"/>
      <c r="AX258" s="8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</row>
    <row r="259" spans="1:67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8"/>
      <c r="AX259" s="8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</row>
    <row r="260" spans="1:67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8"/>
      <c r="AX260" s="8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</row>
    <row r="261" spans="1:67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8"/>
      <c r="AX261" s="8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</row>
    <row r="262" spans="1:67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8"/>
      <c r="AX262" s="8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</row>
    <row r="263" spans="1:67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8"/>
      <c r="AX263" s="8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</row>
    <row r="264" spans="1:67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8"/>
      <c r="AX264" s="8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</row>
    <row r="265" spans="1:67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8"/>
      <c r="AX265" s="8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</row>
    <row r="266" spans="1:67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8"/>
      <c r="AX266" s="8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</row>
    <row r="267" spans="1:67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8"/>
      <c r="AX267" s="8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</row>
    <row r="268" spans="1:67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8"/>
      <c r="AX268" s="8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</row>
    <row r="269" spans="1:67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8"/>
      <c r="AX269" s="8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</row>
    <row r="270" spans="1:67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8"/>
      <c r="AX270" s="8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</row>
    <row r="271" spans="1:67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8"/>
      <c r="AX271" s="8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</row>
    <row r="272" spans="1:67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8"/>
      <c r="AX272" s="8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</row>
    <row r="273" spans="1:67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8"/>
      <c r="AX273" s="8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</row>
    <row r="274" spans="1:67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8"/>
      <c r="AX274" s="8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</row>
    <row r="275" spans="1:67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8"/>
      <c r="AX275" s="8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</row>
    <row r="276" spans="1:67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8"/>
      <c r="AX276" s="8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</row>
    <row r="277" spans="1:67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8"/>
      <c r="AX277" s="8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</row>
    <row r="278" spans="1:67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8"/>
      <c r="AX278" s="8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</row>
    <row r="279" spans="1:67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8"/>
      <c r="AX279" s="8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</row>
    <row r="280" spans="1:67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8"/>
      <c r="AX280" s="8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</row>
    <row r="281" spans="1:67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8"/>
      <c r="AX281" s="8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</row>
    <row r="282" spans="1:67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8"/>
      <c r="AX282" s="8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</row>
    <row r="283" spans="1:67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8"/>
      <c r="AX283" s="8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</row>
    <row r="284" spans="1:67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8"/>
      <c r="AX284" s="8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</row>
    <row r="285" spans="1:67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8"/>
      <c r="AX285" s="8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</row>
    <row r="286" spans="1:67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8"/>
      <c r="AX286" s="8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</row>
    <row r="287" spans="1:67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8"/>
      <c r="AX287" s="8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</row>
    <row r="288" spans="1:67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8"/>
      <c r="AX288" s="8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</row>
    <row r="289" spans="1:67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8"/>
      <c r="AX289" s="8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</row>
    <row r="290" spans="1:67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8"/>
      <c r="AX290" s="8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</row>
    <row r="291" spans="1:67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8"/>
      <c r="AX291" s="8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</row>
    <row r="292" spans="1:67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8"/>
      <c r="AX292" s="8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</row>
    <row r="293" spans="1:67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8"/>
      <c r="AX293" s="8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</row>
    <row r="294" spans="1:67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8"/>
      <c r="AX294" s="8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</row>
    <row r="295" spans="1:67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8"/>
      <c r="AX295" s="8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coleman</dc:creator>
  <cp:lastModifiedBy>tim coleman</cp:lastModifiedBy>
  <dcterms:created xsi:type="dcterms:W3CDTF">2021-12-11T16:59:02Z</dcterms:created>
  <dcterms:modified xsi:type="dcterms:W3CDTF">2022-01-03T16:37:39Z</dcterms:modified>
</cp:coreProperties>
</file>