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B13A239E-6770-954B-9200-B39AEC1809EC}" xr6:coauthVersionLast="45" xr6:coauthVersionMax="45" xr10:uidLastSave="{00000000-0000-0000-0000-000000000000}"/>
  <bookViews>
    <workbookView xWindow="1720" yWindow="4500" windowWidth="36260" windowHeight="17500" activeTab="4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2" l="1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86" i="9"/>
  <c r="D86" i="9"/>
  <c r="D85" i="9"/>
  <c r="N49" i="13"/>
  <c r="M45" i="13"/>
  <c r="N45" i="13" s="1"/>
  <c r="E44" i="13"/>
  <c r="O47" i="10"/>
  <c r="N39" i="10"/>
  <c r="O39" i="10" s="1"/>
  <c r="O38" i="10"/>
  <c r="N38" i="10"/>
  <c r="N37" i="10"/>
  <c r="O37" i="10" s="1"/>
  <c r="E38" i="10"/>
  <c r="B33" i="8"/>
  <c r="B34" i="8"/>
  <c r="B3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32" i="8"/>
  <c r="B63" i="7"/>
  <c r="B64" i="7" s="1"/>
  <c r="C62" i="7"/>
  <c r="B62" i="7"/>
  <c r="L44" i="12"/>
  <c r="C63" i="7"/>
  <c r="D45" i="12"/>
  <c r="C65" i="4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51" i="4"/>
  <c r="C52" i="4"/>
  <c r="C53" i="4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C50" i="4"/>
  <c r="G2" i="1"/>
  <c r="H2" i="1" s="1"/>
  <c r="E2" i="1"/>
  <c r="F2" i="1" s="1"/>
  <c r="C64" i="7" l="1"/>
  <c r="B65" i="7"/>
  <c r="E37" i="10"/>
  <c r="D85" i="2"/>
  <c r="D84" i="2"/>
  <c r="D83" i="2"/>
  <c r="M44" i="13"/>
  <c r="N44" i="13" s="1"/>
  <c r="E43" i="13"/>
  <c r="E84" i="9"/>
  <c r="D44" i="12"/>
  <c r="G3" i="1"/>
  <c r="H3" i="1" s="1"/>
  <c r="E3" i="1"/>
  <c r="F3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4" i="1"/>
  <c r="H4" i="1" s="1"/>
  <c r="E4" i="1"/>
  <c r="F4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5" i="1"/>
  <c r="H5" i="1" s="1"/>
  <c r="E5" i="1"/>
  <c r="F5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6" i="1"/>
  <c r="H6" i="1" s="1"/>
  <c r="E6" i="1"/>
  <c r="F6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F26" i="10"/>
  <c r="N34" i="10"/>
  <c r="O34" i="10" s="1"/>
  <c r="M40" i="13"/>
  <c r="N40" i="13" s="1"/>
  <c r="E33" i="10"/>
  <c r="C39" i="14"/>
  <c r="D81" i="9"/>
  <c r="E39" i="13"/>
  <c r="D40" i="12"/>
  <c r="G7" i="1"/>
  <c r="H7" i="1" s="1"/>
  <c r="E7" i="1"/>
  <c r="F7" i="1" s="1"/>
  <c r="C33" i="11"/>
  <c r="C77" i="5"/>
  <c r="N33" i="10"/>
  <c r="O33" i="10" s="1"/>
  <c r="E32" i="10"/>
  <c r="C38" i="14"/>
  <c r="D80" i="9"/>
  <c r="M39" i="13"/>
  <c r="N39" i="13" s="1"/>
  <c r="E38" i="13"/>
  <c r="D39" i="12"/>
  <c r="G8" i="1"/>
  <c r="H8" i="1" s="1"/>
  <c r="E8" i="1"/>
  <c r="F8" i="1" s="1"/>
  <c r="C32" i="11"/>
  <c r="N32" i="10"/>
  <c r="O32" i="10" s="1"/>
  <c r="C76" i="5"/>
  <c r="E31" i="10"/>
  <c r="C37" i="14"/>
  <c r="M38" i="13"/>
  <c r="N38" i="13" s="1"/>
  <c r="E37" i="13"/>
  <c r="D79" i="9"/>
  <c r="D38" i="12"/>
  <c r="G9" i="1"/>
  <c r="H9" i="1" s="1"/>
  <c r="E9" i="1"/>
  <c r="F9" i="1" s="1"/>
  <c r="E78" i="9"/>
  <c r="S33" i="9"/>
  <c r="C75" i="5"/>
  <c r="R54" i="9"/>
  <c r="D78" i="9"/>
  <c r="E53" i="10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0" i="1"/>
  <c r="H10" i="1" s="1"/>
  <c r="E10" i="1"/>
  <c r="F10" i="1" s="1"/>
  <c r="C29" i="11"/>
  <c r="E52" i="10"/>
  <c r="E51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1" i="1"/>
  <c r="H11" i="1" s="1"/>
  <c r="E11" i="1"/>
  <c r="F11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2" i="1"/>
  <c r="H12" i="1" s="1"/>
  <c r="E12" i="1"/>
  <c r="F12" i="1" s="1"/>
  <c r="D75" i="9"/>
  <c r="E75" i="9"/>
  <c r="M35" i="13"/>
  <c r="D75" i="2"/>
  <c r="D34" i="12"/>
  <c r="C27" i="11"/>
  <c r="N28" i="10"/>
  <c r="E27" i="10"/>
  <c r="M34" i="13"/>
  <c r="C33" i="14"/>
  <c r="E33" i="13"/>
  <c r="G13" i="1"/>
  <c r="H13" i="1" s="1"/>
  <c r="E13" i="1"/>
  <c r="F13" i="1" s="1"/>
  <c r="C65" i="7" l="1"/>
  <c r="B66" i="7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4" i="1"/>
  <c r="G14" i="1"/>
  <c r="E14" i="1"/>
  <c r="F14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39" i="11"/>
  <c r="C70" i="5"/>
  <c r="C25" i="11"/>
  <c r="E25" i="10"/>
  <c r="G15" i="1"/>
  <c r="H15" i="1" s="1"/>
  <c r="E15" i="1"/>
  <c r="F15" i="1" s="1"/>
  <c r="E50" i="10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6" i="1"/>
  <c r="H16" i="1" s="1"/>
  <c r="E16" i="1"/>
  <c r="F16" i="1" s="1"/>
  <c r="C68" i="5"/>
  <c r="E49" i="10"/>
  <c r="E48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47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7" i="1"/>
  <c r="H17" i="1" s="1"/>
  <c r="E17" i="1"/>
  <c r="F17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8" i="1"/>
  <c r="H18" i="1" s="1"/>
  <c r="E18" i="1"/>
  <c r="F18" i="1" s="1"/>
  <c r="G19" i="1"/>
  <c r="H19" i="1" s="1"/>
  <c r="E19" i="1"/>
  <c r="F19" i="1" s="1"/>
  <c r="G20" i="1"/>
  <c r="H20" i="1" s="1"/>
  <c r="E20" i="1"/>
  <c r="F20" i="1" s="1"/>
  <c r="D67" i="9"/>
  <c r="E67" i="9" s="1"/>
  <c r="D68" i="9"/>
  <c r="D69" i="9" s="1"/>
  <c r="D70" i="9" s="1"/>
  <c r="D71" i="9" s="1"/>
  <c r="D72" i="9" s="1"/>
  <c r="D74" i="9" s="1"/>
  <c r="D66" i="2"/>
  <c r="B31" i="4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D65" i="2"/>
  <c r="C63" i="5"/>
  <c r="C62" i="5"/>
  <c r="C61" i="5"/>
  <c r="D64" i="2"/>
  <c r="D63" i="2"/>
  <c r="G24" i="1"/>
  <c r="H24" i="1" s="1"/>
  <c r="E24" i="1"/>
  <c r="F24" i="1" s="1"/>
  <c r="D62" i="2"/>
  <c r="G25" i="1"/>
  <c r="H25" i="1" s="1"/>
  <c r="E25" i="1"/>
  <c r="F25" i="1" s="1"/>
  <c r="C60" i="5"/>
  <c r="C57" i="5"/>
  <c r="C59" i="5"/>
  <c r="C58" i="5"/>
  <c r="G26" i="1"/>
  <c r="H26" i="1" s="1"/>
  <c r="E26" i="1"/>
  <c r="F26" i="1" s="1"/>
  <c r="C36" i="7"/>
  <c r="D61" i="2"/>
  <c r="G27" i="1"/>
  <c r="H27" i="1" s="1"/>
  <c r="F27" i="1"/>
  <c r="E27" i="1"/>
  <c r="D59" i="2"/>
  <c r="G28" i="1"/>
  <c r="H28" i="1" s="1"/>
  <c r="E28" i="1"/>
  <c r="F28" i="1" s="1"/>
  <c r="B67" i="7" l="1"/>
  <c r="C66" i="7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9" i="1"/>
  <c r="H29" i="1" s="1"/>
  <c r="E29" i="1"/>
  <c r="F29" i="1" s="1"/>
  <c r="R13" i="5"/>
  <c r="D58" i="2"/>
  <c r="C67" i="7" l="1"/>
  <c r="B68" i="7"/>
  <c r="C65" i="5"/>
  <c r="C66" i="5" s="1"/>
  <c r="G30" i="1"/>
  <c r="H30" i="1" s="1"/>
  <c r="E30" i="1"/>
  <c r="F30" i="1" s="1"/>
  <c r="Q13" i="5"/>
  <c r="D57" i="2"/>
  <c r="D56" i="2"/>
  <c r="D55" i="2"/>
  <c r="D54" i="2"/>
  <c r="D53" i="2"/>
  <c r="D60" i="2"/>
  <c r="C68" i="7" l="1"/>
  <c r="B69" i="7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9" i="7" l="1"/>
  <c r="B70" i="7"/>
  <c r="R55" i="9"/>
  <c r="G31" i="1"/>
  <c r="H31" i="1" s="1"/>
  <c r="E31" i="1"/>
  <c r="F31" i="1" s="1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E38" i="1"/>
  <c r="F38" i="1"/>
  <c r="G38" i="1"/>
  <c r="H38" i="1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G42" i="1"/>
  <c r="H42" i="1" s="1"/>
  <c r="E42" i="1"/>
  <c r="F42" i="1" s="1"/>
  <c r="B71" i="7" l="1"/>
  <c r="C70" i="7"/>
  <c r="G43" i="1"/>
  <c r="H43" i="1" s="1"/>
  <c r="E43" i="1"/>
  <c r="F43" i="1" s="1"/>
  <c r="E66" i="1"/>
  <c r="F66" i="1" s="1"/>
  <c r="G66" i="1"/>
  <c r="H66" i="1" s="1"/>
  <c r="G67" i="1"/>
  <c r="H67" i="1" s="1"/>
  <c r="E67" i="1"/>
  <c r="F67" i="1" s="1"/>
  <c r="G69" i="1"/>
  <c r="H69" i="1" s="1"/>
  <c r="E69" i="1"/>
  <c r="F69" i="1" s="1"/>
  <c r="G70" i="1"/>
  <c r="H70" i="1" s="1"/>
  <c r="E70" i="1"/>
  <c r="F70" i="1" s="1"/>
  <c r="G74" i="1"/>
  <c r="H74" i="1" s="1"/>
  <c r="E74" i="1"/>
  <c r="F74" i="1" s="1"/>
  <c r="E78" i="1"/>
  <c r="F78" i="1"/>
  <c r="G78" i="1"/>
  <c r="H78" i="1" s="1"/>
  <c r="E80" i="1"/>
  <c r="F80" i="1" s="1"/>
  <c r="G80" i="1"/>
  <c r="H80" i="1" s="1"/>
  <c r="G81" i="1"/>
  <c r="H81" i="1" s="1"/>
  <c r="E81" i="1"/>
  <c r="F81" i="1" s="1"/>
  <c r="G85" i="1"/>
  <c r="H85" i="1" s="1"/>
  <c r="E85" i="1"/>
  <c r="F85" i="1" s="1"/>
  <c r="G44" i="1"/>
  <c r="H44" i="1" s="1"/>
  <c r="G45" i="1"/>
  <c r="H45" i="1" s="1"/>
  <c r="F79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8" i="1"/>
  <c r="F68" i="1" s="1"/>
  <c r="E71" i="1"/>
  <c r="F71" i="1" s="1"/>
  <c r="E72" i="1"/>
  <c r="F72" i="1" s="1"/>
  <c r="E73" i="1"/>
  <c r="F73" i="1" s="1"/>
  <c r="E75" i="1"/>
  <c r="F75" i="1" s="1"/>
  <c r="E76" i="1"/>
  <c r="F76" i="1" s="1"/>
  <c r="E77" i="1"/>
  <c r="F77" i="1" s="1"/>
  <c r="E79" i="1"/>
  <c r="E82" i="1"/>
  <c r="F82" i="1" s="1"/>
  <c r="E83" i="1"/>
  <c r="F83" i="1" s="1"/>
  <c r="E84" i="1"/>
  <c r="F84" i="1" s="1"/>
  <c r="G48" i="1"/>
  <c r="H48" i="1" s="1"/>
  <c r="G58" i="1"/>
  <c r="H58" i="1" s="1"/>
  <c r="G61" i="1"/>
  <c r="H61" i="1" s="1"/>
  <c r="G76" i="1"/>
  <c r="H76" i="1" s="1"/>
  <c r="E44" i="1"/>
  <c r="F44" i="1" s="1"/>
  <c r="G46" i="1"/>
  <c r="H46" i="1" s="1"/>
  <c r="G47" i="1"/>
  <c r="H47" i="1" s="1"/>
  <c r="G49" i="1"/>
  <c r="H49" i="1" s="1"/>
  <c r="G50" i="1"/>
  <c r="H50" i="1" s="1"/>
  <c r="G75" i="1"/>
  <c r="H75" i="1" s="1"/>
  <c r="G77" i="1"/>
  <c r="H77" i="1" s="1"/>
  <c r="G79" i="1"/>
  <c r="H79" i="1" s="1"/>
  <c r="G82" i="1"/>
  <c r="H82" i="1" s="1"/>
  <c r="G83" i="1"/>
  <c r="H83" i="1" s="1"/>
  <c r="G84" i="1"/>
  <c r="H84" i="1" s="1"/>
  <c r="G73" i="1"/>
  <c r="H73" i="1" s="1"/>
  <c r="G72" i="1"/>
  <c r="H72" i="1" s="1"/>
  <c r="G71" i="1"/>
  <c r="H71" i="1" s="1"/>
  <c r="G68" i="1"/>
  <c r="H68" i="1" s="1"/>
  <c r="G53" i="1"/>
  <c r="H53" i="1" s="1"/>
  <c r="G54" i="1"/>
  <c r="H54" i="1" s="1"/>
  <c r="G55" i="1"/>
  <c r="H55" i="1" s="1"/>
  <c r="G56" i="1"/>
  <c r="H56" i="1" s="1"/>
  <c r="G57" i="1"/>
  <c r="H57" i="1" s="1"/>
  <c r="G59" i="1"/>
  <c r="H59" i="1" s="1"/>
  <c r="G60" i="1"/>
  <c r="H60" i="1" s="1"/>
  <c r="G62" i="1"/>
  <c r="H62" i="1" s="1"/>
  <c r="G63" i="1"/>
  <c r="H63" i="1" s="1"/>
  <c r="G64" i="1"/>
  <c r="H64" i="1" s="1"/>
  <c r="G65" i="1"/>
  <c r="H65" i="1" s="1"/>
  <c r="G52" i="1"/>
  <c r="H52" i="1" s="1"/>
  <c r="G51" i="1"/>
  <c r="H51" i="1" s="1"/>
  <c r="C71" i="7" l="1"/>
  <c r="B72" i="7"/>
  <c r="R56" i="9"/>
  <c r="E80" i="9"/>
  <c r="D67" i="2"/>
  <c r="C72" i="7" l="1"/>
  <c r="B73" i="7"/>
  <c r="E81" i="9"/>
  <c r="D68" i="2"/>
  <c r="C73" i="7" l="1"/>
  <c r="B74" i="7"/>
  <c r="R57" i="9"/>
  <c r="C72" i="5"/>
  <c r="D69" i="2"/>
  <c r="B75" i="7" l="1"/>
  <c r="C74" i="7"/>
  <c r="D70" i="2"/>
  <c r="C75" i="7" l="1"/>
  <c r="B76" i="7"/>
  <c r="C74" i="5"/>
  <c r="D71" i="2"/>
  <c r="C76" i="7" l="1"/>
  <c r="B77" i="7"/>
  <c r="D72" i="2"/>
  <c r="C77" i="7" l="1"/>
  <c r="B78" i="7"/>
  <c r="R62" i="9"/>
  <c r="B79" i="7" l="1"/>
  <c r="C78" i="7"/>
  <c r="C79" i="7" l="1"/>
  <c r="B80" i="7"/>
  <c r="B86" i="9"/>
  <c r="D87" i="9" s="1"/>
  <c r="C80" i="7" l="1"/>
  <c r="B81" i="7"/>
  <c r="B87" i="9"/>
  <c r="D88" i="9" s="1"/>
  <c r="C81" i="7" l="1"/>
  <c r="B82" i="7"/>
  <c r="B88" i="9"/>
  <c r="D89" i="9" s="1"/>
  <c r="B83" i="7" l="1"/>
  <c r="C83" i="7" s="1"/>
  <c r="C82" i="7"/>
  <c r="B89" i="9" l="1"/>
  <c r="D80" i="2"/>
  <c r="D90" i="9" l="1"/>
  <c r="B90" i="9" s="1"/>
  <c r="D91" i="9" s="1"/>
  <c r="B91" i="9"/>
  <c r="D92" i="9" s="1"/>
  <c r="C83" i="5"/>
  <c r="B92" i="9" l="1"/>
  <c r="D93" i="9" s="1"/>
  <c r="C84" i="5"/>
  <c r="B93" i="9" l="1"/>
  <c r="D94" i="9" s="1"/>
  <c r="B84" i="5"/>
  <c r="C85" i="5" s="1"/>
  <c r="B94" i="9" l="1"/>
  <c r="D95" i="9" s="1"/>
  <c r="B85" i="5"/>
  <c r="C86" i="5" s="1"/>
  <c r="B95" i="9" l="1"/>
  <c r="D96" i="9" s="1"/>
  <c r="B86" i="5"/>
  <c r="C87" i="5" s="1"/>
  <c r="B96" i="9" l="1"/>
  <c r="B87" i="5"/>
  <c r="C88" i="5" s="1"/>
  <c r="D97" i="9" l="1"/>
  <c r="B97" i="9"/>
  <c r="B88" i="5"/>
  <c r="C89" i="5" s="1"/>
  <c r="D98" i="9" l="1"/>
  <c r="B98" i="9"/>
  <c r="B89" i="5"/>
  <c r="C90" i="5" s="1"/>
  <c r="D87" i="2"/>
  <c r="D99" i="9" l="1"/>
  <c r="B99" i="9"/>
  <c r="B90" i="5"/>
  <c r="C91" i="5" s="1"/>
  <c r="B87" i="2"/>
  <c r="D88" i="2" s="1"/>
  <c r="D100" i="9" l="1"/>
  <c r="B100" i="9"/>
  <c r="B91" i="5"/>
  <c r="C92" i="5" s="1"/>
  <c r="B88" i="2"/>
  <c r="D89" i="2" s="1"/>
  <c r="D101" i="9" l="1"/>
  <c r="B101" i="9"/>
  <c r="D102" i="9" s="1"/>
  <c r="B92" i="5"/>
  <c r="C93" i="5" s="1"/>
  <c r="B89" i="2"/>
  <c r="D90" i="2" s="1"/>
  <c r="B102" i="9" l="1"/>
  <c r="B93" i="5"/>
  <c r="C94" i="5" s="1"/>
  <c r="B90" i="2"/>
  <c r="D91" i="2" s="1"/>
  <c r="D103" i="9" l="1"/>
  <c r="B103" i="9"/>
  <c r="B94" i="5"/>
  <c r="C95" i="5" s="1"/>
  <c r="B91" i="2"/>
  <c r="D92" i="2" s="1"/>
  <c r="D104" i="9" l="1"/>
  <c r="B95" i="5"/>
  <c r="C96" i="5" s="1"/>
  <c r="B92" i="2"/>
  <c r="D93" i="2" s="1"/>
  <c r="B104" i="9" l="1"/>
  <c r="D105" i="9" s="1"/>
  <c r="B105" i="9"/>
  <c r="D106" i="9" s="1"/>
  <c r="B96" i="5"/>
  <c r="C97" i="5" s="1"/>
  <c r="B93" i="2"/>
  <c r="D94" i="2" s="1"/>
  <c r="B106" i="9" l="1"/>
  <c r="D107" i="9" s="1"/>
  <c r="B97" i="5"/>
  <c r="C98" i="5" s="1"/>
  <c r="B94" i="2"/>
  <c r="D95" i="2" s="1"/>
  <c r="B107" i="9" l="1"/>
  <c r="D108" i="9" s="1"/>
  <c r="B98" i="5"/>
  <c r="C99" i="5" s="1"/>
  <c r="B95" i="2"/>
  <c r="D96" i="2" s="1"/>
  <c r="B108" i="9" l="1"/>
  <c r="B99" i="5"/>
  <c r="C100" i="5" s="1"/>
  <c r="B96" i="2"/>
  <c r="D97" i="2" s="1"/>
  <c r="D109" i="9" l="1"/>
  <c r="B109" i="9"/>
  <c r="B100" i="5"/>
  <c r="C101" i="5" s="1"/>
  <c r="B97" i="2"/>
  <c r="D98" i="2" s="1"/>
  <c r="D110" i="9" l="1"/>
  <c r="B110" i="9"/>
  <c r="D111" i="9" s="1"/>
  <c r="B101" i="5"/>
  <c r="C102" i="5" s="1"/>
  <c r="B98" i="2"/>
  <c r="D99" i="2" s="1"/>
  <c r="B111" i="9" l="1"/>
  <c r="D112" i="9" s="1"/>
  <c r="B102" i="5"/>
  <c r="C103" i="5" s="1"/>
  <c r="B99" i="2"/>
  <c r="D100" i="2" s="1"/>
  <c r="B112" i="9" l="1"/>
  <c r="D113" i="9" s="1"/>
  <c r="B103" i="5"/>
  <c r="C104" i="5" s="1"/>
  <c r="B100" i="2"/>
  <c r="D101" i="2" s="1"/>
  <c r="B113" i="9" l="1"/>
  <c r="D114" i="9" s="1"/>
  <c r="B104" i="5"/>
  <c r="C105" i="5" s="1"/>
  <c r="B101" i="2"/>
  <c r="D102" i="2" s="1"/>
  <c r="B105" i="5" l="1"/>
  <c r="C106" i="5" s="1"/>
  <c r="B102" i="2"/>
  <c r="D103" i="2" s="1"/>
  <c r="B114" i="9" l="1"/>
  <c r="D115" i="9" s="1"/>
  <c r="B106" i="5"/>
  <c r="C107" i="5" s="1"/>
  <c r="B103" i="2"/>
  <c r="D104" i="2" s="1"/>
  <c r="B115" i="9" l="1"/>
  <c r="D116" i="9" s="1"/>
  <c r="B107" i="5"/>
  <c r="C108" i="5" s="1"/>
  <c r="B104" i="2"/>
  <c r="D105" i="2" s="1"/>
  <c r="B116" i="9" l="1"/>
  <c r="D117" i="9" s="1"/>
  <c r="B108" i="5"/>
  <c r="C109" i="5" s="1"/>
  <c r="B105" i="2"/>
  <c r="D106" i="2" s="1"/>
  <c r="B117" i="9" l="1"/>
  <c r="D118" i="9" s="1"/>
  <c r="B109" i="5"/>
  <c r="C110" i="5" s="1"/>
  <c r="B106" i="2"/>
  <c r="D107" i="2" s="1"/>
  <c r="B118" i="9" l="1"/>
  <c r="D119" i="9" s="1"/>
  <c r="B110" i="5"/>
  <c r="C111" i="5" s="1"/>
  <c r="B107" i="2"/>
  <c r="D108" i="2" s="1"/>
  <c r="B119" i="9" l="1"/>
  <c r="D120" i="9" s="1"/>
  <c r="B111" i="5"/>
  <c r="C112" i="5" s="1"/>
  <c r="B108" i="2"/>
  <c r="D109" i="2" s="1"/>
  <c r="B120" i="9" l="1"/>
  <c r="D121" i="9" s="1"/>
  <c r="B112" i="5"/>
  <c r="C113" i="5" s="1"/>
  <c r="B109" i="2"/>
  <c r="D110" i="2" s="1"/>
  <c r="B121" i="9" l="1"/>
  <c r="D122" i="9" s="1"/>
  <c r="B113" i="5"/>
  <c r="C114" i="5" s="1"/>
  <c r="B110" i="2"/>
  <c r="D111" i="2" s="1"/>
  <c r="B122" i="9" l="1"/>
  <c r="D123" i="9" s="1"/>
  <c r="B114" i="5"/>
  <c r="C115" i="5" s="1"/>
  <c r="B111" i="2"/>
  <c r="D112" i="2" s="1"/>
  <c r="B123" i="9" l="1"/>
  <c r="D124" i="9" s="1"/>
  <c r="B115" i="5"/>
  <c r="C116" i="5" s="1"/>
  <c r="B112" i="2"/>
  <c r="D113" i="2" s="1"/>
  <c r="B124" i="9" l="1"/>
  <c r="D125" i="9" s="1"/>
  <c r="B116" i="5"/>
  <c r="C117" i="5" s="1"/>
  <c r="B113" i="2"/>
  <c r="D114" i="2" s="1"/>
  <c r="B125" i="9" l="1"/>
  <c r="D126" i="9" s="1"/>
  <c r="B117" i="5"/>
  <c r="C118" i="5" s="1"/>
  <c r="B114" i="2"/>
  <c r="D115" i="2" s="1"/>
  <c r="B126" i="9" l="1"/>
  <c r="D127" i="9" s="1"/>
  <c r="B118" i="5"/>
  <c r="C119" i="5" s="1"/>
  <c r="B115" i="2"/>
  <c r="D116" i="2" s="1"/>
  <c r="B127" i="9" l="1"/>
  <c r="D128" i="9" s="1"/>
  <c r="B119" i="5"/>
  <c r="C120" i="5" s="1"/>
  <c r="B116" i="2"/>
  <c r="D117" i="2" s="1"/>
  <c r="B128" i="9" l="1"/>
  <c r="D129" i="9" s="1"/>
  <c r="B120" i="5"/>
  <c r="C121" i="5" s="1"/>
  <c r="B117" i="2"/>
  <c r="D118" i="2" s="1"/>
  <c r="B129" i="9" l="1"/>
  <c r="D130" i="9" s="1"/>
  <c r="B121" i="5"/>
  <c r="C122" i="5" s="1"/>
  <c r="B118" i="2"/>
  <c r="D119" i="2" s="1"/>
  <c r="B130" i="9" l="1"/>
  <c r="D131" i="9" s="1"/>
  <c r="B122" i="5"/>
  <c r="C123" i="5" s="1"/>
  <c r="B119" i="2"/>
  <c r="D120" i="2" s="1"/>
  <c r="B131" i="9" l="1"/>
  <c r="D132" i="9" s="1"/>
  <c r="B123" i="5"/>
  <c r="C124" i="5" s="1"/>
  <c r="B120" i="2"/>
  <c r="D121" i="2" s="1"/>
  <c r="B132" i="9" l="1"/>
  <c r="D133" i="9" s="1"/>
  <c r="B124" i="5"/>
  <c r="C125" i="5" s="1"/>
  <c r="B121" i="2"/>
  <c r="D122" i="2" s="1"/>
  <c r="B133" i="9" l="1"/>
  <c r="B125" i="5"/>
  <c r="C126" i="5" s="1"/>
  <c r="B122" i="2"/>
  <c r="D123" i="2" s="1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<sst xmlns="http://schemas.openxmlformats.org/spreadsheetml/2006/main" count="596" uniqueCount="99">
  <si>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</si>
  <si>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</si>
  <si>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</si>
  <si>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</si>
  <si>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</si>
  <si>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</si>
  <si>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</si>
  <si>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</si>
  <si>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</si>
  <si>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</si>
  <si>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</si>
  <si>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</si>
  <si>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</si>
  <si>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</si>
  <si>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</si>
  <si>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</si>
  <si>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</si>
  <si>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</si>
  <si>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</si>
  <si>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</si>
  <si>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</si>
  <si>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</si>
  <si>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</si>
  <si>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</si>
  <si>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</si>
  <si>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</si>
  <si>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</si>
  <si>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</si>
  <si>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</si>
  <si>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</si>
  <si>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</si>
  <si>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</si>
  <si>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</si>
  <si>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</si>
  <si>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</si>
  <si>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</si>
  <si>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</si>
  <si>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</si>
  <si>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</si>
  <si>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</si>
  <si>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</si>
  <si>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</si>
  <si>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</si>
  <si>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</si>
  <si>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</si>
  <si>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</si>
  <si>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</si>
  <si>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</si>
  <si>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</si>
  <si>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</si>
  <si>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</si>
  <si>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</si>
  <si>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</si>
  <si>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</si>
  <si>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</si>
  <si>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</si>
  <si>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</si>
  <si>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</si>
  <si>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</si>
  <si>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</si>
  <si>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</si>
  <si>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</si>
  <si>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</si>
  <si>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</si>
  <si>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</si>
  <si>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</si>
  <si>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</si>
  <si>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</si>
  <si>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</si>
  <si>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</si>
  <si>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</si>
  <si>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</si>
  <si>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</si>
  <si>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</si>
  <si>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</si>
  <si>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</si>
  <si>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</si>
  <si>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</si>
  <si>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</si>
  <si>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</si>
  <si>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</si>
  <si>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</si>
  <si>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</si>
  <si>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</si>
  <si>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</si>
  <si>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</si>
  <si>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</si>
  <si>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</si>
  <si>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</si>
  <si>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</si>
  <si>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</si>
  <si>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</si>
  <si>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</si>
  <si>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</si>
  <si>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</si>
  <si>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</si>
  <si>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</si>
  <si>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20204-04-11</t>
  </si>
  <si>
    <t>2020-04-014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</si>
</sst>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World!$A$4:$A$85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World!$B$4:$B$85</c:f>
              <c:numCache>
                <c:formatCode>_(* #,##0_);_(* \(#,##0\);_(* "-"??_);_(@_)</c:formatCode>
                <c:ptCount val="82"/>
                <c:pt idx="0">
                  <c:v>1846680</c:v>
                </c:pt>
                <c:pt idx="1">
                  <c:v>1771514</c:v>
                </c:pt>
                <c:pt idx="2">
                  <c:v>1691719</c:v>
                </c:pt>
                <c:pt idx="3">
                  <c:v>1595350</c:v>
                </c:pt>
                <c:pt idx="4">
                  <c:v>1511104</c:v>
                </c:pt>
                <c:pt idx="5">
                  <c:v>1426096</c:v>
                </c:pt>
                <c:pt idx="6">
                  <c:v>1345048</c:v>
                </c:pt>
                <c:pt idx="7">
                  <c:v>1272115</c:v>
                </c:pt>
                <c:pt idx="8">
                  <c:v>1197405</c:v>
                </c:pt>
                <c:pt idx="9">
                  <c:v>1095917</c:v>
                </c:pt>
                <c:pt idx="10">
                  <c:v>1013157</c:v>
                </c:pt>
                <c:pt idx="11">
                  <c:v>932605</c:v>
                </c:pt>
                <c:pt idx="12">
                  <c:v>857487</c:v>
                </c:pt>
                <c:pt idx="13">
                  <c:v>782365</c:v>
                </c:pt>
                <c:pt idx="14">
                  <c:v>720117</c:v>
                </c:pt>
                <c:pt idx="15">
                  <c:v>660706</c:v>
                </c:pt>
                <c:pt idx="16">
                  <c:v>593291</c:v>
                </c:pt>
                <c:pt idx="17">
                  <c:v>529591</c:v>
                </c:pt>
                <c:pt idx="18">
                  <c:v>467594</c:v>
                </c:pt>
                <c:pt idx="19">
                  <c:v>417966</c:v>
                </c:pt>
                <c:pt idx="20">
                  <c:v>336004</c:v>
                </c:pt>
                <c:pt idx="21">
                  <c:v>335957</c:v>
                </c:pt>
                <c:pt idx="22">
                  <c:v>304528</c:v>
                </c:pt>
                <c:pt idx="23">
                  <c:v>272167</c:v>
                </c:pt>
                <c:pt idx="24">
                  <c:v>242713</c:v>
                </c:pt>
                <c:pt idx="25">
                  <c:v>214915</c:v>
                </c:pt>
                <c:pt idx="26">
                  <c:v>197168</c:v>
                </c:pt>
                <c:pt idx="27">
                  <c:v>181546</c:v>
                </c:pt>
                <c:pt idx="28">
                  <c:v>162719</c:v>
                </c:pt>
                <c:pt idx="29">
                  <c:v>156099</c:v>
                </c:pt>
                <c:pt idx="30">
                  <c:v>144514</c:v>
                </c:pt>
                <c:pt idx="31">
                  <c:v>128343</c:v>
                </c:pt>
                <c:pt idx="32">
                  <c:v>125865</c:v>
                </c:pt>
                <c:pt idx="33">
                  <c:v>118582</c:v>
                </c:pt>
                <c:pt idx="34">
                  <c:v>113582</c:v>
                </c:pt>
                <c:pt idx="35">
                  <c:v>109835</c:v>
                </c:pt>
                <c:pt idx="36">
                  <c:v>105836</c:v>
                </c:pt>
                <c:pt idx="37">
                  <c:v>101800</c:v>
                </c:pt>
                <c:pt idx="38">
                  <c:v>97886</c:v>
                </c:pt>
                <c:pt idx="39">
                  <c:v>95124</c:v>
                </c:pt>
                <c:pt idx="40">
                  <c:v>92844</c:v>
                </c:pt>
                <c:pt idx="41">
                  <c:v>90309</c:v>
                </c:pt>
                <c:pt idx="42">
                  <c:v>88371</c:v>
                </c:pt>
                <c:pt idx="43">
                  <c:v>86013</c:v>
                </c:pt>
                <c:pt idx="44">
                  <c:v>84124</c:v>
                </c:pt>
                <c:pt idx="45">
                  <c:v>82756</c:v>
                </c:pt>
                <c:pt idx="46">
                  <c:v>81397</c:v>
                </c:pt>
                <c:pt idx="47">
                  <c:v>80415</c:v>
                </c:pt>
                <c:pt idx="48">
                  <c:v>79570</c:v>
                </c:pt>
                <c:pt idx="49">
                  <c:v>78985</c:v>
                </c:pt>
                <c:pt idx="50">
                  <c:v>78599</c:v>
                </c:pt>
                <c:pt idx="51">
                  <c:v>76843</c:v>
                </c:pt>
                <c:pt idx="52">
                  <c:v>76199</c:v>
                </c:pt>
                <c:pt idx="53">
                  <c:v>75641</c:v>
                </c:pt>
                <c:pt idx="54">
                  <c:v>75138</c:v>
                </c:pt>
                <c:pt idx="55">
                  <c:v>73260</c:v>
                </c:pt>
                <c:pt idx="56">
                  <c:v>71226</c:v>
                </c:pt>
                <c:pt idx="57">
                  <c:v>69032</c:v>
                </c:pt>
                <c:pt idx="58">
                  <c:v>66887</c:v>
                </c:pt>
                <c:pt idx="59">
                  <c:v>60370</c:v>
                </c:pt>
                <c:pt idx="60">
                  <c:v>45222</c:v>
                </c:pt>
                <c:pt idx="61">
                  <c:v>44803</c:v>
                </c:pt>
                <c:pt idx="62">
                  <c:v>42763</c:v>
                </c:pt>
                <c:pt idx="63">
                  <c:v>40151</c:v>
                </c:pt>
                <c:pt idx="64">
                  <c:v>37121</c:v>
                </c:pt>
                <c:pt idx="65">
                  <c:v>34392</c:v>
                </c:pt>
                <c:pt idx="66">
                  <c:v>30818</c:v>
                </c:pt>
                <c:pt idx="67">
                  <c:v>27636</c:v>
                </c:pt>
                <c:pt idx="68">
                  <c:v>23892</c:v>
                </c:pt>
                <c:pt idx="69">
                  <c:v>19881</c:v>
                </c:pt>
                <c:pt idx="70">
                  <c:v>16787</c:v>
                </c:pt>
                <c:pt idx="71">
                  <c:v>12038</c:v>
                </c:pt>
                <c:pt idx="72">
                  <c:v>9925</c:v>
                </c:pt>
                <c:pt idx="73">
                  <c:v>8235</c:v>
                </c:pt>
                <c:pt idx="74">
                  <c:v>6165</c:v>
                </c:pt>
                <c:pt idx="75">
                  <c:v>4690</c:v>
                </c:pt>
                <c:pt idx="76">
                  <c:v>2927</c:v>
                </c:pt>
                <c:pt idx="77">
                  <c:v>2118</c:v>
                </c:pt>
                <c:pt idx="78">
                  <c:v>1438</c:v>
                </c:pt>
                <c:pt idx="79">
                  <c:v>939</c:v>
                </c:pt>
                <c:pt idx="80">
                  <c:v>653</c:v>
                </c:pt>
                <c:pt idx="8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World!$A$4:$A$85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World!$C$4:$C$85</c:f>
              <c:numCache>
                <c:formatCode>_(* #,##0_);_(* \(#,##0\);_(* "-"??_);_(@_)</c:formatCode>
                <c:ptCount val="82"/>
                <c:pt idx="0">
                  <c:v>114090</c:v>
                </c:pt>
                <c:pt idx="1">
                  <c:v>108503</c:v>
                </c:pt>
                <c:pt idx="2">
                  <c:v>102525</c:v>
                </c:pt>
                <c:pt idx="3">
                  <c:v>95455</c:v>
                </c:pt>
                <c:pt idx="4">
                  <c:v>88338</c:v>
                </c:pt>
                <c:pt idx="5">
                  <c:v>81865</c:v>
                </c:pt>
                <c:pt idx="6">
                  <c:v>74565</c:v>
                </c:pt>
                <c:pt idx="7">
                  <c:v>69374</c:v>
                </c:pt>
                <c:pt idx="8">
                  <c:v>64606</c:v>
                </c:pt>
                <c:pt idx="9">
                  <c:v>58787</c:v>
                </c:pt>
                <c:pt idx="10">
                  <c:v>52983</c:v>
                </c:pt>
                <c:pt idx="11">
                  <c:v>46809</c:v>
                </c:pt>
                <c:pt idx="12">
                  <c:v>42107</c:v>
                </c:pt>
                <c:pt idx="13">
                  <c:v>37582</c:v>
                </c:pt>
                <c:pt idx="14">
                  <c:v>33925</c:v>
                </c:pt>
                <c:pt idx="15">
                  <c:v>30652</c:v>
                </c:pt>
                <c:pt idx="16">
                  <c:v>27198</c:v>
                </c:pt>
                <c:pt idx="17">
                  <c:v>23970</c:v>
                </c:pt>
                <c:pt idx="18">
                  <c:v>21181</c:v>
                </c:pt>
                <c:pt idx="19">
                  <c:v>18615</c:v>
                </c:pt>
                <c:pt idx="20">
                  <c:v>14643</c:v>
                </c:pt>
                <c:pt idx="21">
                  <c:v>14634</c:v>
                </c:pt>
                <c:pt idx="22">
                  <c:v>12973</c:v>
                </c:pt>
                <c:pt idx="23">
                  <c:v>11299</c:v>
                </c:pt>
                <c:pt idx="24">
                  <c:v>9867</c:v>
                </c:pt>
                <c:pt idx="25">
                  <c:v>8733</c:v>
                </c:pt>
                <c:pt idx="26">
                  <c:v>7905</c:v>
                </c:pt>
                <c:pt idx="27">
                  <c:v>7126</c:v>
                </c:pt>
                <c:pt idx="28">
                  <c:v>6066</c:v>
                </c:pt>
                <c:pt idx="29">
                  <c:v>5819</c:v>
                </c:pt>
                <c:pt idx="30">
                  <c:v>5397</c:v>
                </c:pt>
                <c:pt idx="31">
                  <c:v>4720</c:v>
                </c:pt>
                <c:pt idx="32">
                  <c:v>4615</c:v>
                </c:pt>
                <c:pt idx="33">
                  <c:v>4262</c:v>
                </c:pt>
                <c:pt idx="34">
                  <c:v>3996</c:v>
                </c:pt>
                <c:pt idx="35">
                  <c:v>3803</c:v>
                </c:pt>
                <c:pt idx="36">
                  <c:v>3558</c:v>
                </c:pt>
                <c:pt idx="37">
                  <c:v>3460</c:v>
                </c:pt>
                <c:pt idx="38">
                  <c:v>3348</c:v>
                </c:pt>
                <c:pt idx="39">
                  <c:v>3254</c:v>
                </c:pt>
                <c:pt idx="40">
                  <c:v>3160</c:v>
                </c:pt>
                <c:pt idx="41">
                  <c:v>3085</c:v>
                </c:pt>
                <c:pt idx="42">
                  <c:v>2996</c:v>
                </c:pt>
                <c:pt idx="43">
                  <c:v>2941</c:v>
                </c:pt>
                <c:pt idx="44">
                  <c:v>3872</c:v>
                </c:pt>
                <c:pt idx="45">
                  <c:v>2814</c:v>
                </c:pt>
                <c:pt idx="46">
                  <c:v>2770</c:v>
                </c:pt>
                <c:pt idx="47">
                  <c:v>2708</c:v>
                </c:pt>
                <c:pt idx="48">
                  <c:v>2629</c:v>
                </c:pt>
                <c:pt idx="49">
                  <c:v>2469</c:v>
                </c:pt>
                <c:pt idx="50">
                  <c:v>2458</c:v>
                </c:pt>
                <c:pt idx="51">
                  <c:v>2251</c:v>
                </c:pt>
                <c:pt idx="52">
                  <c:v>2247</c:v>
                </c:pt>
                <c:pt idx="53">
                  <c:v>2122</c:v>
                </c:pt>
                <c:pt idx="54">
                  <c:v>2007</c:v>
                </c:pt>
                <c:pt idx="55">
                  <c:v>1868</c:v>
                </c:pt>
                <c:pt idx="56">
                  <c:v>1770</c:v>
                </c:pt>
                <c:pt idx="57">
                  <c:v>1666</c:v>
                </c:pt>
                <c:pt idx="58">
                  <c:v>1523</c:v>
                </c:pt>
                <c:pt idx="59">
                  <c:v>1371</c:v>
                </c:pt>
                <c:pt idx="60">
                  <c:v>1118</c:v>
                </c:pt>
                <c:pt idx="61">
                  <c:v>1113</c:v>
                </c:pt>
                <c:pt idx="62">
                  <c:v>1013</c:v>
                </c:pt>
                <c:pt idx="63">
                  <c:v>906</c:v>
                </c:pt>
                <c:pt idx="64">
                  <c:v>806</c:v>
                </c:pt>
                <c:pt idx="65">
                  <c:v>719</c:v>
                </c:pt>
                <c:pt idx="66">
                  <c:v>634</c:v>
                </c:pt>
                <c:pt idx="67">
                  <c:v>564</c:v>
                </c:pt>
                <c:pt idx="68">
                  <c:v>492</c:v>
                </c:pt>
                <c:pt idx="69">
                  <c:v>426</c:v>
                </c:pt>
                <c:pt idx="70">
                  <c:v>362</c:v>
                </c:pt>
                <c:pt idx="71">
                  <c:v>259</c:v>
                </c:pt>
                <c:pt idx="72">
                  <c:v>213</c:v>
                </c:pt>
                <c:pt idx="73">
                  <c:v>171</c:v>
                </c:pt>
                <c:pt idx="74">
                  <c:v>133</c:v>
                </c:pt>
                <c:pt idx="75">
                  <c:v>106</c:v>
                </c:pt>
                <c:pt idx="76">
                  <c:v>82</c:v>
                </c:pt>
                <c:pt idx="77">
                  <c:v>56</c:v>
                </c:pt>
                <c:pt idx="78">
                  <c:v>42</c:v>
                </c:pt>
                <c:pt idx="79">
                  <c:v>26</c:v>
                </c:pt>
                <c:pt idx="80">
                  <c:v>18</c:v>
                </c:pt>
                <c:pt idx="8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World!$A$4:$A$85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World!$D$4:$D$85</c:f>
              <c:numCache>
                <c:formatCode>_(* #,##0_);_(* \(#,##0\);_(* "-"??_);_(@_)</c:formatCode>
                <c:ptCount val="82"/>
                <c:pt idx="0">
                  <c:v>421722</c:v>
                </c:pt>
                <c:pt idx="1">
                  <c:v>402110</c:v>
                </c:pt>
                <c:pt idx="2">
                  <c:v>376096</c:v>
                </c:pt>
                <c:pt idx="3">
                  <c:v>353975</c:v>
                </c:pt>
                <c:pt idx="4">
                  <c:v>328661</c:v>
                </c:pt>
                <c:pt idx="5">
                  <c:v>300054</c:v>
                </c:pt>
                <c:pt idx="6">
                  <c:v>276515</c:v>
                </c:pt>
                <c:pt idx="7">
                  <c:v>260012</c:v>
                </c:pt>
                <c:pt idx="8">
                  <c:v>246152</c:v>
                </c:pt>
                <c:pt idx="9">
                  <c:v>225796</c:v>
                </c:pt>
                <c:pt idx="10">
                  <c:v>210263</c:v>
                </c:pt>
                <c:pt idx="11">
                  <c:v>193177</c:v>
                </c:pt>
                <c:pt idx="12">
                  <c:v>178034</c:v>
                </c:pt>
                <c:pt idx="13">
                  <c:v>164566</c:v>
                </c:pt>
                <c:pt idx="14">
                  <c:v>149082</c:v>
                </c:pt>
                <c:pt idx="15">
                  <c:v>139415</c:v>
                </c:pt>
                <c:pt idx="16">
                  <c:v>130915</c:v>
                </c:pt>
                <c:pt idx="17">
                  <c:v>122150</c:v>
                </c:pt>
                <c:pt idx="18">
                  <c:v>113770</c:v>
                </c:pt>
                <c:pt idx="19">
                  <c:v>107705</c:v>
                </c:pt>
                <c:pt idx="20">
                  <c:v>98334</c:v>
                </c:pt>
                <c:pt idx="21">
                  <c:v>97882</c:v>
                </c:pt>
                <c:pt idx="22">
                  <c:v>91676</c:v>
                </c:pt>
                <c:pt idx="23">
                  <c:v>87403</c:v>
                </c:pt>
                <c:pt idx="24">
                  <c:v>84962</c:v>
                </c:pt>
                <c:pt idx="25">
                  <c:v>83313</c:v>
                </c:pt>
                <c:pt idx="26">
                  <c:v>80840</c:v>
                </c:pt>
                <c:pt idx="27">
                  <c:v>78088</c:v>
                </c:pt>
                <c:pt idx="28">
                  <c:v>75620</c:v>
                </c:pt>
                <c:pt idx="29">
                  <c:v>72624</c:v>
                </c:pt>
                <c:pt idx="30">
                  <c:v>70217</c:v>
                </c:pt>
                <c:pt idx="31">
                  <c:v>68324</c:v>
                </c:pt>
                <c:pt idx="32">
                  <c:v>67003</c:v>
                </c:pt>
                <c:pt idx="33">
                  <c:v>64404</c:v>
                </c:pt>
                <c:pt idx="34">
                  <c:v>62512</c:v>
                </c:pt>
                <c:pt idx="35">
                  <c:v>60695</c:v>
                </c:pt>
                <c:pt idx="36">
                  <c:v>58359</c:v>
                </c:pt>
                <c:pt idx="37">
                  <c:v>55866</c:v>
                </c:pt>
                <c:pt idx="38">
                  <c:v>53797</c:v>
                </c:pt>
                <c:pt idx="39">
                  <c:v>51171</c:v>
                </c:pt>
                <c:pt idx="40">
                  <c:v>48229</c:v>
                </c:pt>
                <c:pt idx="41">
                  <c:v>45602</c:v>
                </c:pt>
                <c:pt idx="42">
                  <c:v>42716</c:v>
                </c:pt>
                <c:pt idx="43">
                  <c:v>42716</c:v>
                </c:pt>
                <c:pt idx="44">
                  <c:v>36711</c:v>
                </c:pt>
                <c:pt idx="45">
                  <c:v>33277</c:v>
                </c:pt>
                <c:pt idx="46">
                  <c:v>30384</c:v>
                </c:pt>
                <c:pt idx="47">
                  <c:v>27905</c:v>
                </c:pt>
                <c:pt idx="48">
                  <c:v>25227</c:v>
                </c:pt>
                <c:pt idx="49">
                  <c:v>23394</c:v>
                </c:pt>
                <c:pt idx="50">
                  <c:v>22886</c:v>
                </c:pt>
                <c:pt idx="51">
                  <c:v>18890</c:v>
                </c:pt>
                <c:pt idx="52">
                  <c:v>18177</c:v>
                </c:pt>
                <c:pt idx="53">
                  <c:v>16121</c:v>
                </c:pt>
                <c:pt idx="54">
                  <c:v>14352</c:v>
                </c:pt>
                <c:pt idx="55">
                  <c:v>12583</c:v>
                </c:pt>
                <c:pt idx="56">
                  <c:v>10865</c:v>
                </c:pt>
                <c:pt idx="57">
                  <c:v>9395</c:v>
                </c:pt>
                <c:pt idx="58">
                  <c:v>8058</c:v>
                </c:pt>
                <c:pt idx="59">
                  <c:v>6295</c:v>
                </c:pt>
                <c:pt idx="60">
                  <c:v>5150</c:v>
                </c:pt>
                <c:pt idx="61">
                  <c:v>4683</c:v>
                </c:pt>
                <c:pt idx="62">
                  <c:v>3946</c:v>
                </c:pt>
                <c:pt idx="63">
                  <c:v>3244</c:v>
                </c:pt>
                <c:pt idx="64">
                  <c:v>2616</c:v>
                </c:pt>
                <c:pt idx="65">
                  <c:v>2011</c:v>
                </c:pt>
                <c:pt idx="66">
                  <c:v>1487</c:v>
                </c:pt>
                <c:pt idx="67">
                  <c:v>1124</c:v>
                </c:pt>
                <c:pt idx="68">
                  <c:v>852</c:v>
                </c:pt>
                <c:pt idx="69">
                  <c:v>623</c:v>
                </c:pt>
                <c:pt idx="70">
                  <c:v>472</c:v>
                </c:pt>
                <c:pt idx="71">
                  <c:v>284</c:v>
                </c:pt>
                <c:pt idx="72">
                  <c:v>222</c:v>
                </c:pt>
                <c:pt idx="73">
                  <c:v>143</c:v>
                </c:pt>
                <c:pt idx="74">
                  <c:v>126</c:v>
                </c:pt>
                <c:pt idx="75">
                  <c:v>79</c:v>
                </c:pt>
                <c:pt idx="76">
                  <c:v>61</c:v>
                </c:pt>
                <c:pt idx="77">
                  <c:v>52</c:v>
                </c:pt>
                <c:pt idx="78">
                  <c:v>39</c:v>
                </c:pt>
                <c:pt idx="79">
                  <c:v>34</c:v>
                </c:pt>
                <c:pt idx="80">
                  <c:v>30</c:v>
                </c:pt>
                <c:pt idx="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World!$A$4:$A$85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World!$E$4:$E$85</c:f>
              <c:numCache>
                <c:formatCode>_(* #,##0_);_(* \(#,##0\);_(* "-"??_);_(@_)</c:formatCode>
                <c:ptCount val="82"/>
                <c:pt idx="0">
                  <c:v>1310868</c:v>
                </c:pt>
                <c:pt idx="1">
                  <c:v>1260901</c:v>
                </c:pt>
                <c:pt idx="2">
                  <c:v>1213098</c:v>
                </c:pt>
                <c:pt idx="3">
                  <c:v>1145920</c:v>
                </c:pt>
                <c:pt idx="4">
                  <c:v>1094105</c:v>
                </c:pt>
                <c:pt idx="5">
                  <c:v>1044177</c:v>
                </c:pt>
                <c:pt idx="6">
                  <c:v>993968</c:v>
                </c:pt>
                <c:pt idx="7">
                  <c:v>942729</c:v>
                </c:pt>
                <c:pt idx="8">
                  <c:v>886647</c:v>
                </c:pt>
                <c:pt idx="9">
                  <c:v>811334</c:v>
                </c:pt>
                <c:pt idx="10">
                  <c:v>749911</c:v>
                </c:pt>
                <c:pt idx="11">
                  <c:v>692619</c:v>
                </c:pt>
                <c:pt idx="12">
                  <c:v>637346</c:v>
                </c:pt>
                <c:pt idx="13">
                  <c:v>580217</c:v>
                </c:pt>
                <c:pt idx="14">
                  <c:v>537110</c:v>
                </c:pt>
                <c:pt idx="15">
                  <c:v>490639</c:v>
                </c:pt>
                <c:pt idx="16">
                  <c:v>435178</c:v>
                </c:pt>
                <c:pt idx="17">
                  <c:v>383471</c:v>
                </c:pt>
                <c:pt idx="18">
                  <c:v>332643</c:v>
                </c:pt>
                <c:pt idx="19">
                  <c:v>291646</c:v>
                </c:pt>
                <c:pt idx="20">
                  <c:v>223027</c:v>
                </c:pt>
                <c:pt idx="21">
                  <c:v>223441</c:v>
                </c:pt>
                <c:pt idx="22">
                  <c:v>199879</c:v>
                </c:pt>
                <c:pt idx="23">
                  <c:v>173465</c:v>
                </c:pt>
                <c:pt idx="24">
                  <c:v>147884</c:v>
                </c:pt>
                <c:pt idx="25">
                  <c:v>122869</c:v>
                </c:pt>
                <c:pt idx="26">
                  <c:v>108423</c:v>
                </c:pt>
                <c:pt idx="27">
                  <c:v>96332</c:v>
                </c:pt>
                <c:pt idx="28">
                  <c:v>81033</c:v>
                </c:pt>
                <c:pt idx="29">
                  <c:v>77656</c:v>
                </c:pt>
                <c:pt idx="30">
                  <c:v>68900</c:v>
                </c:pt>
                <c:pt idx="31">
                  <c:v>55299</c:v>
                </c:pt>
                <c:pt idx="32">
                  <c:v>54247</c:v>
                </c:pt>
                <c:pt idx="33">
                  <c:v>49916</c:v>
                </c:pt>
                <c:pt idx="34">
                  <c:v>47074</c:v>
                </c:pt>
                <c:pt idx="35">
                  <c:v>45337</c:v>
                </c:pt>
                <c:pt idx="36">
                  <c:v>43919</c:v>
                </c:pt>
                <c:pt idx="37">
                  <c:v>42474</c:v>
                </c:pt>
                <c:pt idx="38">
                  <c:v>40741</c:v>
                </c:pt>
                <c:pt idx="39">
                  <c:v>40699</c:v>
                </c:pt>
                <c:pt idx="40">
                  <c:v>41455</c:v>
                </c:pt>
                <c:pt idx="41">
                  <c:v>41622</c:v>
                </c:pt>
                <c:pt idx="42">
                  <c:v>42659</c:v>
                </c:pt>
                <c:pt idx="43">
                  <c:v>40356</c:v>
                </c:pt>
                <c:pt idx="44">
                  <c:v>43541</c:v>
                </c:pt>
                <c:pt idx="45">
                  <c:v>46665</c:v>
                </c:pt>
                <c:pt idx="46">
                  <c:v>48243</c:v>
                </c:pt>
                <c:pt idx="47">
                  <c:v>49802</c:v>
                </c:pt>
                <c:pt idx="48">
                  <c:v>51714</c:v>
                </c:pt>
                <c:pt idx="49">
                  <c:v>53122</c:v>
                </c:pt>
                <c:pt idx="50">
                  <c:v>53255</c:v>
                </c:pt>
                <c:pt idx="51">
                  <c:v>55702</c:v>
                </c:pt>
                <c:pt idx="52">
                  <c:v>55775</c:v>
                </c:pt>
                <c:pt idx="53">
                  <c:v>57398</c:v>
                </c:pt>
                <c:pt idx="54">
                  <c:v>58779</c:v>
                </c:pt>
                <c:pt idx="55">
                  <c:v>58809</c:v>
                </c:pt>
                <c:pt idx="56">
                  <c:v>58591</c:v>
                </c:pt>
                <c:pt idx="57">
                  <c:v>57971</c:v>
                </c:pt>
                <c:pt idx="58">
                  <c:v>57306</c:v>
                </c:pt>
                <c:pt idx="59">
                  <c:v>52704</c:v>
                </c:pt>
                <c:pt idx="60">
                  <c:v>38954</c:v>
                </c:pt>
                <c:pt idx="61">
                  <c:v>39007</c:v>
                </c:pt>
                <c:pt idx="62">
                  <c:v>37804</c:v>
                </c:pt>
                <c:pt idx="63">
                  <c:v>36001</c:v>
                </c:pt>
                <c:pt idx="64">
                  <c:v>33699</c:v>
                </c:pt>
                <c:pt idx="65">
                  <c:v>31662</c:v>
                </c:pt>
                <c:pt idx="66">
                  <c:v>28697</c:v>
                </c:pt>
                <c:pt idx="67">
                  <c:v>25948</c:v>
                </c:pt>
                <c:pt idx="68">
                  <c:v>22548</c:v>
                </c:pt>
                <c:pt idx="69">
                  <c:v>18832</c:v>
                </c:pt>
                <c:pt idx="70">
                  <c:v>15953</c:v>
                </c:pt>
                <c:pt idx="71">
                  <c:v>11495</c:v>
                </c:pt>
                <c:pt idx="72">
                  <c:v>9490</c:v>
                </c:pt>
                <c:pt idx="73">
                  <c:v>7921</c:v>
                </c:pt>
                <c:pt idx="74">
                  <c:v>5906</c:v>
                </c:pt>
                <c:pt idx="75">
                  <c:v>4505</c:v>
                </c:pt>
                <c:pt idx="76">
                  <c:v>2784</c:v>
                </c:pt>
                <c:pt idx="77">
                  <c:v>2010</c:v>
                </c:pt>
                <c:pt idx="78">
                  <c:v>1357</c:v>
                </c:pt>
                <c:pt idx="79">
                  <c:v>879</c:v>
                </c:pt>
                <c:pt idx="80">
                  <c:v>605</c:v>
                </c:pt>
                <c:pt idx="8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Scotia'!$A$1:$A$31</c:f>
              <c:numCache>
                <c:formatCode>m/d/yy</c:formatCode>
                <c:ptCount val="3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xVal>
          <c:yVal>
            <c:numRef>
              <c:f>'Nova Scotia'!$B$1:$B$31</c:f>
              <c:numCache>
                <c:formatCode>General</c:formatCode>
                <c:ptCount val="31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Actuals'!$A$4:$A$48</c:f>
              <c:numCache>
                <c:formatCode>m/d/yy</c:formatCode>
                <c:ptCount val="4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</c:numCache>
            </c:numRef>
          </c:xVal>
          <c:yVal>
            <c:numRef>
              <c:f>'Projections vs Actuals'!$B$4:$B$48</c:f>
              <c:numCache>
                <c:formatCode>#,##0</c:formatCode>
                <c:ptCount val="45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Actuals'!$A$4:$A$49</c:f>
              <c:numCache>
                <c:formatCode>m/d/yy</c:formatCode>
                <c:ptCount val="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</c:numCache>
            </c:numRef>
          </c:xVal>
          <c:yVal>
            <c:numRef>
              <c:f>'Projections vs Actuals'!$C$4:$C$49</c:f>
              <c:numCache>
                <c:formatCode>#,##0</c:formatCode>
                <c:ptCount val="46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USA!$A$2:$A$59</c:f>
              <c:numCache>
                <c:formatCode>m/d/yy</c:formatCode>
                <c:ptCount val="58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</c:numCache>
            </c:numRef>
          </c:xVal>
          <c:yVal>
            <c:numRef>
              <c:f>USA!$B$2:$B$59</c:f>
              <c:numCache>
                <c:formatCode>_(* #,##0_);_(* \(#,##0\);_(* "-"??_);_(@_)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USA!$A$35:$A$58</c:f>
              <c:numCache>
                <c:formatCode>m/d/yy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xVal>
          <c:yVal>
            <c:numRef>
              <c:f>USA!$B$35:$B$58</c:f>
              <c:numCache>
                <c:formatCode>_(* #,##0_);_(* \(#,##0\);_(* "-"??_);_(@_)</c:formatCode>
                <c:ptCount val="24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Deaths'!$B$2:$B$81</c:f>
              <c:numCache>
                <c:formatCode>_(* #,##0_);_(* \(#,##0\);_(* "-"??_);_(@_)</c:formatCode>
                <c:ptCount val="8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Deaths'!$C$2:$C$81</c:f>
              <c:numCache>
                <c:formatCode>General</c:formatCode>
                <c:ptCount val="8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Graph'!$A$1:$A$42</c:f>
              <c:numCache>
                <c:formatCode>m/d/yy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'Canada Exponents Graph'!$C$1:$C$42</c:f>
              <c:numCache>
                <c:formatCode>_(* #,##0_);_(* \(#,##0\);_(* "-"????_);_(@_)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Ontario!$A$2:$A$82</c:f>
              <c:numCache>
                <c:formatCode>m/d/yy</c:formatCode>
                <c:ptCount val="8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xVal>
          <c:yVal>
            <c:numRef>
              <c:f>Ontario!$B$2:$B$82</c:f>
              <c:numCache>
                <c:formatCode>_(* #,##0_);_(* \(#,##0\);_(* "-"??_);_(@_)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'Ontario Exponents Graph'!$A$1:$A$36</c:f>
              <c:strCache>
                <c:ptCount val="36"/>
                <c:pt idx="0">
                  <c:v>2020-03-07</c:v>
                </c:pt>
                <c:pt idx="1">
                  <c:v>2020-03-08</c:v>
                </c:pt>
                <c:pt idx="2">
                  <c:v>2020-03-09</c:v>
                </c:pt>
                <c:pt idx="3">
                  <c:v>2020-03-10</c:v>
                </c:pt>
                <c:pt idx="4">
                  <c:v>2020-03-11</c:v>
                </c:pt>
                <c:pt idx="5">
                  <c:v>2020-03-12</c:v>
                </c:pt>
                <c:pt idx="6">
                  <c:v>2020-03-13</c:v>
                </c:pt>
                <c:pt idx="7">
                  <c:v>2020-03-14</c:v>
                </c:pt>
                <c:pt idx="8">
                  <c:v>2020-03-15</c:v>
                </c:pt>
                <c:pt idx="9">
                  <c:v>2020-03-16</c:v>
                </c:pt>
                <c:pt idx="10">
                  <c:v>2020-03-17</c:v>
                </c:pt>
                <c:pt idx="11">
                  <c:v>2020-03-18</c:v>
                </c:pt>
                <c:pt idx="12">
                  <c:v>2020-03-19</c:v>
                </c:pt>
                <c:pt idx="13">
                  <c:v>2020-03-20</c:v>
                </c:pt>
                <c:pt idx="14">
                  <c:v>2020-03-21</c:v>
                </c:pt>
                <c:pt idx="15">
                  <c:v>2020-03-22</c:v>
                </c:pt>
                <c:pt idx="16">
                  <c:v>2020-03-23</c:v>
                </c:pt>
                <c:pt idx="17">
                  <c:v>2020-03-24</c:v>
                </c:pt>
                <c:pt idx="18">
                  <c:v>2020-03-25</c:v>
                </c:pt>
                <c:pt idx="19">
                  <c:v>2020-03-26</c:v>
                </c:pt>
                <c:pt idx="20">
                  <c:v>2020-03-27</c:v>
                </c:pt>
                <c:pt idx="21">
                  <c:v>2020-03-28</c:v>
                </c:pt>
                <c:pt idx="22">
                  <c:v>2020-03-29</c:v>
                </c:pt>
                <c:pt idx="23">
                  <c:v>2020-03-30</c:v>
                </c:pt>
                <c:pt idx="24">
                  <c:v>2020-03-31</c:v>
                </c:pt>
                <c:pt idx="25">
                  <c:v>2020-04-01</c:v>
                </c:pt>
                <c:pt idx="26">
                  <c:v>2020-04-02</c:v>
                </c:pt>
                <c:pt idx="27">
                  <c:v>2020-04-03</c:v>
                </c:pt>
                <c:pt idx="28">
                  <c:v>2020-04-04</c:v>
                </c:pt>
                <c:pt idx="29">
                  <c:v>2020-04-05</c:v>
                </c:pt>
                <c:pt idx="30">
                  <c:v>2020-04-06</c:v>
                </c:pt>
                <c:pt idx="31">
                  <c:v>2020-04-07</c:v>
                </c:pt>
                <c:pt idx="32">
                  <c:v>2020-04-08</c:v>
                </c:pt>
                <c:pt idx="33">
                  <c:v>2020-04-09</c:v>
                </c:pt>
                <c:pt idx="34">
                  <c:v>2020-04-10</c:v>
                </c:pt>
                <c:pt idx="35">
                  <c:v>20204-04-11</c:v>
                </c:pt>
              </c:strCache>
            </c:strRef>
          </c:cat>
          <c:val>
            <c:numRef>
              <c:f>'Ontario Exponents Graph'!$C$1:$C$36</c:f>
              <c:numCache>
                <c:formatCode>_(* #,##0_);_(* \(#,##0\);_(* "-"??_);_(@_)</c:formatCode>
                <c:ptCount val="36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catAx>
        <c:axId val="196832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Algn val="ctr"/>
        <c:lblOffset val="100"/>
        <c:noMultiLvlLbl val="1"/>
      </c:cat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27</xdr:row>
      <xdr:rowOff>135769</xdr:rowOff>
    </xdr:from>
    <xdr:to>
      <xdr:col>18</xdr:col>
      <xdr:colOff>518583</xdr:colOff>
      <xdr:row>48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37</xdr:col>
      <xdr:colOff>393700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565150</xdr:colOff>
      <xdr:row>33</xdr:row>
      <xdr:rowOff>139700</xdr:rowOff>
    </xdr:from>
    <xdr:to>
      <xdr:col>43</xdr:col>
      <xdr:colOff>184150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5"/>
  <sheetViews>
    <sheetView zoomScale="120" zoomScaleNormal="12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43935</v>
      </c>
      <c r="B2" s="50">
        <v>1973715</v>
      </c>
      <c r="C2" s="50">
        <v>125910</v>
      </c>
      <c r="D2" s="50">
        <v>474261</v>
      </c>
      <c r="E2" s="74">
        <f t="shared" ref="E2" si="0">B2-C2-D2</f>
        <v>1373544</v>
      </c>
      <c r="F2" s="75">
        <f t="shared" ref="F2" si="1">SUM(E2/B2)</f>
        <v>0.69591810367758267</v>
      </c>
      <c r="G2" s="76">
        <f t="shared" ref="G2" si="2">C2/B2*100</f>
        <v>6.3793404822884758</v>
      </c>
      <c r="H2" s="77">
        <f t="shared" ref="H2" si="3">100-G2</f>
        <v>93.62065951771153</v>
      </c>
    </row>
    <row r="3" spans="1:8" s="1" customFormat="1" x14ac:dyDescent="0.2">
      <c r="A3" s="10">
        <v>43934</v>
      </c>
      <c r="B3" s="50">
        <v>1917320</v>
      </c>
      <c r="C3" s="50">
        <v>119483</v>
      </c>
      <c r="D3" s="50">
        <v>448655</v>
      </c>
      <c r="E3" s="74">
        <f t="shared" ref="E3" si="4">B3-C3-D3</f>
        <v>1349182</v>
      </c>
      <c r="F3" s="75">
        <f t="shared" ref="F3" si="5">SUM(E3/B3)</f>
        <v>0.70368117998038926</v>
      </c>
      <c r="G3" s="76">
        <f t="shared" ref="G3" si="6">C3/B3*100</f>
        <v>6.2317714309557095</v>
      </c>
      <c r="H3" s="77">
        <f t="shared" ref="H3" si="7">100-G3</f>
        <v>93.768228569044297</v>
      </c>
    </row>
    <row r="4" spans="1:8" s="1" customFormat="1" x14ac:dyDescent="0.2">
      <c r="A4" s="10">
        <v>43933</v>
      </c>
      <c r="B4" s="50">
        <v>1846680</v>
      </c>
      <c r="C4" s="50">
        <v>114090</v>
      </c>
      <c r="D4" s="50">
        <v>421722</v>
      </c>
      <c r="E4" s="74">
        <f t="shared" ref="E4" si="8">B4-C4-D4</f>
        <v>1310868</v>
      </c>
      <c r="F4" s="75">
        <f t="shared" ref="F4" si="9">SUM(E4/B4)</f>
        <v>0.70985119241016315</v>
      </c>
      <c r="G4" s="76">
        <f t="shared" ref="G4" si="10">C4/B4*100</f>
        <v>6.1781142374423288</v>
      </c>
      <c r="H4" s="77">
        <f t="shared" ref="H4" si="11">100-G4</f>
        <v>93.82188576255767</v>
      </c>
    </row>
    <row r="5" spans="1:8" s="1" customFormat="1" x14ac:dyDescent="0.2">
      <c r="A5" s="10">
        <v>43932</v>
      </c>
      <c r="B5" s="50">
        <v>1771514</v>
      </c>
      <c r="C5" s="50">
        <v>108503</v>
      </c>
      <c r="D5" s="50">
        <v>402110</v>
      </c>
      <c r="E5" s="74">
        <f t="shared" ref="E5" si="12">B5-C5-D5</f>
        <v>1260901</v>
      </c>
      <c r="F5" s="75">
        <f t="shared" ref="F5" si="13">SUM(E5/B5)</f>
        <v>0.71176462618980152</v>
      </c>
      <c r="G5" s="76">
        <f t="shared" ref="G5" si="14">C5/B5*100</f>
        <v>6.1248739778517134</v>
      </c>
      <c r="H5" s="77">
        <f t="shared" ref="H5" si="15">100-G5</f>
        <v>93.875126022148294</v>
      </c>
    </row>
    <row r="6" spans="1:8" s="1" customFormat="1" x14ac:dyDescent="0.2">
      <c r="A6" s="10">
        <v>43931</v>
      </c>
      <c r="B6" s="50">
        <v>1691719</v>
      </c>
      <c r="C6" s="50">
        <v>102525</v>
      </c>
      <c r="D6" s="50">
        <v>376096</v>
      </c>
      <c r="E6" s="74">
        <f t="shared" ref="E6" si="16">B6-C6-D6</f>
        <v>1213098</v>
      </c>
      <c r="F6" s="75">
        <f t="shared" ref="F6" si="17">SUM(E6/B6)</f>
        <v>0.71708008244868093</v>
      </c>
      <c r="G6" s="76">
        <f t="shared" ref="G6" si="18">C6/B6*100</f>
        <v>6.0604036485964867</v>
      </c>
      <c r="H6" s="77">
        <f t="shared" ref="H6" si="19">100-G6</f>
        <v>93.939596351403509</v>
      </c>
    </row>
    <row r="7" spans="1:8" s="1" customFormat="1" x14ac:dyDescent="0.2">
      <c r="A7" s="10">
        <v>43930</v>
      </c>
      <c r="B7" s="50">
        <v>1595350</v>
      </c>
      <c r="C7" s="50">
        <v>95455</v>
      </c>
      <c r="D7" s="50">
        <v>353975</v>
      </c>
      <c r="E7" s="74">
        <f t="shared" ref="E7" si="20">B7-C7-D7</f>
        <v>1145920</v>
      </c>
      <c r="F7" s="75">
        <f t="shared" ref="F7" si="21">SUM(E7/B7)</f>
        <v>0.7182875231140502</v>
      </c>
      <c r="G7" s="76">
        <f t="shared" ref="G7" si="22">C7/B7*100</f>
        <v>5.9833265427649103</v>
      </c>
      <c r="H7" s="77">
        <f t="shared" ref="H7" si="23">100-G7</f>
        <v>94.016673457235086</v>
      </c>
    </row>
    <row r="8" spans="1:8" s="1" customFormat="1" x14ac:dyDescent="0.2">
      <c r="A8" s="10">
        <v>43929</v>
      </c>
      <c r="B8" s="50">
        <v>1511104</v>
      </c>
      <c r="C8" s="50">
        <v>88338</v>
      </c>
      <c r="D8" s="50">
        <v>328661</v>
      </c>
      <c r="E8" s="74">
        <f t="shared" ref="E8" si="24">B8-C8-D8</f>
        <v>1094105</v>
      </c>
      <c r="F8" s="75">
        <f t="shared" ref="F8" si="25">SUM(E8/B8)</f>
        <v>0.72404348079285075</v>
      </c>
      <c r="G8" s="76">
        <f t="shared" ref="G8" si="26">C8/B8*100</f>
        <v>5.8459245690567956</v>
      </c>
      <c r="H8" s="77">
        <f t="shared" ref="H8" si="27">100-G8</f>
        <v>94.154075430943209</v>
      </c>
    </row>
    <row r="9" spans="1:8" s="1" customFormat="1" x14ac:dyDescent="0.2">
      <c r="A9" s="10">
        <v>43928</v>
      </c>
      <c r="B9" s="50">
        <v>1426096</v>
      </c>
      <c r="C9" s="50">
        <v>81865</v>
      </c>
      <c r="D9" s="50">
        <v>300054</v>
      </c>
      <c r="E9" s="74">
        <f t="shared" ref="E9" si="28">B9-C9-D9</f>
        <v>1044177</v>
      </c>
      <c r="F9" s="75">
        <f t="shared" ref="F9" si="29">SUM(E9/B9)</f>
        <v>0.73219264341250523</v>
      </c>
      <c r="G9" s="76">
        <f t="shared" ref="G9" si="30">C9/B9*100</f>
        <v>5.7404971334328128</v>
      </c>
      <c r="H9" s="77">
        <f t="shared" ref="H9" si="31">100-G9</f>
        <v>94.259502866567189</v>
      </c>
    </row>
    <row r="10" spans="1:8" s="1" customFormat="1" x14ac:dyDescent="0.2">
      <c r="A10" s="10">
        <v>43927</v>
      </c>
      <c r="B10" s="50">
        <v>1345048</v>
      </c>
      <c r="C10" s="50">
        <v>74565</v>
      </c>
      <c r="D10" s="50">
        <v>276515</v>
      </c>
      <c r="E10" s="74">
        <f t="shared" ref="E10" si="32">B10-C10-D10</f>
        <v>993968</v>
      </c>
      <c r="F10" s="75">
        <f t="shared" ref="F10" si="33">SUM(E10/B10)</f>
        <v>0.73898329278955099</v>
      </c>
      <c r="G10" s="76">
        <f t="shared" ref="G10" si="34">C10/B10*100</f>
        <v>5.5436683300521619</v>
      </c>
      <c r="H10" s="77">
        <f t="shared" ref="H10" si="35">100-G10</f>
        <v>94.456331669947843</v>
      </c>
    </row>
    <row r="11" spans="1:8" s="1" customFormat="1" x14ac:dyDescent="0.2">
      <c r="A11" s="10">
        <v>43926</v>
      </c>
      <c r="B11" s="50">
        <v>1272115</v>
      </c>
      <c r="C11" s="50">
        <v>69374</v>
      </c>
      <c r="D11" s="50">
        <v>260012</v>
      </c>
      <c r="E11" s="74">
        <f t="shared" ref="E11" si="36">B11-C11-D11</f>
        <v>942729</v>
      </c>
      <c r="F11" s="75">
        <f t="shared" ref="F11" si="37">SUM(E11/B11)</f>
        <v>0.74107215149573746</v>
      </c>
      <c r="G11" s="76">
        <f t="shared" ref="G11" si="38">C11/B11*100</f>
        <v>5.4534377788171673</v>
      </c>
      <c r="H11" s="77">
        <f t="shared" ref="H11" si="39">100-G11</f>
        <v>94.546562221182839</v>
      </c>
    </row>
    <row r="12" spans="1:8" s="1" customFormat="1" x14ac:dyDescent="0.2">
      <c r="A12" s="10">
        <v>43925</v>
      </c>
      <c r="B12" s="50">
        <v>1197405</v>
      </c>
      <c r="C12" s="50">
        <v>64606</v>
      </c>
      <c r="D12" s="50">
        <v>246152</v>
      </c>
      <c r="E12" s="74">
        <f t="shared" ref="E12" si="40">B12-C12-D12</f>
        <v>886647</v>
      </c>
      <c r="F12" s="75">
        <f t="shared" ref="F12" si="41">SUM(E12/B12)</f>
        <v>0.74047377453743723</v>
      </c>
      <c r="G12" s="76">
        <f t="shared" ref="G12" si="42">C12/B12*100</f>
        <v>5.3955011044717534</v>
      </c>
      <c r="H12" s="77">
        <f t="shared" ref="H12" si="43">100-G12</f>
        <v>94.604498895528252</v>
      </c>
    </row>
    <row r="13" spans="1:8" s="1" customFormat="1" x14ac:dyDescent="0.2">
      <c r="A13" s="10">
        <v>43924</v>
      </c>
      <c r="B13" s="50">
        <v>1095917</v>
      </c>
      <c r="C13" s="50">
        <v>58787</v>
      </c>
      <c r="D13" s="50">
        <v>225796</v>
      </c>
      <c r="E13" s="74">
        <f t="shared" ref="E13" si="44">B13-C13-D13</f>
        <v>811334</v>
      </c>
      <c r="F13" s="75">
        <f t="shared" ref="F13" si="45">SUM(E13/B13)</f>
        <v>0.74032431288135869</v>
      </c>
      <c r="G13" s="76">
        <f t="shared" ref="G13" si="46">C13/B13*100</f>
        <v>5.3641836014953688</v>
      </c>
      <c r="H13" s="77">
        <f t="shared" ref="H13" si="47">100-G13</f>
        <v>94.63581639850463</v>
      </c>
    </row>
    <row r="14" spans="1:8" s="1" customFormat="1" x14ac:dyDescent="0.2">
      <c r="A14" s="10">
        <v>43923</v>
      </c>
      <c r="B14" s="50">
        <v>1013157</v>
      </c>
      <c r="C14" s="50">
        <v>52983</v>
      </c>
      <c r="D14" s="50">
        <v>210263</v>
      </c>
      <c r="E14" s="74">
        <f t="shared" ref="E14" si="48">B14-C14-D14</f>
        <v>749911</v>
      </c>
      <c r="F14" s="75">
        <f t="shared" ref="F14" si="49">SUM(E14/B14)</f>
        <v>0.74017254976277125</v>
      </c>
      <c r="G14" s="76">
        <f t="shared" ref="G14" si="50">C14/B14*100</f>
        <v>5.2294955273466996</v>
      </c>
      <c r="H14" s="77">
        <f t="shared" ref="H14" si="51">100-G14</f>
        <v>94.7705044726533</v>
      </c>
    </row>
    <row r="15" spans="1:8" s="1" customFormat="1" x14ac:dyDescent="0.2">
      <c r="A15" s="72">
        <v>43922</v>
      </c>
      <c r="B15" s="73">
        <v>932605</v>
      </c>
      <c r="C15" s="73">
        <v>46809</v>
      </c>
      <c r="D15" s="73">
        <v>193177</v>
      </c>
      <c r="E15" s="74">
        <f t="shared" ref="E15" si="52">B15-C15-D15</f>
        <v>692619</v>
      </c>
      <c r="F15" s="75">
        <f t="shared" ref="F15" si="53">SUM(E15/B15)</f>
        <v>0.74267133459503221</v>
      </c>
      <c r="G15" s="76">
        <f t="shared" ref="G15" si="54">C15/B15*100</f>
        <v>5.0191667426187934</v>
      </c>
      <c r="H15" s="77">
        <f t="shared" ref="H15" si="55">100-G15</f>
        <v>94.980833257381207</v>
      </c>
    </row>
    <row r="16" spans="1:8" s="1" customFormat="1" x14ac:dyDescent="0.2">
      <c r="A16" s="10">
        <v>43921</v>
      </c>
      <c r="B16" s="50">
        <v>857487</v>
      </c>
      <c r="C16" s="50">
        <v>42107</v>
      </c>
      <c r="D16" s="50">
        <v>178034</v>
      </c>
      <c r="E16" s="51">
        <f t="shared" ref="E16" si="56">B16-C16-D16</f>
        <v>637346</v>
      </c>
      <c r="F16" s="8">
        <f t="shared" ref="F16" si="57">SUM(E16/B16)</f>
        <v>0.74327190966160417</v>
      </c>
      <c r="G16" s="6">
        <f t="shared" ref="G16" si="58">C16/B16*100</f>
        <v>4.910511762860545</v>
      </c>
      <c r="H16" s="4">
        <f t="shared" ref="H16" si="59">100-G16</f>
        <v>95.089488237139449</v>
      </c>
    </row>
    <row r="17" spans="1:8" s="1" customFormat="1" x14ac:dyDescent="0.2">
      <c r="A17" s="10">
        <v>43920</v>
      </c>
      <c r="B17" s="50">
        <v>782365</v>
      </c>
      <c r="C17" s="50">
        <v>37582</v>
      </c>
      <c r="D17" s="50">
        <v>164566</v>
      </c>
      <c r="E17" s="51">
        <f t="shared" ref="E17" si="60">B17-C17-D17</f>
        <v>580217</v>
      </c>
      <c r="F17" s="8">
        <f t="shared" ref="F17" si="61">SUM(E17/B17)</f>
        <v>0.7416193209052041</v>
      </c>
      <c r="G17" s="6">
        <f t="shared" ref="G17" si="62">C17/B17*100</f>
        <v>4.8036402446428452</v>
      </c>
      <c r="H17" s="4">
        <f t="shared" ref="H17" si="63">100-G17</f>
        <v>95.19635975535715</v>
      </c>
    </row>
    <row r="18" spans="1:8" s="1" customFormat="1" x14ac:dyDescent="0.2">
      <c r="A18" s="10">
        <v>43919</v>
      </c>
      <c r="B18" s="50">
        <v>720117</v>
      </c>
      <c r="C18" s="50">
        <v>33925</v>
      </c>
      <c r="D18" s="50">
        <v>149082</v>
      </c>
      <c r="E18" s="51">
        <f t="shared" ref="E18" si="64">B18-C18-D18</f>
        <v>537110</v>
      </c>
      <c r="F18" s="8">
        <f t="shared" ref="F18" si="65">SUM(E18/B18)</f>
        <v>0.74586490806355077</v>
      </c>
      <c r="G18" s="6">
        <f t="shared" ref="G18" si="66">C18/B18*100</f>
        <v>4.7110400115536777</v>
      </c>
      <c r="H18" s="4">
        <f t="shared" ref="H18" si="67">100-G18</f>
        <v>95.288959988446322</v>
      </c>
    </row>
    <row r="19" spans="1:8" s="1" customFormat="1" x14ac:dyDescent="0.2">
      <c r="A19" s="10">
        <v>43918</v>
      </c>
      <c r="B19" s="50">
        <v>660706</v>
      </c>
      <c r="C19" s="50">
        <v>30652</v>
      </c>
      <c r="D19" s="50">
        <v>139415</v>
      </c>
      <c r="E19" s="51">
        <f t="shared" ref="E19" si="68">B19-C19-D19</f>
        <v>490639</v>
      </c>
      <c r="F19" s="8">
        <f t="shared" ref="F19" si="69">SUM(E19/B19)</f>
        <v>0.74259806933795058</v>
      </c>
      <c r="G19" s="6">
        <f t="shared" ref="G19" si="70">C19/B19*100</f>
        <v>4.6392798006980414</v>
      </c>
      <c r="H19" s="4">
        <f t="shared" ref="H19" si="71">100-G19</f>
        <v>95.360720199301966</v>
      </c>
    </row>
    <row r="20" spans="1:8" s="1" customFormat="1" x14ac:dyDescent="0.2">
      <c r="A20" s="10">
        <v>43917</v>
      </c>
      <c r="B20" s="50">
        <v>593291</v>
      </c>
      <c r="C20" s="50">
        <v>27198</v>
      </c>
      <c r="D20" s="50">
        <v>130915</v>
      </c>
      <c r="E20" s="51">
        <f t="shared" ref="E20" si="72">B20-C20-D20</f>
        <v>435178</v>
      </c>
      <c r="F20" s="8">
        <f t="shared" ref="F20" si="73">SUM(E20/B20)</f>
        <v>0.7334984012904292</v>
      </c>
      <c r="G20" s="6">
        <f t="shared" ref="G20" si="74">C20/B20*100</f>
        <v>4.5842596634703714</v>
      </c>
      <c r="H20" s="4">
        <f t="shared" ref="H20" si="75">100-G20</f>
        <v>95.415740336529623</v>
      </c>
    </row>
    <row r="21" spans="1:8" s="1" customFormat="1" x14ac:dyDescent="0.2">
      <c r="A21" s="10">
        <v>43916</v>
      </c>
      <c r="B21" s="50">
        <v>529591</v>
      </c>
      <c r="C21" s="50">
        <v>23970</v>
      </c>
      <c r="D21" s="50">
        <v>122150</v>
      </c>
      <c r="E21" s="51">
        <f t="shared" ref="E21" si="76">B21-C21-D21</f>
        <v>383471</v>
      </c>
      <c r="F21" s="8">
        <f t="shared" ref="F21" si="77">SUM(E21/B21)</f>
        <v>0.72408896676869505</v>
      </c>
      <c r="G21" s="6">
        <f t="shared" ref="G21" si="78">C21/B21*100</f>
        <v>4.5261343187478635</v>
      </c>
      <c r="H21" s="4">
        <f t="shared" ref="H21" si="79">100-G21</f>
        <v>95.473865681252136</v>
      </c>
    </row>
    <row r="22" spans="1:8" s="1" customFormat="1" x14ac:dyDescent="0.2">
      <c r="A22" s="10">
        <v>43915</v>
      </c>
      <c r="B22" s="50">
        <v>467594</v>
      </c>
      <c r="C22" s="50">
        <v>21181</v>
      </c>
      <c r="D22" s="50">
        <v>113770</v>
      </c>
      <c r="E22" s="51">
        <f t="shared" ref="E22" si="80">B22-C22-D22</f>
        <v>332643</v>
      </c>
      <c r="F22" s="8">
        <f t="shared" ref="F22" si="81">SUM(E22/B22)</f>
        <v>0.71139278947120788</v>
      </c>
      <c r="G22" s="6">
        <f t="shared" ref="G22" si="82">C22/B22*100</f>
        <v>4.5297843855994735</v>
      </c>
      <c r="H22" s="4">
        <f t="shared" ref="H22" si="83">100-G22</f>
        <v>95.47021561440053</v>
      </c>
    </row>
    <row r="23" spans="1:8" s="1" customFormat="1" x14ac:dyDescent="0.2">
      <c r="A23" s="10">
        <v>43914</v>
      </c>
      <c r="B23" s="50">
        <v>417966</v>
      </c>
      <c r="C23" s="50">
        <v>18615</v>
      </c>
      <c r="D23" s="50">
        <v>107705</v>
      </c>
      <c r="E23" s="51">
        <f t="shared" ref="E23" si="84">B23-C23-D23</f>
        <v>291646</v>
      </c>
      <c r="F23" s="8">
        <f t="shared" ref="F23" si="85">SUM(E23/B23)</f>
        <v>0.69777446012355071</v>
      </c>
      <c r="G23" s="6">
        <f t="shared" ref="G23" si="86">C23/B23*100</f>
        <v>4.4537115459152172</v>
      </c>
      <c r="H23" s="4">
        <f t="shared" ref="H23" si="87">100-G23</f>
        <v>95.546288454084788</v>
      </c>
    </row>
    <row r="24" spans="1:8" s="1" customFormat="1" x14ac:dyDescent="0.2">
      <c r="A24" s="10">
        <v>43913</v>
      </c>
      <c r="B24" s="50">
        <v>336004</v>
      </c>
      <c r="C24" s="50">
        <v>14643</v>
      </c>
      <c r="D24" s="50">
        <v>98334</v>
      </c>
      <c r="E24" s="51">
        <f t="shared" ref="E24" si="88">B24-C24-D24</f>
        <v>223027</v>
      </c>
      <c r="F24" s="8">
        <f t="shared" ref="F24" si="89">SUM(E24/B24)</f>
        <v>0.66376293139367393</v>
      </c>
      <c r="G24" s="6">
        <f t="shared" ref="G24" si="90">C24/B24*100</f>
        <v>4.3579838335257914</v>
      </c>
      <c r="H24" s="4">
        <f t="shared" ref="H24" si="91">100-G24</f>
        <v>95.642016166474207</v>
      </c>
    </row>
    <row r="25" spans="1:8" s="1" customFormat="1" x14ac:dyDescent="0.2">
      <c r="A25" s="10">
        <v>43912</v>
      </c>
      <c r="B25" s="50">
        <v>335957</v>
      </c>
      <c r="C25" s="50">
        <v>14634</v>
      </c>
      <c r="D25" s="50">
        <v>97882</v>
      </c>
      <c r="E25" s="51">
        <f t="shared" ref="E25" si="92">B25-C25-D25</f>
        <v>223441</v>
      </c>
      <c r="F25" s="8">
        <f t="shared" ref="F25" si="93">SUM(E25/B25)</f>
        <v>0.6650880916307742</v>
      </c>
      <c r="G25" s="6">
        <f t="shared" ref="G25" si="94">C25/B25*100</f>
        <v>4.3559145962132062</v>
      </c>
      <c r="H25" s="4">
        <f t="shared" ref="H25" si="95">100-G25</f>
        <v>95.644085403786789</v>
      </c>
    </row>
    <row r="26" spans="1:8" s="1" customFormat="1" x14ac:dyDescent="0.2">
      <c r="A26" s="10">
        <v>43911</v>
      </c>
      <c r="B26" s="50">
        <v>304528</v>
      </c>
      <c r="C26" s="50">
        <v>12973</v>
      </c>
      <c r="D26" s="50">
        <v>91676</v>
      </c>
      <c r="E26" s="51">
        <f t="shared" ref="E26" si="96">B26-C26-D26</f>
        <v>199879</v>
      </c>
      <c r="F26" s="8">
        <f t="shared" ref="F26" si="97">SUM(E26/B26)</f>
        <v>0.65635672253454524</v>
      </c>
      <c r="G26" s="6">
        <f t="shared" ref="G26" si="98">C26/B26*100</f>
        <v>4.2600352020175487</v>
      </c>
      <c r="H26" s="4">
        <f t="shared" ref="H26" si="99">100-G26</f>
        <v>95.739964797982452</v>
      </c>
    </row>
    <row r="27" spans="1:8" s="1" customFormat="1" x14ac:dyDescent="0.2">
      <c r="A27" s="10">
        <v>43910</v>
      </c>
      <c r="B27" s="50">
        <v>272167</v>
      </c>
      <c r="C27" s="50">
        <v>11299</v>
      </c>
      <c r="D27" s="50">
        <v>87403</v>
      </c>
      <c r="E27" s="51">
        <f t="shared" ref="E27" si="100">B27-C27-D27</f>
        <v>173465</v>
      </c>
      <c r="F27" s="8">
        <f t="shared" ref="F27" si="101">SUM(E27/B27)</f>
        <v>0.63734765787182135</v>
      </c>
      <c r="G27" s="6">
        <f t="shared" ref="G27" si="102">C27/B27*100</f>
        <v>4.1514952216837457</v>
      </c>
      <c r="H27" s="4">
        <f t="shared" ref="H27" si="103">100-G27</f>
        <v>95.848504778316254</v>
      </c>
    </row>
    <row r="28" spans="1:8" s="1" customFormat="1" x14ac:dyDescent="0.2">
      <c r="A28" s="10">
        <v>43909</v>
      </c>
      <c r="B28" s="50">
        <v>242713</v>
      </c>
      <c r="C28" s="50">
        <v>9867</v>
      </c>
      <c r="D28" s="50">
        <v>84962</v>
      </c>
      <c r="E28" s="51">
        <f t="shared" ref="E28" si="104">B28-C28-D28</f>
        <v>147884</v>
      </c>
      <c r="F28" s="8">
        <f t="shared" ref="F28" si="105">SUM(E28/B28)</f>
        <v>0.60929575259668822</v>
      </c>
      <c r="G28" s="6">
        <f t="shared" ref="G28" si="106">C28/B28*100</f>
        <v>4.0652952252248538</v>
      </c>
      <c r="H28" s="4">
        <f t="shared" ref="H28" si="107">100-G28</f>
        <v>95.934704774775142</v>
      </c>
    </row>
    <row r="29" spans="1:8" s="1" customFormat="1" x14ac:dyDescent="0.2">
      <c r="A29" s="10">
        <v>43908</v>
      </c>
      <c r="B29" s="50">
        <v>214915</v>
      </c>
      <c r="C29" s="50">
        <v>8733</v>
      </c>
      <c r="D29" s="50">
        <v>83313</v>
      </c>
      <c r="E29" s="51">
        <f t="shared" ref="E29" si="108">B29-C29-D29</f>
        <v>122869</v>
      </c>
      <c r="F29" s="8">
        <f t="shared" ref="F29" si="109">SUM(E29/B29)</f>
        <v>0.57170974571342159</v>
      </c>
      <c r="G29" s="6">
        <f t="shared" ref="G29" si="110">C29/B29*100</f>
        <v>4.0634669520508107</v>
      </c>
      <c r="H29" s="4">
        <f t="shared" ref="H29" si="111">100-G29</f>
        <v>95.936533047949183</v>
      </c>
    </row>
    <row r="30" spans="1:8" s="1" customFormat="1" x14ac:dyDescent="0.2">
      <c r="A30" s="10">
        <v>43907</v>
      </c>
      <c r="B30" s="50">
        <v>197168</v>
      </c>
      <c r="C30" s="50">
        <v>7905</v>
      </c>
      <c r="D30" s="50">
        <v>80840</v>
      </c>
      <c r="E30" s="51">
        <f t="shared" ref="E30" si="112">B30-C30-D30</f>
        <v>108423</v>
      </c>
      <c r="F30" s="8">
        <f t="shared" ref="F30" si="113">SUM(E30/B30)</f>
        <v>0.54990160675160271</v>
      </c>
      <c r="G30" s="6">
        <f t="shared" ref="G30" si="114">C30/B30*100</f>
        <v>4.0092712813438283</v>
      </c>
      <c r="H30" s="4">
        <f t="shared" ref="H30" si="115">100-G30</f>
        <v>95.990728718656172</v>
      </c>
    </row>
    <row r="31" spans="1:8" s="1" customFormat="1" x14ac:dyDescent="0.2">
      <c r="A31" s="10">
        <v>43906</v>
      </c>
      <c r="B31" s="50">
        <v>181546</v>
      </c>
      <c r="C31" s="50">
        <v>7126</v>
      </c>
      <c r="D31" s="50">
        <v>78088</v>
      </c>
      <c r="E31" s="51">
        <f t="shared" ref="E31:E44" si="116">B31-C31-D31</f>
        <v>96332</v>
      </c>
      <c r="F31" s="8">
        <f t="shared" ref="F31" si="117">SUM(E31/B31)</f>
        <v>0.53062033864695446</v>
      </c>
      <c r="G31" s="6">
        <f t="shared" ref="G31" si="118">C31/B31*100</f>
        <v>3.925175988454717</v>
      </c>
      <c r="H31" s="4">
        <f t="shared" ref="H31:H51" si="119">100-G31</f>
        <v>96.074824011545289</v>
      </c>
    </row>
    <row r="32" spans="1:8" s="1" customFormat="1" x14ac:dyDescent="0.2">
      <c r="A32" s="10">
        <v>43905</v>
      </c>
      <c r="B32" s="50">
        <v>162719</v>
      </c>
      <c r="C32" s="50">
        <v>6066</v>
      </c>
      <c r="D32" s="50">
        <v>75620</v>
      </c>
      <c r="E32" s="51">
        <f t="shared" si="116"/>
        <v>81033</v>
      </c>
      <c r="F32" s="8">
        <f t="shared" ref="F32" si="120">SUM(E32/B32)</f>
        <v>0.49799347341121813</v>
      </c>
      <c r="G32" s="6">
        <f t="shared" ref="G32" si="121">C32/B32*100</f>
        <v>3.7278990160952317</v>
      </c>
      <c r="H32" s="4">
        <f t="shared" si="119"/>
        <v>96.272100983904764</v>
      </c>
    </row>
    <row r="33" spans="1:8" s="1" customFormat="1" x14ac:dyDescent="0.2">
      <c r="A33" s="10">
        <v>43904</v>
      </c>
      <c r="B33" s="50">
        <v>156099</v>
      </c>
      <c r="C33" s="50">
        <v>5819</v>
      </c>
      <c r="D33" s="50">
        <v>72624</v>
      </c>
      <c r="E33" s="51">
        <f t="shared" si="116"/>
        <v>77656</v>
      </c>
      <c r="F33" s="8">
        <f t="shared" ref="F33" si="122">SUM(E33/B33)</f>
        <v>0.49747916386395813</v>
      </c>
      <c r="G33" s="6">
        <f t="shared" ref="G33" si="123">C33/B33*100</f>
        <v>3.7277625096893638</v>
      </c>
      <c r="H33" s="4">
        <f t="shared" si="119"/>
        <v>96.27223749031063</v>
      </c>
    </row>
    <row r="34" spans="1:8" s="1" customFormat="1" x14ac:dyDescent="0.2">
      <c r="A34" s="10">
        <v>43903</v>
      </c>
      <c r="B34" s="50">
        <v>144514</v>
      </c>
      <c r="C34" s="50">
        <v>5397</v>
      </c>
      <c r="D34" s="50">
        <v>70217</v>
      </c>
      <c r="E34" s="51">
        <f t="shared" si="116"/>
        <v>68900</v>
      </c>
      <c r="F34" s="8">
        <f t="shared" ref="F34" si="124">SUM(E34/B34)</f>
        <v>0.47677041670703185</v>
      </c>
      <c r="G34" s="6">
        <f t="shared" ref="G34" si="125">C34/B34*100</f>
        <v>3.7345862684584197</v>
      </c>
      <c r="H34" s="4">
        <f t="shared" si="119"/>
        <v>96.265413731541585</v>
      </c>
    </row>
    <row r="35" spans="1:8" s="1" customFormat="1" x14ac:dyDescent="0.2">
      <c r="A35" s="10">
        <v>43902</v>
      </c>
      <c r="B35" s="50">
        <v>128343</v>
      </c>
      <c r="C35" s="50">
        <v>4720</v>
      </c>
      <c r="D35" s="50">
        <v>68324</v>
      </c>
      <c r="E35" s="51">
        <f t="shared" si="116"/>
        <v>55299</v>
      </c>
      <c r="F35" s="8">
        <f t="shared" ref="F35" si="126">SUM(E35/B35)</f>
        <v>0.43086884364554356</v>
      </c>
      <c r="G35" s="6">
        <f t="shared" ref="G35" si="127">C35/B35*100</f>
        <v>3.6776450605019364</v>
      </c>
      <c r="H35" s="4">
        <f t="shared" si="119"/>
        <v>96.322354939498069</v>
      </c>
    </row>
    <row r="36" spans="1:8" s="1" customFormat="1" x14ac:dyDescent="0.2">
      <c r="A36" s="10">
        <v>43901</v>
      </c>
      <c r="B36" s="50">
        <v>125865</v>
      </c>
      <c r="C36" s="50">
        <v>4615</v>
      </c>
      <c r="D36" s="50">
        <v>67003</v>
      </c>
      <c r="E36" s="51">
        <f t="shared" si="116"/>
        <v>54247</v>
      </c>
      <c r="F36" s="8">
        <f t="shared" ref="F36" si="128">SUM(E36/B36)</f>
        <v>0.43099352480832637</v>
      </c>
      <c r="G36" s="6">
        <f t="shared" ref="G36" si="129">C36/B36*100</f>
        <v>3.6666269415643744</v>
      </c>
      <c r="H36" s="4">
        <f t="shared" si="119"/>
        <v>96.333373058435626</v>
      </c>
    </row>
    <row r="37" spans="1:8" s="1" customFormat="1" x14ac:dyDescent="0.2">
      <c r="A37" s="10">
        <v>43900</v>
      </c>
      <c r="B37" s="50">
        <v>118582</v>
      </c>
      <c r="C37" s="50">
        <v>4262</v>
      </c>
      <c r="D37" s="50">
        <v>64404</v>
      </c>
      <c r="E37" s="51">
        <f t="shared" si="116"/>
        <v>49916</v>
      </c>
      <c r="F37" s="8">
        <f t="shared" ref="F37" si="130">SUM(E37/B37)</f>
        <v>0.42094078359278814</v>
      </c>
      <c r="G37" s="6">
        <f t="shared" ref="G37" si="131">C37/B37*100</f>
        <v>3.5941373901603955</v>
      </c>
      <c r="H37" s="4">
        <f t="shared" si="119"/>
        <v>96.405862609839602</v>
      </c>
    </row>
    <row r="38" spans="1:8" s="1" customFormat="1" x14ac:dyDescent="0.2">
      <c r="A38" s="10">
        <v>43899</v>
      </c>
      <c r="B38" s="50">
        <v>113582</v>
      </c>
      <c r="C38" s="50">
        <v>3996</v>
      </c>
      <c r="D38" s="50">
        <v>62512</v>
      </c>
      <c r="E38" s="51">
        <f t="shared" si="116"/>
        <v>47074</v>
      </c>
      <c r="F38" s="8">
        <f t="shared" ref="F38" si="132">SUM(E38/B38)</f>
        <v>0.4144494726277051</v>
      </c>
      <c r="G38" s="6">
        <f t="shared" ref="G38" si="133">C38/B38*100</f>
        <v>3.518163089221884</v>
      </c>
      <c r="H38" s="4">
        <f t="shared" si="119"/>
        <v>96.481836910778114</v>
      </c>
    </row>
    <row r="39" spans="1:8" s="1" customFormat="1" x14ac:dyDescent="0.2">
      <c r="A39" s="10">
        <v>43898</v>
      </c>
      <c r="B39" s="50">
        <v>109835</v>
      </c>
      <c r="C39" s="50">
        <v>3803</v>
      </c>
      <c r="D39" s="50">
        <v>60695</v>
      </c>
      <c r="E39" s="51">
        <f t="shared" si="116"/>
        <v>45337</v>
      </c>
      <c r="F39" s="8">
        <f t="shared" ref="F39:F40" si="134">SUM(E39/B39)</f>
        <v>0.41277370601356578</v>
      </c>
      <c r="G39" s="6">
        <f t="shared" ref="G39" si="135">C39/B39*100</f>
        <v>3.4624664269130969</v>
      </c>
      <c r="H39" s="4">
        <f t="shared" si="119"/>
        <v>96.537533573086904</v>
      </c>
    </row>
    <row r="40" spans="1:8" s="1" customFormat="1" x14ac:dyDescent="0.2">
      <c r="A40" s="10">
        <v>43897</v>
      </c>
      <c r="B40" s="50">
        <v>105836</v>
      </c>
      <c r="C40" s="50">
        <v>3558</v>
      </c>
      <c r="D40" s="50">
        <v>58359</v>
      </c>
      <c r="E40" s="51">
        <f t="shared" si="116"/>
        <v>43919</v>
      </c>
      <c r="F40" s="8">
        <f t="shared" si="134"/>
        <v>0.41497222117237992</v>
      </c>
      <c r="G40" s="6">
        <f t="shared" ref="G40" si="136">C40/B40*100</f>
        <v>3.3618050568804563</v>
      </c>
      <c r="H40" s="4">
        <f t="shared" si="119"/>
        <v>96.638194943119544</v>
      </c>
    </row>
    <row r="41" spans="1:8" s="1" customFormat="1" x14ac:dyDescent="0.2">
      <c r="A41" s="10">
        <v>43896</v>
      </c>
      <c r="B41" s="50">
        <v>101800</v>
      </c>
      <c r="C41" s="50">
        <v>3460</v>
      </c>
      <c r="D41" s="50">
        <v>55866</v>
      </c>
      <c r="E41" s="51">
        <f t="shared" si="116"/>
        <v>42474</v>
      </c>
      <c r="F41" s="8">
        <f t="shared" ref="F41" si="137">SUM(E41/B41)</f>
        <v>0.41722986247544203</v>
      </c>
      <c r="G41" s="6">
        <f t="shared" ref="G41" si="138">C41/B41*100</f>
        <v>3.398821218074656</v>
      </c>
      <c r="H41" s="4">
        <f t="shared" si="119"/>
        <v>96.601178781925341</v>
      </c>
    </row>
    <row r="42" spans="1:8" s="1" customFormat="1" x14ac:dyDescent="0.2">
      <c r="A42" s="10">
        <v>43895</v>
      </c>
      <c r="B42" s="50">
        <v>97886</v>
      </c>
      <c r="C42" s="50">
        <v>3348</v>
      </c>
      <c r="D42" s="50">
        <v>53797</v>
      </c>
      <c r="E42" s="51">
        <f t="shared" si="116"/>
        <v>40741</v>
      </c>
      <c r="F42" s="8">
        <f t="shared" ref="F42" si="139">SUM(E42/B42)</f>
        <v>0.41620865087959463</v>
      </c>
      <c r="G42" s="6">
        <f t="shared" ref="G42" si="140">C42/B42*100</f>
        <v>3.4203052530494658</v>
      </c>
      <c r="H42" s="4">
        <f t="shared" si="119"/>
        <v>96.579694746950537</v>
      </c>
    </row>
    <row r="43" spans="1:8" x14ac:dyDescent="0.2">
      <c r="A43" s="5">
        <v>43894</v>
      </c>
      <c r="B43" s="51">
        <v>95124</v>
      </c>
      <c r="C43" s="51">
        <v>3254</v>
      </c>
      <c r="D43" s="51">
        <v>51171</v>
      </c>
      <c r="E43" s="51">
        <f t="shared" si="116"/>
        <v>40699</v>
      </c>
      <c r="F43" s="8">
        <f t="shared" ref="F43:F85" si="141">SUM(E43/B43)</f>
        <v>0.42785206677599763</v>
      </c>
      <c r="G43" s="6">
        <f t="shared" ref="G43:G85" si="142">C43/B43*100</f>
        <v>3.4207981161431396</v>
      </c>
      <c r="H43" s="4">
        <f t="shared" si="119"/>
        <v>96.579201883856854</v>
      </c>
    </row>
    <row r="44" spans="1:8" x14ac:dyDescent="0.2">
      <c r="A44" s="5">
        <v>43893</v>
      </c>
      <c r="B44" s="51">
        <v>92844</v>
      </c>
      <c r="C44" s="51">
        <v>3160</v>
      </c>
      <c r="D44" s="51">
        <v>48229</v>
      </c>
      <c r="E44" s="51">
        <f t="shared" si="116"/>
        <v>41455</v>
      </c>
      <c r="F44" s="8">
        <f t="shared" si="141"/>
        <v>0.44650165869630781</v>
      </c>
      <c r="G44" s="6">
        <f t="shared" si="142"/>
        <v>3.4035586575330665</v>
      </c>
      <c r="H44" s="4">
        <f t="shared" si="119"/>
        <v>96.596441342466932</v>
      </c>
    </row>
    <row r="45" spans="1:8" x14ac:dyDescent="0.2">
      <c r="A45" s="5">
        <v>43892</v>
      </c>
      <c r="B45" s="51">
        <v>90309</v>
      </c>
      <c r="C45" s="51">
        <v>3085</v>
      </c>
      <c r="D45" s="51">
        <v>45602</v>
      </c>
      <c r="E45" s="51">
        <f t="shared" ref="E45:E84" si="143">B45-C45-D45</f>
        <v>41622</v>
      </c>
      <c r="F45" s="7">
        <f t="shared" si="141"/>
        <v>0.46088429724612162</v>
      </c>
      <c r="G45" s="6">
        <f t="shared" si="142"/>
        <v>3.4160493417045918</v>
      </c>
      <c r="H45" s="4">
        <f t="shared" si="119"/>
        <v>96.583950658295407</v>
      </c>
    </row>
    <row r="46" spans="1:8" x14ac:dyDescent="0.2">
      <c r="A46" s="5">
        <v>43891</v>
      </c>
      <c r="B46" s="51">
        <v>88371</v>
      </c>
      <c r="C46" s="51">
        <v>2996</v>
      </c>
      <c r="D46" s="51">
        <v>42716</v>
      </c>
      <c r="E46" s="51">
        <f t="shared" si="143"/>
        <v>42659</v>
      </c>
      <c r="F46" s="7">
        <f t="shared" si="141"/>
        <v>0.48272623371920653</v>
      </c>
      <c r="G46" s="4">
        <f t="shared" si="142"/>
        <v>3.3902524583856697</v>
      </c>
      <c r="H46" s="4">
        <f t="shared" si="119"/>
        <v>96.609747541614325</v>
      </c>
    </row>
    <row r="47" spans="1:8" x14ac:dyDescent="0.2">
      <c r="A47" s="5">
        <v>43890</v>
      </c>
      <c r="B47" s="51">
        <v>86013</v>
      </c>
      <c r="C47" s="51">
        <v>2941</v>
      </c>
      <c r="D47" s="51">
        <v>42716</v>
      </c>
      <c r="E47" s="51">
        <f t="shared" si="143"/>
        <v>40356</v>
      </c>
      <c r="F47" s="7">
        <f t="shared" si="141"/>
        <v>0.46918489065606361</v>
      </c>
      <c r="G47" s="4">
        <f t="shared" si="142"/>
        <v>3.4192505784009395</v>
      </c>
      <c r="H47" s="4">
        <f t="shared" si="119"/>
        <v>96.580749421599066</v>
      </c>
    </row>
    <row r="48" spans="1:8" x14ac:dyDescent="0.2">
      <c r="A48" s="5">
        <v>43889</v>
      </c>
      <c r="B48" s="51">
        <v>84124</v>
      </c>
      <c r="C48" s="51">
        <v>3872</v>
      </c>
      <c r="D48" s="51">
        <v>36711</v>
      </c>
      <c r="E48" s="51">
        <f t="shared" si="143"/>
        <v>43541</v>
      </c>
      <c r="F48" s="7">
        <f t="shared" si="141"/>
        <v>0.51758118967238842</v>
      </c>
      <c r="G48" s="4">
        <f t="shared" si="142"/>
        <v>4.6027293043602295</v>
      </c>
      <c r="H48" s="4">
        <f t="shared" si="119"/>
        <v>95.397270695639776</v>
      </c>
    </row>
    <row r="49" spans="1:8" x14ac:dyDescent="0.2">
      <c r="A49" s="5">
        <v>43888</v>
      </c>
      <c r="B49" s="51">
        <v>82756</v>
      </c>
      <c r="C49" s="51">
        <v>2814</v>
      </c>
      <c r="D49" s="51">
        <v>33277</v>
      </c>
      <c r="E49" s="51">
        <f t="shared" si="143"/>
        <v>46665</v>
      </c>
      <c r="F49" s="7">
        <f t="shared" si="141"/>
        <v>0.56388660640920296</v>
      </c>
      <c r="G49" s="4">
        <f t="shared" si="142"/>
        <v>3.4003576779931364</v>
      </c>
      <c r="H49" s="4">
        <f t="shared" si="119"/>
        <v>96.599642322006858</v>
      </c>
    </row>
    <row r="50" spans="1:8" x14ac:dyDescent="0.2">
      <c r="A50" s="5">
        <v>43887</v>
      </c>
      <c r="B50" s="51">
        <v>81397</v>
      </c>
      <c r="C50" s="51">
        <v>2770</v>
      </c>
      <c r="D50" s="51">
        <v>30384</v>
      </c>
      <c r="E50" s="51">
        <f t="shared" si="143"/>
        <v>48243</v>
      </c>
      <c r="F50" s="7">
        <f t="shared" si="141"/>
        <v>0.59268769119255005</v>
      </c>
      <c r="G50" s="4">
        <f t="shared" si="142"/>
        <v>3.4030738233595836</v>
      </c>
      <c r="H50" s="4">
        <f t="shared" si="119"/>
        <v>96.596926176640423</v>
      </c>
    </row>
    <row r="51" spans="1:8" x14ac:dyDescent="0.2">
      <c r="A51" s="5">
        <v>43886</v>
      </c>
      <c r="B51" s="51">
        <v>80415</v>
      </c>
      <c r="C51" s="51">
        <v>2708</v>
      </c>
      <c r="D51" s="51">
        <v>27905</v>
      </c>
      <c r="E51" s="51">
        <f t="shared" si="143"/>
        <v>49802</v>
      </c>
      <c r="F51" s="7">
        <f t="shared" si="141"/>
        <v>0.61931231735372749</v>
      </c>
      <c r="G51" s="4">
        <f t="shared" si="142"/>
        <v>3.3675309332835912</v>
      </c>
      <c r="H51" s="4">
        <f t="shared" si="119"/>
        <v>96.632469066716411</v>
      </c>
    </row>
    <row r="52" spans="1:8" x14ac:dyDescent="0.2">
      <c r="A52" s="5">
        <v>43885</v>
      </c>
      <c r="B52" s="51">
        <v>79570</v>
      </c>
      <c r="C52" s="51">
        <v>2629</v>
      </c>
      <c r="D52" s="51">
        <v>25227</v>
      </c>
      <c r="E52" s="51">
        <f t="shared" si="143"/>
        <v>51714</v>
      </c>
      <c r="F52" s="7">
        <f t="shared" si="141"/>
        <v>0.64991831092120145</v>
      </c>
      <c r="G52" s="4">
        <f t="shared" si="142"/>
        <v>3.3040090486364209</v>
      </c>
      <c r="H52" s="4">
        <f t="shared" ref="H52:H85" si="144">100-G52</f>
        <v>96.695990951363584</v>
      </c>
    </row>
    <row r="53" spans="1:8" x14ac:dyDescent="0.2">
      <c r="A53" s="5">
        <v>43884</v>
      </c>
      <c r="B53" s="51">
        <v>78985</v>
      </c>
      <c r="C53" s="51">
        <v>2469</v>
      </c>
      <c r="D53" s="51">
        <v>23394</v>
      </c>
      <c r="E53" s="51">
        <f t="shared" si="143"/>
        <v>53122</v>
      </c>
      <c r="F53" s="7">
        <f t="shared" si="141"/>
        <v>0.67255808064822431</v>
      </c>
      <c r="G53" s="4">
        <f t="shared" si="142"/>
        <v>3.1259099829081469</v>
      </c>
      <c r="H53" s="4">
        <f t="shared" si="144"/>
        <v>96.874090017091859</v>
      </c>
    </row>
    <row r="54" spans="1:8" x14ac:dyDescent="0.2">
      <c r="A54" s="5">
        <v>43883</v>
      </c>
      <c r="B54" s="51">
        <v>78599</v>
      </c>
      <c r="C54" s="51">
        <v>2458</v>
      </c>
      <c r="D54" s="51">
        <v>22886</v>
      </c>
      <c r="E54" s="51">
        <f t="shared" si="143"/>
        <v>53255</v>
      </c>
      <c r="F54" s="7">
        <f t="shared" si="141"/>
        <v>0.67755314953116452</v>
      </c>
      <c r="G54" s="4">
        <f t="shared" si="142"/>
        <v>3.1272662502067456</v>
      </c>
      <c r="H54" s="4">
        <f t="shared" si="144"/>
        <v>96.872733749793255</v>
      </c>
    </row>
    <row r="55" spans="1:8" x14ac:dyDescent="0.2">
      <c r="A55" s="5">
        <v>43882</v>
      </c>
      <c r="B55" s="51">
        <v>76843</v>
      </c>
      <c r="C55" s="51">
        <v>2251</v>
      </c>
      <c r="D55" s="51">
        <v>18890</v>
      </c>
      <c r="E55" s="51">
        <f t="shared" si="143"/>
        <v>55702</v>
      </c>
      <c r="F55" s="7">
        <f t="shared" si="141"/>
        <v>0.72488060070533422</v>
      </c>
      <c r="G55" s="4">
        <f t="shared" si="142"/>
        <v>2.9293494527803441</v>
      </c>
      <c r="H55" s="4">
        <f t="shared" si="144"/>
        <v>97.070650547219657</v>
      </c>
    </row>
    <row r="56" spans="1:8" x14ac:dyDescent="0.2">
      <c r="A56" s="5">
        <v>43881</v>
      </c>
      <c r="B56" s="51">
        <v>76199</v>
      </c>
      <c r="C56" s="51">
        <v>2247</v>
      </c>
      <c r="D56" s="51">
        <v>18177</v>
      </c>
      <c r="E56" s="51">
        <f t="shared" si="143"/>
        <v>55775</v>
      </c>
      <c r="F56" s="7">
        <f t="shared" si="141"/>
        <v>0.73196498641714458</v>
      </c>
      <c r="G56" s="4">
        <f t="shared" si="142"/>
        <v>2.9488575965563855</v>
      </c>
      <c r="H56" s="4">
        <f t="shared" si="144"/>
        <v>97.05114240344362</v>
      </c>
    </row>
    <row r="57" spans="1:8" x14ac:dyDescent="0.2">
      <c r="A57" s="5">
        <v>43880</v>
      </c>
      <c r="B57" s="51">
        <v>75641</v>
      </c>
      <c r="C57" s="51">
        <v>2122</v>
      </c>
      <c r="D57" s="51">
        <v>16121</v>
      </c>
      <c r="E57" s="51">
        <f t="shared" si="143"/>
        <v>57398</v>
      </c>
      <c r="F57" s="7">
        <f t="shared" si="141"/>
        <v>0.75882127417670309</v>
      </c>
      <c r="G57" s="4">
        <f t="shared" si="142"/>
        <v>2.8053568831718247</v>
      </c>
      <c r="H57" s="4">
        <f t="shared" si="144"/>
        <v>97.194643116828175</v>
      </c>
    </row>
    <row r="58" spans="1:8" x14ac:dyDescent="0.2">
      <c r="A58" s="5">
        <v>43879</v>
      </c>
      <c r="B58" s="51">
        <v>75138</v>
      </c>
      <c r="C58" s="51">
        <v>2007</v>
      </c>
      <c r="D58" s="51">
        <v>14352</v>
      </c>
      <c r="E58" s="51">
        <f t="shared" si="143"/>
        <v>58779</v>
      </c>
      <c r="F58" s="7">
        <f t="shared" si="141"/>
        <v>0.78228060368921182</v>
      </c>
      <c r="G58" s="4">
        <f t="shared" si="142"/>
        <v>2.6710852032260637</v>
      </c>
      <c r="H58" s="4">
        <f t="shared" si="144"/>
        <v>97.32891479677393</v>
      </c>
    </row>
    <row r="59" spans="1:8" x14ac:dyDescent="0.2">
      <c r="A59" s="5">
        <v>43878</v>
      </c>
      <c r="B59" s="51">
        <v>73260</v>
      </c>
      <c r="C59" s="51">
        <v>1868</v>
      </c>
      <c r="D59" s="51">
        <v>12583</v>
      </c>
      <c r="E59" s="51">
        <f t="shared" si="143"/>
        <v>58809</v>
      </c>
      <c r="F59" s="7">
        <f t="shared" si="141"/>
        <v>0.80274365274365278</v>
      </c>
      <c r="G59" s="4">
        <f t="shared" si="142"/>
        <v>2.54982254982255</v>
      </c>
      <c r="H59" s="4">
        <f t="shared" si="144"/>
        <v>97.450177450177449</v>
      </c>
    </row>
    <row r="60" spans="1:8" x14ac:dyDescent="0.2">
      <c r="A60" s="5">
        <v>43877</v>
      </c>
      <c r="B60" s="51">
        <v>71226</v>
      </c>
      <c r="C60" s="51">
        <v>1770</v>
      </c>
      <c r="D60" s="51">
        <v>10865</v>
      </c>
      <c r="E60" s="51">
        <f t="shared" si="143"/>
        <v>58591</v>
      </c>
      <c r="F60" s="7">
        <f t="shared" si="141"/>
        <v>0.82260691320585178</v>
      </c>
      <c r="G60" s="4">
        <f t="shared" si="142"/>
        <v>2.4850475949793616</v>
      </c>
      <c r="H60" s="4">
        <f t="shared" si="144"/>
        <v>97.514952405020637</v>
      </c>
    </row>
    <row r="61" spans="1:8" x14ac:dyDescent="0.2">
      <c r="A61" s="5">
        <v>43876</v>
      </c>
      <c r="B61" s="51">
        <v>69032</v>
      </c>
      <c r="C61" s="51">
        <v>1666</v>
      </c>
      <c r="D61" s="51">
        <v>9395</v>
      </c>
      <c r="E61" s="51">
        <f t="shared" si="143"/>
        <v>57971</v>
      </c>
      <c r="F61" s="7">
        <f t="shared" si="141"/>
        <v>0.83976996175686636</v>
      </c>
      <c r="G61" s="4">
        <f t="shared" si="142"/>
        <v>2.4133735079383474</v>
      </c>
      <c r="H61" s="4">
        <f t="shared" si="144"/>
        <v>97.586626492061654</v>
      </c>
    </row>
    <row r="62" spans="1:8" x14ac:dyDescent="0.2">
      <c r="A62" s="5">
        <v>43875</v>
      </c>
      <c r="B62" s="51">
        <v>66887</v>
      </c>
      <c r="C62" s="51">
        <v>1523</v>
      </c>
      <c r="D62" s="51">
        <v>8058</v>
      </c>
      <c r="E62" s="51">
        <f t="shared" si="143"/>
        <v>57306</v>
      </c>
      <c r="F62" s="7">
        <f t="shared" si="141"/>
        <v>0.85675841344356896</v>
      </c>
      <c r="G62" s="4">
        <f t="shared" si="142"/>
        <v>2.2769745989504688</v>
      </c>
      <c r="H62" s="4">
        <f t="shared" si="144"/>
        <v>97.723025401049526</v>
      </c>
    </row>
    <row r="63" spans="1:8" x14ac:dyDescent="0.2">
      <c r="A63" s="5">
        <v>43874</v>
      </c>
      <c r="B63" s="51">
        <v>60370</v>
      </c>
      <c r="C63" s="51">
        <v>1371</v>
      </c>
      <c r="D63" s="51">
        <v>6295</v>
      </c>
      <c r="E63" s="51">
        <f t="shared" si="143"/>
        <v>52704</v>
      </c>
      <c r="F63" s="7">
        <f t="shared" si="141"/>
        <v>0.87301639887361271</v>
      </c>
      <c r="G63" s="4">
        <f t="shared" si="142"/>
        <v>2.2709955275799238</v>
      </c>
      <c r="H63" s="4">
        <f t="shared" si="144"/>
        <v>97.729004472420073</v>
      </c>
    </row>
    <row r="64" spans="1:8" x14ac:dyDescent="0.2">
      <c r="A64" s="5">
        <v>43873</v>
      </c>
      <c r="B64" s="51">
        <v>45222</v>
      </c>
      <c r="C64" s="51">
        <v>1118</v>
      </c>
      <c r="D64" s="51">
        <v>5150</v>
      </c>
      <c r="E64" s="51">
        <f t="shared" si="143"/>
        <v>38954</v>
      </c>
      <c r="F64" s="7">
        <f t="shared" si="141"/>
        <v>0.86139489628941668</v>
      </c>
      <c r="G64" s="4">
        <f t="shared" si="142"/>
        <v>2.4722480208747957</v>
      </c>
      <c r="H64" s="4">
        <f t="shared" si="144"/>
        <v>97.527751979125199</v>
      </c>
    </row>
    <row r="65" spans="1:8" x14ac:dyDescent="0.2">
      <c r="A65" s="5">
        <v>43872</v>
      </c>
      <c r="B65" s="51">
        <v>44803</v>
      </c>
      <c r="C65" s="51">
        <v>1113</v>
      </c>
      <c r="D65" s="51">
        <v>4683</v>
      </c>
      <c r="E65" s="51">
        <f t="shared" si="143"/>
        <v>39007</v>
      </c>
      <c r="F65" s="7">
        <f t="shared" si="141"/>
        <v>0.87063366292435773</v>
      </c>
      <c r="G65" s="4">
        <f t="shared" si="142"/>
        <v>2.4842086467424056</v>
      </c>
      <c r="H65" s="4">
        <f t="shared" si="144"/>
        <v>97.515791353257598</v>
      </c>
    </row>
    <row r="66" spans="1:8" x14ac:dyDescent="0.2">
      <c r="A66" s="5">
        <v>43871</v>
      </c>
      <c r="B66" s="51">
        <v>42763</v>
      </c>
      <c r="C66" s="51">
        <v>1013</v>
      </c>
      <c r="D66" s="51">
        <v>3946</v>
      </c>
      <c r="E66" s="51">
        <f t="shared" si="143"/>
        <v>37804</v>
      </c>
      <c r="F66" s="7">
        <f t="shared" si="141"/>
        <v>0.88403526413020606</v>
      </c>
      <c r="G66" s="4">
        <f t="shared" si="142"/>
        <v>2.368870285059514</v>
      </c>
      <c r="H66" s="4">
        <f t="shared" si="144"/>
        <v>97.631129714940485</v>
      </c>
    </row>
    <row r="67" spans="1:8" x14ac:dyDescent="0.2">
      <c r="A67" s="5">
        <v>43870</v>
      </c>
      <c r="B67" s="51">
        <v>40151</v>
      </c>
      <c r="C67" s="51">
        <v>906</v>
      </c>
      <c r="D67" s="51">
        <v>3244</v>
      </c>
      <c r="E67" s="51">
        <f t="shared" ref="E67" si="145">B67-C67-D67</f>
        <v>36001</v>
      </c>
      <c r="F67" s="7">
        <f t="shared" si="141"/>
        <v>0.89664018330801221</v>
      </c>
      <c r="G67" s="4">
        <f t="shared" si="142"/>
        <v>2.2564817812756841</v>
      </c>
      <c r="H67" s="4">
        <f t="shared" si="144"/>
        <v>97.743518218724319</v>
      </c>
    </row>
    <row r="68" spans="1:8" x14ac:dyDescent="0.2">
      <c r="A68" s="5">
        <v>43869</v>
      </c>
      <c r="B68" s="51">
        <v>37121</v>
      </c>
      <c r="C68" s="51">
        <v>806</v>
      </c>
      <c r="D68" s="51">
        <v>2616</v>
      </c>
      <c r="E68" s="51">
        <f t="shared" si="143"/>
        <v>33699</v>
      </c>
      <c r="F68" s="7">
        <f t="shared" si="141"/>
        <v>0.9078149834325584</v>
      </c>
      <c r="G68" s="4">
        <f t="shared" si="142"/>
        <v>2.1712777134236685</v>
      </c>
      <c r="H68" s="4">
        <f t="shared" si="144"/>
        <v>97.828722286576337</v>
      </c>
    </row>
    <row r="69" spans="1:8" x14ac:dyDescent="0.2">
      <c r="A69" s="5">
        <v>43868</v>
      </c>
      <c r="B69" s="51">
        <v>34392</v>
      </c>
      <c r="C69" s="51">
        <v>719</v>
      </c>
      <c r="D69" s="51">
        <v>2011</v>
      </c>
      <c r="E69" s="51">
        <f t="shared" si="143"/>
        <v>31662</v>
      </c>
      <c r="F69" s="7">
        <f t="shared" si="141"/>
        <v>0.92062107466852761</v>
      </c>
      <c r="G69" s="4">
        <f t="shared" si="142"/>
        <v>2.0906024656896953</v>
      </c>
      <c r="H69" s="4">
        <f t="shared" si="144"/>
        <v>97.909397534310301</v>
      </c>
    </row>
    <row r="70" spans="1:8" x14ac:dyDescent="0.2">
      <c r="A70" s="5">
        <v>43867</v>
      </c>
      <c r="B70" s="51">
        <v>30818</v>
      </c>
      <c r="C70" s="51">
        <v>634</v>
      </c>
      <c r="D70" s="51">
        <v>1487</v>
      </c>
      <c r="E70" s="51">
        <f t="shared" ref="E70" si="146">B70-C70-D70</f>
        <v>28697</v>
      </c>
      <c r="F70" s="7">
        <f t="shared" si="141"/>
        <v>0.93117658511259649</v>
      </c>
      <c r="G70" s="4">
        <f t="shared" si="142"/>
        <v>2.0572392757479392</v>
      </c>
      <c r="H70" s="4">
        <f t="shared" si="144"/>
        <v>97.942760724252054</v>
      </c>
    </row>
    <row r="71" spans="1:8" x14ac:dyDescent="0.2">
      <c r="A71" s="5">
        <v>43866</v>
      </c>
      <c r="B71" s="51">
        <v>27636</v>
      </c>
      <c r="C71" s="51">
        <v>564</v>
      </c>
      <c r="D71" s="51">
        <v>1124</v>
      </c>
      <c r="E71" s="51">
        <f t="shared" si="143"/>
        <v>25948</v>
      </c>
      <c r="F71" s="7">
        <f t="shared" si="141"/>
        <v>0.93892024895064408</v>
      </c>
      <c r="G71" s="4">
        <f t="shared" si="142"/>
        <v>2.0408163265306123</v>
      </c>
      <c r="H71" s="4">
        <f t="shared" si="144"/>
        <v>97.959183673469383</v>
      </c>
    </row>
    <row r="72" spans="1:8" x14ac:dyDescent="0.2">
      <c r="A72" s="5">
        <v>43865</v>
      </c>
      <c r="B72" s="51">
        <v>23892</v>
      </c>
      <c r="C72" s="51">
        <v>492</v>
      </c>
      <c r="D72" s="51">
        <v>852</v>
      </c>
      <c r="E72" s="51">
        <f t="shared" si="143"/>
        <v>22548</v>
      </c>
      <c r="F72" s="7">
        <f t="shared" si="141"/>
        <v>0.94374686087393267</v>
      </c>
      <c r="G72" s="4">
        <f t="shared" si="142"/>
        <v>2.0592667001506779</v>
      </c>
      <c r="H72" s="4">
        <f t="shared" si="144"/>
        <v>97.940733299849327</v>
      </c>
    </row>
    <row r="73" spans="1:8" x14ac:dyDescent="0.2">
      <c r="A73" s="5">
        <v>43864</v>
      </c>
      <c r="B73" s="51">
        <v>19881</v>
      </c>
      <c r="C73" s="51">
        <v>426</v>
      </c>
      <c r="D73" s="51">
        <v>623</v>
      </c>
      <c r="E73" s="51">
        <f t="shared" si="143"/>
        <v>18832</v>
      </c>
      <c r="F73" s="7">
        <f t="shared" si="141"/>
        <v>0.94723605452442028</v>
      </c>
      <c r="G73" s="4">
        <f t="shared" si="142"/>
        <v>2.142749358684171</v>
      </c>
      <c r="H73" s="4">
        <f t="shared" si="144"/>
        <v>97.857250641315829</v>
      </c>
    </row>
    <row r="74" spans="1:8" x14ac:dyDescent="0.2">
      <c r="A74" s="5">
        <v>43863</v>
      </c>
      <c r="B74" s="51">
        <v>16787</v>
      </c>
      <c r="C74" s="51">
        <v>362</v>
      </c>
      <c r="D74" s="51">
        <v>472</v>
      </c>
      <c r="E74" s="51">
        <f t="shared" ref="E74" si="147">B74-C74-D74</f>
        <v>15953</v>
      </c>
      <c r="F74" s="7">
        <f t="shared" si="141"/>
        <v>0.9503186989932686</v>
      </c>
      <c r="G74" s="4">
        <f t="shared" si="142"/>
        <v>2.1564305712753917</v>
      </c>
      <c r="H74" s="4">
        <f t="shared" si="144"/>
        <v>97.843569428724606</v>
      </c>
    </row>
    <row r="75" spans="1:8" x14ac:dyDescent="0.2">
      <c r="A75" s="5">
        <v>43862</v>
      </c>
      <c r="B75" s="51">
        <v>12038</v>
      </c>
      <c r="C75" s="51">
        <v>259</v>
      </c>
      <c r="D75" s="51">
        <v>284</v>
      </c>
      <c r="E75" s="51">
        <f t="shared" si="143"/>
        <v>11495</v>
      </c>
      <c r="F75" s="7">
        <f t="shared" si="141"/>
        <v>0.95489283934208335</v>
      </c>
      <c r="G75" s="4">
        <f t="shared" si="142"/>
        <v>2.1515201860774216</v>
      </c>
      <c r="H75" s="4">
        <f t="shared" si="144"/>
        <v>97.84847981392258</v>
      </c>
    </row>
    <row r="76" spans="1:8" x14ac:dyDescent="0.2">
      <c r="A76" s="5">
        <v>43861</v>
      </c>
      <c r="B76" s="51">
        <v>9925</v>
      </c>
      <c r="C76" s="51">
        <v>213</v>
      </c>
      <c r="D76" s="51">
        <v>222</v>
      </c>
      <c r="E76" s="51">
        <f t="shared" si="143"/>
        <v>9490</v>
      </c>
      <c r="F76" s="7">
        <f t="shared" si="141"/>
        <v>0.95617128463476075</v>
      </c>
      <c r="G76" s="4">
        <f t="shared" si="142"/>
        <v>2.1460957178841311</v>
      </c>
      <c r="H76" s="4">
        <f t="shared" si="144"/>
        <v>97.853904282115863</v>
      </c>
    </row>
    <row r="77" spans="1:8" x14ac:dyDescent="0.2">
      <c r="A77" s="5">
        <v>43860</v>
      </c>
      <c r="B77" s="51">
        <v>8235</v>
      </c>
      <c r="C77" s="51">
        <v>171</v>
      </c>
      <c r="D77" s="51">
        <v>143</v>
      </c>
      <c r="E77" s="51">
        <f t="shared" si="143"/>
        <v>7921</v>
      </c>
      <c r="F77" s="7">
        <f t="shared" si="141"/>
        <v>0.96187006678809961</v>
      </c>
      <c r="G77" s="4">
        <f t="shared" si="142"/>
        <v>2.0765027322404372</v>
      </c>
      <c r="H77" s="4">
        <f t="shared" si="144"/>
        <v>97.923497267759558</v>
      </c>
    </row>
    <row r="78" spans="1:8" x14ac:dyDescent="0.2">
      <c r="A78" s="5">
        <v>43859</v>
      </c>
      <c r="B78" s="51">
        <v>6165</v>
      </c>
      <c r="C78" s="51">
        <v>133</v>
      </c>
      <c r="D78" s="51">
        <v>126</v>
      </c>
      <c r="E78" s="51">
        <f t="shared" si="143"/>
        <v>5906</v>
      </c>
      <c r="F78" s="7">
        <f t="shared" si="141"/>
        <v>0.9579886455798865</v>
      </c>
      <c r="G78" s="4">
        <f t="shared" si="142"/>
        <v>2.1573398215733985</v>
      </c>
      <c r="H78" s="4">
        <f t="shared" si="144"/>
        <v>97.842660178426598</v>
      </c>
    </row>
    <row r="79" spans="1:8" x14ac:dyDescent="0.2">
      <c r="A79" s="5">
        <v>43858</v>
      </c>
      <c r="B79" s="51">
        <v>4690</v>
      </c>
      <c r="C79" s="51">
        <v>106</v>
      </c>
      <c r="D79" s="51">
        <v>79</v>
      </c>
      <c r="E79" s="51">
        <f t="shared" si="143"/>
        <v>4505</v>
      </c>
      <c r="F79" s="7">
        <f t="shared" si="141"/>
        <v>0.96055437100213215</v>
      </c>
      <c r="G79" s="4">
        <f t="shared" si="142"/>
        <v>2.2601279317697229</v>
      </c>
      <c r="H79" s="4">
        <f t="shared" si="144"/>
        <v>97.739872068230284</v>
      </c>
    </row>
    <row r="80" spans="1:8" x14ac:dyDescent="0.2">
      <c r="A80" s="5">
        <v>43857</v>
      </c>
      <c r="B80" s="51">
        <v>2927</v>
      </c>
      <c r="C80" s="51">
        <v>82</v>
      </c>
      <c r="D80" s="51">
        <v>61</v>
      </c>
      <c r="E80" s="51">
        <f t="shared" si="143"/>
        <v>2784</v>
      </c>
      <c r="F80" s="7">
        <f t="shared" si="141"/>
        <v>0.95114451656986676</v>
      </c>
      <c r="G80" s="4">
        <f t="shared" si="142"/>
        <v>2.8015032456440041</v>
      </c>
      <c r="H80" s="4">
        <f t="shared" si="144"/>
        <v>97.198496754356</v>
      </c>
    </row>
    <row r="81" spans="1:8" x14ac:dyDescent="0.2">
      <c r="A81" s="5">
        <v>43856</v>
      </c>
      <c r="B81" s="51">
        <v>2118</v>
      </c>
      <c r="C81" s="51">
        <v>56</v>
      </c>
      <c r="D81" s="51">
        <v>52</v>
      </c>
      <c r="E81" s="51">
        <f t="shared" ref="E81" si="148">B81-C81-D81</f>
        <v>2010</v>
      </c>
      <c r="F81" s="7">
        <f t="shared" si="141"/>
        <v>0.94900849858356939</v>
      </c>
      <c r="G81" s="4">
        <f t="shared" si="142"/>
        <v>2.644003777148253</v>
      </c>
      <c r="H81" s="4">
        <f t="shared" si="144"/>
        <v>97.355996222851743</v>
      </c>
    </row>
    <row r="82" spans="1:8" x14ac:dyDescent="0.2">
      <c r="A82" s="5">
        <v>43855</v>
      </c>
      <c r="B82" s="51">
        <v>1438</v>
      </c>
      <c r="C82" s="51">
        <v>42</v>
      </c>
      <c r="D82" s="51">
        <v>39</v>
      </c>
      <c r="E82" s="51">
        <f t="shared" si="143"/>
        <v>1357</v>
      </c>
      <c r="F82" s="7">
        <f t="shared" si="141"/>
        <v>0.94367176634214189</v>
      </c>
      <c r="G82" s="4">
        <f t="shared" si="142"/>
        <v>2.9207232267037551</v>
      </c>
      <c r="H82" s="4">
        <f t="shared" si="144"/>
        <v>97.079276773296243</v>
      </c>
    </row>
    <row r="83" spans="1:8" x14ac:dyDescent="0.2">
      <c r="A83" s="5">
        <v>43854</v>
      </c>
      <c r="B83" s="51">
        <v>939</v>
      </c>
      <c r="C83" s="51">
        <v>26</v>
      </c>
      <c r="D83" s="51">
        <v>34</v>
      </c>
      <c r="E83" s="51">
        <f t="shared" si="143"/>
        <v>879</v>
      </c>
      <c r="F83" s="7">
        <f t="shared" si="141"/>
        <v>0.93610223642172519</v>
      </c>
      <c r="G83" s="4">
        <f t="shared" si="142"/>
        <v>2.7689030883919061</v>
      </c>
      <c r="H83" s="4">
        <f t="shared" si="144"/>
        <v>97.231096911608091</v>
      </c>
    </row>
    <row r="84" spans="1:8" x14ac:dyDescent="0.2">
      <c r="A84" s="5">
        <v>43853</v>
      </c>
      <c r="B84" s="51">
        <v>653</v>
      </c>
      <c r="C84" s="51">
        <v>18</v>
      </c>
      <c r="D84" s="51">
        <v>30</v>
      </c>
      <c r="E84" s="51">
        <f t="shared" si="143"/>
        <v>605</v>
      </c>
      <c r="F84" s="7">
        <f t="shared" si="141"/>
        <v>0.9264931087289433</v>
      </c>
      <c r="G84" s="4">
        <f t="shared" si="142"/>
        <v>2.7565084226646248</v>
      </c>
      <c r="H84" s="4">
        <f t="shared" si="144"/>
        <v>97.243491577335377</v>
      </c>
    </row>
    <row r="85" spans="1:8" x14ac:dyDescent="0.2">
      <c r="A85" s="5">
        <v>43852</v>
      </c>
      <c r="B85" s="51">
        <v>555</v>
      </c>
      <c r="C85" s="51">
        <v>17</v>
      </c>
      <c r="D85" s="51">
        <v>28</v>
      </c>
      <c r="E85" s="51">
        <f t="shared" ref="E85" si="149">B85-C85-D85</f>
        <v>510</v>
      </c>
      <c r="F85" s="7">
        <f t="shared" si="141"/>
        <v>0.91891891891891897</v>
      </c>
      <c r="G85" s="4">
        <f t="shared" si="142"/>
        <v>3.0630630630630629</v>
      </c>
      <c r="H85" s="4">
        <f t="shared" si="144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18" zoomScaleNormal="100" workbookViewId="0">
      <selection activeCell="O48" sqref="O48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8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AVERAGE(C25:C33)</f>
        <v>0.11827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9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D39" t="s">
        <v>74</v>
      </c>
      <c r="E39" s="16"/>
      <c r="L39" s="11">
        <v>43935</v>
      </c>
      <c r="M39" s="20">
        <v>7953</v>
      </c>
      <c r="N39" s="45">
        <f t="shared" si="19"/>
        <v>483</v>
      </c>
      <c r="O39" s="43">
        <f t="shared" si="20"/>
        <v>1.1472684085510689</v>
      </c>
    </row>
    <row r="40" spans="1:15" x14ac:dyDescent="0.2">
      <c r="A40" s="11"/>
      <c r="B40" s="20"/>
      <c r="D40"/>
      <c r="E40" s="16"/>
      <c r="L40" s="11"/>
      <c r="M40" s="20"/>
      <c r="N40" s="45"/>
      <c r="O40" s="43"/>
    </row>
    <row r="41" spans="1:15" x14ac:dyDescent="0.2">
      <c r="A41" s="11"/>
      <c r="B41" s="20"/>
      <c r="D41"/>
      <c r="E41" s="16"/>
      <c r="L41" s="11"/>
      <c r="M41" s="20"/>
      <c r="N41" s="45"/>
      <c r="O41" s="43"/>
    </row>
    <row r="42" spans="1:15" x14ac:dyDescent="0.2">
      <c r="A42" s="11"/>
      <c r="B42" s="20"/>
      <c r="D42"/>
      <c r="E42" s="16"/>
      <c r="L42" s="11"/>
      <c r="M42" s="20"/>
      <c r="N42" s="45"/>
      <c r="O42" s="43"/>
    </row>
    <row r="43" spans="1:15" x14ac:dyDescent="0.2">
      <c r="A43" s="11"/>
      <c r="B43" s="20"/>
      <c r="D43"/>
      <c r="E43" s="16"/>
      <c r="L43" s="11"/>
      <c r="M43" s="20"/>
      <c r="N43" s="45"/>
      <c r="O43" s="43"/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C46" s="67" t="s">
        <v>12</v>
      </c>
      <c r="E46" s="16" t="s">
        <v>11</v>
      </c>
    </row>
    <row r="47" spans="1:15" x14ac:dyDescent="0.2">
      <c r="A47" s="11">
        <v>43934</v>
      </c>
      <c r="B47" s="20">
        <v>7470</v>
      </c>
      <c r="C47" s="68">
        <v>5.8000000000000003E-2</v>
      </c>
      <c r="D47" t="s">
        <v>74</v>
      </c>
      <c r="E47" s="16">
        <f t="shared" ref="E47:E53" si="21">B47*EXP(C47)</f>
        <v>7916.0710179558482</v>
      </c>
      <c r="N47" t="s">
        <v>12</v>
      </c>
      <c r="O47" s="42">
        <f>AVERAGE(O2:O39)</f>
        <v>1.3214274653289202</v>
      </c>
    </row>
    <row r="48" spans="1:15" x14ac:dyDescent="0.2">
      <c r="A48" s="11">
        <v>43934</v>
      </c>
      <c r="B48" s="20">
        <v>7470</v>
      </c>
      <c r="C48" s="67">
        <v>0.06</v>
      </c>
      <c r="D48" t="s">
        <v>74</v>
      </c>
      <c r="E48" s="16">
        <f t="shared" si="21"/>
        <v>7931.9190026938368</v>
      </c>
    </row>
    <row r="49" spans="1:5" x14ac:dyDescent="0.2">
      <c r="A49" s="11">
        <v>43934</v>
      </c>
      <c r="B49" s="20">
        <v>7470</v>
      </c>
      <c r="C49" s="67">
        <v>7.0000000000000007E-2</v>
      </c>
      <c r="D49" t="s">
        <v>74</v>
      </c>
      <c r="E49" s="16">
        <f t="shared" si="21"/>
        <v>8011.636113968998</v>
      </c>
    </row>
    <row r="50" spans="1:5" x14ac:dyDescent="0.2">
      <c r="A50" s="11">
        <v>43934</v>
      </c>
      <c r="B50" s="20">
        <v>7470</v>
      </c>
      <c r="C50" s="67">
        <v>0.08</v>
      </c>
      <c r="D50" t="s">
        <v>74</v>
      </c>
      <c r="E50" s="16">
        <f t="shared" si="21"/>
        <v>8092.1543955319412</v>
      </c>
    </row>
    <row r="51" spans="1:5" x14ac:dyDescent="0.2">
      <c r="A51" s="11">
        <v>43934</v>
      </c>
      <c r="B51" s="20">
        <v>7470</v>
      </c>
      <c r="C51" s="67">
        <v>0.06</v>
      </c>
      <c r="D51" t="s">
        <v>74</v>
      </c>
      <c r="E51" s="16">
        <f t="shared" si="21"/>
        <v>7931.9190026938368</v>
      </c>
    </row>
    <row r="52" spans="1:5" x14ac:dyDescent="0.2">
      <c r="A52" s="11">
        <v>43934</v>
      </c>
      <c r="B52" s="20">
        <v>7470</v>
      </c>
      <c r="C52" s="67">
        <v>0.1</v>
      </c>
      <c r="D52" t="s">
        <v>74</v>
      </c>
      <c r="E52" s="16">
        <f t="shared" si="21"/>
        <v>8255.6267580250878</v>
      </c>
    </row>
    <row r="53" spans="1:5" x14ac:dyDescent="0.2">
      <c r="A53" s="11">
        <v>43934</v>
      </c>
      <c r="B53" s="20">
        <v>7470</v>
      </c>
      <c r="C53" s="67">
        <v>0.11</v>
      </c>
      <c r="D53" t="s">
        <v>74</v>
      </c>
      <c r="E53" s="16">
        <f t="shared" si="21"/>
        <v>8338.5971863277682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9"/>
  <sheetViews>
    <sheetView topLeftCell="A6" workbookViewId="0">
      <selection activeCell="O43" sqref="O43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6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 t="s">
        <v>97</v>
      </c>
      <c r="B36" s="70">
        <v>5.8599999999999999E-2</v>
      </c>
      <c r="C36" s="45">
        <f t="shared" si="0"/>
        <v>5.86</v>
      </c>
    </row>
    <row r="37" spans="1:3" x14ac:dyDescent="0.2">
      <c r="A37" s="11"/>
    </row>
    <row r="38" spans="1:3" x14ac:dyDescent="0.2">
      <c r="A38" s="11"/>
      <c r="B38" s="66" t="s">
        <v>12</v>
      </c>
    </row>
    <row r="39" spans="1:3" x14ac:dyDescent="0.2">
      <c r="A39" s="11">
        <v>43922</v>
      </c>
      <c r="B39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10" workbookViewId="0">
      <selection activeCell="F40" sqref="F40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44">
        <f>B31*EXP(0.1599)</f>
        <v>606.64445282416011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44">
        <f t="shared" ref="B33:B68" si="0">B32*EXP(0.1599)</f>
        <v>711.83267338940925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44">
        <f t="shared" si="0"/>
        <v>835.25985038815713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44">
        <f t="shared" si="0"/>
        <v>980.08850078281125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si="0"/>
        <v>1150.0295015022048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1349.4371715095679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1583.420840485501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1857.975762798256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2180.1367311088966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2558.1583255810629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3001.7264171367378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3522.2063440072393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4132.9341204914062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4849.5581394270994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5690.4401236590029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6677.1255998950901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7834.8959496838461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9193.4161824568364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10787.495028223029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12657.976825415293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14852.788056315201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17428.16534494498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20450.096381843592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23996.0106958701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28156.763594891316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33038.964108940178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38767.706583646184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45489.775914281679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53377.408546640356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62632.705611118537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73492.811265674478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86235.98892993106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101188.75109893299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118734.22542044938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139321.9713959168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163479.49923377027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191825.78599736607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7"/>
  <sheetViews>
    <sheetView workbookViewId="0">
      <selection activeCell="AH27" sqref="AH27:AU27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7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7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7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7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7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7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7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7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47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47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47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G125"/>
  <sheetViews>
    <sheetView topLeftCell="A47" zoomScaleNormal="110" workbookViewId="0">
      <selection activeCell="AB54" sqref="AB54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33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3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3" x14ac:dyDescent="0.2">
      <c r="A50" s="11">
        <v>43936</v>
      </c>
      <c r="B50" s="14">
        <f t="shared" si="0"/>
        <v>24694292.188565403</v>
      </c>
      <c r="C50" s="15">
        <f>C49*EXP(0.1305)</f>
        <v>2006670.0516085224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</row>
    <row r="51" spans="1:33" x14ac:dyDescent="0.2">
      <c r="A51" s="11">
        <v>43937</v>
      </c>
      <c r="B51" s="14">
        <f t="shared" si="0"/>
        <v>29632511.837441351</v>
      </c>
      <c r="C51" s="15">
        <f t="shared" ref="C51:C81" si="2">C50*EXP(0.1305)</f>
        <v>2286395.7228488554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</row>
    <row r="52" spans="1:33" x14ac:dyDescent="0.2">
      <c r="A52" s="11">
        <v>43938</v>
      </c>
      <c r="B52" s="14">
        <f t="shared" si="0"/>
        <v>35558247.674849175</v>
      </c>
      <c r="C52" s="15">
        <f t="shared" si="2"/>
        <v>2605114.5763954339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</row>
    <row r="53" spans="1:33" x14ac:dyDescent="0.2">
      <c r="A53" s="11">
        <v>43939</v>
      </c>
      <c r="B53" s="14">
        <f t="shared" si="0"/>
        <v>42668977.393550977</v>
      </c>
      <c r="C53" s="15">
        <f t="shared" si="2"/>
        <v>2968262.181531643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</row>
    <row r="54" spans="1:33" x14ac:dyDescent="0.2">
      <c r="A54" s="11">
        <v>43940</v>
      </c>
      <c r="B54" s="14">
        <f t="shared" si="0"/>
        <v>51201669.11653322</v>
      </c>
      <c r="C54" s="15">
        <f t="shared" si="2"/>
        <v>3382031.8147011199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</row>
    <row r="55" spans="1:33" x14ac:dyDescent="0.2">
      <c r="A55" s="11">
        <v>43941</v>
      </c>
      <c r="B55" s="14">
        <f t="shared" si="0"/>
        <v>61440678.461518139</v>
      </c>
      <c r="C55" s="15">
        <f t="shared" si="2"/>
        <v>3853480.0823249361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</row>
    <row r="56" spans="1:33" x14ac:dyDescent="0.2">
      <c r="A56" s="11">
        <v>43942</v>
      </c>
      <c r="B56" s="14">
        <f t="shared" si="0"/>
        <v>73727224.814097136</v>
      </c>
      <c r="C56" s="15">
        <f t="shared" si="2"/>
        <v>4390647.2672219006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</row>
    <row r="57" spans="1:33" x14ac:dyDescent="0.2">
      <c r="A57" s="11">
        <v>43943</v>
      </c>
      <c r="B57" s="14">
        <f t="shared" si="0"/>
        <v>88470762.610359848</v>
      </c>
      <c r="C57" s="15">
        <f t="shared" si="2"/>
        <v>5002694.4510719245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</row>
    <row r="58" spans="1:33" x14ac:dyDescent="0.2">
      <c r="A58" s="11">
        <v>43944</v>
      </c>
      <c r="B58" s="14">
        <f t="shared" si="0"/>
        <v>106162626.58189809</v>
      </c>
      <c r="C58" s="15">
        <f t="shared" si="2"/>
        <v>5700059.7514682971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</row>
    <row r="59" spans="1:33" x14ac:dyDescent="0.2">
      <c r="A59" s="11">
        <v>43945</v>
      </c>
      <c r="B59" s="14">
        <f t="shared" si="0"/>
        <v>127392405.69683719</v>
      </c>
      <c r="C59" s="15">
        <f t="shared" si="2"/>
        <v>6494636.3380931783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</row>
    <row r="60" spans="1:33" x14ac:dyDescent="0.2">
      <c r="A60" s="11">
        <v>43946</v>
      </c>
      <c r="B60" s="14">
        <f t="shared" si="0"/>
        <v>152867591.46551439</v>
      </c>
      <c r="C60" s="15">
        <f t="shared" si="2"/>
        <v>7399975.263981225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</row>
    <row r="61" spans="1:33" x14ac:dyDescent="0.2">
      <c r="A61" s="11">
        <v>43947</v>
      </c>
      <c r="B61" s="14">
        <f t="shared" si="0"/>
        <v>183437155.39903322</v>
      </c>
      <c r="C61" s="15">
        <f t="shared" si="2"/>
        <v>8431516.5710435137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</row>
    <row r="62" spans="1:33" x14ac:dyDescent="0.2">
      <c r="A62" s="11">
        <v>43948</v>
      </c>
      <c r="B62" s="14">
        <f t="shared" si="0"/>
        <v>220119841.34962988</v>
      </c>
      <c r="C62" s="15">
        <f t="shared" si="2"/>
        <v>9606852.6112253964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</row>
    <row r="63" spans="1:33" x14ac:dyDescent="0.2">
      <c r="A63" s="11">
        <v>43949</v>
      </c>
      <c r="B63" s="14">
        <f t="shared" si="0"/>
        <v>264138115.58725026</v>
      </c>
      <c r="C63" s="15">
        <f t="shared" si="2"/>
        <v>10946028.074091289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</row>
    <row r="64" spans="1:33" x14ac:dyDescent="0.2">
      <c r="A64" s="11">
        <v>43950</v>
      </c>
      <c r="B64" s="14">
        <f t="shared" si="0"/>
        <v>316958906.01322615</v>
      </c>
      <c r="C64" s="15">
        <f t="shared" si="2"/>
        <v>12471881.837636692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</row>
    <row r="65" spans="1:33" x14ac:dyDescent="0.2">
      <c r="A65" s="11">
        <v>43951</v>
      </c>
      <c r="B65" s="14">
        <f t="shared" si="0"/>
        <v>380342488.16284955</v>
      </c>
      <c r="C65" s="15">
        <f t="shared" si="2"/>
        <v>14210436.472399162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</row>
    <row r="66" spans="1:33" x14ac:dyDescent="0.2">
      <c r="A66" s="11">
        <v>43952</v>
      </c>
      <c r="B66" s="14">
        <f t="shared" si="0"/>
        <v>456401147.14388531</v>
      </c>
      <c r="C66" s="15">
        <f t="shared" si="2"/>
        <v>16191342.04163992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</row>
    <row r="67" spans="1:33" x14ac:dyDescent="0.2">
      <c r="A67" s="11">
        <v>43953</v>
      </c>
      <c r="B67" s="14">
        <f t="shared" si="0"/>
        <v>547669570.44532645</v>
      </c>
      <c r="C67" s="15">
        <f t="shared" si="2"/>
        <v>18448381.76635652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</row>
    <row r="68" spans="1:33" x14ac:dyDescent="0.2">
      <c r="A68" s="11">
        <v>43954</v>
      </c>
      <c r="B68" s="14">
        <f t="shared" si="0"/>
        <v>657189317.48698807</v>
      </c>
      <c r="C68" s="15">
        <f t="shared" si="2"/>
        <v>21020048.178956546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</row>
    <row r="69" spans="1:33" x14ac:dyDescent="0.2">
      <c r="A69" s="11">
        <v>43955</v>
      </c>
      <c r="B69" s="14">
        <f t="shared" si="0"/>
        <v>788610180.89397264</v>
      </c>
      <c r="C69" s="15">
        <f t="shared" si="2"/>
        <v>23950199.591566477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</row>
    <row r="70" spans="1:33" x14ac:dyDescent="0.2">
      <c r="A70" s="11">
        <v>43956</v>
      </c>
      <c r="B70" s="14">
        <f t="shared" si="0"/>
        <v>946311817.4040277</v>
      </c>
      <c r="C70" s="15">
        <f t="shared" si="2"/>
        <v>27288808.074670438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</row>
    <row r="71" spans="1:33" x14ac:dyDescent="0.2">
      <c r="A71" s="11">
        <v>43957</v>
      </c>
      <c r="B71" s="14">
        <f t="shared" si="0"/>
        <v>1135549701.8100419</v>
      </c>
      <c r="C71" s="15">
        <f t="shared" si="2"/>
        <v>31092811.702430256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</row>
    <row r="72" spans="1:33" x14ac:dyDescent="0.2">
      <c r="A72" s="11">
        <v>43958</v>
      </c>
      <c r="B72" s="14">
        <f t="shared" si="0"/>
        <v>1362630267.9155223</v>
      </c>
      <c r="C72" s="15">
        <f t="shared" si="2"/>
        <v>35427085.599247426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</row>
    <row r="73" spans="1:33" x14ac:dyDescent="0.2">
      <c r="A73" s="11">
        <v>43959</v>
      </c>
      <c r="B73" s="14">
        <f t="shared" si="0"/>
        <v>1635121073.1506429</v>
      </c>
      <c r="C73" s="15">
        <f t="shared" si="2"/>
        <v>40365548.348215342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</row>
    <row r="74" spans="1:33" x14ac:dyDescent="0.2">
      <c r="A74" s="11">
        <v>43960</v>
      </c>
      <c r="B74" s="14">
        <f t="shared" si="0"/>
        <v>1962102990.6749904</v>
      </c>
      <c r="C74" s="15">
        <f t="shared" si="2"/>
        <v>45992422.630630478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</row>
    <row r="75" spans="1:33" x14ac:dyDescent="0.2">
      <c r="A75" s="11">
        <v>43961</v>
      </c>
      <c r="B75" s="14">
        <f t="shared" si="0"/>
        <v>2354472833.3771877</v>
      </c>
      <c r="C75" s="15">
        <f t="shared" si="2"/>
        <v>52403671.596054338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</row>
    <row r="76" spans="1:33" x14ac:dyDescent="0.2">
      <c r="A76" s="11">
        <v>43962</v>
      </c>
      <c r="B76" s="14">
        <f t="shared" si="0"/>
        <v>2825306494.846199</v>
      </c>
      <c r="C76" s="15">
        <f t="shared" si="2"/>
        <v>59708635.459403008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</row>
    <row r="77" spans="1:33" x14ac:dyDescent="0.2">
      <c r="A77" s="11">
        <v>43963</v>
      </c>
      <c r="B77" s="14">
        <f t="shared" si="0"/>
        <v>3390294709.1432157</v>
      </c>
      <c r="C77" s="15">
        <f t="shared" si="2"/>
        <v>68031896.236299381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</row>
    <row r="78" spans="1:33" x14ac:dyDescent="0.2">
      <c r="A78" s="11">
        <v>43964</v>
      </c>
      <c r="B78" s="14">
        <f t="shared" si="0"/>
        <v>4068265951.2557364</v>
      </c>
      <c r="C78" s="15">
        <f t="shared" si="2"/>
        <v>77515402.418691993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</row>
    <row r="79" spans="1:33" x14ac:dyDescent="0.2">
      <c r="A79" s="11">
        <v>43965</v>
      </c>
      <c r="B79" s="14">
        <f t="shared" si="0"/>
        <v>4881813904.1161413</v>
      </c>
      <c r="C79" s="15">
        <f t="shared" si="2"/>
        <v>88320889.825877979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</row>
    <row r="80" spans="1:33" x14ac:dyDescent="0.2">
      <c r="A80" s="11">
        <v>43966</v>
      </c>
      <c r="B80" s="14">
        <f t="shared" si="0"/>
        <v>5858050402.7927465</v>
      </c>
      <c r="C80" s="15">
        <f t="shared" si="2"/>
        <v>100632639.91717149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</row>
    <row r="81" spans="1:33" x14ac:dyDescent="0.2">
      <c r="A81" s="11">
        <v>43967</v>
      </c>
      <c r="B81" s="14">
        <f t="shared" si="0"/>
        <v>7029508948.0419989</v>
      </c>
      <c r="C81" s="15">
        <f t="shared" si="2"/>
        <v>114660622.60767569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</row>
    <row r="82" spans="1:33" x14ac:dyDescent="0.2">
      <c r="A82" s="11"/>
      <c r="C82" s="15"/>
      <c r="D82" s="14"/>
      <c r="T82" s="14"/>
    </row>
    <row r="83" spans="1:33" x14ac:dyDescent="0.2">
      <c r="A83" s="11"/>
      <c r="C83" s="15"/>
      <c r="D83" s="14"/>
      <c r="T83" s="14"/>
    </row>
    <row r="84" spans="1:33" x14ac:dyDescent="0.2">
      <c r="A84" s="11"/>
      <c r="C84" s="15"/>
      <c r="D84" s="14"/>
      <c r="T84" s="14"/>
    </row>
    <row r="85" spans="1:33" x14ac:dyDescent="0.2">
      <c r="C85" s="15"/>
      <c r="T85" s="14"/>
    </row>
    <row r="86" spans="1:33" x14ac:dyDescent="0.2">
      <c r="C86" s="15"/>
      <c r="T86" s="14"/>
    </row>
    <row r="87" spans="1:33" x14ac:dyDescent="0.2">
      <c r="C87" s="15"/>
      <c r="T87" s="14"/>
    </row>
    <row r="88" spans="1:33" x14ac:dyDescent="0.2">
      <c r="C88" s="15"/>
      <c r="T88" s="14"/>
    </row>
    <row r="89" spans="1:33" x14ac:dyDescent="0.2">
      <c r="C89" s="15"/>
      <c r="T89" s="14"/>
    </row>
    <row r="90" spans="1:33" x14ac:dyDescent="0.2">
      <c r="C90" s="15"/>
      <c r="T90" s="14"/>
    </row>
    <row r="91" spans="1:33" x14ac:dyDescent="0.2">
      <c r="C91" s="15"/>
      <c r="T91" s="14"/>
    </row>
    <row r="92" spans="1:33" x14ac:dyDescent="0.2">
      <c r="C92" s="15"/>
      <c r="T92" s="14"/>
    </row>
    <row r="93" spans="1:33" x14ac:dyDescent="0.2">
      <c r="C93" s="15"/>
      <c r="T93" s="14"/>
    </row>
    <row r="94" spans="1:33" x14ac:dyDescent="0.2">
      <c r="C94" s="15"/>
      <c r="T94" s="14"/>
    </row>
    <row r="95" spans="1:33" x14ac:dyDescent="0.2">
      <c r="C95" s="15"/>
      <c r="T95" s="14"/>
    </row>
    <row r="96" spans="1:33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U128"/>
  <sheetViews>
    <sheetView topLeftCell="A58" workbookViewId="0">
      <selection activeCell="AK71" sqref="AK71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47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47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47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47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47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47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47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47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47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47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47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47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47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47" x14ac:dyDescent="0.2">
      <c r="A62" s="11">
        <v>43936</v>
      </c>
      <c r="B62" s="49">
        <f>B61*EXP( 0.045)</f>
        <v>642141.85880792257</v>
      </c>
      <c r="C62" s="48">
        <f>B62* 0.045</f>
        <v>28896.383646356513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</row>
    <row r="63" spans="1:47" x14ac:dyDescent="0.2">
      <c r="A63" s="11">
        <v>43937</v>
      </c>
      <c r="B63" s="49">
        <f t="shared" ref="B63:B83" si="0">B62*EXP( 0.045)</f>
        <v>671698.27432665671</v>
      </c>
      <c r="C63" s="48">
        <f t="shared" ref="C63:C83" si="1">B63* 0.045</f>
        <v>30226.422344699549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</row>
    <row r="64" spans="1:47" x14ac:dyDescent="0.2">
      <c r="A64" s="11">
        <v>43938</v>
      </c>
      <c r="B64" s="49">
        <f t="shared" si="0"/>
        <v>702615.10839829093</v>
      </c>
      <c r="C64" s="48">
        <f t="shared" si="1"/>
        <v>31617.679877923092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</row>
    <row r="65" spans="1:47" x14ac:dyDescent="0.2">
      <c r="A65" s="11">
        <v>43939</v>
      </c>
      <c r="B65" s="49">
        <f t="shared" si="0"/>
        <v>734954.97817739542</v>
      </c>
      <c r="C65" s="48">
        <f t="shared" si="1"/>
        <v>33072.974017982793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</row>
    <row r="66" spans="1:47" x14ac:dyDescent="0.2">
      <c r="A66" s="11">
        <v>43940</v>
      </c>
      <c r="B66" s="49">
        <f t="shared" si="0"/>
        <v>768783.38295215869</v>
      </c>
      <c r="C66" s="48">
        <f t="shared" si="1"/>
        <v>34595.252232847139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</row>
    <row r="67" spans="1:47" x14ac:dyDescent="0.2">
      <c r="A67" s="11">
        <v>43941</v>
      </c>
      <c r="B67" s="49">
        <f t="shared" si="0"/>
        <v>804168.8368028301</v>
      </c>
      <c r="C67" s="48">
        <f t="shared" si="1"/>
        <v>36187.597656127356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</row>
    <row r="68" spans="1:47" x14ac:dyDescent="0.2">
      <c r="A68" s="11">
        <v>43942</v>
      </c>
      <c r="B68" s="49">
        <f t="shared" si="0"/>
        <v>841183.00736614666</v>
      </c>
      <c r="C68" s="48">
        <f t="shared" si="1"/>
        <v>37853.235331476601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</row>
    <row r="69" spans="1:47" x14ac:dyDescent="0.2">
      <c r="A69" s="11">
        <v>43943</v>
      </c>
      <c r="B69" s="49">
        <f t="shared" si="0"/>
        <v>879900.86098678887</v>
      </c>
      <c r="C69" s="48">
        <f t="shared" si="1"/>
        <v>39595.538744405501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</row>
    <row r="70" spans="1:47" x14ac:dyDescent="0.2">
      <c r="A70" s="11">
        <v>43944</v>
      </c>
      <c r="B70" s="49">
        <f t="shared" si="0"/>
        <v>920400.8145498482</v>
      </c>
      <c r="C70" s="48">
        <f t="shared" si="1"/>
        <v>41418.036654743169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</row>
    <row r="71" spans="1:47" x14ac:dyDescent="0.2">
      <c r="A71" s="11">
        <v>43945</v>
      </c>
      <c r="B71" s="49">
        <f t="shared" si="0"/>
        <v>962764.89430181752</v>
      </c>
      <c r="C71" s="48">
        <f t="shared" si="1"/>
        <v>43324.420243581786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</row>
    <row r="72" spans="1:47" x14ac:dyDescent="0.2">
      <c r="A72" s="11">
        <v>43946</v>
      </c>
      <c r="B72" s="49">
        <f t="shared" si="0"/>
        <v>1007078.9019817723</v>
      </c>
      <c r="C72" s="48">
        <f t="shared" si="1"/>
        <v>45318.550589179751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</row>
    <row r="73" spans="1:47" x14ac:dyDescent="0.2">
      <c r="A73" s="11">
        <v>43947</v>
      </c>
      <c r="B73" s="49">
        <f t="shared" si="0"/>
        <v>1053432.5885992139</v>
      </c>
      <c r="C73" s="48">
        <f t="shared" si="1"/>
        <v>47404.466486964622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</row>
    <row r="74" spans="1:47" x14ac:dyDescent="0.2">
      <c r="A74" s="11">
        <v>43948</v>
      </c>
      <c r="B74" s="49">
        <f t="shared" si="0"/>
        <v>1101919.8362105356</v>
      </c>
      <c r="C74" s="48">
        <f t="shared" si="1"/>
        <v>49586.392629474103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</row>
    <row r="75" spans="1:47" x14ac:dyDescent="0.2">
      <c r="A75" s="11">
        <v>43949</v>
      </c>
      <c r="B75" s="49">
        <f t="shared" si="0"/>
        <v>1152638.8480622706</v>
      </c>
      <c r="C75" s="48">
        <f t="shared" si="1"/>
        <v>51868.748162802171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</row>
    <row r="76" spans="1:47" x14ac:dyDescent="0.2">
      <c r="A76" s="11">
        <v>43950</v>
      </c>
      <c r="B76" s="49">
        <f t="shared" si="0"/>
        <v>1205692.3474862257</v>
      </c>
      <c r="C76" s="48">
        <f t="shared" si="1"/>
        <v>54256.155636880154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</row>
    <row r="77" spans="1:47" x14ac:dyDescent="0.2">
      <c r="A77" s="11">
        <v>43951</v>
      </c>
      <c r="B77" s="49">
        <f t="shared" si="0"/>
        <v>1261187.7859493338</v>
      </c>
      <c r="C77" s="48">
        <f t="shared" si="1"/>
        <v>56753.450367720019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</row>
    <row r="78" spans="1:47" x14ac:dyDescent="0.2">
      <c r="A78" s="11">
        <v>43952</v>
      </c>
      <c r="B78" s="49">
        <f t="shared" si="0"/>
        <v>1319237.5606795945</v>
      </c>
      <c r="C78" s="48">
        <f t="shared" si="1"/>
        <v>59365.690230581749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</row>
    <row r="79" spans="1:47" x14ac:dyDescent="0.2">
      <c r="A79" s="11">
        <v>43953</v>
      </c>
      <c r="B79" s="49">
        <f t="shared" si="0"/>
        <v>1379959.2423088723</v>
      </c>
      <c r="C79" s="48">
        <f t="shared" si="1"/>
        <v>62098.165903899251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</row>
    <row r="80" spans="1:47" x14ac:dyDescent="0.2">
      <c r="A80" s="11">
        <v>43954</v>
      </c>
      <c r="B80" s="49">
        <f t="shared" si="0"/>
        <v>1443475.8129936042</v>
      </c>
      <c r="C80" s="48">
        <f t="shared" si="1"/>
        <v>64956.411584712187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</row>
    <row r="81" spans="1:47" x14ac:dyDescent="0.2">
      <c r="A81" s="11">
        <v>43955</v>
      </c>
      <c r="B81" s="49">
        <f t="shared" si="0"/>
        <v>1509915.9154956951</v>
      </c>
      <c r="C81" s="48">
        <f t="shared" si="1"/>
        <v>67946.216197306276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</row>
    <row r="82" spans="1:47" x14ac:dyDescent="0.2">
      <c r="A82" s="11">
        <v>43956</v>
      </c>
      <c r="B82" s="49">
        <f t="shared" si="0"/>
        <v>1579414.113728073</v>
      </c>
      <c r="C82" s="48">
        <f t="shared" si="1"/>
        <v>71073.635117763275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</row>
    <row r="83" spans="1:47" x14ac:dyDescent="0.2">
      <c r="A83" s="11">
        <v>43957</v>
      </c>
      <c r="B83" s="49">
        <f t="shared" si="0"/>
        <v>1652111.165292599</v>
      </c>
      <c r="C83" s="48">
        <f t="shared" si="1"/>
        <v>74345.00243816695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</row>
    <row r="84" spans="1:47" x14ac:dyDescent="0.2">
      <c r="A84" s="11"/>
      <c r="B84" s="47"/>
    </row>
    <row r="85" spans="1:47" x14ac:dyDescent="0.2">
      <c r="A85" s="11"/>
      <c r="B85" s="47"/>
    </row>
    <row r="86" spans="1:47" x14ac:dyDescent="0.2">
      <c r="A86" s="11"/>
      <c r="B86" s="47"/>
    </row>
    <row r="87" spans="1:47" x14ac:dyDescent="0.2">
      <c r="A87" s="11"/>
      <c r="B87" s="47"/>
    </row>
    <row r="88" spans="1:47" x14ac:dyDescent="0.2">
      <c r="A88" s="11"/>
      <c r="B88" s="47"/>
    </row>
    <row r="89" spans="1:47" x14ac:dyDescent="0.2">
      <c r="A89" s="11"/>
      <c r="B89" s="47"/>
    </row>
    <row r="90" spans="1:47" x14ac:dyDescent="0.2">
      <c r="A90" s="11"/>
      <c r="B90" s="47"/>
    </row>
    <row r="91" spans="1:47" x14ac:dyDescent="0.2">
      <c r="A91" s="11"/>
      <c r="B91" s="47"/>
    </row>
    <row r="92" spans="1:47" x14ac:dyDescent="0.2">
      <c r="A92" s="11"/>
      <c r="B92" s="47"/>
    </row>
    <row r="93" spans="1:47" x14ac:dyDescent="0.2">
      <c r="A93" s="11"/>
      <c r="B93" s="47"/>
    </row>
    <row r="94" spans="1:47" x14ac:dyDescent="0.2">
      <c r="A94" s="11"/>
      <c r="B94" s="47"/>
    </row>
    <row r="95" spans="1:47" x14ac:dyDescent="0.2">
      <c r="A95" s="11"/>
    </row>
    <row r="96" spans="1:47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3">
    <mergeCell ref="AT61:AU61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  <mergeCell ref="AF53:AG53"/>
    <mergeCell ref="AH54:AI54"/>
    <mergeCell ref="AR60:AS60"/>
    <mergeCell ref="AJ55:AK55"/>
    <mergeCell ref="AL56:AM56"/>
    <mergeCell ref="AN57:AO57"/>
    <mergeCell ref="AP58:AQ58"/>
    <mergeCell ref="AP59:AQ59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18" workbookViewId="0">
      <selection activeCell="J44" sqref="J44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5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4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 t="s">
        <v>98</v>
      </c>
      <c r="I45" s="47">
        <v>613886</v>
      </c>
      <c r="K45" t="s">
        <v>74</v>
      </c>
      <c r="L45" s="16"/>
    </row>
    <row r="46" spans="1:13" x14ac:dyDescent="0.2">
      <c r="A46" s="11"/>
      <c r="B46" s="47"/>
      <c r="C46" s="52"/>
      <c r="D46" s="69"/>
      <c r="H46" s="11"/>
      <c r="I46" s="47"/>
      <c r="L46" s="16"/>
    </row>
    <row r="47" spans="1:13" x14ac:dyDescent="0.2">
      <c r="A47" s="11"/>
      <c r="B47" s="47"/>
      <c r="C47" s="52"/>
      <c r="D47" s="69"/>
      <c r="H47" s="11"/>
      <c r="I47" s="47"/>
      <c r="L47" s="16"/>
    </row>
    <row r="48" spans="1:13" x14ac:dyDescent="0.2">
      <c r="A48" s="11"/>
      <c r="B48" s="47"/>
      <c r="C48" s="52"/>
      <c r="D48" s="69"/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tabSelected="1" zoomScaleNormal="100" workbookViewId="0">
      <pane ySplit="1" topLeftCell="A77" activePane="bottomLeft" state="frozen"/>
      <selection pane="bottomLeft" activeCell="B86" sqref="B86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:D133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/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>
        <f t="shared" ref="B85:B125" si="5">D87</f>
        <v>0</v>
      </c>
      <c r="D87" s="48">
        <f t="shared" ref="D87:D133" si="6">B86*EXP(0.05)</f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si="5"/>
        <v>0</v>
      </c>
      <c r="D88" s="48">
        <f t="shared" si="6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5"/>
        <v>0</v>
      </c>
      <c r="D89" s="48">
        <f t="shared" si="6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5"/>
        <v>0</v>
      </c>
      <c r="D90" s="48">
        <f t="shared" si="6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5"/>
        <v>0</v>
      </c>
      <c r="D91" s="48">
        <f t="shared" si="6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5"/>
        <v>0</v>
      </c>
      <c r="D92" s="48">
        <f t="shared" si="6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5"/>
        <v>0</v>
      </c>
      <c r="D93" s="48">
        <f t="shared" si="6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5"/>
        <v>0</v>
      </c>
      <c r="D94" s="48">
        <f t="shared" si="6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5"/>
        <v>0</v>
      </c>
      <c r="D95" s="48">
        <f t="shared" si="6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5"/>
        <v>0</v>
      </c>
      <c r="D96" s="48">
        <f t="shared" si="6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5"/>
        <v>0</v>
      </c>
      <c r="D97" s="48">
        <f t="shared" si="6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5"/>
        <v>0</v>
      </c>
      <c r="D98" s="48">
        <f t="shared" si="6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5"/>
        <v>0</v>
      </c>
      <c r="D99" s="48">
        <f t="shared" si="6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5"/>
        <v>0</v>
      </c>
      <c r="D100" s="48">
        <f t="shared" si="6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5"/>
        <v>0</v>
      </c>
      <c r="D101" s="48">
        <f t="shared" si="6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5"/>
        <v>0</v>
      </c>
      <c r="D102" s="48">
        <f t="shared" si="6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5"/>
        <v>0</v>
      </c>
      <c r="D103" s="48">
        <f t="shared" si="6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5"/>
        <v>0</v>
      </c>
      <c r="D104" s="48">
        <f t="shared" si="6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5"/>
        <v>0</v>
      </c>
      <c r="D105" s="48">
        <f t="shared" si="6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5"/>
        <v>0</v>
      </c>
      <c r="D106" s="48">
        <f t="shared" si="6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5"/>
        <v>0</v>
      </c>
      <c r="D107" s="48">
        <f t="shared" si="6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5"/>
        <v>0</v>
      </c>
      <c r="D108" s="48">
        <f t="shared" si="6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5"/>
        <v>0</v>
      </c>
      <c r="D109" s="48">
        <f t="shared" si="6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5"/>
        <v>0</v>
      </c>
      <c r="D110" s="48">
        <f t="shared" si="6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5"/>
        <v>0</v>
      </c>
      <c r="D111" s="48">
        <f t="shared" si="6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5"/>
        <v>0</v>
      </c>
      <c r="D112" s="48">
        <f t="shared" si="6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5"/>
        <v>0</v>
      </c>
      <c r="D113" s="48">
        <f t="shared" si="6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5"/>
        <v>0</v>
      </c>
      <c r="D114" s="48">
        <f t="shared" si="6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5"/>
        <v>0</v>
      </c>
      <c r="D115" s="48">
        <f t="shared" si="6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5"/>
        <v>0</v>
      </c>
      <c r="D116" s="48">
        <f t="shared" si="6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5"/>
        <v>0</v>
      </c>
      <c r="D117" s="48">
        <f t="shared" si="6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5"/>
        <v>0</v>
      </c>
      <c r="D118" s="48">
        <f t="shared" si="6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5"/>
        <v>0</v>
      </c>
      <c r="D119" s="48">
        <f t="shared" si="6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5"/>
        <v>0</v>
      </c>
      <c r="D120" s="48">
        <f t="shared" si="6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5"/>
        <v>0</v>
      </c>
      <c r="D121" s="48">
        <f t="shared" si="6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5"/>
        <v>0</v>
      </c>
      <c r="D122" s="48">
        <f t="shared" si="6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5"/>
        <v>0</v>
      </c>
      <c r="D123" s="48">
        <f t="shared" si="6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5"/>
        <v>0</v>
      </c>
      <c r="D124" s="48">
        <f t="shared" si="6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5"/>
        <v>0</v>
      </c>
      <c r="D125" s="48">
        <f t="shared" si="6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6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6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6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6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6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6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6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6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S133"/>
  <sheetViews>
    <sheetView workbookViewId="0">
      <pane ySplit="1" topLeftCell="A73" activePane="bottomLeft" state="frozen"/>
      <selection pane="bottomLeft" activeCell="D86" sqref="D86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45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45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45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45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45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45" x14ac:dyDescent="0.2">
      <c r="A86" s="11">
        <v>43936</v>
      </c>
      <c r="B86" s="49">
        <f t="shared" ref="B85:B131" si="11">D86</f>
        <v>28450.54968122434</v>
      </c>
      <c r="D86" s="45">
        <f t="shared" ref="D86:D133" si="12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</row>
    <row r="87" spans="1:45" x14ac:dyDescent="0.2">
      <c r="A87" s="11">
        <v>43937</v>
      </c>
      <c r="B87" s="49">
        <f t="shared" si="11"/>
        <v>29909.240555881257</v>
      </c>
      <c r="D87" s="45">
        <f t="shared" si="12"/>
        <v>29909.240555881257</v>
      </c>
      <c r="E87" s="45">
        <f t="shared" ref="E87:E133" si="13">D87*0.04</f>
        <v>1196.3696222352503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</row>
    <row r="88" spans="1:45" x14ac:dyDescent="0.2">
      <c r="A88" s="11">
        <v>43938</v>
      </c>
      <c r="B88" s="49">
        <f t="shared" si="11"/>
        <v>31442.720110955535</v>
      </c>
      <c r="D88" s="45">
        <f t="shared" si="12"/>
        <v>31442.720110955535</v>
      </c>
      <c r="E88" s="45">
        <f t="shared" si="13"/>
        <v>1257.7088044382215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</row>
    <row r="89" spans="1:45" x14ac:dyDescent="0.2">
      <c r="A89" s="11">
        <v>43939</v>
      </c>
      <c r="B89" s="49">
        <f t="shared" si="11"/>
        <v>33054.822844088689</v>
      </c>
      <c r="D89" s="45">
        <f t="shared" si="12"/>
        <v>33054.822844088689</v>
      </c>
      <c r="E89" s="45">
        <f t="shared" si="13"/>
        <v>1322.1929137635475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</row>
    <row r="90" spans="1:45" x14ac:dyDescent="0.2">
      <c r="A90" s="11">
        <v>43940</v>
      </c>
      <c r="B90" s="49">
        <f t="shared" si="11"/>
        <v>34749.579851820366</v>
      </c>
      <c r="D90" s="45">
        <f t="shared" si="12"/>
        <v>34749.579851820366</v>
      </c>
      <c r="E90" s="45">
        <f t="shared" si="13"/>
        <v>1389.9831940728147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</row>
    <row r="91" spans="1:45" x14ac:dyDescent="0.2">
      <c r="A91" s="11">
        <v>43941</v>
      </c>
      <c r="B91" s="49">
        <f t="shared" si="11"/>
        <v>36531.228909429396</v>
      </c>
      <c r="D91" s="45">
        <f t="shared" si="12"/>
        <v>36531.228909429396</v>
      </c>
      <c r="E91" s="45">
        <f t="shared" si="13"/>
        <v>1461.249156377176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</row>
    <row r="92" spans="1:45" x14ac:dyDescent="0.2">
      <c r="A92" s="11">
        <v>43942</v>
      </c>
      <c r="B92" s="49">
        <f t="shared" si="11"/>
        <v>38404.225067579348</v>
      </c>
      <c r="D92" s="45">
        <f t="shared" si="12"/>
        <v>38404.225067579348</v>
      </c>
      <c r="E92" s="45">
        <f t="shared" si="13"/>
        <v>1536.1690027031739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</row>
    <row r="93" spans="1:45" x14ac:dyDescent="0.2">
      <c r="A93" s="11">
        <v>43943</v>
      </c>
      <c r="B93" s="49">
        <f t="shared" si="11"/>
        <v>40373.251792265728</v>
      </c>
      <c r="D93" s="45">
        <f t="shared" si="12"/>
        <v>40373.251792265728</v>
      </c>
      <c r="E93" s="45">
        <f t="shared" si="13"/>
        <v>1614.9300716906291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</row>
    <row r="94" spans="1:45" x14ac:dyDescent="0.2">
      <c r="A94" s="11">
        <v>43944</v>
      </c>
      <c r="B94" s="49">
        <f t="shared" si="11"/>
        <v>42443.232675920473</v>
      </c>
      <c r="D94" s="45">
        <f t="shared" si="12"/>
        <v>42443.232675920473</v>
      </c>
      <c r="E94" s="45">
        <f t="shared" si="13"/>
        <v>1697.7293070368189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</row>
    <row r="95" spans="1:45" x14ac:dyDescent="0.2">
      <c r="A95" s="11">
        <v>43945</v>
      </c>
      <c r="B95" s="49">
        <f t="shared" si="11"/>
        <v>44619.34374895761</v>
      </c>
      <c r="D95" s="45">
        <f t="shared" si="12"/>
        <v>44619.34374895761</v>
      </c>
      <c r="E95" s="45">
        <f t="shared" si="13"/>
        <v>1784.7737499583045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</row>
    <row r="96" spans="1:45" x14ac:dyDescent="0.2">
      <c r="A96" s="11">
        <v>43946</v>
      </c>
      <c r="B96" s="49">
        <f t="shared" si="11"/>
        <v>46907.026422545365</v>
      </c>
      <c r="D96" s="45">
        <f t="shared" si="12"/>
        <v>46907.026422545365</v>
      </c>
      <c r="E96" s="45">
        <f t="shared" si="13"/>
        <v>1876.2810569018147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</row>
    <row r="97" spans="1:45" x14ac:dyDescent="0.2">
      <c r="A97" s="11">
        <v>43947</v>
      </c>
      <c r="B97" s="49">
        <f t="shared" si="11"/>
        <v>49312.0010949684</v>
      </c>
      <c r="D97" s="45">
        <f t="shared" si="12"/>
        <v>49312.0010949684</v>
      </c>
      <c r="E97" s="45">
        <f t="shared" si="13"/>
        <v>1972.480043798736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</row>
    <row r="98" spans="1:45" x14ac:dyDescent="0.2">
      <c r="A98" s="11">
        <v>43948</v>
      </c>
      <c r="B98" s="49">
        <f t="shared" si="11"/>
        <v>51840.28145560313</v>
      </c>
      <c r="D98" s="45">
        <f t="shared" si="12"/>
        <v>51840.28145560313</v>
      </c>
      <c r="E98" s="45">
        <f t="shared" si="13"/>
        <v>2073.6112582241253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</row>
    <row r="99" spans="1:45" x14ac:dyDescent="0.2">
      <c r="A99" s="11">
        <v>43949</v>
      </c>
      <c r="B99" s="49">
        <f t="shared" si="11"/>
        <v>54498.189522273577</v>
      </c>
      <c r="D99" s="45">
        <f t="shared" si="12"/>
        <v>54498.189522273577</v>
      </c>
      <c r="E99" s="45">
        <f t="shared" si="13"/>
        <v>2179.9275808909433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</row>
    <row r="100" spans="1:45" x14ac:dyDescent="0.2">
      <c r="A100" s="11">
        <v>43950</v>
      </c>
      <c r="B100" s="49">
        <f t="shared" si="11"/>
        <v>57292.371449588893</v>
      </c>
      <c r="D100" s="45">
        <f t="shared" si="12"/>
        <v>57292.371449588893</v>
      </c>
      <c r="E100" s="45">
        <f t="shared" si="13"/>
        <v>2291.6948579835557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</row>
    <row r="101" spans="1:45" x14ac:dyDescent="0.2">
      <c r="A101" s="11">
        <v>43951</v>
      </c>
      <c r="B101" s="49">
        <f t="shared" si="11"/>
        <v>60229.814147791738</v>
      </c>
      <c r="D101" s="45">
        <f t="shared" si="12"/>
        <v>60229.814147791738</v>
      </c>
      <c r="E101" s="45">
        <f t="shared" si="13"/>
        <v>2409.1925659116696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</row>
    <row r="102" spans="1:45" x14ac:dyDescent="0.2">
      <c r="A102" s="11">
        <v>43952</v>
      </c>
      <c r="B102" s="49">
        <f t="shared" si="11"/>
        <v>63317.862753673187</v>
      </c>
      <c r="D102" s="45">
        <f t="shared" si="12"/>
        <v>63317.862753673187</v>
      </c>
      <c r="E102" s="45">
        <f t="shared" si="13"/>
        <v>2532.7145101469278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</row>
    <row r="103" spans="1:45" x14ac:dyDescent="0.2">
      <c r="A103" s="11">
        <v>43953</v>
      </c>
      <c r="B103" s="49">
        <f t="shared" si="11"/>
        <v>66564.238997240638</v>
      </c>
      <c r="D103" s="45">
        <f t="shared" si="12"/>
        <v>66564.238997240638</v>
      </c>
      <c r="E103" s="45">
        <f t="shared" si="13"/>
        <v>2662.5695598896255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</row>
    <row r="104" spans="1:45" x14ac:dyDescent="0.2">
      <c r="A104" s="11">
        <v>43954</v>
      </c>
      <c r="B104" s="49">
        <f t="shared" si="11"/>
        <v>69977.060510064868</v>
      </c>
      <c r="D104" s="45">
        <f t="shared" si="12"/>
        <v>69977.060510064868</v>
      </c>
      <c r="E104" s="45">
        <f t="shared" si="13"/>
        <v>2799.0824204025948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</row>
    <row r="105" spans="1:45" x14ac:dyDescent="0.2">
      <c r="A105" s="11">
        <v>43955</v>
      </c>
      <c r="B105" s="49">
        <f t="shared" si="11"/>
        <v>73564.861123587281</v>
      </c>
      <c r="D105" s="45">
        <f t="shared" si="12"/>
        <v>73564.861123587281</v>
      </c>
      <c r="E105" s="45">
        <f t="shared" si="13"/>
        <v>2942.5944449434915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</row>
    <row r="106" spans="1:45" x14ac:dyDescent="0.2">
      <c r="A106" s="11">
        <v>43956</v>
      </c>
      <c r="B106" s="49">
        <f t="shared" si="11"/>
        <v>77336.612208143561</v>
      </c>
      <c r="D106" s="45">
        <f t="shared" si="12"/>
        <v>77336.612208143561</v>
      </c>
      <c r="E106" s="45">
        <f t="shared" si="13"/>
        <v>3093.4644883257424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</row>
    <row r="107" spans="1:45" x14ac:dyDescent="0.2">
      <c r="A107" s="11">
        <v>43957</v>
      </c>
      <c r="B107" s="49">
        <f t="shared" si="11"/>
        <v>81301.745106062488</v>
      </c>
      <c r="D107" s="45">
        <f t="shared" si="12"/>
        <v>81301.745106062488</v>
      </c>
      <c r="E107" s="45">
        <f t="shared" si="13"/>
        <v>3252.0698042424997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</row>
    <row r="108" spans="1:45" x14ac:dyDescent="0.2">
      <c r="A108" s="11">
        <v>43958</v>
      </c>
      <c r="B108" s="49">
        <f t="shared" si="11"/>
        <v>85470.174714934372</v>
      </c>
      <c r="D108" s="45">
        <f t="shared" si="12"/>
        <v>85470.174714934372</v>
      </c>
      <c r="E108" s="45">
        <f t="shared" si="13"/>
        <v>3418.806988597375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</row>
    <row r="109" spans="1:45" x14ac:dyDescent="0.2">
      <c r="A109" s="11">
        <v>43959</v>
      </c>
      <c r="B109" s="49">
        <f t="shared" si="11"/>
        <v>89852.324280019398</v>
      </c>
      <c r="D109" s="45">
        <f t="shared" si="12"/>
        <v>89852.324280019398</v>
      </c>
      <c r="E109" s="45">
        <f t="shared" si="13"/>
        <v>3594.092971200776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</row>
    <row r="110" spans="1:45" x14ac:dyDescent="0.2">
      <c r="A110" s="11">
        <v>43960</v>
      </c>
      <c r="B110" s="49">
        <f t="shared" si="11"/>
        <v>94459.151457790038</v>
      </c>
      <c r="D110" s="45">
        <f t="shared" si="12"/>
        <v>94459.151457790038</v>
      </c>
      <c r="E110" s="45">
        <f t="shared" si="13"/>
        <v>3778.3660583116016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</row>
    <row r="111" spans="1:45" x14ac:dyDescent="0.2">
      <c r="A111" s="11">
        <v>43961</v>
      </c>
      <c r="B111" s="49">
        <f t="shared" si="11"/>
        <v>99302.175715779857</v>
      </c>
      <c r="D111" s="45">
        <f t="shared" si="12"/>
        <v>99302.175715779857</v>
      </c>
      <c r="E111" s="45">
        <f t="shared" si="13"/>
        <v>3972.0870286311942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</row>
    <row r="112" spans="1:45" x14ac:dyDescent="0.2">
      <c r="A112" s="11">
        <v>43962</v>
      </c>
      <c r="B112" s="49">
        <f t="shared" si="11"/>
        <v>104393.50713725248</v>
      </c>
      <c r="D112" s="45">
        <f t="shared" si="12"/>
        <v>104393.50713725248</v>
      </c>
      <c r="E112" s="45">
        <f t="shared" si="13"/>
        <v>4175.7402854900993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</row>
    <row r="113" spans="1:45" x14ac:dyDescent="0.2">
      <c r="A113" s="11">
        <v>43963</v>
      </c>
      <c r="B113" s="49">
        <f t="shared" si="11"/>
        <v>109745.87670271772</v>
      </c>
      <c r="D113" s="45">
        <f t="shared" si="12"/>
        <v>109745.87670271772</v>
      </c>
      <c r="E113" s="45">
        <f t="shared" si="13"/>
        <v>4389.8350681087095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</row>
    <row r="114" spans="1:45" x14ac:dyDescent="0.2">
      <c r="A114" s="11">
        <v>43964</v>
      </c>
      <c r="B114" s="49">
        <f t="shared" si="11"/>
        <v>115372.66812401402</v>
      </c>
      <c r="D114" s="45">
        <f t="shared" si="12"/>
        <v>115372.66812401402</v>
      </c>
      <c r="E114" s="45">
        <f t="shared" si="13"/>
        <v>4614.9067249605605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</row>
    <row r="115" spans="1:45" x14ac:dyDescent="0.2">
      <c r="A115" s="11">
        <v>43965</v>
      </c>
      <c r="B115" s="49">
        <f t="shared" si="11"/>
        <v>121287.95131055938</v>
      </c>
      <c r="D115" s="45">
        <f t="shared" si="12"/>
        <v>121287.95131055938</v>
      </c>
      <c r="E115" s="45">
        <f t="shared" si="13"/>
        <v>4851.5180524223751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</row>
    <row r="116" spans="1:45" x14ac:dyDescent="0.2">
      <c r="A116" s="11">
        <v>43966</v>
      </c>
      <c r="B116" s="49">
        <f t="shared" si="11"/>
        <v>127506.51755145359</v>
      </c>
      <c r="D116" s="45">
        <f t="shared" si="12"/>
        <v>127506.51755145359</v>
      </c>
      <c r="E116" s="45">
        <f t="shared" si="13"/>
        <v>5100.2607020581436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</row>
    <row r="117" spans="1:45" x14ac:dyDescent="0.2">
      <c r="A117" s="11">
        <v>43967</v>
      </c>
      <c r="B117" s="49">
        <f t="shared" si="11"/>
        <v>134043.91650140539</v>
      </c>
      <c r="D117" s="45">
        <f t="shared" si="12"/>
        <v>134043.91650140539</v>
      </c>
      <c r="E117" s="45">
        <f t="shared" si="13"/>
        <v>5361.7566600562159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</row>
    <row r="118" spans="1:45" x14ac:dyDescent="0.2">
      <c r="A118" s="11">
        <v>43968</v>
      </c>
      <c r="B118" s="49">
        <f t="shared" si="11"/>
        <v>140916.49506296866</v>
      </c>
      <c r="D118" s="45">
        <f t="shared" si="12"/>
        <v>140916.49506296866</v>
      </c>
      <c r="E118" s="45">
        <f t="shared" si="13"/>
        <v>5636.6598025187468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</row>
    <row r="119" spans="1:45" x14ac:dyDescent="0.2">
      <c r="A119" s="11">
        <v>43969</v>
      </c>
      <c r="B119" s="49">
        <f t="shared" si="11"/>
        <v>148141.43826231366</v>
      </c>
      <c r="D119" s="45">
        <f t="shared" si="12"/>
        <v>148141.43826231366</v>
      </c>
      <c r="E119" s="45">
        <f t="shared" si="13"/>
        <v>5925.6575304925464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</row>
    <row r="120" spans="1:45" x14ac:dyDescent="0.2">
      <c r="A120" s="11">
        <v>43970</v>
      </c>
      <c r="B120" s="49">
        <f t="shared" si="11"/>
        <v>155736.81222074357</v>
      </c>
      <c r="D120" s="45">
        <f t="shared" si="12"/>
        <v>155736.81222074357</v>
      </c>
      <c r="E120" s="45">
        <f t="shared" si="13"/>
        <v>6229.4724888297424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</row>
    <row r="121" spans="1:45" x14ac:dyDescent="0.2">
      <c r="A121" s="11">
        <v>43971</v>
      </c>
      <c r="B121" s="49">
        <f t="shared" si="11"/>
        <v>163721.60932940809</v>
      </c>
      <c r="D121" s="45">
        <f t="shared" si="12"/>
        <v>163721.60932940809</v>
      </c>
      <c r="E121" s="45">
        <f t="shared" si="13"/>
        <v>6548.8643731763241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</row>
    <row r="122" spans="1:45" x14ac:dyDescent="0.2">
      <c r="A122" s="11">
        <v>43972</v>
      </c>
      <c r="B122" s="49">
        <f t="shared" si="11"/>
        <v>172115.79574017395</v>
      </c>
      <c r="D122" s="45">
        <f t="shared" si="12"/>
        <v>172115.79574017395</v>
      </c>
      <c r="E122" s="45">
        <f t="shared" si="13"/>
        <v>6884.6318296069585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</row>
    <row r="123" spans="1:45" x14ac:dyDescent="0.2">
      <c r="A123" s="11">
        <v>43973</v>
      </c>
      <c r="B123" s="49">
        <f t="shared" si="11"/>
        <v>180940.36129140449</v>
      </c>
      <c r="D123" s="45">
        <f t="shared" si="12"/>
        <v>180940.36129140449</v>
      </c>
      <c r="E123" s="45">
        <f t="shared" si="13"/>
        <v>7237.6144516561799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</row>
    <row r="124" spans="1:45" x14ac:dyDescent="0.2">
      <c r="A124" s="11">
        <v>43974</v>
      </c>
      <c r="B124" s="49">
        <f t="shared" si="11"/>
        <v>190217.37199348872</v>
      </c>
      <c r="D124" s="45">
        <f t="shared" si="12"/>
        <v>190217.37199348872</v>
      </c>
      <c r="E124" s="45">
        <f t="shared" si="13"/>
        <v>7608.6948797395489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</row>
    <row r="125" spans="1:45" x14ac:dyDescent="0.2">
      <c r="A125" s="11">
        <v>43975</v>
      </c>
      <c r="B125" s="49">
        <f t="shared" si="11"/>
        <v>199970.0252053609</v>
      </c>
      <c r="D125" s="45">
        <f t="shared" si="12"/>
        <v>199970.0252053609</v>
      </c>
      <c r="E125" s="45">
        <f t="shared" si="13"/>
        <v>7998.8010082144365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</row>
    <row r="126" spans="1:45" x14ac:dyDescent="0.2">
      <c r="A126" s="11">
        <v>43976</v>
      </c>
      <c r="B126" s="49">
        <f t="shared" si="11"/>
        <v>210222.70763998094</v>
      </c>
      <c r="D126" s="45">
        <f t="shared" si="12"/>
        <v>210222.70763998094</v>
      </c>
      <c r="E126" s="45">
        <f t="shared" si="13"/>
        <v>8408.9083055992378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</row>
    <row r="127" spans="1:45" x14ac:dyDescent="0.2">
      <c r="A127" s="11">
        <v>43977</v>
      </c>
      <c r="B127" s="49">
        <f t="shared" si="11"/>
        <v>221001.05634381916</v>
      </c>
      <c r="D127" s="45">
        <f t="shared" si="12"/>
        <v>221001.05634381916</v>
      </c>
      <c r="E127" s="45">
        <f t="shared" si="13"/>
        <v>8840.0422537527666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</row>
    <row r="128" spans="1:45" x14ac:dyDescent="0.2">
      <c r="A128" s="11">
        <v>43978</v>
      </c>
      <c r="B128" s="49">
        <f t="shared" si="11"/>
        <v>232332.02280282625</v>
      </c>
      <c r="D128" s="45">
        <f t="shared" si="12"/>
        <v>232332.02280282625</v>
      </c>
      <c r="E128" s="45">
        <f t="shared" si="13"/>
        <v>9293.2809121130504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</row>
    <row r="129" spans="1:45" x14ac:dyDescent="0.2">
      <c r="A129" s="11">
        <v>43979</v>
      </c>
      <c r="B129" s="49">
        <f t="shared" si="11"/>
        <v>244243.94033518658</v>
      </c>
      <c r="D129" s="45">
        <f t="shared" si="12"/>
        <v>244243.94033518658</v>
      </c>
      <c r="E129" s="45">
        <f t="shared" si="13"/>
        <v>9769.7576134074625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</row>
    <row r="130" spans="1:45" x14ac:dyDescent="0.2">
      <c r="A130" s="11">
        <v>43980</v>
      </c>
      <c r="B130" s="49">
        <f t="shared" si="11"/>
        <v>256766.5949393718</v>
      </c>
      <c r="D130" s="45">
        <f t="shared" si="12"/>
        <v>256766.5949393718</v>
      </c>
      <c r="E130" s="45">
        <f t="shared" si="13"/>
        <v>10270.663797574873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</row>
    <row r="131" spans="1:45" x14ac:dyDescent="0.2">
      <c r="A131" s="11">
        <v>43981</v>
      </c>
      <c r="B131" s="49">
        <f t="shared" si="11"/>
        <v>269931.29977465188</v>
      </c>
      <c r="D131" s="45">
        <f t="shared" si="12"/>
        <v>269931.29977465188</v>
      </c>
      <c r="E131" s="45">
        <f t="shared" si="13"/>
        <v>10797.251990986075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</row>
    <row r="132" spans="1:45" x14ac:dyDescent="0.2">
      <c r="A132" s="11">
        <v>43982</v>
      </c>
      <c r="B132" s="49">
        <f t="shared" ref="B132:B133" si="14">D132</f>
        <v>283770.9734603035</v>
      </c>
      <c r="D132" s="45">
        <f t="shared" si="12"/>
        <v>283770.9734603035</v>
      </c>
      <c r="E132" s="45">
        <f t="shared" si="13"/>
        <v>11350.83893841214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</row>
    <row r="133" spans="1:45" x14ac:dyDescent="0.2">
      <c r="A133" s="11">
        <v>43983</v>
      </c>
      <c r="B133" s="49">
        <f t="shared" si="14"/>
        <v>298320.22238930489</v>
      </c>
      <c r="D133" s="45">
        <f t="shared" si="12"/>
        <v>298320.22238930489</v>
      </c>
      <c r="E133" s="45">
        <f t="shared" si="13"/>
        <v>11932.808895572196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</row>
  </sheetData>
  <mergeCells count="20">
    <mergeCell ref="AR85:AS85"/>
    <mergeCell ref="P71:Q71"/>
    <mergeCell ref="R72:S72"/>
    <mergeCell ref="T73:U73"/>
    <mergeCell ref="F66:G66"/>
    <mergeCell ref="H67:I67"/>
    <mergeCell ref="J68:K68"/>
    <mergeCell ref="L69:M69"/>
    <mergeCell ref="N70:O70"/>
    <mergeCell ref="V74:W74"/>
    <mergeCell ref="X75:Y75"/>
    <mergeCell ref="Z76:AA76"/>
    <mergeCell ref="AB77:AC77"/>
    <mergeCell ref="AD78:AE78"/>
    <mergeCell ref="AP84:AQ84"/>
    <mergeCell ref="AF79:AG79"/>
    <mergeCell ref="AH80:AI80"/>
    <mergeCell ref="AJ81:AK81"/>
    <mergeCell ref="AL82:AM82"/>
    <mergeCell ref="AN83:AO8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57"/>
  <sheetViews>
    <sheetView topLeftCell="A23" workbookViewId="0">
      <selection activeCell="A49" sqref="A49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4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5" si="3">L35-L34</f>
        <v>1469</v>
      </c>
      <c r="N35" s="41">
        <f t="shared" ref="N35:N45" si="4"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7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7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7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7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D45" t="s">
        <v>74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/>
      <c r="B46" s="47"/>
    </row>
    <row r="47" spans="1:14" x14ac:dyDescent="0.2">
      <c r="A47" s="11"/>
      <c r="B47" s="47"/>
    </row>
    <row r="48" spans="1:14" x14ac:dyDescent="0.2">
      <c r="A48" s="11"/>
      <c r="B48" s="47"/>
    </row>
    <row r="49" spans="1:14" x14ac:dyDescent="0.2">
      <c r="M49" t="s">
        <v>12</v>
      </c>
      <c r="N49" s="42">
        <f>AVERAGE(N2:N45)</f>
        <v>1.4820120741497502</v>
      </c>
    </row>
    <row r="50" spans="1:14" x14ac:dyDescent="0.2">
      <c r="A50" s="11"/>
      <c r="B50" s="47"/>
      <c r="C50" s="67"/>
      <c r="E50" s="16"/>
    </row>
    <row r="51" spans="1:14" x14ac:dyDescent="0.2">
      <c r="A51" s="11"/>
      <c r="B51" s="47"/>
      <c r="C51" s="67"/>
      <c r="E51" s="16"/>
    </row>
    <row r="52" spans="1:14" x14ac:dyDescent="0.2">
      <c r="A52" s="11"/>
      <c r="B52" s="47"/>
      <c r="C52" s="67"/>
      <c r="E52" s="16"/>
    </row>
    <row r="53" spans="1:14" x14ac:dyDescent="0.2">
      <c r="A53" s="11"/>
      <c r="B53" s="47"/>
      <c r="E53" s="16"/>
    </row>
    <row r="54" spans="1:14" x14ac:dyDescent="0.2">
      <c r="A54" s="11"/>
      <c r="B54" s="47"/>
      <c r="C54" s="67"/>
      <c r="E54" s="16"/>
    </row>
    <row r="55" spans="1:14" x14ac:dyDescent="0.2">
      <c r="A55" s="11"/>
      <c r="B55" s="47"/>
      <c r="C55" s="67"/>
      <c r="E55" s="16"/>
    </row>
    <row r="56" spans="1:14" x14ac:dyDescent="0.2">
      <c r="A56" s="11"/>
      <c r="B56" s="47"/>
      <c r="C56" s="67"/>
      <c r="E56" s="16"/>
    </row>
    <row r="57" spans="1:14" x14ac:dyDescent="0.2">
      <c r="A57" s="11"/>
      <c r="B57" s="47"/>
      <c r="C57" s="70"/>
      <c r="D57" s="78"/>
      <c r="E5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3"/>
  <sheetViews>
    <sheetView topLeftCell="A10" zoomScaleNormal="100" workbookViewId="0">
      <selection activeCell="G39" sqref="G39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2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A140"/>
  <sheetViews>
    <sheetView zoomScale="90" zoomScaleNormal="90" workbookViewId="0">
      <pane ySplit="1" topLeftCell="A56" activePane="bottomLeft" state="frozen"/>
      <selection pane="bottomLeft" activeCell="B83" sqref="B83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27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27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27" x14ac:dyDescent="0.2">
      <c r="A83" s="11">
        <v>43936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</row>
    <row r="84" spans="1:27" x14ac:dyDescent="0.2">
      <c r="A84" s="11">
        <v>43937</v>
      </c>
      <c r="B84" s="20">
        <f t="shared" ref="B84:B127" si="8">C84</f>
        <v>0</v>
      </c>
      <c r="C84" s="17">
        <f t="shared" si="7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</row>
    <row r="85" spans="1:27" x14ac:dyDescent="0.2">
      <c r="A85" s="11">
        <v>43938</v>
      </c>
      <c r="B85" s="20">
        <f t="shared" si="8"/>
        <v>0</v>
      </c>
      <c r="C85" s="17">
        <f t="shared" si="7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</row>
    <row r="86" spans="1:27" x14ac:dyDescent="0.2">
      <c r="A86" s="11">
        <v>43939</v>
      </c>
      <c r="B86" s="20">
        <f t="shared" si="8"/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</row>
    <row r="87" spans="1:27" x14ac:dyDescent="0.2">
      <c r="A87" s="11">
        <v>43940</v>
      </c>
      <c r="B87" s="20">
        <f t="shared" si="8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</row>
    <row r="88" spans="1:27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</row>
    <row r="89" spans="1:27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</row>
    <row r="90" spans="1:27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</row>
    <row r="91" spans="1:27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</row>
    <row r="92" spans="1:27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</row>
    <row r="93" spans="1:27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</row>
    <row r="94" spans="1:27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</row>
    <row r="95" spans="1:27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</row>
    <row r="96" spans="1:27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</row>
    <row r="97" spans="1:27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</row>
    <row r="98" spans="1:27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</row>
    <row r="99" spans="1:27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</row>
    <row r="100" spans="1:27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</row>
    <row r="101" spans="1:27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</row>
    <row r="102" spans="1:27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</row>
    <row r="103" spans="1:27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</row>
    <row r="104" spans="1:27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</row>
    <row r="105" spans="1:27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</row>
    <row r="106" spans="1:27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</row>
    <row r="107" spans="1:27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</row>
    <row r="108" spans="1:27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</row>
    <row r="109" spans="1:27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</row>
    <row r="110" spans="1:27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</row>
    <row r="111" spans="1:27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</row>
    <row r="112" spans="1:27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</row>
    <row r="113" spans="1:27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</row>
    <row r="114" spans="1:27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</row>
    <row r="115" spans="1:27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</row>
    <row r="116" spans="1:27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</row>
    <row r="117" spans="1:27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</row>
    <row r="118" spans="1:27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</row>
    <row r="119" spans="1:27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</row>
    <row r="120" spans="1:27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</row>
    <row r="121" spans="1:27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</row>
    <row r="122" spans="1:27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</row>
    <row r="123" spans="1:27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</row>
    <row r="124" spans="1:27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</row>
    <row r="125" spans="1:27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</row>
    <row r="126" spans="1:27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</row>
    <row r="127" spans="1:27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</row>
    <row r="128" spans="1:27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</row>
    <row r="129" spans="1:27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</row>
    <row r="130" spans="1:27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</row>
    <row r="131" spans="1:27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</row>
    <row r="132" spans="1:27" x14ac:dyDescent="0.2">
      <c r="A132" s="11">
        <v>43985</v>
      </c>
      <c r="B132" s="20">
        <f t="shared" si="9"/>
        <v>0</v>
      </c>
      <c r="C132" s="17">
        <f t="shared" si="7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</row>
    <row r="133" spans="1:27" x14ac:dyDescent="0.2">
      <c r="A133" s="11"/>
      <c r="C133" s="29"/>
    </row>
    <row r="134" spans="1:27" x14ac:dyDescent="0.2">
      <c r="A134" s="11"/>
      <c r="C134" s="29"/>
    </row>
    <row r="135" spans="1:27" x14ac:dyDescent="0.2">
      <c r="A135" s="11"/>
      <c r="C135" s="29"/>
    </row>
    <row r="136" spans="1:27" x14ac:dyDescent="0.2">
      <c r="A136" s="11"/>
      <c r="C136" s="29"/>
    </row>
    <row r="137" spans="1:27" x14ac:dyDescent="0.2">
      <c r="A137" s="11"/>
      <c r="C137" s="29"/>
    </row>
    <row r="138" spans="1:27" x14ac:dyDescent="0.2">
      <c r="A138" s="11"/>
      <c r="C138" s="29"/>
    </row>
    <row r="139" spans="1:27" x14ac:dyDescent="0.2">
      <c r="A139" s="11"/>
      <c r="C139" s="29"/>
    </row>
    <row r="140" spans="1:27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2020-04-15T01:35:28Z</dcterms:modified>
</cp:coreProperties>
</file>