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D469EFB6-A35C-3A42-88FC-4A25076BEE66}" xr6:coauthVersionLast="45" xr6:coauthVersionMax="45" xr10:uidLastSave="{00000000-0000-0000-0000-000000000000}"/>
  <bookViews>
    <workbookView xWindow="38960" yWindow="840" windowWidth="36100" windowHeight="15540" firstSheet="2" activeTab="11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33" i="9" l="1"/>
  <c r="BI133" i="9" s="1"/>
  <c r="BH132" i="9"/>
  <c r="BI132" i="9" s="1"/>
  <c r="BH131" i="9"/>
  <c r="BI131" i="9" s="1"/>
  <c r="BH130" i="9"/>
  <c r="BI130" i="9" s="1"/>
  <c r="BH129" i="9"/>
  <c r="BI129" i="9" s="1"/>
  <c r="BH128" i="9"/>
  <c r="BI128" i="9" s="1"/>
  <c r="BH127" i="9"/>
  <c r="BI127" i="9" s="1"/>
  <c r="BH126" i="9"/>
  <c r="BI126" i="9" s="1"/>
  <c r="BH125" i="9"/>
  <c r="BI125" i="9" s="1"/>
  <c r="BH124" i="9"/>
  <c r="BI124" i="9" s="1"/>
  <c r="BH123" i="9"/>
  <c r="BI123" i="9" s="1"/>
  <c r="BH122" i="9"/>
  <c r="BI122" i="9" s="1"/>
  <c r="BH121" i="9"/>
  <c r="BI121" i="9" s="1"/>
  <c r="BH120" i="9"/>
  <c r="BI120" i="9" s="1"/>
  <c r="BH119" i="9"/>
  <c r="BI119" i="9" s="1"/>
  <c r="BH118" i="9"/>
  <c r="BI118" i="9" s="1"/>
  <c r="BH117" i="9"/>
  <c r="BI117" i="9" s="1"/>
  <c r="BH116" i="9"/>
  <c r="BI116" i="9" s="1"/>
  <c r="BH115" i="9"/>
  <c r="BI115" i="9" s="1"/>
  <c r="BH114" i="9"/>
  <c r="BI114" i="9" s="1"/>
  <c r="BH113" i="9"/>
  <c r="BI113" i="9" s="1"/>
  <c r="BH112" i="9"/>
  <c r="BI112" i="9" s="1"/>
  <c r="BH111" i="9"/>
  <c r="BI111" i="9" s="1"/>
  <c r="BH110" i="9"/>
  <c r="BI110" i="9" s="1"/>
  <c r="BH109" i="9"/>
  <c r="BI109" i="9" s="1"/>
  <c r="BH108" i="9"/>
  <c r="BI108" i="9" s="1"/>
  <c r="BH107" i="9"/>
  <c r="BI107" i="9" s="1"/>
  <c r="BH106" i="9"/>
  <c r="BI106" i="9" s="1"/>
  <c r="BH105" i="9"/>
  <c r="BI105" i="9" s="1"/>
  <c r="BH104" i="9"/>
  <c r="BI104" i="9" s="1"/>
  <c r="BH103" i="9"/>
  <c r="BI103" i="9" s="1"/>
  <c r="BH102" i="9"/>
  <c r="BI102" i="9" s="1"/>
  <c r="BH101" i="9"/>
  <c r="BI101" i="9" s="1"/>
  <c r="BH100" i="9"/>
  <c r="BI100" i="9" s="1"/>
  <c r="BH99" i="9"/>
  <c r="BI99" i="9" s="1"/>
  <c r="BH98" i="9"/>
  <c r="BI98" i="9" s="1"/>
  <c r="BH97" i="9"/>
  <c r="BI97" i="9" s="1"/>
  <c r="BH96" i="9"/>
  <c r="BI96" i="9" s="1"/>
  <c r="BH95" i="9"/>
  <c r="BI95" i="9" s="1"/>
  <c r="BH94" i="9"/>
  <c r="BI94" i="9" s="1"/>
  <c r="L52" i="12"/>
  <c r="D53" i="12"/>
  <c r="G2" i="1"/>
  <c r="H2" i="1" s="1"/>
  <c r="E2" i="1"/>
  <c r="F2" i="1" s="1"/>
  <c r="M52" i="13"/>
  <c r="N52" i="13" s="1"/>
  <c r="E51" i="13"/>
  <c r="L51" i="12"/>
  <c r="D52" i="12"/>
  <c r="H3" i="1"/>
  <c r="G3" i="1"/>
  <c r="E3" i="1"/>
  <c r="F3" i="1" s="1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E44" i="10" l="1"/>
  <c r="O56" i="10"/>
  <c r="N45" i="10"/>
  <c r="O45" i="10" s="1"/>
  <c r="N44" i="10"/>
  <c r="O44" i="10" s="1"/>
  <c r="E50" i="13"/>
  <c r="N54" i="13"/>
  <c r="N51" i="13"/>
  <c r="M51" i="13"/>
  <c r="M50" i="13"/>
  <c r="N50" i="13" s="1"/>
  <c r="B70" i="7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L50" i="12"/>
  <c r="D51" i="12"/>
  <c r="G4" i="1"/>
  <c r="H4" i="1" s="1"/>
  <c r="E4" i="1"/>
  <c r="F4" i="1" s="1"/>
  <c r="B85" i="7" l="1"/>
  <c r="C84" i="7"/>
  <c r="E43" i="10"/>
  <c r="E49" i="13"/>
  <c r="L49" i="12"/>
  <c r="D50" i="12"/>
  <c r="G5" i="1"/>
  <c r="H5" i="1" s="1"/>
  <c r="E5" i="1"/>
  <c r="F5" i="1" s="1"/>
  <c r="B86" i="7" l="1"/>
  <c r="C85" i="7"/>
  <c r="N43" i="10"/>
  <c r="O43" i="10" s="1"/>
  <c r="C87" i="5"/>
  <c r="C86" i="5"/>
  <c r="E42" i="10"/>
  <c r="D91" i="9"/>
  <c r="D90" i="9"/>
  <c r="M49" i="13"/>
  <c r="N49" i="13" s="1"/>
  <c r="E48" i="13"/>
  <c r="L48" i="12"/>
  <c r="D49" i="12"/>
  <c r="G6" i="1"/>
  <c r="H6" i="1" s="1"/>
  <c r="E6" i="1"/>
  <c r="F6" i="1" s="1"/>
  <c r="C41" i="11"/>
  <c r="N42" i="10"/>
  <c r="O42" i="10" s="1"/>
  <c r="E41" i="10"/>
  <c r="C47" i="14"/>
  <c r="D89" i="9"/>
  <c r="M48" i="13"/>
  <c r="N48" i="13" s="1"/>
  <c r="E47" i="13"/>
  <c r="L47" i="12"/>
  <c r="D48" i="12"/>
  <c r="G7" i="1"/>
  <c r="H7" i="1" s="1"/>
  <c r="E7" i="1"/>
  <c r="F7" i="1" s="1"/>
  <c r="B87" i="7" l="1"/>
  <c r="C86" i="7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M47" i="13"/>
  <c r="N47" i="13" s="1"/>
  <c r="E46" i="13"/>
  <c r="L46" i="12"/>
  <c r="D47" i="12"/>
  <c r="G8" i="1"/>
  <c r="H8" i="1" s="1"/>
  <c r="E8" i="1"/>
  <c r="F8" i="1" s="1"/>
  <c r="B88" i="7" l="1"/>
  <c r="C87" i="7"/>
  <c r="M46" i="13"/>
  <c r="N40" i="10"/>
  <c r="O40" i="10" s="1"/>
  <c r="E39" i="10"/>
  <c r="N46" i="13"/>
  <c r="E45" i="13"/>
  <c r="L45" i="12"/>
  <c r="D46" i="12"/>
  <c r="G9" i="1"/>
  <c r="H9" i="1" s="1"/>
  <c r="E9" i="1"/>
  <c r="F9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40" i="8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8" i="4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10" i="1"/>
  <c r="H10" i="1" s="1"/>
  <c r="E10" i="1"/>
  <c r="F10" i="1" s="1"/>
  <c r="B89" i="7" l="1"/>
  <c r="C88" i="7"/>
  <c r="C70" i="7"/>
  <c r="E37" i="10"/>
  <c r="D85" i="2"/>
  <c r="D84" i="2"/>
  <c r="D83" i="2"/>
  <c r="M44" i="13"/>
  <c r="N44" i="13" s="1"/>
  <c r="E43" i="13"/>
  <c r="E84" i="9"/>
  <c r="D44" i="12"/>
  <c r="G11" i="1"/>
  <c r="H11" i="1" s="1"/>
  <c r="E11" i="1"/>
  <c r="F11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12" i="1"/>
  <c r="H12" i="1" s="1"/>
  <c r="E12" i="1"/>
  <c r="F12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13" i="1"/>
  <c r="H13" i="1" s="1"/>
  <c r="E13" i="1"/>
  <c r="F13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14" i="1"/>
  <c r="H14" i="1" s="1"/>
  <c r="E14" i="1"/>
  <c r="F14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15" i="1"/>
  <c r="H15" i="1" s="1"/>
  <c r="E15" i="1"/>
  <c r="F15" i="1" s="1"/>
  <c r="C33" i="11"/>
  <c r="C77" i="5"/>
  <c r="N33" i="10"/>
  <c r="O33" i="10" s="1"/>
  <c r="E32" i="10"/>
  <c r="C38" i="14"/>
  <c r="D80" i="9"/>
  <c r="M39" i="13"/>
  <c r="N39" i="13" s="1"/>
  <c r="E38" i="13"/>
  <c r="D39" i="12"/>
  <c r="G16" i="1"/>
  <c r="H16" i="1" s="1"/>
  <c r="E16" i="1"/>
  <c r="F16" i="1" s="1"/>
  <c r="C32" i="11"/>
  <c r="N32" i="10"/>
  <c r="O32" i="10" s="1"/>
  <c r="C76" i="5"/>
  <c r="E31" i="10"/>
  <c r="C37" i="14"/>
  <c r="M38" i="13"/>
  <c r="N38" i="13" s="1"/>
  <c r="E37" i="13"/>
  <c r="D79" i="9"/>
  <c r="D38" i="12"/>
  <c r="G17" i="1"/>
  <c r="H17" i="1" s="1"/>
  <c r="E17" i="1"/>
  <c r="F17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8" i="1"/>
  <c r="H18" i="1" s="1"/>
  <c r="E18" i="1"/>
  <c r="F18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9" i="1"/>
  <c r="H19" i="1" s="1"/>
  <c r="E19" i="1"/>
  <c r="F19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20" i="1"/>
  <c r="H20" i="1" s="1"/>
  <c r="E20" i="1"/>
  <c r="F20" i="1" s="1"/>
  <c r="D75" i="9"/>
  <c r="E75" i="9"/>
  <c r="M35" i="13"/>
  <c r="D75" i="2"/>
  <c r="D34" i="12"/>
  <c r="C27" i="11"/>
  <c r="N28" i="10"/>
  <c r="E27" i="10"/>
  <c r="M34" i="13"/>
  <c r="C33" i="14"/>
  <c r="E33" i="13"/>
  <c r="G21" i="1"/>
  <c r="H21" i="1" s="1"/>
  <c r="E21" i="1"/>
  <c r="F21" i="1" s="1"/>
  <c r="B90" i="7" l="1"/>
  <c r="C89" i="7"/>
  <c r="C71" i="7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22" i="1"/>
  <c r="G22" i="1"/>
  <c r="E22" i="1"/>
  <c r="F22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23" i="1"/>
  <c r="H23" i="1" s="1"/>
  <c r="E23" i="1"/>
  <c r="F23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9" i="12" s="1"/>
  <c r="C24" i="11"/>
  <c r="E24" i="10"/>
  <c r="G24" i="1"/>
  <c r="H24" i="1" s="1"/>
  <c r="E24" i="1"/>
  <c r="F24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25" i="1"/>
  <c r="H25" i="1" s="1"/>
  <c r="E25" i="1"/>
  <c r="F25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D67" i="9"/>
  <c r="E67" i="9" s="1"/>
  <c r="D68" i="9"/>
  <c r="D69" i="9" s="1"/>
  <c r="D70" i="9" s="1"/>
  <c r="D71" i="9" s="1"/>
  <c r="D72" i="9" s="1"/>
  <c r="D74" i="9" s="1"/>
  <c r="D66" i="2"/>
  <c r="B31" i="4"/>
  <c r="G29" i="1"/>
  <c r="H29" i="1" s="1"/>
  <c r="E29" i="1"/>
  <c r="F29" i="1" s="1"/>
  <c r="G30" i="1"/>
  <c r="H30" i="1" s="1"/>
  <c r="E30" i="1"/>
  <c r="F30" i="1" s="1"/>
  <c r="G31" i="1"/>
  <c r="H31" i="1" s="1"/>
  <c r="E31" i="1"/>
  <c r="F31" i="1" s="1"/>
  <c r="D65" i="2"/>
  <c r="C63" i="5"/>
  <c r="C62" i="5"/>
  <c r="C61" i="5"/>
  <c r="D64" i="2"/>
  <c r="D63" i="2"/>
  <c r="G32" i="1"/>
  <c r="H32" i="1" s="1"/>
  <c r="E32" i="1"/>
  <c r="F32" i="1" s="1"/>
  <c r="D62" i="2"/>
  <c r="G33" i="1"/>
  <c r="H33" i="1" s="1"/>
  <c r="E33" i="1"/>
  <c r="F33" i="1" s="1"/>
  <c r="C60" i="5"/>
  <c r="C57" i="5"/>
  <c r="C59" i="5"/>
  <c r="C58" i="5"/>
  <c r="G34" i="1"/>
  <c r="H34" i="1" s="1"/>
  <c r="E34" i="1"/>
  <c r="F34" i="1" s="1"/>
  <c r="C36" i="7"/>
  <c r="D61" i="2"/>
  <c r="G35" i="1"/>
  <c r="H35" i="1" s="1"/>
  <c r="F35" i="1"/>
  <c r="E35" i="1"/>
  <c r="D59" i="2"/>
  <c r="G36" i="1"/>
  <c r="H36" i="1" s="1"/>
  <c r="E36" i="1"/>
  <c r="F36" i="1" s="1"/>
  <c r="B91" i="7" l="1"/>
  <c r="C90" i="7"/>
  <c r="C72" i="7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7" i="1"/>
  <c r="H37" i="1" s="1"/>
  <c r="E37" i="1"/>
  <c r="F37" i="1" s="1"/>
  <c r="R13" i="5"/>
  <c r="D58" i="2"/>
  <c r="B92" i="7" l="1"/>
  <c r="C91" i="7"/>
  <c r="C73" i="7"/>
  <c r="C65" i="5"/>
  <c r="C66" i="5" s="1"/>
  <c r="G38" i="1"/>
  <c r="H38" i="1" s="1"/>
  <c r="E38" i="1"/>
  <c r="F38" i="1" s="1"/>
  <c r="Q13" i="5"/>
  <c r="D57" i="2"/>
  <c r="D56" i="2"/>
  <c r="D55" i="2"/>
  <c r="D54" i="2"/>
  <c r="D53" i="2"/>
  <c r="D60" i="2"/>
  <c r="B93" i="7" l="1"/>
  <c r="C92" i="7"/>
  <c r="C74" i="7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94" i="7" l="1"/>
  <c r="C93" i="7"/>
  <c r="C75" i="7"/>
  <c r="R55" i="9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G44" i="1"/>
  <c r="H44" i="1" s="1"/>
  <c r="E44" i="1"/>
  <c r="F44" i="1" s="1"/>
  <c r="G45" i="1"/>
  <c r="H45" i="1" s="1"/>
  <c r="E45" i="1"/>
  <c r="F45" i="1" s="1"/>
  <c r="E46" i="1"/>
  <c r="F46" i="1"/>
  <c r="G46" i="1"/>
  <c r="H46" i="1"/>
  <c r="G47" i="1"/>
  <c r="H47" i="1" s="1"/>
  <c r="E47" i="1"/>
  <c r="F47" i="1" s="1"/>
  <c r="G48" i="1"/>
  <c r="H48" i="1" s="1"/>
  <c r="E48" i="1"/>
  <c r="F48" i="1" s="1"/>
  <c r="G49" i="1"/>
  <c r="H49" i="1" s="1"/>
  <c r="E49" i="1"/>
  <c r="F49" i="1" s="1"/>
  <c r="G50" i="1"/>
  <c r="H50" i="1" s="1"/>
  <c r="E50" i="1"/>
  <c r="F50" i="1" s="1"/>
  <c r="B95" i="7" l="1"/>
  <c r="C94" i="7"/>
  <c r="C76" i="7"/>
  <c r="G51" i="1"/>
  <c r="H51" i="1" s="1"/>
  <c r="E51" i="1"/>
  <c r="F51" i="1" s="1"/>
  <c r="E74" i="1"/>
  <c r="F74" i="1" s="1"/>
  <c r="G74" i="1"/>
  <c r="H74" i="1" s="1"/>
  <c r="G75" i="1"/>
  <c r="H75" i="1" s="1"/>
  <c r="E75" i="1"/>
  <c r="F75" i="1" s="1"/>
  <c r="G77" i="1"/>
  <c r="H77" i="1" s="1"/>
  <c r="E77" i="1"/>
  <c r="F77" i="1" s="1"/>
  <c r="G78" i="1"/>
  <c r="H78" i="1" s="1"/>
  <c r="E78" i="1"/>
  <c r="F78" i="1" s="1"/>
  <c r="G82" i="1"/>
  <c r="H82" i="1" s="1"/>
  <c r="E82" i="1"/>
  <c r="F82" i="1" s="1"/>
  <c r="E86" i="1"/>
  <c r="F86" i="1"/>
  <c r="G86" i="1"/>
  <c r="H86" i="1" s="1"/>
  <c r="E88" i="1"/>
  <c r="F88" i="1" s="1"/>
  <c r="G88" i="1"/>
  <c r="H88" i="1" s="1"/>
  <c r="G89" i="1"/>
  <c r="H89" i="1" s="1"/>
  <c r="E89" i="1"/>
  <c r="F89" i="1" s="1"/>
  <c r="G93" i="1"/>
  <c r="H93" i="1" s="1"/>
  <c r="E93" i="1"/>
  <c r="F93" i="1" s="1"/>
  <c r="G52" i="1"/>
  <c r="H52" i="1" s="1"/>
  <c r="G53" i="1"/>
  <c r="H53" i="1" s="1"/>
  <c r="F87" i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6" i="1"/>
  <c r="F76" i="1" s="1"/>
  <c r="E79" i="1"/>
  <c r="F79" i="1" s="1"/>
  <c r="E80" i="1"/>
  <c r="F80" i="1" s="1"/>
  <c r="E81" i="1"/>
  <c r="F81" i="1" s="1"/>
  <c r="E83" i="1"/>
  <c r="F83" i="1" s="1"/>
  <c r="E84" i="1"/>
  <c r="F84" i="1" s="1"/>
  <c r="E85" i="1"/>
  <c r="F85" i="1" s="1"/>
  <c r="E87" i="1"/>
  <c r="E90" i="1"/>
  <c r="F90" i="1" s="1"/>
  <c r="E91" i="1"/>
  <c r="F91" i="1" s="1"/>
  <c r="E92" i="1"/>
  <c r="F92" i="1" s="1"/>
  <c r="G56" i="1"/>
  <c r="H56" i="1" s="1"/>
  <c r="G66" i="1"/>
  <c r="H66" i="1" s="1"/>
  <c r="G69" i="1"/>
  <c r="H69" i="1" s="1"/>
  <c r="G84" i="1"/>
  <c r="H84" i="1" s="1"/>
  <c r="E52" i="1"/>
  <c r="F52" i="1" s="1"/>
  <c r="G54" i="1"/>
  <c r="H54" i="1" s="1"/>
  <c r="G55" i="1"/>
  <c r="H55" i="1" s="1"/>
  <c r="G57" i="1"/>
  <c r="H57" i="1" s="1"/>
  <c r="G58" i="1"/>
  <c r="H58" i="1" s="1"/>
  <c r="G83" i="1"/>
  <c r="H83" i="1" s="1"/>
  <c r="G85" i="1"/>
  <c r="H85" i="1" s="1"/>
  <c r="G87" i="1"/>
  <c r="H87" i="1" s="1"/>
  <c r="G90" i="1"/>
  <c r="H90" i="1" s="1"/>
  <c r="G91" i="1"/>
  <c r="H91" i="1" s="1"/>
  <c r="G92" i="1"/>
  <c r="H92" i="1" s="1"/>
  <c r="G81" i="1"/>
  <c r="H81" i="1" s="1"/>
  <c r="G80" i="1"/>
  <c r="H80" i="1" s="1"/>
  <c r="G79" i="1"/>
  <c r="H79" i="1" s="1"/>
  <c r="G76" i="1"/>
  <c r="H76" i="1" s="1"/>
  <c r="G61" i="1"/>
  <c r="H61" i="1" s="1"/>
  <c r="G62" i="1"/>
  <c r="H62" i="1" s="1"/>
  <c r="G63" i="1"/>
  <c r="H63" i="1" s="1"/>
  <c r="G64" i="1"/>
  <c r="H64" i="1" s="1"/>
  <c r="G65" i="1"/>
  <c r="H65" i="1" s="1"/>
  <c r="G67" i="1"/>
  <c r="H67" i="1" s="1"/>
  <c r="G68" i="1"/>
  <c r="H68" i="1" s="1"/>
  <c r="G70" i="1"/>
  <c r="H70" i="1" s="1"/>
  <c r="G71" i="1"/>
  <c r="H71" i="1" s="1"/>
  <c r="G72" i="1"/>
  <c r="H72" i="1" s="1"/>
  <c r="G73" i="1"/>
  <c r="H73" i="1" s="1"/>
  <c r="G60" i="1"/>
  <c r="H60" i="1" s="1"/>
  <c r="G59" i="1"/>
  <c r="H59" i="1" s="1"/>
  <c r="B96" i="7" l="1"/>
  <c r="C95" i="7"/>
  <c r="C77" i="7"/>
  <c r="R56" i="9"/>
  <c r="E80" i="9"/>
  <c r="D67" i="2"/>
  <c r="B97" i="7" l="1"/>
  <c r="C96" i="7"/>
  <c r="C78" i="7"/>
  <c r="E81" i="9"/>
  <c r="D68" i="2"/>
  <c r="B98" i="7" l="1"/>
  <c r="C97" i="7"/>
  <c r="C79" i="7"/>
  <c r="R57" i="9"/>
  <c r="C72" i="5"/>
  <c r="D69" i="2"/>
  <c r="B99" i="7" l="1"/>
  <c r="C98" i="7"/>
  <c r="C80" i="7"/>
  <c r="D70" i="2"/>
  <c r="B100" i="7" l="1"/>
  <c r="C99" i="7"/>
  <c r="C81" i="7"/>
  <c r="C74" i="5"/>
  <c r="D71" i="2"/>
  <c r="B101" i="7" l="1"/>
  <c r="C100" i="7"/>
  <c r="C83" i="7"/>
  <c r="C82" i="7"/>
  <c r="D72" i="2"/>
  <c r="B102" i="7" l="1"/>
  <c r="C101" i="7"/>
  <c r="R62" i="9"/>
  <c r="B103" i="7" l="1"/>
  <c r="C102" i="7"/>
  <c r="D87" i="9"/>
  <c r="E87" i="9" s="1"/>
  <c r="B104" i="7" l="1"/>
  <c r="C103" i="7"/>
  <c r="D88" i="9"/>
  <c r="B105" i="7" l="1"/>
  <c r="C104" i="7"/>
  <c r="E89" i="9"/>
  <c r="B106" i="7" l="1"/>
  <c r="C105" i="7"/>
  <c r="D80" i="2"/>
  <c r="B107" i="7" l="1"/>
  <c r="C106" i="7"/>
  <c r="E90" i="9"/>
  <c r="C83" i="5"/>
  <c r="B108" i="7" l="1"/>
  <c r="C107" i="7"/>
  <c r="C84" i="5"/>
  <c r="B109" i="7" l="1"/>
  <c r="C108" i="7"/>
  <c r="E91" i="9"/>
  <c r="D92" i="9"/>
  <c r="C85" i="5"/>
  <c r="B110" i="7" l="1"/>
  <c r="C109" i="7"/>
  <c r="E92" i="9"/>
  <c r="D93" i="9"/>
  <c r="B111" i="7" l="1"/>
  <c r="C110" i="7"/>
  <c r="E93" i="9"/>
  <c r="D94" i="9"/>
  <c r="B112" i="7" l="1"/>
  <c r="C111" i="7"/>
  <c r="E94" i="9"/>
  <c r="B94" i="9"/>
  <c r="D95" i="9" s="1"/>
  <c r="C88" i="5"/>
  <c r="B113" i="7" l="1"/>
  <c r="C112" i="7"/>
  <c r="E95" i="9"/>
  <c r="B95" i="9"/>
  <c r="D96" i="9" s="1"/>
  <c r="C89" i="5"/>
  <c r="B114" i="7" l="1"/>
  <c r="C113" i="7"/>
  <c r="E96" i="9"/>
  <c r="B96" i="9"/>
  <c r="D97" i="9" s="1"/>
  <c r="C90" i="5"/>
  <c r="D87" i="2"/>
  <c r="B115" i="7" l="1"/>
  <c r="C114" i="7"/>
  <c r="E97" i="9"/>
  <c r="B97" i="9"/>
  <c r="D98" i="9" s="1"/>
  <c r="C91" i="5"/>
  <c r="D88" i="2"/>
  <c r="B116" i="7" l="1"/>
  <c r="C115" i="7"/>
  <c r="E98" i="9"/>
  <c r="B98" i="9"/>
  <c r="D99" i="9" s="1"/>
  <c r="C92" i="5"/>
  <c r="B88" i="2"/>
  <c r="D89" i="2" s="1"/>
  <c r="B117" i="7" l="1"/>
  <c r="C116" i="7"/>
  <c r="E99" i="9"/>
  <c r="B99" i="9"/>
  <c r="D100" i="9" s="1"/>
  <c r="B92" i="5"/>
  <c r="C93" i="5" s="1"/>
  <c r="B89" i="2"/>
  <c r="D90" i="2" s="1"/>
  <c r="B118" i="7" l="1"/>
  <c r="C117" i="7"/>
  <c r="E100" i="9"/>
  <c r="B100" i="9"/>
  <c r="D101" i="9" s="1"/>
  <c r="B93" i="5"/>
  <c r="C94" i="5" s="1"/>
  <c r="B90" i="2"/>
  <c r="D91" i="2" s="1"/>
  <c r="B119" i="7" l="1"/>
  <c r="C118" i="7"/>
  <c r="E101" i="9"/>
  <c r="B101" i="9"/>
  <c r="D102" i="9" s="1"/>
  <c r="B94" i="5"/>
  <c r="C95" i="5" s="1"/>
  <c r="B91" i="2"/>
  <c r="D92" i="2" s="1"/>
  <c r="B120" i="7" l="1"/>
  <c r="C119" i="7"/>
  <c r="E102" i="9"/>
  <c r="B102" i="9"/>
  <c r="D103" i="9" s="1"/>
  <c r="B95" i="5"/>
  <c r="C96" i="5" s="1"/>
  <c r="B92" i="2"/>
  <c r="D93" i="2" s="1"/>
  <c r="B121" i="7" l="1"/>
  <c r="C120" i="7"/>
  <c r="E103" i="9"/>
  <c r="B103" i="9"/>
  <c r="D104" i="9" s="1"/>
  <c r="B96" i="5"/>
  <c r="C97" i="5" s="1"/>
  <c r="B93" i="2"/>
  <c r="D94" i="2" s="1"/>
  <c r="B122" i="7" l="1"/>
  <c r="C121" i="7"/>
  <c r="E104" i="9"/>
  <c r="B104" i="9"/>
  <c r="D105" i="9" s="1"/>
  <c r="B97" i="5"/>
  <c r="C98" i="5" s="1"/>
  <c r="B94" i="2"/>
  <c r="D95" i="2" s="1"/>
  <c r="B123" i="7" l="1"/>
  <c r="C122" i="7"/>
  <c r="B105" i="9"/>
  <c r="D106" i="9" s="1"/>
  <c r="B98" i="5"/>
  <c r="C99" i="5" s="1"/>
  <c r="B95" i="2"/>
  <c r="D96" i="2" s="1"/>
  <c r="B124" i="7" l="1"/>
  <c r="C123" i="7"/>
  <c r="B106" i="9"/>
  <c r="D107" i="9" s="1"/>
  <c r="E105" i="9"/>
  <c r="B99" i="5"/>
  <c r="C100" i="5" s="1"/>
  <c r="B96" i="2"/>
  <c r="D97" i="2" s="1"/>
  <c r="B125" i="7" l="1"/>
  <c r="C124" i="7"/>
  <c r="B107" i="9"/>
  <c r="D108" i="9" s="1"/>
  <c r="E106" i="9"/>
  <c r="B100" i="5"/>
  <c r="C101" i="5" s="1"/>
  <c r="B97" i="2"/>
  <c r="D98" i="2" s="1"/>
  <c r="B126" i="7" l="1"/>
  <c r="C125" i="7"/>
  <c r="B108" i="9"/>
  <c r="D109" i="9" s="1"/>
  <c r="E107" i="9"/>
  <c r="B101" i="5"/>
  <c r="C102" i="5" s="1"/>
  <c r="B98" i="2"/>
  <c r="D99" i="2" s="1"/>
  <c r="B127" i="7" l="1"/>
  <c r="C126" i="7"/>
  <c r="E109" i="9"/>
  <c r="B109" i="9"/>
  <c r="D110" i="9" s="1"/>
  <c r="E108" i="9"/>
  <c r="B102" i="5"/>
  <c r="C103" i="5" s="1"/>
  <c r="B99" i="2"/>
  <c r="D100" i="2" s="1"/>
  <c r="B128" i="7" l="1"/>
  <c r="C127" i="7"/>
  <c r="B110" i="9"/>
  <c r="B103" i="5"/>
  <c r="C104" i="5" s="1"/>
  <c r="B100" i="2"/>
  <c r="D101" i="2" s="1"/>
  <c r="B129" i="7" l="1"/>
  <c r="C128" i="7"/>
  <c r="D111" i="9"/>
  <c r="B111" i="9" s="1"/>
  <c r="D112" i="9" s="1"/>
  <c r="E110" i="9"/>
  <c r="B104" i="5"/>
  <c r="C105" i="5" s="1"/>
  <c r="B101" i="2"/>
  <c r="D102" i="2" s="1"/>
  <c r="B130" i="7" l="1"/>
  <c r="C129" i="7"/>
  <c r="E111" i="9"/>
  <c r="E112" i="9"/>
  <c r="B112" i="9"/>
  <c r="D113" i="9" s="1"/>
  <c r="E113" i="9" s="1"/>
  <c r="B105" i="5"/>
  <c r="C106" i="5" s="1"/>
  <c r="B102" i="2"/>
  <c r="D103" i="2" s="1"/>
  <c r="B131" i="7" l="1"/>
  <c r="C130" i="7"/>
  <c r="B113" i="9"/>
  <c r="D114" i="9" s="1"/>
  <c r="B106" i="5"/>
  <c r="C107" i="5" s="1"/>
  <c r="B103" i="2"/>
  <c r="D104" i="2" s="1"/>
  <c r="B132" i="7" l="1"/>
  <c r="C131" i="7"/>
  <c r="B114" i="9"/>
  <c r="D115" i="9" s="1"/>
  <c r="B107" i="5"/>
  <c r="C108" i="5" s="1"/>
  <c r="B104" i="2"/>
  <c r="D105" i="2" s="1"/>
  <c r="B133" i="7" l="1"/>
  <c r="C132" i="7"/>
  <c r="B115" i="9"/>
  <c r="D116" i="9" s="1"/>
  <c r="E114" i="9"/>
  <c r="B108" i="5"/>
  <c r="C109" i="5" s="1"/>
  <c r="B105" i="2"/>
  <c r="D106" i="2" s="1"/>
  <c r="B134" i="7" l="1"/>
  <c r="C133" i="7"/>
  <c r="B116" i="9"/>
  <c r="D117" i="9" s="1"/>
  <c r="E115" i="9"/>
  <c r="B109" i="5"/>
  <c r="C110" i="5" s="1"/>
  <c r="B106" i="2"/>
  <c r="D107" i="2" s="1"/>
  <c r="B135" i="7" l="1"/>
  <c r="C134" i="7"/>
  <c r="B117" i="9"/>
  <c r="D118" i="9" s="1"/>
  <c r="E116" i="9"/>
  <c r="B110" i="5"/>
  <c r="C111" i="5" s="1"/>
  <c r="B107" i="2"/>
  <c r="D108" i="2" s="1"/>
  <c r="B136" i="7" l="1"/>
  <c r="C135" i="7"/>
  <c r="B118" i="9"/>
  <c r="D119" i="9" s="1"/>
  <c r="E117" i="9"/>
  <c r="B111" i="5"/>
  <c r="C112" i="5" s="1"/>
  <c r="B108" i="2"/>
  <c r="D109" i="2" s="1"/>
  <c r="B137" i="7" l="1"/>
  <c r="C136" i="7"/>
  <c r="B119" i="9"/>
  <c r="D120" i="9" s="1"/>
  <c r="E118" i="9"/>
  <c r="B112" i="5"/>
  <c r="C113" i="5" s="1"/>
  <c r="B109" i="2"/>
  <c r="D110" i="2" s="1"/>
  <c r="B138" i="7" l="1"/>
  <c r="C137" i="7"/>
  <c r="B120" i="9"/>
  <c r="D121" i="9" s="1"/>
  <c r="E119" i="9"/>
  <c r="B113" i="5"/>
  <c r="C114" i="5" s="1"/>
  <c r="B110" i="2"/>
  <c r="D111" i="2" s="1"/>
  <c r="B139" i="7" l="1"/>
  <c r="C138" i="7"/>
  <c r="B121" i="9"/>
  <c r="D122" i="9" s="1"/>
  <c r="E120" i="9"/>
  <c r="B114" i="5"/>
  <c r="C115" i="5" s="1"/>
  <c r="B111" i="2"/>
  <c r="D112" i="2" s="1"/>
  <c r="B140" i="7" l="1"/>
  <c r="C139" i="7"/>
  <c r="B122" i="9"/>
  <c r="D123" i="9" s="1"/>
  <c r="E121" i="9"/>
  <c r="B115" i="5"/>
  <c r="C116" i="5" s="1"/>
  <c r="B112" i="2"/>
  <c r="D113" i="2" s="1"/>
  <c r="B141" i="7" l="1"/>
  <c r="C140" i="7"/>
  <c r="B123" i="9"/>
  <c r="D124" i="9" s="1"/>
  <c r="E122" i="9"/>
  <c r="B116" i="5"/>
  <c r="C117" i="5" s="1"/>
  <c r="B113" i="2"/>
  <c r="D114" i="2" s="1"/>
  <c r="B142" i="7" l="1"/>
  <c r="C142" i="7" s="1"/>
  <c r="C141" i="7"/>
  <c r="B124" i="9"/>
  <c r="D125" i="9" s="1"/>
  <c r="E123" i="9"/>
  <c r="B117" i="5"/>
  <c r="C118" i="5" s="1"/>
  <c r="B114" i="2"/>
  <c r="D115" i="2" s="1"/>
  <c r="B125" i="9" l="1"/>
  <c r="D126" i="9" s="1"/>
  <c r="E124" i="9"/>
  <c r="B118" i="5"/>
  <c r="C119" i="5" s="1"/>
  <c r="B115" i="2"/>
  <c r="D116" i="2" s="1"/>
  <c r="B126" i="9" l="1"/>
  <c r="D127" i="9" s="1"/>
  <c r="E125" i="9"/>
  <c r="B119" i="5"/>
  <c r="C120" i="5" s="1"/>
  <c r="B116" i="2"/>
  <c r="D117" i="2" s="1"/>
  <c r="B127" i="9" l="1"/>
  <c r="D128" i="9" s="1"/>
  <c r="E126" i="9"/>
  <c r="B120" i="5"/>
  <c r="C121" i="5" s="1"/>
  <c r="B117" i="2"/>
  <c r="D118" i="2" s="1"/>
  <c r="B128" i="9" l="1"/>
  <c r="D129" i="9" s="1"/>
  <c r="E127" i="9"/>
  <c r="B121" i="5"/>
  <c r="C122" i="5" s="1"/>
  <c r="B118" i="2"/>
  <c r="D119" i="2" s="1"/>
  <c r="B129" i="9" l="1"/>
  <c r="D130" i="9" s="1"/>
  <c r="E128" i="9"/>
  <c r="B122" i="5"/>
  <c r="C123" i="5" s="1"/>
  <c r="B119" i="2"/>
  <c r="D120" i="2" s="1"/>
  <c r="B130" i="9" l="1"/>
  <c r="D131" i="9" s="1"/>
  <c r="E129" i="9"/>
  <c r="B123" i="5"/>
  <c r="C124" i="5" s="1"/>
  <c r="B120" i="2"/>
  <c r="D121" i="2" s="1"/>
  <c r="B131" i="9" l="1"/>
  <c r="D132" i="9" s="1"/>
  <c r="E130" i="9"/>
  <c r="B124" i="5"/>
  <c r="C125" i="5" s="1"/>
  <c r="B121" i="2"/>
  <c r="D122" i="2" s="1"/>
  <c r="B132" i="9" l="1"/>
  <c r="D133" i="9" s="1"/>
  <c r="E131" i="9"/>
  <c r="B125" i="5"/>
  <c r="C126" i="5" s="1"/>
  <c r="B122" i="2"/>
  <c r="D123" i="2" s="1"/>
  <c r="B133" i="9" l="1"/>
  <c r="E132" i="9"/>
  <c r="B126" i="5"/>
  <c r="C127" i="5" s="1"/>
  <c r="B123" i="2"/>
  <c r="D124" i="2" s="1"/>
  <c r="E133" i="9" l="1"/>
  <c r="B127" i="5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<sst xmlns="http://schemas.openxmlformats.org/spreadsheetml/2006/main" count="703" uniqueCount="108">
  <si>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</si>
  <si>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</si>
  <si>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</si>
  <si>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</si>
  <si>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</si>
  <si>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</si>
  <si>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</si>
  <si>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</si>
  <si>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</si>
  <si>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</si>
  <si>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</si>
  <si>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</si>
  <si>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</si>
  <si>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</si>
  <si>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</si>
  <si>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</si>
  <si>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</si>
  <si>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</si>
  <si>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</si>
  <si>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</si>
  <si>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</si>
  <si>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</si>
  <si>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</si>
  <si>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</si>
  <si>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</si>
  <si>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</si>
  <si>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</si>
  <si>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</si>
  <si>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</si>
  <si>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</si>
  <si>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</si>
  <si>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</si>
  <si>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</si>
  <si>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</si>
  <si>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</si>
  <si>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</si>
  <si>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</si>
  <si>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</si>
  <si>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</si>
  <si>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</si>
  <si>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</si>
  <si>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</si>
  <si>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</si>
  <si>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</si>
  <si>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</si>
  <si>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</si>
  <si>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</si>
  <si>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</si>
  <si>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</si>
  <si>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</si>
  <si>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</si>
  <si>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</si>
  <si>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</si>
  <si>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</si>
  <si>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</si>
  <si>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</si>
  <si>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</si>
  <si>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</si>
  <si>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</si>
  <si>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</si>
  <si>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</si>
  <si>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</si>
  <si>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</si>
  <si>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</si>
  <si>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</si>
  <si>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</si>
  <si>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</si>
  <si>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</si>
  <si>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</si>
  <si>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</si>
  <si>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</si>
  <si>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</si>
  <si>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</si>
  <si>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</si>
  <si>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</si>
  <si>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</si>
  <si>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</si>
  <si>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</si>
  <si>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</si>
  <si>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</si>
  <si>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</si>
  <si>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</si>
  <si>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</si>
  <si>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</si>
  <si>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</si>
  <si>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</si>
  <si>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</si>
  <si>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</si>
  <si>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</si>
  <si>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</si>
  <si>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</si>
  <si>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</si>
  <si>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</si>
  <si>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</si>
  <si>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</si>
  <si>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</si>
  <si>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</si>
  <si>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</si>
  <si>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</si>
  <si>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</si>
  <si>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</si>
  <si>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</si>
  <si>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</si>
  <si>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</si>
  <si>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</si>
  <si>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</si>
  <si>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</si>
  <si>
    <t>2020-04-022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</si>
</sst>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3" fontId="0" fillId="6" borderId="0" xfId="0" applyNumberFormat="1" applyFill="1"/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3" fontId="9" fillId="2" borderId="0" xfId="0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World!$A$2:$A$93</c:f>
              <c:numCache>
                <c:formatCode>m/d/yy</c:formatCode>
                <c:ptCount val="92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  <c:pt idx="57">
                  <c:v>43886</c:v>
                </c:pt>
                <c:pt idx="58">
                  <c:v>43885</c:v>
                </c:pt>
                <c:pt idx="59">
                  <c:v>43884</c:v>
                </c:pt>
                <c:pt idx="60">
                  <c:v>43883</c:v>
                </c:pt>
                <c:pt idx="61">
                  <c:v>43882</c:v>
                </c:pt>
                <c:pt idx="62">
                  <c:v>43881</c:v>
                </c:pt>
                <c:pt idx="63">
                  <c:v>43880</c:v>
                </c:pt>
                <c:pt idx="64">
                  <c:v>43879</c:v>
                </c:pt>
                <c:pt idx="65">
                  <c:v>43878</c:v>
                </c:pt>
                <c:pt idx="66">
                  <c:v>43877</c:v>
                </c:pt>
                <c:pt idx="67">
                  <c:v>43876</c:v>
                </c:pt>
                <c:pt idx="68">
                  <c:v>43875</c:v>
                </c:pt>
                <c:pt idx="69">
                  <c:v>43874</c:v>
                </c:pt>
                <c:pt idx="70">
                  <c:v>43873</c:v>
                </c:pt>
                <c:pt idx="71">
                  <c:v>43872</c:v>
                </c:pt>
                <c:pt idx="72">
                  <c:v>43871</c:v>
                </c:pt>
                <c:pt idx="73">
                  <c:v>43870</c:v>
                </c:pt>
                <c:pt idx="74">
                  <c:v>43869</c:v>
                </c:pt>
                <c:pt idx="75">
                  <c:v>43868</c:v>
                </c:pt>
                <c:pt idx="76">
                  <c:v>43867</c:v>
                </c:pt>
                <c:pt idx="77">
                  <c:v>43866</c:v>
                </c:pt>
                <c:pt idx="78">
                  <c:v>43865</c:v>
                </c:pt>
                <c:pt idx="79">
                  <c:v>43864</c:v>
                </c:pt>
                <c:pt idx="80">
                  <c:v>43863</c:v>
                </c:pt>
                <c:pt idx="81">
                  <c:v>43862</c:v>
                </c:pt>
                <c:pt idx="82">
                  <c:v>43861</c:v>
                </c:pt>
                <c:pt idx="83">
                  <c:v>43860</c:v>
                </c:pt>
                <c:pt idx="84">
                  <c:v>43859</c:v>
                </c:pt>
                <c:pt idx="85">
                  <c:v>43858</c:v>
                </c:pt>
                <c:pt idx="86">
                  <c:v>43857</c:v>
                </c:pt>
                <c:pt idx="87">
                  <c:v>43856</c:v>
                </c:pt>
                <c:pt idx="88">
                  <c:v>43855</c:v>
                </c:pt>
                <c:pt idx="89">
                  <c:v>43854</c:v>
                </c:pt>
                <c:pt idx="90">
                  <c:v>43853</c:v>
                </c:pt>
                <c:pt idx="91">
                  <c:v>43852</c:v>
                </c:pt>
              </c:numCache>
            </c:numRef>
          </c:xVal>
          <c:yVal>
            <c:numRef>
              <c:f>World!$B$2:$B$93</c:f>
              <c:numCache>
                <c:formatCode>_(* #,##0_);_(* \(#,##0\);_(* "-"??_);_(@_)</c:formatCode>
                <c:ptCount val="92"/>
                <c:pt idx="0">
                  <c:v>2623415</c:v>
                </c:pt>
                <c:pt idx="1">
                  <c:v>2561044</c:v>
                </c:pt>
                <c:pt idx="2">
                  <c:v>2472259</c:v>
                </c:pt>
                <c:pt idx="3">
                  <c:v>2401379</c:v>
                </c:pt>
                <c:pt idx="4">
                  <c:v>2317759</c:v>
                </c:pt>
                <c:pt idx="5">
                  <c:v>2240191</c:v>
                </c:pt>
                <c:pt idx="6">
                  <c:v>2152647</c:v>
                </c:pt>
                <c:pt idx="7">
                  <c:v>2056055</c:v>
                </c:pt>
                <c:pt idx="8">
                  <c:v>1973715</c:v>
                </c:pt>
                <c:pt idx="9">
                  <c:v>1917320</c:v>
                </c:pt>
                <c:pt idx="10">
                  <c:v>1846680</c:v>
                </c:pt>
                <c:pt idx="11">
                  <c:v>1771514</c:v>
                </c:pt>
                <c:pt idx="12">
                  <c:v>1691719</c:v>
                </c:pt>
                <c:pt idx="13">
                  <c:v>1595350</c:v>
                </c:pt>
                <c:pt idx="14">
                  <c:v>1511104</c:v>
                </c:pt>
                <c:pt idx="15">
                  <c:v>1426096</c:v>
                </c:pt>
                <c:pt idx="16">
                  <c:v>1345048</c:v>
                </c:pt>
                <c:pt idx="17">
                  <c:v>1272115</c:v>
                </c:pt>
                <c:pt idx="18">
                  <c:v>1197405</c:v>
                </c:pt>
                <c:pt idx="19">
                  <c:v>1095917</c:v>
                </c:pt>
                <c:pt idx="20">
                  <c:v>1013157</c:v>
                </c:pt>
                <c:pt idx="21">
                  <c:v>932605</c:v>
                </c:pt>
                <c:pt idx="22">
                  <c:v>857487</c:v>
                </c:pt>
                <c:pt idx="23">
                  <c:v>782365</c:v>
                </c:pt>
                <c:pt idx="24">
                  <c:v>720117</c:v>
                </c:pt>
                <c:pt idx="25">
                  <c:v>660706</c:v>
                </c:pt>
                <c:pt idx="26">
                  <c:v>593291</c:v>
                </c:pt>
                <c:pt idx="27">
                  <c:v>529591</c:v>
                </c:pt>
                <c:pt idx="28">
                  <c:v>467594</c:v>
                </c:pt>
                <c:pt idx="29">
                  <c:v>417966</c:v>
                </c:pt>
                <c:pt idx="30">
                  <c:v>336004</c:v>
                </c:pt>
                <c:pt idx="31">
                  <c:v>335957</c:v>
                </c:pt>
                <c:pt idx="32">
                  <c:v>304528</c:v>
                </c:pt>
                <c:pt idx="33">
                  <c:v>272167</c:v>
                </c:pt>
                <c:pt idx="34">
                  <c:v>242713</c:v>
                </c:pt>
                <c:pt idx="35">
                  <c:v>214915</c:v>
                </c:pt>
                <c:pt idx="36">
                  <c:v>197168</c:v>
                </c:pt>
                <c:pt idx="37">
                  <c:v>181546</c:v>
                </c:pt>
                <c:pt idx="38">
                  <c:v>162719</c:v>
                </c:pt>
                <c:pt idx="39">
                  <c:v>156099</c:v>
                </c:pt>
                <c:pt idx="40">
                  <c:v>144514</c:v>
                </c:pt>
                <c:pt idx="41">
                  <c:v>128343</c:v>
                </c:pt>
                <c:pt idx="42">
                  <c:v>125865</c:v>
                </c:pt>
                <c:pt idx="43">
                  <c:v>118582</c:v>
                </c:pt>
                <c:pt idx="44">
                  <c:v>113582</c:v>
                </c:pt>
                <c:pt idx="45">
                  <c:v>109835</c:v>
                </c:pt>
                <c:pt idx="46">
                  <c:v>105836</c:v>
                </c:pt>
                <c:pt idx="47">
                  <c:v>101800</c:v>
                </c:pt>
                <c:pt idx="48">
                  <c:v>97886</c:v>
                </c:pt>
                <c:pt idx="49">
                  <c:v>95124</c:v>
                </c:pt>
                <c:pt idx="50">
                  <c:v>92844</c:v>
                </c:pt>
                <c:pt idx="51">
                  <c:v>90309</c:v>
                </c:pt>
                <c:pt idx="52">
                  <c:v>88371</c:v>
                </c:pt>
                <c:pt idx="53">
                  <c:v>86013</c:v>
                </c:pt>
                <c:pt idx="54">
                  <c:v>84124</c:v>
                </c:pt>
                <c:pt idx="55">
                  <c:v>82756</c:v>
                </c:pt>
                <c:pt idx="56">
                  <c:v>81397</c:v>
                </c:pt>
                <c:pt idx="57">
                  <c:v>80415</c:v>
                </c:pt>
                <c:pt idx="58">
                  <c:v>79570</c:v>
                </c:pt>
                <c:pt idx="59">
                  <c:v>78985</c:v>
                </c:pt>
                <c:pt idx="60">
                  <c:v>78599</c:v>
                </c:pt>
                <c:pt idx="61">
                  <c:v>76843</c:v>
                </c:pt>
                <c:pt idx="62">
                  <c:v>76199</c:v>
                </c:pt>
                <c:pt idx="63">
                  <c:v>75641</c:v>
                </c:pt>
                <c:pt idx="64">
                  <c:v>75138</c:v>
                </c:pt>
                <c:pt idx="65">
                  <c:v>73260</c:v>
                </c:pt>
                <c:pt idx="66">
                  <c:v>71226</c:v>
                </c:pt>
                <c:pt idx="67">
                  <c:v>69032</c:v>
                </c:pt>
                <c:pt idx="68">
                  <c:v>66887</c:v>
                </c:pt>
                <c:pt idx="69">
                  <c:v>60370</c:v>
                </c:pt>
                <c:pt idx="70">
                  <c:v>45222</c:v>
                </c:pt>
                <c:pt idx="71">
                  <c:v>44803</c:v>
                </c:pt>
                <c:pt idx="72">
                  <c:v>42763</c:v>
                </c:pt>
                <c:pt idx="73">
                  <c:v>40151</c:v>
                </c:pt>
                <c:pt idx="74">
                  <c:v>37121</c:v>
                </c:pt>
                <c:pt idx="75">
                  <c:v>34392</c:v>
                </c:pt>
                <c:pt idx="76">
                  <c:v>30818</c:v>
                </c:pt>
                <c:pt idx="77">
                  <c:v>27636</c:v>
                </c:pt>
                <c:pt idx="78">
                  <c:v>23892</c:v>
                </c:pt>
                <c:pt idx="79">
                  <c:v>19881</c:v>
                </c:pt>
                <c:pt idx="80">
                  <c:v>16787</c:v>
                </c:pt>
                <c:pt idx="81">
                  <c:v>12038</c:v>
                </c:pt>
                <c:pt idx="82">
                  <c:v>9925</c:v>
                </c:pt>
                <c:pt idx="83">
                  <c:v>8235</c:v>
                </c:pt>
                <c:pt idx="84">
                  <c:v>6165</c:v>
                </c:pt>
                <c:pt idx="85">
                  <c:v>4690</c:v>
                </c:pt>
                <c:pt idx="86">
                  <c:v>2927</c:v>
                </c:pt>
                <c:pt idx="87">
                  <c:v>2118</c:v>
                </c:pt>
                <c:pt idx="88">
                  <c:v>1438</c:v>
                </c:pt>
                <c:pt idx="89">
                  <c:v>939</c:v>
                </c:pt>
                <c:pt idx="90">
                  <c:v>653</c:v>
                </c:pt>
                <c:pt idx="9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World!$A$2:$A$93</c:f>
              <c:numCache>
                <c:formatCode>m/d/yy</c:formatCode>
                <c:ptCount val="92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  <c:pt idx="57">
                  <c:v>43886</c:v>
                </c:pt>
                <c:pt idx="58">
                  <c:v>43885</c:v>
                </c:pt>
                <c:pt idx="59">
                  <c:v>43884</c:v>
                </c:pt>
                <c:pt idx="60">
                  <c:v>43883</c:v>
                </c:pt>
                <c:pt idx="61">
                  <c:v>43882</c:v>
                </c:pt>
                <c:pt idx="62">
                  <c:v>43881</c:v>
                </c:pt>
                <c:pt idx="63">
                  <c:v>43880</c:v>
                </c:pt>
                <c:pt idx="64">
                  <c:v>43879</c:v>
                </c:pt>
                <c:pt idx="65">
                  <c:v>43878</c:v>
                </c:pt>
                <c:pt idx="66">
                  <c:v>43877</c:v>
                </c:pt>
                <c:pt idx="67">
                  <c:v>43876</c:v>
                </c:pt>
                <c:pt idx="68">
                  <c:v>43875</c:v>
                </c:pt>
                <c:pt idx="69">
                  <c:v>43874</c:v>
                </c:pt>
                <c:pt idx="70">
                  <c:v>43873</c:v>
                </c:pt>
                <c:pt idx="71">
                  <c:v>43872</c:v>
                </c:pt>
                <c:pt idx="72">
                  <c:v>43871</c:v>
                </c:pt>
                <c:pt idx="73">
                  <c:v>43870</c:v>
                </c:pt>
                <c:pt idx="74">
                  <c:v>43869</c:v>
                </c:pt>
                <c:pt idx="75">
                  <c:v>43868</c:v>
                </c:pt>
                <c:pt idx="76">
                  <c:v>43867</c:v>
                </c:pt>
                <c:pt idx="77">
                  <c:v>43866</c:v>
                </c:pt>
                <c:pt idx="78">
                  <c:v>43865</c:v>
                </c:pt>
                <c:pt idx="79">
                  <c:v>43864</c:v>
                </c:pt>
                <c:pt idx="80">
                  <c:v>43863</c:v>
                </c:pt>
                <c:pt idx="81">
                  <c:v>43862</c:v>
                </c:pt>
                <c:pt idx="82">
                  <c:v>43861</c:v>
                </c:pt>
                <c:pt idx="83">
                  <c:v>43860</c:v>
                </c:pt>
                <c:pt idx="84">
                  <c:v>43859</c:v>
                </c:pt>
                <c:pt idx="85">
                  <c:v>43858</c:v>
                </c:pt>
                <c:pt idx="86">
                  <c:v>43857</c:v>
                </c:pt>
                <c:pt idx="87">
                  <c:v>43856</c:v>
                </c:pt>
                <c:pt idx="88">
                  <c:v>43855</c:v>
                </c:pt>
                <c:pt idx="89">
                  <c:v>43854</c:v>
                </c:pt>
                <c:pt idx="90">
                  <c:v>43853</c:v>
                </c:pt>
                <c:pt idx="91">
                  <c:v>43852</c:v>
                </c:pt>
              </c:numCache>
            </c:numRef>
          </c:xVal>
          <c:yVal>
            <c:numRef>
              <c:f>World!$C$2:$C$93</c:f>
              <c:numCache>
                <c:formatCode>_(* #,##0_);_(* \(#,##0\);_(* "-"??_);_(@_)</c:formatCode>
                <c:ptCount val="92"/>
                <c:pt idx="0">
                  <c:v>183027</c:v>
                </c:pt>
                <c:pt idx="1">
                  <c:v>176984</c:v>
                </c:pt>
                <c:pt idx="2">
                  <c:v>169986</c:v>
                </c:pt>
                <c:pt idx="3">
                  <c:v>165044</c:v>
                </c:pt>
                <c:pt idx="4">
                  <c:v>159510</c:v>
                </c:pt>
                <c:pt idx="5">
                  <c:v>153822</c:v>
                </c:pt>
                <c:pt idx="6">
                  <c:v>143802</c:v>
                </c:pt>
                <c:pt idx="7">
                  <c:v>134178</c:v>
                </c:pt>
                <c:pt idx="8">
                  <c:v>125910</c:v>
                </c:pt>
                <c:pt idx="9">
                  <c:v>119483</c:v>
                </c:pt>
                <c:pt idx="10">
                  <c:v>114090</c:v>
                </c:pt>
                <c:pt idx="11">
                  <c:v>108503</c:v>
                </c:pt>
                <c:pt idx="12">
                  <c:v>102525</c:v>
                </c:pt>
                <c:pt idx="13">
                  <c:v>95455</c:v>
                </c:pt>
                <c:pt idx="14">
                  <c:v>88338</c:v>
                </c:pt>
                <c:pt idx="15">
                  <c:v>81865</c:v>
                </c:pt>
                <c:pt idx="16">
                  <c:v>74565</c:v>
                </c:pt>
                <c:pt idx="17">
                  <c:v>69374</c:v>
                </c:pt>
                <c:pt idx="18">
                  <c:v>64606</c:v>
                </c:pt>
                <c:pt idx="19">
                  <c:v>58787</c:v>
                </c:pt>
                <c:pt idx="20">
                  <c:v>52983</c:v>
                </c:pt>
                <c:pt idx="21">
                  <c:v>46809</c:v>
                </c:pt>
                <c:pt idx="22">
                  <c:v>42107</c:v>
                </c:pt>
                <c:pt idx="23">
                  <c:v>37582</c:v>
                </c:pt>
                <c:pt idx="24">
                  <c:v>33925</c:v>
                </c:pt>
                <c:pt idx="25">
                  <c:v>30652</c:v>
                </c:pt>
                <c:pt idx="26">
                  <c:v>27198</c:v>
                </c:pt>
                <c:pt idx="27">
                  <c:v>23970</c:v>
                </c:pt>
                <c:pt idx="28">
                  <c:v>21181</c:v>
                </c:pt>
                <c:pt idx="29">
                  <c:v>18615</c:v>
                </c:pt>
                <c:pt idx="30">
                  <c:v>14643</c:v>
                </c:pt>
                <c:pt idx="31">
                  <c:v>14634</c:v>
                </c:pt>
                <c:pt idx="32">
                  <c:v>12973</c:v>
                </c:pt>
                <c:pt idx="33">
                  <c:v>11299</c:v>
                </c:pt>
                <c:pt idx="34">
                  <c:v>9867</c:v>
                </c:pt>
                <c:pt idx="35">
                  <c:v>8733</c:v>
                </c:pt>
                <c:pt idx="36">
                  <c:v>7905</c:v>
                </c:pt>
                <c:pt idx="37">
                  <c:v>7126</c:v>
                </c:pt>
                <c:pt idx="38">
                  <c:v>6066</c:v>
                </c:pt>
                <c:pt idx="39">
                  <c:v>5819</c:v>
                </c:pt>
                <c:pt idx="40">
                  <c:v>5397</c:v>
                </c:pt>
                <c:pt idx="41">
                  <c:v>4720</c:v>
                </c:pt>
                <c:pt idx="42">
                  <c:v>4615</c:v>
                </c:pt>
                <c:pt idx="43">
                  <c:v>4262</c:v>
                </c:pt>
                <c:pt idx="44">
                  <c:v>3996</c:v>
                </c:pt>
                <c:pt idx="45">
                  <c:v>3803</c:v>
                </c:pt>
                <c:pt idx="46">
                  <c:v>3558</c:v>
                </c:pt>
                <c:pt idx="47">
                  <c:v>3460</c:v>
                </c:pt>
                <c:pt idx="48">
                  <c:v>3348</c:v>
                </c:pt>
                <c:pt idx="49">
                  <c:v>3254</c:v>
                </c:pt>
                <c:pt idx="50">
                  <c:v>3160</c:v>
                </c:pt>
                <c:pt idx="51">
                  <c:v>3085</c:v>
                </c:pt>
                <c:pt idx="52">
                  <c:v>2996</c:v>
                </c:pt>
                <c:pt idx="53">
                  <c:v>2941</c:v>
                </c:pt>
                <c:pt idx="54">
                  <c:v>3872</c:v>
                </c:pt>
                <c:pt idx="55">
                  <c:v>2814</c:v>
                </c:pt>
                <c:pt idx="56">
                  <c:v>2770</c:v>
                </c:pt>
                <c:pt idx="57">
                  <c:v>2708</c:v>
                </c:pt>
                <c:pt idx="58">
                  <c:v>2629</c:v>
                </c:pt>
                <c:pt idx="59">
                  <c:v>2469</c:v>
                </c:pt>
                <c:pt idx="60">
                  <c:v>2458</c:v>
                </c:pt>
                <c:pt idx="61">
                  <c:v>2251</c:v>
                </c:pt>
                <c:pt idx="62">
                  <c:v>2247</c:v>
                </c:pt>
                <c:pt idx="63">
                  <c:v>2122</c:v>
                </c:pt>
                <c:pt idx="64">
                  <c:v>2007</c:v>
                </c:pt>
                <c:pt idx="65">
                  <c:v>1868</c:v>
                </c:pt>
                <c:pt idx="66">
                  <c:v>1770</c:v>
                </c:pt>
                <c:pt idx="67">
                  <c:v>1666</c:v>
                </c:pt>
                <c:pt idx="68">
                  <c:v>1523</c:v>
                </c:pt>
                <c:pt idx="69">
                  <c:v>1371</c:v>
                </c:pt>
                <c:pt idx="70">
                  <c:v>1118</c:v>
                </c:pt>
                <c:pt idx="71">
                  <c:v>1113</c:v>
                </c:pt>
                <c:pt idx="72">
                  <c:v>1013</c:v>
                </c:pt>
                <c:pt idx="73">
                  <c:v>906</c:v>
                </c:pt>
                <c:pt idx="74">
                  <c:v>806</c:v>
                </c:pt>
                <c:pt idx="75">
                  <c:v>719</c:v>
                </c:pt>
                <c:pt idx="76">
                  <c:v>634</c:v>
                </c:pt>
                <c:pt idx="77">
                  <c:v>564</c:v>
                </c:pt>
                <c:pt idx="78">
                  <c:v>492</c:v>
                </c:pt>
                <c:pt idx="79">
                  <c:v>426</c:v>
                </c:pt>
                <c:pt idx="80">
                  <c:v>362</c:v>
                </c:pt>
                <c:pt idx="81">
                  <c:v>259</c:v>
                </c:pt>
                <c:pt idx="82">
                  <c:v>213</c:v>
                </c:pt>
                <c:pt idx="83">
                  <c:v>171</c:v>
                </c:pt>
                <c:pt idx="84">
                  <c:v>133</c:v>
                </c:pt>
                <c:pt idx="85">
                  <c:v>106</c:v>
                </c:pt>
                <c:pt idx="86">
                  <c:v>82</c:v>
                </c:pt>
                <c:pt idx="87">
                  <c:v>56</c:v>
                </c:pt>
                <c:pt idx="88">
                  <c:v>42</c:v>
                </c:pt>
                <c:pt idx="89">
                  <c:v>26</c:v>
                </c:pt>
                <c:pt idx="90">
                  <c:v>18</c:v>
                </c:pt>
                <c:pt idx="9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World!$A$2:$A$93</c:f>
              <c:numCache>
                <c:formatCode>m/d/yy</c:formatCode>
                <c:ptCount val="92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  <c:pt idx="57">
                  <c:v>43886</c:v>
                </c:pt>
                <c:pt idx="58">
                  <c:v>43885</c:v>
                </c:pt>
                <c:pt idx="59">
                  <c:v>43884</c:v>
                </c:pt>
                <c:pt idx="60">
                  <c:v>43883</c:v>
                </c:pt>
                <c:pt idx="61">
                  <c:v>43882</c:v>
                </c:pt>
                <c:pt idx="62">
                  <c:v>43881</c:v>
                </c:pt>
                <c:pt idx="63">
                  <c:v>43880</c:v>
                </c:pt>
                <c:pt idx="64">
                  <c:v>43879</c:v>
                </c:pt>
                <c:pt idx="65">
                  <c:v>43878</c:v>
                </c:pt>
                <c:pt idx="66">
                  <c:v>43877</c:v>
                </c:pt>
                <c:pt idx="67">
                  <c:v>43876</c:v>
                </c:pt>
                <c:pt idx="68">
                  <c:v>43875</c:v>
                </c:pt>
                <c:pt idx="69">
                  <c:v>43874</c:v>
                </c:pt>
                <c:pt idx="70">
                  <c:v>43873</c:v>
                </c:pt>
                <c:pt idx="71">
                  <c:v>43872</c:v>
                </c:pt>
                <c:pt idx="72">
                  <c:v>43871</c:v>
                </c:pt>
                <c:pt idx="73">
                  <c:v>43870</c:v>
                </c:pt>
                <c:pt idx="74">
                  <c:v>43869</c:v>
                </c:pt>
                <c:pt idx="75">
                  <c:v>43868</c:v>
                </c:pt>
                <c:pt idx="76">
                  <c:v>43867</c:v>
                </c:pt>
                <c:pt idx="77">
                  <c:v>43866</c:v>
                </c:pt>
                <c:pt idx="78">
                  <c:v>43865</c:v>
                </c:pt>
                <c:pt idx="79">
                  <c:v>43864</c:v>
                </c:pt>
                <c:pt idx="80">
                  <c:v>43863</c:v>
                </c:pt>
                <c:pt idx="81">
                  <c:v>43862</c:v>
                </c:pt>
                <c:pt idx="82">
                  <c:v>43861</c:v>
                </c:pt>
                <c:pt idx="83">
                  <c:v>43860</c:v>
                </c:pt>
                <c:pt idx="84">
                  <c:v>43859</c:v>
                </c:pt>
                <c:pt idx="85">
                  <c:v>43858</c:v>
                </c:pt>
                <c:pt idx="86">
                  <c:v>43857</c:v>
                </c:pt>
                <c:pt idx="87">
                  <c:v>43856</c:v>
                </c:pt>
                <c:pt idx="88">
                  <c:v>43855</c:v>
                </c:pt>
                <c:pt idx="89">
                  <c:v>43854</c:v>
                </c:pt>
                <c:pt idx="90">
                  <c:v>43853</c:v>
                </c:pt>
                <c:pt idx="91">
                  <c:v>43852</c:v>
                </c:pt>
              </c:numCache>
            </c:numRef>
          </c:xVal>
          <c:yVal>
            <c:numRef>
              <c:f>World!$D$2:$D$93</c:f>
              <c:numCache>
                <c:formatCode>_(* #,##0_);_(* \(#,##0\);_(* "-"??_);_(@_)</c:formatCode>
                <c:ptCount val="92"/>
                <c:pt idx="0">
                  <c:v>709694</c:v>
                </c:pt>
                <c:pt idx="1">
                  <c:v>679819</c:v>
                </c:pt>
                <c:pt idx="2">
                  <c:v>645738</c:v>
                </c:pt>
                <c:pt idx="3">
                  <c:v>623903</c:v>
                </c:pt>
                <c:pt idx="4">
                  <c:v>592319</c:v>
                </c:pt>
                <c:pt idx="5">
                  <c:v>568343</c:v>
                </c:pt>
                <c:pt idx="6">
                  <c:v>542107</c:v>
                </c:pt>
                <c:pt idx="7">
                  <c:v>511019</c:v>
                </c:pt>
                <c:pt idx="8">
                  <c:v>474261</c:v>
                </c:pt>
                <c:pt idx="9">
                  <c:v>448655</c:v>
                </c:pt>
                <c:pt idx="10">
                  <c:v>421722</c:v>
                </c:pt>
                <c:pt idx="11">
                  <c:v>402110</c:v>
                </c:pt>
                <c:pt idx="12">
                  <c:v>376096</c:v>
                </c:pt>
                <c:pt idx="13">
                  <c:v>353975</c:v>
                </c:pt>
                <c:pt idx="14">
                  <c:v>328661</c:v>
                </c:pt>
                <c:pt idx="15">
                  <c:v>300054</c:v>
                </c:pt>
                <c:pt idx="16">
                  <c:v>276515</c:v>
                </c:pt>
                <c:pt idx="17">
                  <c:v>260012</c:v>
                </c:pt>
                <c:pt idx="18">
                  <c:v>246152</c:v>
                </c:pt>
                <c:pt idx="19">
                  <c:v>225796</c:v>
                </c:pt>
                <c:pt idx="20">
                  <c:v>210263</c:v>
                </c:pt>
                <c:pt idx="21">
                  <c:v>193177</c:v>
                </c:pt>
                <c:pt idx="22">
                  <c:v>178034</c:v>
                </c:pt>
                <c:pt idx="23">
                  <c:v>164566</c:v>
                </c:pt>
                <c:pt idx="24">
                  <c:v>149082</c:v>
                </c:pt>
                <c:pt idx="25">
                  <c:v>139415</c:v>
                </c:pt>
                <c:pt idx="26">
                  <c:v>130915</c:v>
                </c:pt>
                <c:pt idx="27">
                  <c:v>122150</c:v>
                </c:pt>
                <c:pt idx="28">
                  <c:v>113770</c:v>
                </c:pt>
                <c:pt idx="29">
                  <c:v>107705</c:v>
                </c:pt>
                <c:pt idx="30">
                  <c:v>98334</c:v>
                </c:pt>
                <c:pt idx="31">
                  <c:v>97882</c:v>
                </c:pt>
                <c:pt idx="32">
                  <c:v>91676</c:v>
                </c:pt>
                <c:pt idx="33">
                  <c:v>87403</c:v>
                </c:pt>
                <c:pt idx="34">
                  <c:v>84962</c:v>
                </c:pt>
                <c:pt idx="35">
                  <c:v>83313</c:v>
                </c:pt>
                <c:pt idx="36">
                  <c:v>80840</c:v>
                </c:pt>
                <c:pt idx="37">
                  <c:v>78088</c:v>
                </c:pt>
                <c:pt idx="38">
                  <c:v>75620</c:v>
                </c:pt>
                <c:pt idx="39">
                  <c:v>72624</c:v>
                </c:pt>
                <c:pt idx="40">
                  <c:v>70217</c:v>
                </c:pt>
                <c:pt idx="41">
                  <c:v>68324</c:v>
                </c:pt>
                <c:pt idx="42">
                  <c:v>67003</c:v>
                </c:pt>
                <c:pt idx="43">
                  <c:v>64404</c:v>
                </c:pt>
                <c:pt idx="44">
                  <c:v>62512</c:v>
                </c:pt>
                <c:pt idx="45">
                  <c:v>60695</c:v>
                </c:pt>
                <c:pt idx="46">
                  <c:v>58359</c:v>
                </c:pt>
                <c:pt idx="47">
                  <c:v>55866</c:v>
                </c:pt>
                <c:pt idx="48">
                  <c:v>53797</c:v>
                </c:pt>
                <c:pt idx="49">
                  <c:v>51171</c:v>
                </c:pt>
                <c:pt idx="50">
                  <c:v>48229</c:v>
                </c:pt>
                <c:pt idx="51">
                  <c:v>45602</c:v>
                </c:pt>
                <c:pt idx="52">
                  <c:v>42716</c:v>
                </c:pt>
                <c:pt idx="53">
                  <c:v>42716</c:v>
                </c:pt>
                <c:pt idx="54">
                  <c:v>36711</c:v>
                </c:pt>
                <c:pt idx="55">
                  <c:v>33277</c:v>
                </c:pt>
                <c:pt idx="56">
                  <c:v>30384</c:v>
                </c:pt>
                <c:pt idx="57">
                  <c:v>27905</c:v>
                </c:pt>
                <c:pt idx="58">
                  <c:v>25227</c:v>
                </c:pt>
                <c:pt idx="59">
                  <c:v>23394</c:v>
                </c:pt>
                <c:pt idx="60">
                  <c:v>22886</c:v>
                </c:pt>
                <c:pt idx="61">
                  <c:v>18890</c:v>
                </c:pt>
                <c:pt idx="62">
                  <c:v>18177</c:v>
                </c:pt>
                <c:pt idx="63">
                  <c:v>16121</c:v>
                </c:pt>
                <c:pt idx="64">
                  <c:v>14352</c:v>
                </c:pt>
                <c:pt idx="65">
                  <c:v>12583</c:v>
                </c:pt>
                <c:pt idx="66">
                  <c:v>10865</c:v>
                </c:pt>
                <c:pt idx="67">
                  <c:v>9395</c:v>
                </c:pt>
                <c:pt idx="68">
                  <c:v>8058</c:v>
                </c:pt>
                <c:pt idx="69">
                  <c:v>6295</c:v>
                </c:pt>
                <c:pt idx="70">
                  <c:v>5150</c:v>
                </c:pt>
                <c:pt idx="71">
                  <c:v>4683</c:v>
                </c:pt>
                <c:pt idx="72">
                  <c:v>3946</c:v>
                </c:pt>
                <c:pt idx="73">
                  <c:v>3244</c:v>
                </c:pt>
                <c:pt idx="74">
                  <c:v>2616</c:v>
                </c:pt>
                <c:pt idx="75">
                  <c:v>2011</c:v>
                </c:pt>
                <c:pt idx="76">
                  <c:v>1487</c:v>
                </c:pt>
                <c:pt idx="77">
                  <c:v>1124</c:v>
                </c:pt>
                <c:pt idx="78">
                  <c:v>852</c:v>
                </c:pt>
                <c:pt idx="79">
                  <c:v>623</c:v>
                </c:pt>
                <c:pt idx="80">
                  <c:v>472</c:v>
                </c:pt>
                <c:pt idx="81">
                  <c:v>284</c:v>
                </c:pt>
                <c:pt idx="82">
                  <c:v>222</c:v>
                </c:pt>
                <c:pt idx="83">
                  <c:v>143</c:v>
                </c:pt>
                <c:pt idx="84">
                  <c:v>126</c:v>
                </c:pt>
                <c:pt idx="85">
                  <c:v>79</c:v>
                </c:pt>
                <c:pt idx="86">
                  <c:v>61</c:v>
                </c:pt>
                <c:pt idx="87">
                  <c:v>52</c:v>
                </c:pt>
                <c:pt idx="88">
                  <c:v>39</c:v>
                </c:pt>
                <c:pt idx="89">
                  <c:v>34</c:v>
                </c:pt>
                <c:pt idx="90">
                  <c:v>30</c:v>
                </c:pt>
                <c:pt idx="9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World!$A$2:$A$93</c:f>
              <c:numCache>
                <c:formatCode>m/d/yy</c:formatCode>
                <c:ptCount val="92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  <c:pt idx="57">
                  <c:v>43886</c:v>
                </c:pt>
                <c:pt idx="58">
                  <c:v>43885</c:v>
                </c:pt>
                <c:pt idx="59">
                  <c:v>43884</c:v>
                </c:pt>
                <c:pt idx="60">
                  <c:v>43883</c:v>
                </c:pt>
                <c:pt idx="61">
                  <c:v>43882</c:v>
                </c:pt>
                <c:pt idx="62">
                  <c:v>43881</c:v>
                </c:pt>
                <c:pt idx="63">
                  <c:v>43880</c:v>
                </c:pt>
                <c:pt idx="64">
                  <c:v>43879</c:v>
                </c:pt>
                <c:pt idx="65">
                  <c:v>43878</c:v>
                </c:pt>
                <c:pt idx="66">
                  <c:v>43877</c:v>
                </c:pt>
                <c:pt idx="67">
                  <c:v>43876</c:v>
                </c:pt>
                <c:pt idx="68">
                  <c:v>43875</c:v>
                </c:pt>
                <c:pt idx="69">
                  <c:v>43874</c:v>
                </c:pt>
                <c:pt idx="70">
                  <c:v>43873</c:v>
                </c:pt>
                <c:pt idx="71">
                  <c:v>43872</c:v>
                </c:pt>
                <c:pt idx="72">
                  <c:v>43871</c:v>
                </c:pt>
                <c:pt idx="73">
                  <c:v>43870</c:v>
                </c:pt>
                <c:pt idx="74">
                  <c:v>43869</c:v>
                </c:pt>
                <c:pt idx="75">
                  <c:v>43868</c:v>
                </c:pt>
                <c:pt idx="76">
                  <c:v>43867</c:v>
                </c:pt>
                <c:pt idx="77">
                  <c:v>43866</c:v>
                </c:pt>
                <c:pt idx="78">
                  <c:v>43865</c:v>
                </c:pt>
                <c:pt idx="79">
                  <c:v>43864</c:v>
                </c:pt>
                <c:pt idx="80">
                  <c:v>43863</c:v>
                </c:pt>
                <c:pt idx="81">
                  <c:v>43862</c:v>
                </c:pt>
                <c:pt idx="82">
                  <c:v>43861</c:v>
                </c:pt>
                <c:pt idx="83">
                  <c:v>43860</c:v>
                </c:pt>
                <c:pt idx="84">
                  <c:v>43859</c:v>
                </c:pt>
                <c:pt idx="85">
                  <c:v>43858</c:v>
                </c:pt>
                <c:pt idx="86">
                  <c:v>43857</c:v>
                </c:pt>
                <c:pt idx="87">
                  <c:v>43856</c:v>
                </c:pt>
                <c:pt idx="88">
                  <c:v>43855</c:v>
                </c:pt>
                <c:pt idx="89">
                  <c:v>43854</c:v>
                </c:pt>
                <c:pt idx="90">
                  <c:v>43853</c:v>
                </c:pt>
                <c:pt idx="91">
                  <c:v>43852</c:v>
                </c:pt>
              </c:numCache>
            </c:numRef>
          </c:xVal>
          <c:yVal>
            <c:numRef>
              <c:f>World!$E$2:$E$93</c:f>
              <c:numCache>
                <c:formatCode>_(* #,##0_);_(* \(#,##0\);_(* "-"??_);_(@_)</c:formatCode>
                <c:ptCount val="92"/>
                <c:pt idx="0">
                  <c:v>1730694</c:v>
                </c:pt>
                <c:pt idx="1">
                  <c:v>1704241</c:v>
                </c:pt>
                <c:pt idx="2">
                  <c:v>1656535</c:v>
                </c:pt>
                <c:pt idx="3">
                  <c:v>1612432</c:v>
                </c:pt>
                <c:pt idx="4">
                  <c:v>1565930</c:v>
                </c:pt>
                <c:pt idx="5">
                  <c:v>1518026</c:v>
                </c:pt>
                <c:pt idx="6">
                  <c:v>1466738</c:v>
                </c:pt>
                <c:pt idx="7">
                  <c:v>1410858</c:v>
                </c:pt>
                <c:pt idx="8">
                  <c:v>1373544</c:v>
                </c:pt>
                <c:pt idx="9">
                  <c:v>1349182</c:v>
                </c:pt>
                <c:pt idx="10">
                  <c:v>1310868</c:v>
                </c:pt>
                <c:pt idx="11">
                  <c:v>1260901</c:v>
                </c:pt>
                <c:pt idx="12">
                  <c:v>1213098</c:v>
                </c:pt>
                <c:pt idx="13">
                  <c:v>1145920</c:v>
                </c:pt>
                <c:pt idx="14">
                  <c:v>1094105</c:v>
                </c:pt>
                <c:pt idx="15">
                  <c:v>1044177</c:v>
                </c:pt>
                <c:pt idx="16">
                  <c:v>993968</c:v>
                </c:pt>
                <c:pt idx="17">
                  <c:v>942729</c:v>
                </c:pt>
                <c:pt idx="18">
                  <c:v>886647</c:v>
                </c:pt>
                <c:pt idx="19">
                  <c:v>811334</c:v>
                </c:pt>
                <c:pt idx="20">
                  <c:v>749911</c:v>
                </c:pt>
                <c:pt idx="21">
                  <c:v>692619</c:v>
                </c:pt>
                <c:pt idx="22">
                  <c:v>637346</c:v>
                </c:pt>
                <c:pt idx="23">
                  <c:v>580217</c:v>
                </c:pt>
                <c:pt idx="24">
                  <c:v>537110</c:v>
                </c:pt>
                <c:pt idx="25">
                  <c:v>490639</c:v>
                </c:pt>
                <c:pt idx="26">
                  <c:v>435178</c:v>
                </c:pt>
                <c:pt idx="27">
                  <c:v>383471</c:v>
                </c:pt>
                <c:pt idx="28">
                  <c:v>332643</c:v>
                </c:pt>
                <c:pt idx="29">
                  <c:v>291646</c:v>
                </c:pt>
                <c:pt idx="30">
                  <c:v>223027</c:v>
                </c:pt>
                <c:pt idx="31">
                  <c:v>223441</c:v>
                </c:pt>
                <c:pt idx="32">
                  <c:v>199879</c:v>
                </c:pt>
                <c:pt idx="33">
                  <c:v>173465</c:v>
                </c:pt>
                <c:pt idx="34">
                  <c:v>147884</c:v>
                </c:pt>
                <c:pt idx="35">
                  <c:v>122869</c:v>
                </c:pt>
                <c:pt idx="36">
                  <c:v>108423</c:v>
                </c:pt>
                <c:pt idx="37">
                  <c:v>96332</c:v>
                </c:pt>
                <c:pt idx="38">
                  <c:v>81033</c:v>
                </c:pt>
                <c:pt idx="39">
                  <c:v>77656</c:v>
                </c:pt>
                <c:pt idx="40">
                  <c:v>68900</c:v>
                </c:pt>
                <c:pt idx="41">
                  <c:v>55299</c:v>
                </c:pt>
                <c:pt idx="42">
                  <c:v>54247</c:v>
                </c:pt>
                <c:pt idx="43">
                  <c:v>49916</c:v>
                </c:pt>
                <c:pt idx="44">
                  <c:v>47074</c:v>
                </c:pt>
                <c:pt idx="45">
                  <c:v>45337</c:v>
                </c:pt>
                <c:pt idx="46">
                  <c:v>43919</c:v>
                </c:pt>
                <c:pt idx="47">
                  <c:v>42474</c:v>
                </c:pt>
                <c:pt idx="48">
                  <c:v>40741</c:v>
                </c:pt>
                <c:pt idx="49">
                  <c:v>40699</c:v>
                </c:pt>
                <c:pt idx="50">
                  <c:v>41455</c:v>
                </c:pt>
                <c:pt idx="51">
                  <c:v>41622</c:v>
                </c:pt>
                <c:pt idx="52">
                  <c:v>42659</c:v>
                </c:pt>
                <c:pt idx="53">
                  <c:v>40356</c:v>
                </c:pt>
                <c:pt idx="54">
                  <c:v>43541</c:v>
                </c:pt>
                <c:pt idx="55">
                  <c:v>46665</c:v>
                </c:pt>
                <c:pt idx="56">
                  <c:v>48243</c:v>
                </c:pt>
                <c:pt idx="57">
                  <c:v>49802</c:v>
                </c:pt>
                <c:pt idx="58">
                  <c:v>51714</c:v>
                </c:pt>
                <c:pt idx="59">
                  <c:v>53122</c:v>
                </c:pt>
                <c:pt idx="60">
                  <c:v>53255</c:v>
                </c:pt>
                <c:pt idx="61">
                  <c:v>55702</c:v>
                </c:pt>
                <c:pt idx="62">
                  <c:v>55775</c:v>
                </c:pt>
                <c:pt idx="63">
                  <c:v>57398</c:v>
                </c:pt>
                <c:pt idx="64">
                  <c:v>58779</c:v>
                </c:pt>
                <c:pt idx="65">
                  <c:v>58809</c:v>
                </c:pt>
                <c:pt idx="66">
                  <c:v>58591</c:v>
                </c:pt>
                <c:pt idx="67">
                  <c:v>57971</c:v>
                </c:pt>
                <c:pt idx="68">
                  <c:v>57306</c:v>
                </c:pt>
                <c:pt idx="69">
                  <c:v>52704</c:v>
                </c:pt>
                <c:pt idx="70">
                  <c:v>38954</c:v>
                </c:pt>
                <c:pt idx="71">
                  <c:v>39007</c:v>
                </c:pt>
                <c:pt idx="72">
                  <c:v>37804</c:v>
                </c:pt>
                <c:pt idx="73">
                  <c:v>36001</c:v>
                </c:pt>
                <c:pt idx="74">
                  <c:v>33699</c:v>
                </c:pt>
                <c:pt idx="75">
                  <c:v>31662</c:v>
                </c:pt>
                <c:pt idx="76">
                  <c:v>28697</c:v>
                </c:pt>
                <c:pt idx="77">
                  <c:v>25948</c:v>
                </c:pt>
                <c:pt idx="78">
                  <c:v>22548</c:v>
                </c:pt>
                <c:pt idx="79">
                  <c:v>18832</c:v>
                </c:pt>
                <c:pt idx="80">
                  <c:v>15953</c:v>
                </c:pt>
                <c:pt idx="81">
                  <c:v>11495</c:v>
                </c:pt>
                <c:pt idx="82">
                  <c:v>9490</c:v>
                </c:pt>
                <c:pt idx="83">
                  <c:v>7921</c:v>
                </c:pt>
                <c:pt idx="84">
                  <c:v>5906</c:v>
                </c:pt>
                <c:pt idx="85">
                  <c:v>4505</c:v>
                </c:pt>
                <c:pt idx="86">
                  <c:v>2784</c:v>
                </c:pt>
                <c:pt idx="87">
                  <c:v>2010</c:v>
                </c:pt>
                <c:pt idx="88">
                  <c:v>1357</c:v>
                </c:pt>
                <c:pt idx="89">
                  <c:v>879</c:v>
                </c:pt>
                <c:pt idx="90">
                  <c:v>605</c:v>
                </c:pt>
                <c:pt idx="9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Scotia'!$A$1:$A$37</c:f>
              <c:numCache>
                <c:formatCode>m/d/yy</c:formatCode>
                <c:ptCount val="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</c:numCache>
            </c:numRef>
          </c:xVal>
          <c:yVal>
            <c:numRef>
              <c:f>'Nova Scotia'!$B$1:$B$37</c:f>
              <c:numCache>
                <c:formatCode>General</c:formatCode>
                <c:ptCount val="37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  <c:pt idx="35" formatCode="0">
                  <c:v>675</c:v>
                </c:pt>
                <c:pt idx="36" formatCode="0">
                  <c:v>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Actuals'!$A$4:$A$55</c:f>
              <c:numCache>
                <c:formatCode>m/d/yy</c:formatCode>
                <c:ptCount val="5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</c:numCache>
            </c:numRef>
          </c:xVal>
          <c:yVal>
            <c:numRef>
              <c:f>'Projections vs Actuals'!$B$4:$B$55</c:f>
              <c:numCache>
                <c:formatCode>#,##0</c:formatCode>
                <c:ptCount val="52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  <c:pt idx="49">
                  <c:v>42668977.393550977</c:v>
                </c:pt>
                <c:pt idx="50">
                  <c:v>51201669.11653322</c:v>
                </c:pt>
                <c:pt idx="51">
                  <c:v>61440678.461518139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Actuals'!$A$4:$A$54</c:f>
              <c:numCache>
                <c:formatCode>m/d/yy</c:formatCode>
                <c:ptCount val="5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</c:numCache>
            </c:numRef>
          </c:xVal>
          <c:yVal>
            <c:numRef>
              <c:f>'Projections vs Actuals'!$C$4:$C$54</c:f>
              <c:numCache>
                <c:formatCode>#,##0</c:formatCode>
                <c:ptCount val="51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  <c:pt idx="49">
                  <c:v>2076027</c:v>
                </c:pt>
                <c:pt idx="50">
                  <c:v>2157158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USA!$A$2:$A$68</c:f>
              <c:numCache>
                <c:formatCode>m/d/yy</c:formatCode>
                <c:ptCount val="67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</c:numCache>
            </c:numRef>
          </c:xVal>
          <c:yVal>
            <c:numRef>
              <c:f>USA!$B$2:$B$68</c:f>
              <c:numCache>
                <c:formatCode>_(* #,##0_);_(* \(#,##0\);_(* "-"??_);_(@_)</c:formatCode>
                <c:ptCount val="6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  <c:pt idx="64">
                  <c:v>764303</c:v>
                </c:pt>
                <c:pt idx="65">
                  <c:v>792759</c:v>
                </c:pt>
                <c:pt idx="66">
                  <c:v>818744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USA!$A$35:$A$66</c:f>
              <c:numCache>
                <c:formatCode>m/d/yy</c:formatCode>
                <c:ptCount val="3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</c:numCache>
            </c:numRef>
          </c:xVal>
          <c:yVal>
            <c:numRef>
              <c:f>USA!$B$35:$B$66</c:f>
              <c:numCache>
                <c:formatCode>_(* #,##0_);_(* \(#,##0\);_(* "-"??_);_(@_)</c:formatCode>
                <c:ptCount val="3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  <c:pt idx="30">
                  <c:v>738792</c:v>
                </c:pt>
                <c:pt idx="31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250978</xdr:colOff>
      <xdr:row>7</xdr:row>
      <xdr:rowOff>29935</xdr:rowOff>
    </xdr:from>
    <xdr:to>
      <xdr:col>18</xdr:col>
      <xdr:colOff>465667</xdr:colOff>
      <xdr:row>28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93"/>
  <sheetViews>
    <sheetView zoomScale="120" zoomScaleNormal="120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43943</v>
      </c>
      <c r="B2" s="50">
        <v>2623415</v>
      </c>
      <c r="C2" s="50">
        <v>183027</v>
      </c>
      <c r="D2" s="50">
        <v>709694</v>
      </c>
      <c r="E2" s="74">
        <f t="shared" ref="E2" si="0">B2-C2-D2</f>
        <v>1730694</v>
      </c>
      <c r="F2" s="75">
        <f t="shared" ref="F2" si="1">SUM(E2/B2)</f>
        <v>0.65971033938587675</v>
      </c>
      <c r="G2" s="76">
        <f t="shared" ref="G2" si="2">C2/B2*100</f>
        <v>6.9766697224800502</v>
      </c>
      <c r="H2" s="77">
        <f t="shared" ref="H2" si="3">100-G2</f>
        <v>93.023330277519946</v>
      </c>
    </row>
    <row r="3" spans="1:8" s="1" customFormat="1" x14ac:dyDescent="0.2">
      <c r="A3" s="10">
        <v>43942</v>
      </c>
      <c r="B3" s="50">
        <v>2561044</v>
      </c>
      <c r="C3" s="50">
        <v>176984</v>
      </c>
      <c r="D3" s="50">
        <v>679819</v>
      </c>
      <c r="E3" s="74">
        <f t="shared" ref="E3" si="4">B3-C3-D3</f>
        <v>1704241</v>
      </c>
      <c r="F3" s="75">
        <f t="shared" ref="F3" si="5">SUM(E3/B3)</f>
        <v>0.66544776270927009</v>
      </c>
      <c r="G3" s="76">
        <f t="shared" ref="G3" si="6">C3/B3*100</f>
        <v>6.9106192630817738</v>
      </c>
      <c r="H3" s="77">
        <f t="shared" ref="H3" si="7">100-G3</f>
        <v>93.08938073691823</v>
      </c>
    </row>
    <row r="4" spans="1:8" s="1" customFormat="1" x14ac:dyDescent="0.2">
      <c r="A4" s="10">
        <v>43941</v>
      </c>
      <c r="B4" s="50">
        <v>2472259</v>
      </c>
      <c r="C4" s="50">
        <v>169986</v>
      </c>
      <c r="D4" s="50">
        <v>645738</v>
      </c>
      <c r="E4" s="74">
        <f t="shared" ref="E4" si="8">B4-C4-D4</f>
        <v>1656535</v>
      </c>
      <c r="F4" s="75">
        <f t="shared" ref="F4" si="9">SUM(E4/B4)</f>
        <v>0.67004913320165893</v>
      </c>
      <c r="G4" s="76">
        <f t="shared" ref="G4" si="10">C4/B4*100</f>
        <v>6.8757359160185079</v>
      </c>
      <c r="H4" s="77">
        <f t="shared" ref="H4" si="11">100-G4</f>
        <v>93.124264083981487</v>
      </c>
    </row>
    <row r="5" spans="1:8" s="1" customFormat="1" x14ac:dyDescent="0.2">
      <c r="A5" s="10">
        <v>43940</v>
      </c>
      <c r="B5" s="50">
        <v>2401379</v>
      </c>
      <c r="C5" s="50">
        <v>165044</v>
      </c>
      <c r="D5" s="50">
        <v>623903</v>
      </c>
      <c r="E5" s="74">
        <f t="shared" ref="E5" si="12">B5-C5-D5</f>
        <v>1612432</v>
      </c>
      <c r="F5" s="75">
        <f t="shared" ref="F5" si="13">SUM(E5/B5)</f>
        <v>0.67146085644956499</v>
      </c>
      <c r="G5" s="76">
        <f t="shared" ref="G5" si="14">C5/B5*100</f>
        <v>6.8728842885691934</v>
      </c>
      <c r="H5" s="77">
        <f t="shared" ref="H5" si="15">100-G5</f>
        <v>93.127115711430804</v>
      </c>
    </row>
    <row r="6" spans="1:8" s="1" customFormat="1" x14ac:dyDescent="0.2">
      <c r="A6" s="10">
        <v>43939</v>
      </c>
      <c r="B6" s="50">
        <v>2317759</v>
      </c>
      <c r="C6" s="50">
        <v>159510</v>
      </c>
      <c r="D6" s="50">
        <v>592319</v>
      </c>
      <c r="E6" s="74">
        <f t="shared" ref="E6" si="16">B6-C6-D6</f>
        <v>1565930</v>
      </c>
      <c r="F6" s="75">
        <f t="shared" ref="F6" si="17">SUM(E6/B6)</f>
        <v>0.6756224439210462</v>
      </c>
      <c r="G6" s="76">
        <f t="shared" ref="G6" si="18">C6/B6*100</f>
        <v>6.8820787666017038</v>
      </c>
      <c r="H6" s="77">
        <f t="shared" ref="H6" si="19">100-G6</f>
        <v>93.117921233398292</v>
      </c>
    </row>
    <row r="7" spans="1:8" s="1" customFormat="1" x14ac:dyDescent="0.2">
      <c r="A7" s="10">
        <v>43938</v>
      </c>
      <c r="B7" s="50">
        <v>2240191</v>
      </c>
      <c r="C7" s="50">
        <v>153822</v>
      </c>
      <c r="D7" s="50">
        <v>568343</v>
      </c>
      <c r="E7" s="74">
        <f t="shared" ref="E7" si="20">B7-C7-D7</f>
        <v>1518026</v>
      </c>
      <c r="F7" s="75">
        <f t="shared" ref="F7" si="21">SUM(E7/B7)</f>
        <v>0.67763239830889421</v>
      </c>
      <c r="G7" s="76">
        <f t="shared" ref="G7" si="22">C7/B7*100</f>
        <v>6.8664680824090443</v>
      </c>
      <c r="H7" s="77">
        <f t="shared" ref="H7" si="23">100-G7</f>
        <v>93.133531917590958</v>
      </c>
    </row>
    <row r="8" spans="1:8" s="1" customFormat="1" x14ac:dyDescent="0.2">
      <c r="A8" s="10">
        <v>43937</v>
      </c>
      <c r="B8" s="50">
        <v>2152647</v>
      </c>
      <c r="C8" s="50">
        <v>143802</v>
      </c>
      <c r="D8" s="50">
        <v>542107</v>
      </c>
      <c r="E8" s="74">
        <f t="shared" ref="E8" si="24">B8-C8-D8</f>
        <v>1466738</v>
      </c>
      <c r="F8" s="75">
        <f t="shared" ref="F8" si="25">SUM(E8/B8)</f>
        <v>0.68136484988017076</v>
      </c>
      <c r="G8" s="76">
        <f t="shared" ref="G8" si="26">C8/B8*100</f>
        <v>6.6802406525547378</v>
      </c>
      <c r="H8" s="77">
        <f t="shared" ref="H8" si="27">100-G8</f>
        <v>93.319759347445256</v>
      </c>
    </row>
    <row r="9" spans="1:8" s="1" customFormat="1" x14ac:dyDescent="0.2">
      <c r="A9" s="10">
        <v>43936</v>
      </c>
      <c r="B9" s="50">
        <v>2056055</v>
      </c>
      <c r="C9" s="50">
        <v>134178</v>
      </c>
      <c r="D9" s="50">
        <v>511019</v>
      </c>
      <c r="E9" s="74">
        <f t="shared" ref="E9" si="28">B9-C9-D9</f>
        <v>1410858</v>
      </c>
      <c r="F9" s="75">
        <f t="shared" ref="F9" si="29">SUM(E9/B9)</f>
        <v>0.68619662411754545</v>
      </c>
      <c r="G9" s="76">
        <f t="shared" ref="G9" si="30">C9/B9*100</f>
        <v>6.5259927385210998</v>
      </c>
      <c r="H9" s="77">
        <f t="shared" ref="H9" si="31">100-G9</f>
        <v>93.474007261478903</v>
      </c>
    </row>
    <row r="10" spans="1:8" s="1" customFormat="1" x14ac:dyDescent="0.2">
      <c r="A10" s="10">
        <v>43935</v>
      </c>
      <c r="B10" s="50">
        <v>1973715</v>
      </c>
      <c r="C10" s="50">
        <v>125910</v>
      </c>
      <c r="D10" s="50">
        <v>474261</v>
      </c>
      <c r="E10" s="74">
        <f t="shared" ref="E10" si="32">B10-C10-D10</f>
        <v>1373544</v>
      </c>
      <c r="F10" s="75">
        <f t="shared" ref="F10" si="33">SUM(E10/B10)</f>
        <v>0.69591810367758267</v>
      </c>
      <c r="G10" s="76">
        <f t="shared" ref="G10" si="34">C10/B10*100</f>
        <v>6.3793404822884758</v>
      </c>
      <c r="H10" s="77">
        <f t="shared" ref="H10" si="35">100-G10</f>
        <v>93.62065951771153</v>
      </c>
    </row>
    <row r="11" spans="1:8" s="1" customFormat="1" x14ac:dyDescent="0.2">
      <c r="A11" s="10">
        <v>43934</v>
      </c>
      <c r="B11" s="50">
        <v>1917320</v>
      </c>
      <c r="C11" s="50">
        <v>119483</v>
      </c>
      <c r="D11" s="50">
        <v>448655</v>
      </c>
      <c r="E11" s="74">
        <f t="shared" ref="E11" si="36">B11-C11-D11</f>
        <v>1349182</v>
      </c>
      <c r="F11" s="75">
        <f t="shared" ref="F11" si="37">SUM(E11/B11)</f>
        <v>0.70368117998038926</v>
      </c>
      <c r="G11" s="76">
        <f t="shared" ref="G11" si="38">C11/B11*100</f>
        <v>6.2317714309557095</v>
      </c>
      <c r="H11" s="77">
        <f t="shared" ref="H11" si="39">100-G11</f>
        <v>93.768228569044297</v>
      </c>
    </row>
    <row r="12" spans="1:8" s="1" customFormat="1" x14ac:dyDescent="0.2">
      <c r="A12" s="10">
        <v>43933</v>
      </c>
      <c r="B12" s="50">
        <v>1846680</v>
      </c>
      <c r="C12" s="50">
        <v>114090</v>
      </c>
      <c r="D12" s="50">
        <v>421722</v>
      </c>
      <c r="E12" s="74">
        <f t="shared" ref="E12" si="40">B12-C12-D12</f>
        <v>1310868</v>
      </c>
      <c r="F12" s="75">
        <f t="shared" ref="F12" si="41">SUM(E12/B12)</f>
        <v>0.70985119241016315</v>
      </c>
      <c r="G12" s="76">
        <f t="shared" ref="G12" si="42">C12/B12*100</f>
        <v>6.1781142374423288</v>
      </c>
      <c r="H12" s="77">
        <f t="shared" ref="H12" si="43">100-G12</f>
        <v>93.82188576255767</v>
      </c>
    </row>
    <row r="13" spans="1:8" s="1" customFormat="1" x14ac:dyDescent="0.2">
      <c r="A13" s="10">
        <v>43932</v>
      </c>
      <c r="B13" s="50">
        <v>1771514</v>
      </c>
      <c r="C13" s="50">
        <v>108503</v>
      </c>
      <c r="D13" s="50">
        <v>402110</v>
      </c>
      <c r="E13" s="74">
        <f t="shared" ref="E13" si="44">B13-C13-D13</f>
        <v>1260901</v>
      </c>
      <c r="F13" s="75">
        <f t="shared" ref="F13" si="45">SUM(E13/B13)</f>
        <v>0.71176462618980152</v>
      </c>
      <c r="G13" s="76">
        <f t="shared" ref="G13" si="46">C13/B13*100</f>
        <v>6.1248739778517134</v>
      </c>
      <c r="H13" s="77">
        <f t="shared" ref="H13" si="47">100-G13</f>
        <v>93.875126022148294</v>
      </c>
    </row>
    <row r="14" spans="1:8" s="1" customFormat="1" x14ac:dyDescent="0.2">
      <c r="A14" s="10">
        <v>43931</v>
      </c>
      <c r="B14" s="50">
        <v>1691719</v>
      </c>
      <c r="C14" s="50">
        <v>102525</v>
      </c>
      <c r="D14" s="50">
        <v>376096</v>
      </c>
      <c r="E14" s="74">
        <f t="shared" ref="E14" si="48">B14-C14-D14</f>
        <v>1213098</v>
      </c>
      <c r="F14" s="75">
        <f t="shared" ref="F14" si="49">SUM(E14/B14)</f>
        <v>0.71708008244868093</v>
      </c>
      <c r="G14" s="76">
        <f t="shared" ref="G14" si="50">C14/B14*100</f>
        <v>6.0604036485964867</v>
      </c>
      <c r="H14" s="77">
        <f t="shared" ref="H14" si="51">100-G14</f>
        <v>93.939596351403509</v>
      </c>
    </row>
    <row r="15" spans="1:8" s="1" customFormat="1" x14ac:dyDescent="0.2">
      <c r="A15" s="10">
        <v>43930</v>
      </c>
      <c r="B15" s="50">
        <v>1595350</v>
      </c>
      <c r="C15" s="50">
        <v>95455</v>
      </c>
      <c r="D15" s="50">
        <v>353975</v>
      </c>
      <c r="E15" s="74">
        <f t="shared" ref="E15" si="52">B15-C15-D15</f>
        <v>1145920</v>
      </c>
      <c r="F15" s="75">
        <f t="shared" ref="F15" si="53">SUM(E15/B15)</f>
        <v>0.7182875231140502</v>
      </c>
      <c r="G15" s="76">
        <f t="shared" ref="G15" si="54">C15/B15*100</f>
        <v>5.9833265427649103</v>
      </c>
      <c r="H15" s="77">
        <f t="shared" ref="H15" si="55">100-G15</f>
        <v>94.016673457235086</v>
      </c>
    </row>
    <row r="16" spans="1:8" s="1" customFormat="1" x14ac:dyDescent="0.2">
      <c r="A16" s="10">
        <v>43929</v>
      </c>
      <c r="B16" s="50">
        <v>1511104</v>
      </c>
      <c r="C16" s="50">
        <v>88338</v>
      </c>
      <c r="D16" s="50">
        <v>328661</v>
      </c>
      <c r="E16" s="74">
        <f t="shared" ref="E16" si="56">B16-C16-D16</f>
        <v>1094105</v>
      </c>
      <c r="F16" s="75">
        <f t="shared" ref="F16" si="57">SUM(E16/B16)</f>
        <v>0.72404348079285075</v>
      </c>
      <c r="G16" s="76">
        <f t="shared" ref="G16" si="58">C16/B16*100</f>
        <v>5.8459245690567956</v>
      </c>
      <c r="H16" s="77">
        <f t="shared" ref="H16" si="59">100-G16</f>
        <v>94.154075430943209</v>
      </c>
    </row>
    <row r="17" spans="1:8" s="1" customFormat="1" x14ac:dyDescent="0.2">
      <c r="A17" s="10">
        <v>43928</v>
      </c>
      <c r="B17" s="50">
        <v>1426096</v>
      </c>
      <c r="C17" s="50">
        <v>81865</v>
      </c>
      <c r="D17" s="50">
        <v>300054</v>
      </c>
      <c r="E17" s="74">
        <f t="shared" ref="E17" si="60">B17-C17-D17</f>
        <v>1044177</v>
      </c>
      <c r="F17" s="75">
        <f t="shared" ref="F17" si="61">SUM(E17/B17)</f>
        <v>0.73219264341250523</v>
      </c>
      <c r="G17" s="76">
        <f t="shared" ref="G17" si="62">C17/B17*100</f>
        <v>5.7404971334328128</v>
      </c>
      <c r="H17" s="77">
        <f t="shared" ref="H17" si="63">100-G17</f>
        <v>94.259502866567189</v>
      </c>
    </row>
    <row r="18" spans="1:8" s="1" customFormat="1" x14ac:dyDescent="0.2">
      <c r="A18" s="10">
        <v>43927</v>
      </c>
      <c r="B18" s="50">
        <v>1345048</v>
      </c>
      <c r="C18" s="50">
        <v>74565</v>
      </c>
      <c r="D18" s="50">
        <v>276515</v>
      </c>
      <c r="E18" s="74">
        <f t="shared" ref="E18" si="64">B18-C18-D18</f>
        <v>993968</v>
      </c>
      <c r="F18" s="75">
        <f t="shared" ref="F18" si="65">SUM(E18/B18)</f>
        <v>0.73898329278955099</v>
      </c>
      <c r="G18" s="76">
        <f t="shared" ref="G18" si="66">C18/B18*100</f>
        <v>5.5436683300521619</v>
      </c>
      <c r="H18" s="77">
        <f t="shared" ref="H18" si="67">100-G18</f>
        <v>94.456331669947843</v>
      </c>
    </row>
    <row r="19" spans="1:8" s="1" customFormat="1" x14ac:dyDescent="0.2">
      <c r="A19" s="10">
        <v>43926</v>
      </c>
      <c r="B19" s="50">
        <v>1272115</v>
      </c>
      <c r="C19" s="50">
        <v>69374</v>
      </c>
      <c r="D19" s="50">
        <v>260012</v>
      </c>
      <c r="E19" s="74">
        <f t="shared" ref="E19" si="68">B19-C19-D19</f>
        <v>942729</v>
      </c>
      <c r="F19" s="75">
        <f t="shared" ref="F19" si="69">SUM(E19/B19)</f>
        <v>0.74107215149573746</v>
      </c>
      <c r="G19" s="76">
        <f t="shared" ref="G19" si="70">C19/B19*100</f>
        <v>5.4534377788171673</v>
      </c>
      <c r="H19" s="77">
        <f t="shared" ref="H19" si="71">100-G19</f>
        <v>94.546562221182839</v>
      </c>
    </row>
    <row r="20" spans="1:8" s="1" customFormat="1" x14ac:dyDescent="0.2">
      <c r="A20" s="10">
        <v>43925</v>
      </c>
      <c r="B20" s="50">
        <v>1197405</v>
      </c>
      <c r="C20" s="50">
        <v>64606</v>
      </c>
      <c r="D20" s="50">
        <v>246152</v>
      </c>
      <c r="E20" s="74">
        <f t="shared" ref="E20" si="72">B20-C20-D20</f>
        <v>886647</v>
      </c>
      <c r="F20" s="75">
        <f t="shared" ref="F20" si="73">SUM(E20/B20)</f>
        <v>0.74047377453743723</v>
      </c>
      <c r="G20" s="76">
        <f t="shared" ref="G20" si="74">C20/B20*100</f>
        <v>5.3955011044717534</v>
      </c>
      <c r="H20" s="77">
        <f t="shared" ref="H20" si="75">100-G20</f>
        <v>94.604498895528252</v>
      </c>
    </row>
    <row r="21" spans="1:8" s="1" customFormat="1" x14ac:dyDescent="0.2">
      <c r="A21" s="10">
        <v>43924</v>
      </c>
      <c r="B21" s="50">
        <v>1095917</v>
      </c>
      <c r="C21" s="50">
        <v>58787</v>
      </c>
      <c r="D21" s="50">
        <v>225796</v>
      </c>
      <c r="E21" s="74">
        <f t="shared" ref="E21" si="76">B21-C21-D21</f>
        <v>811334</v>
      </c>
      <c r="F21" s="75">
        <f t="shared" ref="F21" si="77">SUM(E21/B21)</f>
        <v>0.74032431288135869</v>
      </c>
      <c r="G21" s="76">
        <f t="shared" ref="G21" si="78">C21/B21*100</f>
        <v>5.3641836014953688</v>
      </c>
      <c r="H21" s="77">
        <f t="shared" ref="H21" si="79">100-G21</f>
        <v>94.63581639850463</v>
      </c>
    </row>
    <row r="22" spans="1:8" s="1" customFormat="1" x14ac:dyDescent="0.2">
      <c r="A22" s="10">
        <v>43923</v>
      </c>
      <c r="B22" s="50">
        <v>1013157</v>
      </c>
      <c r="C22" s="50">
        <v>52983</v>
      </c>
      <c r="D22" s="50">
        <v>210263</v>
      </c>
      <c r="E22" s="74">
        <f t="shared" ref="E22" si="80">B22-C22-D22</f>
        <v>749911</v>
      </c>
      <c r="F22" s="75">
        <f t="shared" ref="F22" si="81">SUM(E22/B22)</f>
        <v>0.74017254976277125</v>
      </c>
      <c r="G22" s="76">
        <f t="shared" ref="G22" si="82">C22/B22*100</f>
        <v>5.2294955273466996</v>
      </c>
      <c r="H22" s="77">
        <f t="shared" ref="H22" si="83">100-G22</f>
        <v>94.7705044726533</v>
      </c>
    </row>
    <row r="23" spans="1:8" s="1" customFormat="1" x14ac:dyDescent="0.2">
      <c r="A23" s="72">
        <v>43922</v>
      </c>
      <c r="B23" s="73">
        <v>932605</v>
      </c>
      <c r="C23" s="73">
        <v>46809</v>
      </c>
      <c r="D23" s="73">
        <v>193177</v>
      </c>
      <c r="E23" s="74">
        <f t="shared" ref="E23" si="84">B23-C23-D23</f>
        <v>692619</v>
      </c>
      <c r="F23" s="75">
        <f t="shared" ref="F23" si="85">SUM(E23/B23)</f>
        <v>0.74267133459503221</v>
      </c>
      <c r="G23" s="76">
        <f t="shared" ref="G23" si="86">C23/B23*100</f>
        <v>5.0191667426187934</v>
      </c>
      <c r="H23" s="77">
        <f t="shared" ref="H23" si="87">100-G23</f>
        <v>94.980833257381207</v>
      </c>
    </row>
    <row r="24" spans="1:8" s="1" customFormat="1" x14ac:dyDescent="0.2">
      <c r="A24" s="10">
        <v>43921</v>
      </c>
      <c r="B24" s="50">
        <v>857487</v>
      </c>
      <c r="C24" s="50">
        <v>42107</v>
      </c>
      <c r="D24" s="50">
        <v>178034</v>
      </c>
      <c r="E24" s="51">
        <f t="shared" ref="E24" si="88">B24-C24-D24</f>
        <v>637346</v>
      </c>
      <c r="F24" s="8">
        <f t="shared" ref="F24" si="89">SUM(E24/B24)</f>
        <v>0.74327190966160417</v>
      </c>
      <c r="G24" s="6">
        <f t="shared" ref="G24" si="90">C24/B24*100</f>
        <v>4.910511762860545</v>
      </c>
      <c r="H24" s="4">
        <f t="shared" ref="H24" si="91">100-G24</f>
        <v>95.089488237139449</v>
      </c>
    </row>
    <row r="25" spans="1:8" s="1" customFormat="1" x14ac:dyDescent="0.2">
      <c r="A25" s="10">
        <v>43920</v>
      </c>
      <c r="B25" s="50">
        <v>782365</v>
      </c>
      <c r="C25" s="50">
        <v>37582</v>
      </c>
      <c r="D25" s="50">
        <v>164566</v>
      </c>
      <c r="E25" s="51">
        <f t="shared" ref="E25" si="92">B25-C25-D25</f>
        <v>580217</v>
      </c>
      <c r="F25" s="8">
        <f t="shared" ref="F25" si="93">SUM(E25/B25)</f>
        <v>0.7416193209052041</v>
      </c>
      <c r="G25" s="6">
        <f t="shared" ref="G25" si="94">C25/B25*100</f>
        <v>4.8036402446428452</v>
      </c>
      <c r="H25" s="4">
        <f t="shared" ref="H25" si="95">100-G25</f>
        <v>95.19635975535715</v>
      </c>
    </row>
    <row r="26" spans="1:8" s="1" customFormat="1" x14ac:dyDescent="0.2">
      <c r="A26" s="10">
        <v>43919</v>
      </c>
      <c r="B26" s="50">
        <v>720117</v>
      </c>
      <c r="C26" s="50">
        <v>33925</v>
      </c>
      <c r="D26" s="50">
        <v>149082</v>
      </c>
      <c r="E26" s="51">
        <f t="shared" ref="E26" si="96">B26-C26-D26</f>
        <v>537110</v>
      </c>
      <c r="F26" s="8">
        <f t="shared" ref="F26" si="97">SUM(E26/B26)</f>
        <v>0.74586490806355077</v>
      </c>
      <c r="G26" s="6">
        <f t="shared" ref="G26" si="98">C26/B26*100</f>
        <v>4.7110400115536777</v>
      </c>
      <c r="H26" s="4">
        <f t="shared" ref="H26" si="99">100-G26</f>
        <v>95.288959988446322</v>
      </c>
    </row>
    <row r="27" spans="1:8" s="1" customFormat="1" x14ac:dyDescent="0.2">
      <c r="A27" s="10">
        <v>43918</v>
      </c>
      <c r="B27" s="50">
        <v>660706</v>
      </c>
      <c r="C27" s="50">
        <v>30652</v>
      </c>
      <c r="D27" s="50">
        <v>139415</v>
      </c>
      <c r="E27" s="51">
        <f t="shared" ref="E27" si="100">B27-C27-D27</f>
        <v>490639</v>
      </c>
      <c r="F27" s="8">
        <f t="shared" ref="F27" si="101">SUM(E27/B27)</f>
        <v>0.74259806933795058</v>
      </c>
      <c r="G27" s="6">
        <f t="shared" ref="G27" si="102">C27/B27*100</f>
        <v>4.6392798006980414</v>
      </c>
      <c r="H27" s="4">
        <f t="shared" ref="H27" si="103">100-G27</f>
        <v>95.360720199301966</v>
      </c>
    </row>
    <row r="28" spans="1:8" s="1" customFormat="1" x14ac:dyDescent="0.2">
      <c r="A28" s="10">
        <v>43917</v>
      </c>
      <c r="B28" s="50">
        <v>593291</v>
      </c>
      <c r="C28" s="50">
        <v>27198</v>
      </c>
      <c r="D28" s="50">
        <v>130915</v>
      </c>
      <c r="E28" s="51">
        <f t="shared" ref="E28" si="104">B28-C28-D28</f>
        <v>435178</v>
      </c>
      <c r="F28" s="8">
        <f t="shared" ref="F28" si="105">SUM(E28/B28)</f>
        <v>0.7334984012904292</v>
      </c>
      <c r="G28" s="6">
        <f t="shared" ref="G28" si="106">C28/B28*100</f>
        <v>4.5842596634703714</v>
      </c>
      <c r="H28" s="4">
        <f t="shared" ref="H28" si="107">100-G28</f>
        <v>95.415740336529623</v>
      </c>
    </row>
    <row r="29" spans="1:8" s="1" customFormat="1" x14ac:dyDescent="0.2">
      <c r="A29" s="10">
        <v>43916</v>
      </c>
      <c r="B29" s="50">
        <v>529591</v>
      </c>
      <c r="C29" s="50">
        <v>23970</v>
      </c>
      <c r="D29" s="50">
        <v>122150</v>
      </c>
      <c r="E29" s="51">
        <f t="shared" ref="E29" si="108">B29-C29-D29</f>
        <v>383471</v>
      </c>
      <c r="F29" s="8">
        <f t="shared" ref="F29" si="109">SUM(E29/B29)</f>
        <v>0.72408896676869505</v>
      </c>
      <c r="G29" s="6">
        <f t="shared" ref="G29" si="110">C29/B29*100</f>
        <v>4.5261343187478635</v>
      </c>
      <c r="H29" s="4">
        <f t="shared" ref="H29" si="111">100-G29</f>
        <v>95.473865681252136</v>
      </c>
    </row>
    <row r="30" spans="1:8" s="1" customFormat="1" x14ac:dyDescent="0.2">
      <c r="A30" s="10">
        <v>43915</v>
      </c>
      <c r="B30" s="50">
        <v>467594</v>
      </c>
      <c r="C30" s="50">
        <v>21181</v>
      </c>
      <c r="D30" s="50">
        <v>113770</v>
      </c>
      <c r="E30" s="51">
        <f t="shared" ref="E30" si="112">B30-C30-D30</f>
        <v>332643</v>
      </c>
      <c r="F30" s="8">
        <f t="shared" ref="F30" si="113">SUM(E30/B30)</f>
        <v>0.71139278947120788</v>
      </c>
      <c r="G30" s="6">
        <f t="shared" ref="G30" si="114">C30/B30*100</f>
        <v>4.5297843855994735</v>
      </c>
      <c r="H30" s="4">
        <f t="shared" ref="H30" si="115">100-G30</f>
        <v>95.47021561440053</v>
      </c>
    </row>
    <row r="31" spans="1:8" s="1" customFormat="1" x14ac:dyDescent="0.2">
      <c r="A31" s="10">
        <v>43914</v>
      </c>
      <c r="B31" s="50">
        <v>417966</v>
      </c>
      <c r="C31" s="50">
        <v>18615</v>
      </c>
      <c r="D31" s="50">
        <v>107705</v>
      </c>
      <c r="E31" s="51">
        <f t="shared" ref="E31" si="116">B31-C31-D31</f>
        <v>291646</v>
      </c>
      <c r="F31" s="8">
        <f t="shared" ref="F31" si="117">SUM(E31/B31)</f>
        <v>0.69777446012355071</v>
      </c>
      <c r="G31" s="6">
        <f t="shared" ref="G31" si="118">C31/B31*100</f>
        <v>4.4537115459152172</v>
      </c>
      <c r="H31" s="4">
        <f t="shared" ref="H31" si="119">100-G31</f>
        <v>95.546288454084788</v>
      </c>
    </row>
    <row r="32" spans="1:8" s="1" customFormat="1" x14ac:dyDescent="0.2">
      <c r="A32" s="10">
        <v>43913</v>
      </c>
      <c r="B32" s="50">
        <v>336004</v>
      </c>
      <c r="C32" s="50">
        <v>14643</v>
      </c>
      <c r="D32" s="50">
        <v>98334</v>
      </c>
      <c r="E32" s="51">
        <f t="shared" ref="E32" si="120">B32-C32-D32</f>
        <v>223027</v>
      </c>
      <c r="F32" s="8">
        <f t="shared" ref="F32" si="121">SUM(E32/B32)</f>
        <v>0.66376293139367393</v>
      </c>
      <c r="G32" s="6">
        <f t="shared" ref="G32" si="122">C32/B32*100</f>
        <v>4.3579838335257914</v>
      </c>
      <c r="H32" s="4">
        <f t="shared" ref="H32" si="123">100-G32</f>
        <v>95.642016166474207</v>
      </c>
    </row>
    <row r="33" spans="1:8" s="1" customFormat="1" x14ac:dyDescent="0.2">
      <c r="A33" s="10">
        <v>43912</v>
      </c>
      <c r="B33" s="50">
        <v>335957</v>
      </c>
      <c r="C33" s="50">
        <v>14634</v>
      </c>
      <c r="D33" s="50">
        <v>97882</v>
      </c>
      <c r="E33" s="51">
        <f t="shared" ref="E33" si="124">B33-C33-D33</f>
        <v>223441</v>
      </c>
      <c r="F33" s="8">
        <f t="shared" ref="F33" si="125">SUM(E33/B33)</f>
        <v>0.6650880916307742</v>
      </c>
      <c r="G33" s="6">
        <f t="shared" ref="G33" si="126">C33/B33*100</f>
        <v>4.3559145962132062</v>
      </c>
      <c r="H33" s="4">
        <f t="shared" ref="H33" si="127">100-G33</f>
        <v>95.644085403786789</v>
      </c>
    </row>
    <row r="34" spans="1:8" s="1" customFormat="1" x14ac:dyDescent="0.2">
      <c r="A34" s="10">
        <v>43911</v>
      </c>
      <c r="B34" s="50">
        <v>304528</v>
      </c>
      <c r="C34" s="50">
        <v>12973</v>
      </c>
      <c r="D34" s="50">
        <v>91676</v>
      </c>
      <c r="E34" s="51">
        <f t="shared" ref="E34" si="128">B34-C34-D34</f>
        <v>199879</v>
      </c>
      <c r="F34" s="8">
        <f t="shared" ref="F34" si="129">SUM(E34/B34)</f>
        <v>0.65635672253454524</v>
      </c>
      <c r="G34" s="6">
        <f t="shared" ref="G34" si="130">C34/B34*100</f>
        <v>4.2600352020175487</v>
      </c>
      <c r="H34" s="4">
        <f t="shared" ref="H34" si="131">100-G34</f>
        <v>95.739964797982452</v>
      </c>
    </row>
    <row r="35" spans="1:8" s="1" customFormat="1" x14ac:dyDescent="0.2">
      <c r="A35" s="10">
        <v>43910</v>
      </c>
      <c r="B35" s="50">
        <v>272167</v>
      </c>
      <c r="C35" s="50">
        <v>11299</v>
      </c>
      <c r="D35" s="50">
        <v>87403</v>
      </c>
      <c r="E35" s="51">
        <f t="shared" ref="E35" si="132">B35-C35-D35</f>
        <v>173465</v>
      </c>
      <c r="F35" s="8">
        <f t="shared" ref="F35" si="133">SUM(E35/B35)</f>
        <v>0.63734765787182135</v>
      </c>
      <c r="G35" s="6">
        <f t="shared" ref="G35" si="134">C35/B35*100</f>
        <v>4.1514952216837457</v>
      </c>
      <c r="H35" s="4">
        <f t="shared" ref="H35" si="135">100-G35</f>
        <v>95.848504778316254</v>
      </c>
    </row>
    <row r="36" spans="1:8" s="1" customFormat="1" x14ac:dyDescent="0.2">
      <c r="A36" s="10">
        <v>43909</v>
      </c>
      <c r="B36" s="50">
        <v>242713</v>
      </c>
      <c r="C36" s="50">
        <v>9867</v>
      </c>
      <c r="D36" s="50">
        <v>84962</v>
      </c>
      <c r="E36" s="51">
        <f t="shared" ref="E36" si="136">B36-C36-D36</f>
        <v>147884</v>
      </c>
      <c r="F36" s="8">
        <f t="shared" ref="F36" si="137">SUM(E36/B36)</f>
        <v>0.60929575259668822</v>
      </c>
      <c r="G36" s="6">
        <f t="shared" ref="G36" si="138">C36/B36*100</f>
        <v>4.0652952252248538</v>
      </c>
      <c r="H36" s="4">
        <f t="shared" ref="H36" si="139">100-G36</f>
        <v>95.934704774775142</v>
      </c>
    </row>
    <row r="37" spans="1:8" s="1" customFormat="1" x14ac:dyDescent="0.2">
      <c r="A37" s="10">
        <v>43908</v>
      </c>
      <c r="B37" s="50">
        <v>214915</v>
      </c>
      <c r="C37" s="50">
        <v>8733</v>
      </c>
      <c r="D37" s="50">
        <v>83313</v>
      </c>
      <c r="E37" s="51">
        <f t="shared" ref="E37" si="140">B37-C37-D37</f>
        <v>122869</v>
      </c>
      <c r="F37" s="8">
        <f t="shared" ref="F37" si="141">SUM(E37/B37)</f>
        <v>0.57170974571342159</v>
      </c>
      <c r="G37" s="6">
        <f t="shared" ref="G37" si="142">C37/B37*100</f>
        <v>4.0634669520508107</v>
      </c>
      <c r="H37" s="4">
        <f t="shared" ref="H37" si="143">100-G37</f>
        <v>95.936533047949183</v>
      </c>
    </row>
    <row r="38" spans="1:8" s="1" customFormat="1" x14ac:dyDescent="0.2">
      <c r="A38" s="10">
        <v>43907</v>
      </c>
      <c r="B38" s="50">
        <v>197168</v>
      </c>
      <c r="C38" s="50">
        <v>7905</v>
      </c>
      <c r="D38" s="50">
        <v>80840</v>
      </c>
      <c r="E38" s="51">
        <f t="shared" ref="E38" si="144">B38-C38-D38</f>
        <v>108423</v>
      </c>
      <c r="F38" s="8">
        <f t="shared" ref="F38" si="145">SUM(E38/B38)</f>
        <v>0.54990160675160271</v>
      </c>
      <c r="G38" s="6">
        <f t="shared" ref="G38" si="146">C38/B38*100</f>
        <v>4.0092712813438283</v>
      </c>
      <c r="H38" s="4">
        <f t="shared" ref="H38" si="147">100-G38</f>
        <v>95.990728718656172</v>
      </c>
    </row>
    <row r="39" spans="1:8" s="1" customFormat="1" x14ac:dyDescent="0.2">
      <c r="A39" s="10">
        <v>43906</v>
      </c>
      <c r="B39" s="50">
        <v>181546</v>
      </c>
      <c r="C39" s="50">
        <v>7126</v>
      </c>
      <c r="D39" s="50">
        <v>78088</v>
      </c>
      <c r="E39" s="51">
        <f t="shared" ref="E39:E52" si="148">B39-C39-D39</f>
        <v>96332</v>
      </c>
      <c r="F39" s="8">
        <f t="shared" ref="F39" si="149">SUM(E39/B39)</f>
        <v>0.53062033864695446</v>
      </c>
      <c r="G39" s="6">
        <f t="shared" ref="G39" si="150">C39/B39*100</f>
        <v>3.925175988454717</v>
      </c>
      <c r="H39" s="4">
        <f t="shared" ref="H39:H59" si="151">100-G39</f>
        <v>96.074824011545289</v>
      </c>
    </row>
    <row r="40" spans="1:8" s="1" customFormat="1" x14ac:dyDescent="0.2">
      <c r="A40" s="10">
        <v>43905</v>
      </c>
      <c r="B40" s="50">
        <v>162719</v>
      </c>
      <c r="C40" s="50">
        <v>6066</v>
      </c>
      <c r="D40" s="50">
        <v>75620</v>
      </c>
      <c r="E40" s="51">
        <f t="shared" si="148"/>
        <v>81033</v>
      </c>
      <c r="F40" s="8">
        <f t="shared" ref="F40" si="152">SUM(E40/B40)</f>
        <v>0.49799347341121813</v>
      </c>
      <c r="G40" s="6">
        <f t="shared" ref="G40" si="153">C40/B40*100</f>
        <v>3.7278990160952317</v>
      </c>
      <c r="H40" s="4">
        <f t="shared" si="151"/>
        <v>96.272100983904764</v>
      </c>
    </row>
    <row r="41" spans="1:8" s="1" customFormat="1" x14ac:dyDescent="0.2">
      <c r="A41" s="10">
        <v>43904</v>
      </c>
      <c r="B41" s="50">
        <v>156099</v>
      </c>
      <c r="C41" s="50">
        <v>5819</v>
      </c>
      <c r="D41" s="50">
        <v>72624</v>
      </c>
      <c r="E41" s="51">
        <f t="shared" si="148"/>
        <v>77656</v>
      </c>
      <c r="F41" s="8">
        <f t="shared" ref="F41" si="154">SUM(E41/B41)</f>
        <v>0.49747916386395813</v>
      </c>
      <c r="G41" s="6">
        <f t="shared" ref="G41" si="155">C41/B41*100</f>
        <v>3.7277625096893638</v>
      </c>
      <c r="H41" s="4">
        <f t="shared" si="151"/>
        <v>96.27223749031063</v>
      </c>
    </row>
    <row r="42" spans="1:8" s="1" customFormat="1" x14ac:dyDescent="0.2">
      <c r="A42" s="10">
        <v>43903</v>
      </c>
      <c r="B42" s="50">
        <v>144514</v>
      </c>
      <c r="C42" s="50">
        <v>5397</v>
      </c>
      <c r="D42" s="50">
        <v>70217</v>
      </c>
      <c r="E42" s="51">
        <f t="shared" si="148"/>
        <v>68900</v>
      </c>
      <c r="F42" s="8">
        <f t="shared" ref="F42" si="156">SUM(E42/B42)</f>
        <v>0.47677041670703185</v>
      </c>
      <c r="G42" s="6">
        <f t="shared" ref="G42" si="157">C42/B42*100</f>
        <v>3.7345862684584197</v>
      </c>
      <c r="H42" s="4">
        <f t="shared" si="151"/>
        <v>96.265413731541585</v>
      </c>
    </row>
    <row r="43" spans="1:8" s="1" customFormat="1" x14ac:dyDescent="0.2">
      <c r="A43" s="10">
        <v>43902</v>
      </c>
      <c r="B43" s="50">
        <v>128343</v>
      </c>
      <c r="C43" s="50">
        <v>4720</v>
      </c>
      <c r="D43" s="50">
        <v>68324</v>
      </c>
      <c r="E43" s="51">
        <f t="shared" si="148"/>
        <v>55299</v>
      </c>
      <c r="F43" s="8">
        <f t="shared" ref="F43" si="158">SUM(E43/B43)</f>
        <v>0.43086884364554356</v>
      </c>
      <c r="G43" s="6">
        <f t="shared" ref="G43" si="159">C43/B43*100</f>
        <v>3.6776450605019364</v>
      </c>
      <c r="H43" s="4">
        <f t="shared" si="151"/>
        <v>96.322354939498069</v>
      </c>
    </row>
    <row r="44" spans="1:8" s="1" customFormat="1" x14ac:dyDescent="0.2">
      <c r="A44" s="10">
        <v>43901</v>
      </c>
      <c r="B44" s="50">
        <v>125865</v>
      </c>
      <c r="C44" s="50">
        <v>4615</v>
      </c>
      <c r="D44" s="50">
        <v>67003</v>
      </c>
      <c r="E44" s="51">
        <f t="shared" si="148"/>
        <v>54247</v>
      </c>
      <c r="F44" s="8">
        <f t="shared" ref="F44" si="160">SUM(E44/B44)</f>
        <v>0.43099352480832637</v>
      </c>
      <c r="G44" s="6">
        <f t="shared" ref="G44" si="161">C44/B44*100</f>
        <v>3.6666269415643744</v>
      </c>
      <c r="H44" s="4">
        <f t="shared" si="151"/>
        <v>96.333373058435626</v>
      </c>
    </row>
    <row r="45" spans="1:8" s="1" customFormat="1" x14ac:dyDescent="0.2">
      <c r="A45" s="10">
        <v>43900</v>
      </c>
      <c r="B45" s="50">
        <v>118582</v>
      </c>
      <c r="C45" s="50">
        <v>4262</v>
      </c>
      <c r="D45" s="50">
        <v>64404</v>
      </c>
      <c r="E45" s="51">
        <f t="shared" si="148"/>
        <v>49916</v>
      </c>
      <c r="F45" s="8">
        <f t="shared" ref="F45" si="162">SUM(E45/B45)</f>
        <v>0.42094078359278814</v>
      </c>
      <c r="G45" s="6">
        <f t="shared" ref="G45" si="163">C45/B45*100</f>
        <v>3.5941373901603955</v>
      </c>
      <c r="H45" s="4">
        <f t="shared" si="151"/>
        <v>96.405862609839602</v>
      </c>
    </row>
    <row r="46" spans="1:8" s="1" customFormat="1" x14ac:dyDescent="0.2">
      <c r="A46" s="10">
        <v>43899</v>
      </c>
      <c r="B46" s="50">
        <v>113582</v>
      </c>
      <c r="C46" s="50">
        <v>3996</v>
      </c>
      <c r="D46" s="50">
        <v>62512</v>
      </c>
      <c r="E46" s="51">
        <f t="shared" si="148"/>
        <v>47074</v>
      </c>
      <c r="F46" s="8">
        <f t="shared" ref="F46" si="164">SUM(E46/B46)</f>
        <v>0.4144494726277051</v>
      </c>
      <c r="G46" s="6">
        <f t="shared" ref="G46" si="165">C46/B46*100</f>
        <v>3.518163089221884</v>
      </c>
      <c r="H46" s="4">
        <f t="shared" si="151"/>
        <v>96.481836910778114</v>
      </c>
    </row>
    <row r="47" spans="1:8" s="1" customFormat="1" x14ac:dyDescent="0.2">
      <c r="A47" s="10">
        <v>43898</v>
      </c>
      <c r="B47" s="50">
        <v>109835</v>
      </c>
      <c r="C47" s="50">
        <v>3803</v>
      </c>
      <c r="D47" s="50">
        <v>60695</v>
      </c>
      <c r="E47" s="51">
        <f t="shared" si="148"/>
        <v>45337</v>
      </c>
      <c r="F47" s="8">
        <f t="shared" ref="F47:F48" si="166">SUM(E47/B47)</f>
        <v>0.41277370601356578</v>
      </c>
      <c r="G47" s="6">
        <f t="shared" ref="G47" si="167">C47/B47*100</f>
        <v>3.4624664269130969</v>
      </c>
      <c r="H47" s="4">
        <f t="shared" si="151"/>
        <v>96.537533573086904</v>
      </c>
    </row>
    <row r="48" spans="1:8" s="1" customFormat="1" x14ac:dyDescent="0.2">
      <c r="A48" s="10">
        <v>43897</v>
      </c>
      <c r="B48" s="50">
        <v>105836</v>
      </c>
      <c r="C48" s="50">
        <v>3558</v>
      </c>
      <c r="D48" s="50">
        <v>58359</v>
      </c>
      <c r="E48" s="51">
        <f t="shared" si="148"/>
        <v>43919</v>
      </c>
      <c r="F48" s="8">
        <f t="shared" si="166"/>
        <v>0.41497222117237992</v>
      </c>
      <c r="G48" s="6">
        <f t="shared" ref="G48" si="168">C48/B48*100</f>
        <v>3.3618050568804563</v>
      </c>
      <c r="H48" s="4">
        <f t="shared" si="151"/>
        <v>96.638194943119544</v>
      </c>
    </row>
    <row r="49" spans="1:8" s="1" customFormat="1" x14ac:dyDescent="0.2">
      <c r="A49" s="10">
        <v>43896</v>
      </c>
      <c r="B49" s="50">
        <v>101800</v>
      </c>
      <c r="C49" s="50">
        <v>3460</v>
      </c>
      <c r="D49" s="50">
        <v>55866</v>
      </c>
      <c r="E49" s="51">
        <f t="shared" si="148"/>
        <v>42474</v>
      </c>
      <c r="F49" s="8">
        <f t="shared" ref="F49" si="169">SUM(E49/B49)</f>
        <v>0.41722986247544203</v>
      </c>
      <c r="G49" s="6">
        <f t="shared" ref="G49" si="170">C49/B49*100</f>
        <v>3.398821218074656</v>
      </c>
      <c r="H49" s="4">
        <f t="shared" si="151"/>
        <v>96.601178781925341</v>
      </c>
    </row>
    <row r="50" spans="1:8" s="1" customFormat="1" x14ac:dyDescent="0.2">
      <c r="A50" s="10">
        <v>43895</v>
      </c>
      <c r="B50" s="50">
        <v>97886</v>
      </c>
      <c r="C50" s="50">
        <v>3348</v>
      </c>
      <c r="D50" s="50">
        <v>53797</v>
      </c>
      <c r="E50" s="51">
        <f t="shared" si="148"/>
        <v>40741</v>
      </c>
      <c r="F50" s="8">
        <f t="shared" ref="F50" si="171">SUM(E50/B50)</f>
        <v>0.41620865087959463</v>
      </c>
      <c r="G50" s="6">
        <f t="shared" ref="G50" si="172">C50/B50*100</f>
        <v>3.4203052530494658</v>
      </c>
      <c r="H50" s="4">
        <f t="shared" si="151"/>
        <v>96.579694746950537</v>
      </c>
    </row>
    <row r="51" spans="1:8" x14ac:dyDescent="0.2">
      <c r="A51" s="5">
        <v>43894</v>
      </c>
      <c r="B51" s="51">
        <v>95124</v>
      </c>
      <c r="C51" s="51">
        <v>3254</v>
      </c>
      <c r="D51" s="51">
        <v>51171</v>
      </c>
      <c r="E51" s="51">
        <f t="shared" si="148"/>
        <v>40699</v>
      </c>
      <c r="F51" s="8">
        <f t="shared" ref="F51:F93" si="173">SUM(E51/B51)</f>
        <v>0.42785206677599763</v>
      </c>
      <c r="G51" s="6">
        <f t="shared" ref="G51:G93" si="174">C51/B51*100</f>
        <v>3.4207981161431396</v>
      </c>
      <c r="H51" s="4">
        <f t="shared" si="151"/>
        <v>96.579201883856854</v>
      </c>
    </row>
    <row r="52" spans="1:8" x14ac:dyDescent="0.2">
      <c r="A52" s="5">
        <v>43893</v>
      </c>
      <c r="B52" s="51">
        <v>92844</v>
      </c>
      <c r="C52" s="51">
        <v>3160</v>
      </c>
      <c r="D52" s="51">
        <v>48229</v>
      </c>
      <c r="E52" s="51">
        <f t="shared" si="148"/>
        <v>41455</v>
      </c>
      <c r="F52" s="8">
        <f t="shared" si="173"/>
        <v>0.44650165869630781</v>
      </c>
      <c r="G52" s="6">
        <f t="shared" si="174"/>
        <v>3.4035586575330665</v>
      </c>
      <c r="H52" s="4">
        <f t="shared" si="151"/>
        <v>96.596441342466932</v>
      </c>
    </row>
    <row r="53" spans="1:8" x14ac:dyDescent="0.2">
      <c r="A53" s="5">
        <v>43892</v>
      </c>
      <c r="B53" s="51">
        <v>90309</v>
      </c>
      <c r="C53" s="51">
        <v>3085</v>
      </c>
      <c r="D53" s="51">
        <v>45602</v>
      </c>
      <c r="E53" s="51">
        <f t="shared" ref="E53:E92" si="175">B53-C53-D53</f>
        <v>41622</v>
      </c>
      <c r="F53" s="7">
        <f t="shared" si="173"/>
        <v>0.46088429724612162</v>
      </c>
      <c r="G53" s="6">
        <f t="shared" si="174"/>
        <v>3.4160493417045918</v>
      </c>
      <c r="H53" s="4">
        <f t="shared" si="151"/>
        <v>96.583950658295407</v>
      </c>
    </row>
    <row r="54" spans="1:8" x14ac:dyDescent="0.2">
      <c r="A54" s="5">
        <v>43891</v>
      </c>
      <c r="B54" s="51">
        <v>88371</v>
      </c>
      <c r="C54" s="51">
        <v>2996</v>
      </c>
      <c r="D54" s="51">
        <v>42716</v>
      </c>
      <c r="E54" s="51">
        <f t="shared" si="175"/>
        <v>42659</v>
      </c>
      <c r="F54" s="7">
        <f t="shared" si="173"/>
        <v>0.48272623371920653</v>
      </c>
      <c r="G54" s="4">
        <f t="shared" si="174"/>
        <v>3.3902524583856697</v>
      </c>
      <c r="H54" s="4">
        <f t="shared" si="151"/>
        <v>96.609747541614325</v>
      </c>
    </row>
    <row r="55" spans="1:8" x14ac:dyDescent="0.2">
      <c r="A55" s="5">
        <v>43890</v>
      </c>
      <c r="B55" s="51">
        <v>86013</v>
      </c>
      <c r="C55" s="51">
        <v>2941</v>
      </c>
      <c r="D55" s="51">
        <v>42716</v>
      </c>
      <c r="E55" s="51">
        <f t="shared" si="175"/>
        <v>40356</v>
      </c>
      <c r="F55" s="7">
        <f t="shared" si="173"/>
        <v>0.46918489065606361</v>
      </c>
      <c r="G55" s="4">
        <f t="shared" si="174"/>
        <v>3.4192505784009395</v>
      </c>
      <c r="H55" s="4">
        <f t="shared" si="151"/>
        <v>96.580749421599066</v>
      </c>
    </row>
    <row r="56" spans="1:8" x14ac:dyDescent="0.2">
      <c r="A56" s="5">
        <v>43889</v>
      </c>
      <c r="B56" s="51">
        <v>84124</v>
      </c>
      <c r="C56" s="51">
        <v>3872</v>
      </c>
      <c r="D56" s="51">
        <v>36711</v>
      </c>
      <c r="E56" s="51">
        <f t="shared" si="175"/>
        <v>43541</v>
      </c>
      <c r="F56" s="7">
        <f t="shared" si="173"/>
        <v>0.51758118967238842</v>
      </c>
      <c r="G56" s="4">
        <f t="shared" si="174"/>
        <v>4.6027293043602295</v>
      </c>
      <c r="H56" s="4">
        <f t="shared" si="151"/>
        <v>95.397270695639776</v>
      </c>
    </row>
    <row r="57" spans="1:8" x14ac:dyDescent="0.2">
      <c r="A57" s="5">
        <v>43888</v>
      </c>
      <c r="B57" s="51">
        <v>82756</v>
      </c>
      <c r="C57" s="51">
        <v>2814</v>
      </c>
      <c r="D57" s="51">
        <v>33277</v>
      </c>
      <c r="E57" s="51">
        <f t="shared" si="175"/>
        <v>46665</v>
      </c>
      <c r="F57" s="7">
        <f t="shared" si="173"/>
        <v>0.56388660640920296</v>
      </c>
      <c r="G57" s="4">
        <f t="shared" si="174"/>
        <v>3.4003576779931364</v>
      </c>
      <c r="H57" s="4">
        <f t="shared" si="151"/>
        <v>96.599642322006858</v>
      </c>
    </row>
    <row r="58" spans="1:8" x14ac:dyDescent="0.2">
      <c r="A58" s="5">
        <v>43887</v>
      </c>
      <c r="B58" s="51">
        <v>81397</v>
      </c>
      <c r="C58" s="51">
        <v>2770</v>
      </c>
      <c r="D58" s="51">
        <v>30384</v>
      </c>
      <c r="E58" s="51">
        <f t="shared" si="175"/>
        <v>48243</v>
      </c>
      <c r="F58" s="7">
        <f t="shared" si="173"/>
        <v>0.59268769119255005</v>
      </c>
      <c r="G58" s="4">
        <f t="shared" si="174"/>
        <v>3.4030738233595836</v>
      </c>
      <c r="H58" s="4">
        <f t="shared" si="151"/>
        <v>96.596926176640423</v>
      </c>
    </row>
    <row r="59" spans="1:8" x14ac:dyDescent="0.2">
      <c r="A59" s="5">
        <v>43886</v>
      </c>
      <c r="B59" s="51">
        <v>80415</v>
      </c>
      <c r="C59" s="51">
        <v>2708</v>
      </c>
      <c r="D59" s="51">
        <v>27905</v>
      </c>
      <c r="E59" s="51">
        <f t="shared" si="175"/>
        <v>49802</v>
      </c>
      <c r="F59" s="7">
        <f t="shared" si="173"/>
        <v>0.61931231735372749</v>
      </c>
      <c r="G59" s="4">
        <f t="shared" si="174"/>
        <v>3.3675309332835912</v>
      </c>
      <c r="H59" s="4">
        <f t="shared" si="151"/>
        <v>96.632469066716411</v>
      </c>
    </row>
    <row r="60" spans="1:8" x14ac:dyDescent="0.2">
      <c r="A60" s="5">
        <v>43885</v>
      </c>
      <c r="B60" s="51">
        <v>79570</v>
      </c>
      <c r="C60" s="51">
        <v>2629</v>
      </c>
      <c r="D60" s="51">
        <v>25227</v>
      </c>
      <c r="E60" s="51">
        <f t="shared" si="175"/>
        <v>51714</v>
      </c>
      <c r="F60" s="7">
        <f t="shared" si="173"/>
        <v>0.64991831092120145</v>
      </c>
      <c r="G60" s="4">
        <f t="shared" si="174"/>
        <v>3.3040090486364209</v>
      </c>
      <c r="H60" s="4">
        <f t="shared" ref="H60:H93" si="176">100-G60</f>
        <v>96.695990951363584</v>
      </c>
    </row>
    <row r="61" spans="1:8" x14ac:dyDescent="0.2">
      <c r="A61" s="5">
        <v>43884</v>
      </c>
      <c r="B61" s="51">
        <v>78985</v>
      </c>
      <c r="C61" s="51">
        <v>2469</v>
      </c>
      <c r="D61" s="51">
        <v>23394</v>
      </c>
      <c r="E61" s="51">
        <f t="shared" si="175"/>
        <v>53122</v>
      </c>
      <c r="F61" s="7">
        <f t="shared" si="173"/>
        <v>0.67255808064822431</v>
      </c>
      <c r="G61" s="4">
        <f t="shared" si="174"/>
        <v>3.1259099829081469</v>
      </c>
      <c r="H61" s="4">
        <f t="shared" si="176"/>
        <v>96.874090017091859</v>
      </c>
    </row>
    <row r="62" spans="1:8" x14ac:dyDescent="0.2">
      <c r="A62" s="5">
        <v>43883</v>
      </c>
      <c r="B62" s="51">
        <v>78599</v>
      </c>
      <c r="C62" s="51">
        <v>2458</v>
      </c>
      <c r="D62" s="51">
        <v>22886</v>
      </c>
      <c r="E62" s="51">
        <f t="shared" si="175"/>
        <v>53255</v>
      </c>
      <c r="F62" s="7">
        <f t="shared" si="173"/>
        <v>0.67755314953116452</v>
      </c>
      <c r="G62" s="4">
        <f t="shared" si="174"/>
        <v>3.1272662502067456</v>
      </c>
      <c r="H62" s="4">
        <f t="shared" si="176"/>
        <v>96.872733749793255</v>
      </c>
    </row>
    <row r="63" spans="1:8" x14ac:dyDescent="0.2">
      <c r="A63" s="5">
        <v>43882</v>
      </c>
      <c r="B63" s="51">
        <v>76843</v>
      </c>
      <c r="C63" s="51">
        <v>2251</v>
      </c>
      <c r="D63" s="51">
        <v>18890</v>
      </c>
      <c r="E63" s="51">
        <f t="shared" si="175"/>
        <v>55702</v>
      </c>
      <c r="F63" s="7">
        <f t="shared" si="173"/>
        <v>0.72488060070533422</v>
      </c>
      <c r="G63" s="4">
        <f t="shared" si="174"/>
        <v>2.9293494527803441</v>
      </c>
      <c r="H63" s="4">
        <f t="shared" si="176"/>
        <v>97.070650547219657</v>
      </c>
    </row>
    <row r="64" spans="1:8" x14ac:dyDescent="0.2">
      <c r="A64" s="5">
        <v>43881</v>
      </c>
      <c r="B64" s="51">
        <v>76199</v>
      </c>
      <c r="C64" s="51">
        <v>2247</v>
      </c>
      <c r="D64" s="51">
        <v>18177</v>
      </c>
      <c r="E64" s="51">
        <f t="shared" si="175"/>
        <v>55775</v>
      </c>
      <c r="F64" s="7">
        <f t="shared" si="173"/>
        <v>0.73196498641714458</v>
      </c>
      <c r="G64" s="4">
        <f t="shared" si="174"/>
        <v>2.9488575965563855</v>
      </c>
      <c r="H64" s="4">
        <f t="shared" si="176"/>
        <v>97.05114240344362</v>
      </c>
    </row>
    <row r="65" spans="1:8" x14ac:dyDescent="0.2">
      <c r="A65" s="5">
        <v>43880</v>
      </c>
      <c r="B65" s="51">
        <v>75641</v>
      </c>
      <c r="C65" s="51">
        <v>2122</v>
      </c>
      <c r="D65" s="51">
        <v>16121</v>
      </c>
      <c r="E65" s="51">
        <f t="shared" si="175"/>
        <v>57398</v>
      </c>
      <c r="F65" s="7">
        <f t="shared" si="173"/>
        <v>0.75882127417670309</v>
      </c>
      <c r="G65" s="4">
        <f t="shared" si="174"/>
        <v>2.8053568831718247</v>
      </c>
      <c r="H65" s="4">
        <f t="shared" si="176"/>
        <v>97.194643116828175</v>
      </c>
    </row>
    <row r="66" spans="1:8" x14ac:dyDescent="0.2">
      <c r="A66" s="5">
        <v>43879</v>
      </c>
      <c r="B66" s="51">
        <v>75138</v>
      </c>
      <c r="C66" s="51">
        <v>2007</v>
      </c>
      <c r="D66" s="51">
        <v>14352</v>
      </c>
      <c r="E66" s="51">
        <f t="shared" si="175"/>
        <v>58779</v>
      </c>
      <c r="F66" s="7">
        <f t="shared" si="173"/>
        <v>0.78228060368921182</v>
      </c>
      <c r="G66" s="4">
        <f t="shared" si="174"/>
        <v>2.6710852032260637</v>
      </c>
      <c r="H66" s="4">
        <f t="shared" si="176"/>
        <v>97.32891479677393</v>
      </c>
    </row>
    <row r="67" spans="1:8" x14ac:dyDescent="0.2">
      <c r="A67" s="5">
        <v>43878</v>
      </c>
      <c r="B67" s="51">
        <v>73260</v>
      </c>
      <c r="C67" s="51">
        <v>1868</v>
      </c>
      <c r="D67" s="51">
        <v>12583</v>
      </c>
      <c r="E67" s="51">
        <f t="shared" si="175"/>
        <v>58809</v>
      </c>
      <c r="F67" s="7">
        <f t="shared" si="173"/>
        <v>0.80274365274365278</v>
      </c>
      <c r="G67" s="4">
        <f t="shared" si="174"/>
        <v>2.54982254982255</v>
      </c>
      <c r="H67" s="4">
        <f t="shared" si="176"/>
        <v>97.450177450177449</v>
      </c>
    </row>
    <row r="68" spans="1:8" x14ac:dyDescent="0.2">
      <c r="A68" s="5">
        <v>43877</v>
      </c>
      <c r="B68" s="51">
        <v>71226</v>
      </c>
      <c r="C68" s="51">
        <v>1770</v>
      </c>
      <c r="D68" s="51">
        <v>10865</v>
      </c>
      <c r="E68" s="51">
        <f t="shared" si="175"/>
        <v>58591</v>
      </c>
      <c r="F68" s="7">
        <f t="shared" si="173"/>
        <v>0.82260691320585178</v>
      </c>
      <c r="G68" s="4">
        <f t="shared" si="174"/>
        <v>2.4850475949793616</v>
      </c>
      <c r="H68" s="4">
        <f t="shared" si="176"/>
        <v>97.514952405020637</v>
      </c>
    </row>
    <row r="69" spans="1:8" x14ac:dyDescent="0.2">
      <c r="A69" s="5">
        <v>43876</v>
      </c>
      <c r="B69" s="51">
        <v>69032</v>
      </c>
      <c r="C69" s="51">
        <v>1666</v>
      </c>
      <c r="D69" s="51">
        <v>9395</v>
      </c>
      <c r="E69" s="51">
        <f t="shared" si="175"/>
        <v>57971</v>
      </c>
      <c r="F69" s="7">
        <f t="shared" si="173"/>
        <v>0.83976996175686636</v>
      </c>
      <c r="G69" s="4">
        <f t="shared" si="174"/>
        <v>2.4133735079383474</v>
      </c>
      <c r="H69" s="4">
        <f t="shared" si="176"/>
        <v>97.586626492061654</v>
      </c>
    </row>
    <row r="70" spans="1:8" x14ac:dyDescent="0.2">
      <c r="A70" s="5">
        <v>43875</v>
      </c>
      <c r="B70" s="51">
        <v>66887</v>
      </c>
      <c r="C70" s="51">
        <v>1523</v>
      </c>
      <c r="D70" s="51">
        <v>8058</v>
      </c>
      <c r="E70" s="51">
        <f t="shared" si="175"/>
        <v>57306</v>
      </c>
      <c r="F70" s="7">
        <f t="shared" si="173"/>
        <v>0.85675841344356896</v>
      </c>
      <c r="G70" s="4">
        <f t="shared" si="174"/>
        <v>2.2769745989504688</v>
      </c>
      <c r="H70" s="4">
        <f t="shared" si="176"/>
        <v>97.723025401049526</v>
      </c>
    </row>
    <row r="71" spans="1:8" x14ac:dyDescent="0.2">
      <c r="A71" s="5">
        <v>43874</v>
      </c>
      <c r="B71" s="51">
        <v>60370</v>
      </c>
      <c r="C71" s="51">
        <v>1371</v>
      </c>
      <c r="D71" s="51">
        <v>6295</v>
      </c>
      <c r="E71" s="51">
        <f t="shared" si="175"/>
        <v>52704</v>
      </c>
      <c r="F71" s="7">
        <f t="shared" si="173"/>
        <v>0.87301639887361271</v>
      </c>
      <c r="G71" s="4">
        <f t="shared" si="174"/>
        <v>2.2709955275799238</v>
      </c>
      <c r="H71" s="4">
        <f t="shared" si="176"/>
        <v>97.729004472420073</v>
      </c>
    </row>
    <row r="72" spans="1:8" x14ac:dyDescent="0.2">
      <c r="A72" s="5">
        <v>43873</v>
      </c>
      <c r="B72" s="51">
        <v>45222</v>
      </c>
      <c r="C72" s="51">
        <v>1118</v>
      </c>
      <c r="D72" s="51">
        <v>5150</v>
      </c>
      <c r="E72" s="51">
        <f t="shared" si="175"/>
        <v>38954</v>
      </c>
      <c r="F72" s="7">
        <f t="shared" si="173"/>
        <v>0.86139489628941668</v>
      </c>
      <c r="G72" s="4">
        <f t="shared" si="174"/>
        <v>2.4722480208747957</v>
      </c>
      <c r="H72" s="4">
        <f t="shared" si="176"/>
        <v>97.527751979125199</v>
      </c>
    </row>
    <row r="73" spans="1:8" x14ac:dyDescent="0.2">
      <c r="A73" s="5">
        <v>43872</v>
      </c>
      <c r="B73" s="51">
        <v>44803</v>
      </c>
      <c r="C73" s="51">
        <v>1113</v>
      </c>
      <c r="D73" s="51">
        <v>4683</v>
      </c>
      <c r="E73" s="51">
        <f t="shared" si="175"/>
        <v>39007</v>
      </c>
      <c r="F73" s="7">
        <f t="shared" si="173"/>
        <v>0.87063366292435773</v>
      </c>
      <c r="G73" s="4">
        <f t="shared" si="174"/>
        <v>2.4842086467424056</v>
      </c>
      <c r="H73" s="4">
        <f t="shared" si="176"/>
        <v>97.515791353257598</v>
      </c>
    </row>
    <row r="74" spans="1:8" x14ac:dyDescent="0.2">
      <c r="A74" s="5">
        <v>43871</v>
      </c>
      <c r="B74" s="51">
        <v>42763</v>
      </c>
      <c r="C74" s="51">
        <v>1013</v>
      </c>
      <c r="D74" s="51">
        <v>3946</v>
      </c>
      <c r="E74" s="51">
        <f t="shared" si="175"/>
        <v>37804</v>
      </c>
      <c r="F74" s="7">
        <f t="shared" si="173"/>
        <v>0.88403526413020606</v>
      </c>
      <c r="G74" s="4">
        <f t="shared" si="174"/>
        <v>2.368870285059514</v>
      </c>
      <c r="H74" s="4">
        <f t="shared" si="176"/>
        <v>97.631129714940485</v>
      </c>
    </row>
    <row r="75" spans="1:8" x14ac:dyDescent="0.2">
      <c r="A75" s="5">
        <v>43870</v>
      </c>
      <c r="B75" s="51">
        <v>40151</v>
      </c>
      <c r="C75" s="51">
        <v>906</v>
      </c>
      <c r="D75" s="51">
        <v>3244</v>
      </c>
      <c r="E75" s="51">
        <f t="shared" ref="E75" si="177">B75-C75-D75</f>
        <v>36001</v>
      </c>
      <c r="F75" s="7">
        <f t="shared" si="173"/>
        <v>0.89664018330801221</v>
      </c>
      <c r="G75" s="4">
        <f t="shared" si="174"/>
        <v>2.2564817812756841</v>
      </c>
      <c r="H75" s="4">
        <f t="shared" si="176"/>
        <v>97.743518218724319</v>
      </c>
    </row>
    <row r="76" spans="1:8" x14ac:dyDescent="0.2">
      <c r="A76" s="5">
        <v>43869</v>
      </c>
      <c r="B76" s="51">
        <v>37121</v>
      </c>
      <c r="C76" s="51">
        <v>806</v>
      </c>
      <c r="D76" s="51">
        <v>2616</v>
      </c>
      <c r="E76" s="51">
        <f t="shared" si="175"/>
        <v>33699</v>
      </c>
      <c r="F76" s="7">
        <f t="shared" si="173"/>
        <v>0.9078149834325584</v>
      </c>
      <c r="G76" s="4">
        <f t="shared" si="174"/>
        <v>2.1712777134236685</v>
      </c>
      <c r="H76" s="4">
        <f t="shared" si="176"/>
        <v>97.828722286576337</v>
      </c>
    </row>
    <row r="77" spans="1:8" x14ac:dyDescent="0.2">
      <c r="A77" s="5">
        <v>43868</v>
      </c>
      <c r="B77" s="51">
        <v>34392</v>
      </c>
      <c r="C77" s="51">
        <v>719</v>
      </c>
      <c r="D77" s="51">
        <v>2011</v>
      </c>
      <c r="E77" s="51">
        <f t="shared" si="175"/>
        <v>31662</v>
      </c>
      <c r="F77" s="7">
        <f t="shared" si="173"/>
        <v>0.92062107466852761</v>
      </c>
      <c r="G77" s="4">
        <f t="shared" si="174"/>
        <v>2.0906024656896953</v>
      </c>
      <c r="H77" s="4">
        <f t="shared" si="176"/>
        <v>97.909397534310301</v>
      </c>
    </row>
    <row r="78" spans="1:8" x14ac:dyDescent="0.2">
      <c r="A78" s="5">
        <v>43867</v>
      </c>
      <c r="B78" s="51">
        <v>30818</v>
      </c>
      <c r="C78" s="51">
        <v>634</v>
      </c>
      <c r="D78" s="51">
        <v>1487</v>
      </c>
      <c r="E78" s="51">
        <f t="shared" ref="E78" si="178">B78-C78-D78</f>
        <v>28697</v>
      </c>
      <c r="F78" s="7">
        <f t="shared" si="173"/>
        <v>0.93117658511259649</v>
      </c>
      <c r="G78" s="4">
        <f t="shared" si="174"/>
        <v>2.0572392757479392</v>
      </c>
      <c r="H78" s="4">
        <f t="shared" si="176"/>
        <v>97.942760724252054</v>
      </c>
    </row>
    <row r="79" spans="1:8" x14ac:dyDescent="0.2">
      <c r="A79" s="5">
        <v>43866</v>
      </c>
      <c r="B79" s="51">
        <v>27636</v>
      </c>
      <c r="C79" s="51">
        <v>564</v>
      </c>
      <c r="D79" s="51">
        <v>1124</v>
      </c>
      <c r="E79" s="51">
        <f t="shared" si="175"/>
        <v>25948</v>
      </c>
      <c r="F79" s="7">
        <f t="shared" si="173"/>
        <v>0.93892024895064408</v>
      </c>
      <c r="G79" s="4">
        <f t="shared" si="174"/>
        <v>2.0408163265306123</v>
      </c>
      <c r="H79" s="4">
        <f t="shared" si="176"/>
        <v>97.959183673469383</v>
      </c>
    </row>
    <row r="80" spans="1:8" x14ac:dyDescent="0.2">
      <c r="A80" s="5">
        <v>43865</v>
      </c>
      <c r="B80" s="51">
        <v>23892</v>
      </c>
      <c r="C80" s="51">
        <v>492</v>
      </c>
      <c r="D80" s="51">
        <v>852</v>
      </c>
      <c r="E80" s="51">
        <f t="shared" si="175"/>
        <v>22548</v>
      </c>
      <c r="F80" s="7">
        <f t="shared" si="173"/>
        <v>0.94374686087393267</v>
      </c>
      <c r="G80" s="4">
        <f t="shared" si="174"/>
        <v>2.0592667001506779</v>
      </c>
      <c r="H80" s="4">
        <f t="shared" si="176"/>
        <v>97.940733299849327</v>
      </c>
    </row>
    <row r="81" spans="1:8" x14ac:dyDescent="0.2">
      <c r="A81" s="5">
        <v>43864</v>
      </c>
      <c r="B81" s="51">
        <v>19881</v>
      </c>
      <c r="C81" s="51">
        <v>426</v>
      </c>
      <c r="D81" s="51">
        <v>623</v>
      </c>
      <c r="E81" s="51">
        <f t="shared" si="175"/>
        <v>18832</v>
      </c>
      <c r="F81" s="7">
        <f t="shared" si="173"/>
        <v>0.94723605452442028</v>
      </c>
      <c r="G81" s="4">
        <f t="shared" si="174"/>
        <v>2.142749358684171</v>
      </c>
      <c r="H81" s="4">
        <f t="shared" si="176"/>
        <v>97.857250641315829</v>
      </c>
    </row>
    <row r="82" spans="1:8" x14ac:dyDescent="0.2">
      <c r="A82" s="5">
        <v>43863</v>
      </c>
      <c r="B82" s="51">
        <v>16787</v>
      </c>
      <c r="C82" s="51">
        <v>362</v>
      </c>
      <c r="D82" s="51">
        <v>472</v>
      </c>
      <c r="E82" s="51">
        <f t="shared" ref="E82" si="179">B82-C82-D82</f>
        <v>15953</v>
      </c>
      <c r="F82" s="7">
        <f t="shared" si="173"/>
        <v>0.9503186989932686</v>
      </c>
      <c r="G82" s="4">
        <f t="shared" si="174"/>
        <v>2.1564305712753917</v>
      </c>
      <c r="H82" s="4">
        <f t="shared" si="176"/>
        <v>97.843569428724606</v>
      </c>
    </row>
    <row r="83" spans="1:8" x14ac:dyDescent="0.2">
      <c r="A83" s="5">
        <v>43862</v>
      </c>
      <c r="B83" s="51">
        <v>12038</v>
      </c>
      <c r="C83" s="51">
        <v>259</v>
      </c>
      <c r="D83" s="51">
        <v>284</v>
      </c>
      <c r="E83" s="51">
        <f t="shared" si="175"/>
        <v>11495</v>
      </c>
      <c r="F83" s="7">
        <f t="shared" si="173"/>
        <v>0.95489283934208335</v>
      </c>
      <c r="G83" s="4">
        <f t="shared" si="174"/>
        <v>2.1515201860774216</v>
      </c>
      <c r="H83" s="4">
        <f t="shared" si="176"/>
        <v>97.84847981392258</v>
      </c>
    </row>
    <row r="84" spans="1:8" x14ac:dyDescent="0.2">
      <c r="A84" s="5">
        <v>43861</v>
      </c>
      <c r="B84" s="51">
        <v>9925</v>
      </c>
      <c r="C84" s="51">
        <v>213</v>
      </c>
      <c r="D84" s="51">
        <v>222</v>
      </c>
      <c r="E84" s="51">
        <f t="shared" si="175"/>
        <v>9490</v>
      </c>
      <c r="F84" s="7">
        <f t="shared" si="173"/>
        <v>0.95617128463476075</v>
      </c>
      <c r="G84" s="4">
        <f t="shared" si="174"/>
        <v>2.1460957178841311</v>
      </c>
      <c r="H84" s="4">
        <f t="shared" si="176"/>
        <v>97.853904282115863</v>
      </c>
    </row>
    <row r="85" spans="1:8" x14ac:dyDescent="0.2">
      <c r="A85" s="5">
        <v>43860</v>
      </c>
      <c r="B85" s="51">
        <v>8235</v>
      </c>
      <c r="C85" s="51">
        <v>171</v>
      </c>
      <c r="D85" s="51">
        <v>143</v>
      </c>
      <c r="E85" s="51">
        <f t="shared" si="175"/>
        <v>7921</v>
      </c>
      <c r="F85" s="7">
        <f t="shared" si="173"/>
        <v>0.96187006678809961</v>
      </c>
      <c r="G85" s="4">
        <f t="shared" si="174"/>
        <v>2.0765027322404372</v>
      </c>
      <c r="H85" s="4">
        <f t="shared" si="176"/>
        <v>97.923497267759558</v>
      </c>
    </row>
    <row r="86" spans="1:8" x14ac:dyDescent="0.2">
      <c r="A86" s="5">
        <v>43859</v>
      </c>
      <c r="B86" s="51">
        <v>6165</v>
      </c>
      <c r="C86" s="51">
        <v>133</v>
      </c>
      <c r="D86" s="51">
        <v>126</v>
      </c>
      <c r="E86" s="51">
        <f t="shared" si="175"/>
        <v>5906</v>
      </c>
      <c r="F86" s="7">
        <f t="shared" si="173"/>
        <v>0.9579886455798865</v>
      </c>
      <c r="G86" s="4">
        <f t="shared" si="174"/>
        <v>2.1573398215733985</v>
      </c>
      <c r="H86" s="4">
        <f t="shared" si="176"/>
        <v>97.842660178426598</v>
      </c>
    </row>
    <row r="87" spans="1:8" x14ac:dyDescent="0.2">
      <c r="A87" s="5">
        <v>43858</v>
      </c>
      <c r="B87" s="51">
        <v>4690</v>
      </c>
      <c r="C87" s="51">
        <v>106</v>
      </c>
      <c r="D87" s="51">
        <v>79</v>
      </c>
      <c r="E87" s="51">
        <f t="shared" si="175"/>
        <v>4505</v>
      </c>
      <c r="F87" s="7">
        <f t="shared" si="173"/>
        <v>0.96055437100213215</v>
      </c>
      <c r="G87" s="4">
        <f t="shared" si="174"/>
        <v>2.2601279317697229</v>
      </c>
      <c r="H87" s="4">
        <f t="shared" si="176"/>
        <v>97.739872068230284</v>
      </c>
    </row>
    <row r="88" spans="1:8" x14ac:dyDescent="0.2">
      <c r="A88" s="5">
        <v>43857</v>
      </c>
      <c r="B88" s="51">
        <v>2927</v>
      </c>
      <c r="C88" s="51">
        <v>82</v>
      </c>
      <c r="D88" s="51">
        <v>61</v>
      </c>
      <c r="E88" s="51">
        <f t="shared" si="175"/>
        <v>2784</v>
      </c>
      <c r="F88" s="7">
        <f t="shared" si="173"/>
        <v>0.95114451656986676</v>
      </c>
      <c r="G88" s="4">
        <f t="shared" si="174"/>
        <v>2.8015032456440041</v>
      </c>
      <c r="H88" s="4">
        <f t="shared" si="176"/>
        <v>97.198496754356</v>
      </c>
    </row>
    <row r="89" spans="1:8" x14ac:dyDescent="0.2">
      <c r="A89" s="5">
        <v>43856</v>
      </c>
      <c r="B89" s="51">
        <v>2118</v>
      </c>
      <c r="C89" s="51">
        <v>56</v>
      </c>
      <c r="D89" s="51">
        <v>52</v>
      </c>
      <c r="E89" s="51">
        <f t="shared" ref="E89" si="180">B89-C89-D89</f>
        <v>2010</v>
      </c>
      <c r="F89" s="7">
        <f t="shared" si="173"/>
        <v>0.94900849858356939</v>
      </c>
      <c r="G89" s="4">
        <f t="shared" si="174"/>
        <v>2.644003777148253</v>
      </c>
      <c r="H89" s="4">
        <f t="shared" si="176"/>
        <v>97.355996222851743</v>
      </c>
    </row>
    <row r="90" spans="1:8" x14ac:dyDescent="0.2">
      <c r="A90" s="5">
        <v>43855</v>
      </c>
      <c r="B90" s="51">
        <v>1438</v>
      </c>
      <c r="C90" s="51">
        <v>42</v>
      </c>
      <c r="D90" s="51">
        <v>39</v>
      </c>
      <c r="E90" s="51">
        <f t="shared" si="175"/>
        <v>1357</v>
      </c>
      <c r="F90" s="7">
        <f t="shared" si="173"/>
        <v>0.94367176634214189</v>
      </c>
      <c r="G90" s="4">
        <f t="shared" si="174"/>
        <v>2.9207232267037551</v>
      </c>
      <c r="H90" s="4">
        <f t="shared" si="176"/>
        <v>97.079276773296243</v>
      </c>
    </row>
    <row r="91" spans="1:8" x14ac:dyDescent="0.2">
      <c r="A91" s="5">
        <v>43854</v>
      </c>
      <c r="B91" s="51">
        <v>939</v>
      </c>
      <c r="C91" s="51">
        <v>26</v>
      </c>
      <c r="D91" s="51">
        <v>34</v>
      </c>
      <c r="E91" s="51">
        <f t="shared" si="175"/>
        <v>879</v>
      </c>
      <c r="F91" s="7">
        <f t="shared" si="173"/>
        <v>0.93610223642172519</v>
      </c>
      <c r="G91" s="4">
        <f t="shared" si="174"/>
        <v>2.7689030883919061</v>
      </c>
      <c r="H91" s="4">
        <f t="shared" si="176"/>
        <v>97.231096911608091</v>
      </c>
    </row>
    <row r="92" spans="1:8" x14ac:dyDescent="0.2">
      <c r="A92" s="5">
        <v>43853</v>
      </c>
      <c r="B92" s="51">
        <v>653</v>
      </c>
      <c r="C92" s="51">
        <v>18</v>
      </c>
      <c r="D92" s="51">
        <v>30</v>
      </c>
      <c r="E92" s="51">
        <f t="shared" si="175"/>
        <v>605</v>
      </c>
      <c r="F92" s="7">
        <f t="shared" si="173"/>
        <v>0.9264931087289433</v>
      </c>
      <c r="G92" s="4">
        <f t="shared" si="174"/>
        <v>2.7565084226646248</v>
      </c>
      <c r="H92" s="4">
        <f t="shared" si="176"/>
        <v>97.243491577335377</v>
      </c>
    </row>
    <row r="93" spans="1:8" x14ac:dyDescent="0.2">
      <c r="A93" s="5">
        <v>43852</v>
      </c>
      <c r="B93" s="51">
        <v>555</v>
      </c>
      <c r="C93" s="51">
        <v>17</v>
      </c>
      <c r="D93" s="51">
        <v>28</v>
      </c>
      <c r="E93" s="51">
        <f t="shared" ref="E93" si="181">B93-C93-D93</f>
        <v>510</v>
      </c>
      <c r="F93" s="7">
        <f t="shared" si="173"/>
        <v>0.91891891891891897</v>
      </c>
      <c r="G93" s="4">
        <f t="shared" si="174"/>
        <v>3.0630630630630629</v>
      </c>
      <c r="H93" s="4">
        <f t="shared" si="176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62"/>
  <sheetViews>
    <sheetView topLeftCell="A30" zoomScaleNormal="100" workbookViewId="0">
      <selection activeCell="D47" sqref="D47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4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 t="shared" ref="O39:O45" si="21"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2">M40-M39</f>
        <v>494</v>
      </c>
      <c r="O40" s="43">
        <f t="shared" si="21"/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3">M41-M40</f>
        <v>514</v>
      </c>
      <c r="O41" s="43">
        <f t="shared" si="21"/>
        <v>1.0404858299595141</v>
      </c>
    </row>
    <row r="42" spans="1:15" x14ac:dyDescent="0.2">
      <c r="A42" s="11">
        <v>43938</v>
      </c>
      <c r="B42" s="20">
        <v>9525</v>
      </c>
      <c r="C42" s="67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5">
        <f t="shared" ref="N42" si="24">M42-M41</f>
        <v>564</v>
      </c>
      <c r="O42" s="43">
        <f t="shared" si="21"/>
        <v>1.0972762645914398</v>
      </c>
    </row>
    <row r="43" spans="1:15" x14ac:dyDescent="0.2">
      <c r="A43" s="11">
        <v>43939</v>
      </c>
      <c r="B43" s="20">
        <v>10010</v>
      </c>
      <c r="C43" s="67">
        <v>5.5199999999999999E-2</v>
      </c>
      <c r="D43" t="s">
        <v>74</v>
      </c>
      <c r="E43" s="16">
        <f t="shared" si="0"/>
        <v>10578.086958745811</v>
      </c>
      <c r="L43" s="11">
        <v>43939</v>
      </c>
      <c r="M43" s="20">
        <v>10010</v>
      </c>
      <c r="N43" s="45">
        <f t="shared" ref="N43" si="25">M43-M42</f>
        <v>485</v>
      </c>
      <c r="O43" s="43">
        <f t="shared" si="21"/>
        <v>0.85992907801418439</v>
      </c>
    </row>
    <row r="44" spans="1:15" x14ac:dyDescent="0.2">
      <c r="A44" s="11">
        <v>43940</v>
      </c>
      <c r="B44" s="20">
        <v>10578</v>
      </c>
      <c r="C44" s="67">
        <v>5.57E-2</v>
      </c>
      <c r="D44" t="s">
        <v>74</v>
      </c>
      <c r="E44" s="16">
        <f t="shared" si="0"/>
        <v>11183.912621453039</v>
      </c>
      <c r="L44" s="11">
        <v>43940</v>
      </c>
      <c r="M44" s="20">
        <v>10578</v>
      </c>
      <c r="N44" s="45">
        <f t="shared" ref="N44:N45" si="26">M44-M43</f>
        <v>568</v>
      </c>
      <c r="O44" s="43">
        <f t="shared" si="21"/>
        <v>1.1711340206185568</v>
      </c>
    </row>
    <row r="45" spans="1:15" x14ac:dyDescent="0.2">
      <c r="A45" s="11">
        <v>43941</v>
      </c>
      <c r="B45" s="20">
        <v>11184</v>
      </c>
      <c r="D45" t="s">
        <v>74</v>
      </c>
      <c r="E45" s="16"/>
      <c r="L45" s="11">
        <v>43941</v>
      </c>
      <c r="M45" s="20">
        <v>11184</v>
      </c>
      <c r="N45" s="45">
        <f t="shared" si="26"/>
        <v>606</v>
      </c>
      <c r="O45" s="43">
        <f t="shared" si="21"/>
        <v>1.0669014084507042</v>
      </c>
    </row>
    <row r="46" spans="1:15" x14ac:dyDescent="0.2">
      <c r="A46" s="11">
        <v>43942</v>
      </c>
      <c r="B46" s="20">
        <v>11735</v>
      </c>
      <c r="D46" t="s">
        <v>74</v>
      </c>
      <c r="E46" s="16"/>
      <c r="L46" s="11">
        <v>43942</v>
      </c>
      <c r="M46" s="20"/>
      <c r="N46" s="45"/>
      <c r="O46" s="43"/>
    </row>
    <row r="47" spans="1:15" x14ac:dyDescent="0.2">
      <c r="A47" s="11">
        <v>43943</v>
      </c>
      <c r="B47" s="20">
        <v>12245</v>
      </c>
      <c r="D47" t="s">
        <v>74</v>
      </c>
      <c r="E47" s="16"/>
      <c r="L47" s="11">
        <v>43943</v>
      </c>
      <c r="M47" s="20"/>
      <c r="N47" s="45"/>
      <c r="O47" s="43"/>
    </row>
    <row r="48" spans="1:15" x14ac:dyDescent="0.2">
      <c r="A48" s="11">
        <v>43944</v>
      </c>
      <c r="B48" s="20"/>
      <c r="D48"/>
      <c r="E48" s="16"/>
      <c r="L48" s="11">
        <v>43944</v>
      </c>
      <c r="M48" s="20"/>
      <c r="N48" s="45"/>
      <c r="O48" s="43"/>
    </row>
    <row r="49" spans="1:15" x14ac:dyDescent="0.2">
      <c r="A49" s="11">
        <v>43945</v>
      </c>
      <c r="B49" s="20"/>
      <c r="D49"/>
      <c r="E49" s="16"/>
      <c r="L49" s="11">
        <v>43945</v>
      </c>
      <c r="M49" s="20"/>
      <c r="N49" s="45"/>
      <c r="O49" s="43"/>
    </row>
    <row r="50" spans="1:15" x14ac:dyDescent="0.2">
      <c r="A50" s="11">
        <v>43946</v>
      </c>
      <c r="B50" s="20"/>
      <c r="D50"/>
      <c r="E50" s="16"/>
      <c r="L50" s="11">
        <v>43946</v>
      </c>
      <c r="M50" s="20"/>
      <c r="N50" s="45"/>
      <c r="O50" s="43"/>
    </row>
    <row r="51" spans="1:15" x14ac:dyDescent="0.2">
      <c r="A51" s="11"/>
      <c r="B51" s="20"/>
      <c r="D51"/>
      <c r="E51" s="16"/>
      <c r="L51" s="11"/>
      <c r="M51" s="20"/>
      <c r="N51" s="45"/>
      <c r="O51" s="43"/>
    </row>
    <row r="52" spans="1:15" x14ac:dyDescent="0.2">
      <c r="A52" s="11"/>
      <c r="B52" s="20"/>
      <c r="D52"/>
      <c r="E52" s="16"/>
      <c r="L52" s="11"/>
      <c r="M52" s="20"/>
      <c r="N52" s="45"/>
      <c r="O52" s="43"/>
    </row>
    <row r="53" spans="1:15" x14ac:dyDescent="0.2">
      <c r="A53" s="11"/>
      <c r="B53" s="20"/>
      <c r="D53"/>
      <c r="E53" s="16"/>
      <c r="L53" s="11"/>
      <c r="M53" s="20"/>
      <c r="N53" s="45"/>
      <c r="O53" s="43"/>
    </row>
    <row r="54" spans="1:15" x14ac:dyDescent="0.2">
      <c r="A54" s="11"/>
      <c r="B54" s="20"/>
      <c r="D54"/>
      <c r="E54" s="16"/>
      <c r="L54" s="11"/>
      <c r="M54" s="20"/>
      <c r="N54" s="45"/>
      <c r="O54" s="43"/>
    </row>
    <row r="55" spans="1:15" x14ac:dyDescent="0.2">
      <c r="A55" s="11"/>
      <c r="B55" s="20"/>
      <c r="E55" s="16"/>
    </row>
    <row r="56" spans="1:15" x14ac:dyDescent="0.2">
      <c r="A56" s="11"/>
      <c r="B56" s="20"/>
      <c r="C56" s="68"/>
      <c r="D56"/>
      <c r="E56" s="16"/>
      <c r="N56" t="s">
        <v>12</v>
      </c>
      <c r="O56" s="42">
        <f>AVERAGE(O2:O45)</f>
        <v>1.2825887708355024</v>
      </c>
    </row>
    <row r="57" spans="1:15" x14ac:dyDescent="0.2">
      <c r="A57" s="11"/>
      <c r="B57" s="20"/>
      <c r="D57"/>
      <c r="E57" s="16"/>
    </row>
    <row r="58" spans="1:15" x14ac:dyDescent="0.2">
      <c r="A58" s="11"/>
      <c r="B58" s="20"/>
      <c r="D58"/>
      <c r="E58" s="16"/>
    </row>
    <row r="59" spans="1:15" x14ac:dyDescent="0.2">
      <c r="A59" s="11"/>
      <c r="B59" s="20"/>
      <c r="D59"/>
      <c r="E59" s="16"/>
    </row>
    <row r="60" spans="1:15" x14ac:dyDescent="0.2">
      <c r="A60" s="11"/>
      <c r="B60" s="20"/>
      <c r="D60"/>
      <c r="E60" s="16"/>
    </row>
    <row r="61" spans="1:15" x14ac:dyDescent="0.2">
      <c r="A61" s="11"/>
      <c r="B61" s="20"/>
      <c r="D61"/>
      <c r="E61" s="16"/>
    </row>
    <row r="62" spans="1:15" x14ac:dyDescent="0.2">
      <c r="A62" s="11"/>
      <c r="B62" s="20"/>
      <c r="D62"/>
      <c r="E6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1" workbookViewId="0">
      <selection activeCell="C45" sqref="C45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>
        <v>43938</v>
      </c>
      <c r="B42" s="70"/>
    </row>
    <row r="43" spans="1:3" x14ac:dyDescent="0.2">
      <c r="A43" s="11">
        <v>43939</v>
      </c>
      <c r="B43" s="70"/>
    </row>
    <row r="44" spans="1:3" x14ac:dyDescent="0.2">
      <c r="A44" s="11">
        <v>43940</v>
      </c>
      <c r="B44" s="70"/>
    </row>
    <row r="45" spans="1:3" x14ac:dyDescent="0.2">
      <c r="A45" s="11">
        <v>43941</v>
      </c>
      <c r="B45" s="70"/>
    </row>
    <row r="46" spans="1:3" x14ac:dyDescent="0.2">
      <c r="A46" s="11">
        <v>43942</v>
      </c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43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RowHeight="16" x14ac:dyDescent="0.2"/>
  <cols>
    <col min="1" max="1" width="12.83203125" bestFit="1" customWidth="1"/>
    <col min="3" max="5" width="10.83203125" style="92"/>
  </cols>
  <sheetData>
    <row r="1" spans="1:6" x14ac:dyDescent="0.2">
      <c r="A1" t="s">
        <v>106</v>
      </c>
      <c r="B1" t="s">
        <v>105</v>
      </c>
      <c r="C1" s="92" t="s">
        <v>102</v>
      </c>
      <c r="D1" s="93" t="s">
        <v>103</v>
      </c>
      <c r="E1" s="92" t="s">
        <v>100</v>
      </c>
      <c r="F1" t="s">
        <v>101</v>
      </c>
    </row>
    <row r="4" spans="1:6" x14ac:dyDescent="0.2">
      <c r="A4" s="11"/>
    </row>
    <row r="5" spans="1:6" x14ac:dyDescent="0.2">
      <c r="A5" s="11">
        <v>43936</v>
      </c>
      <c r="B5" t="s">
        <v>97</v>
      </c>
      <c r="C5" s="92">
        <v>32554</v>
      </c>
      <c r="F5" s="11">
        <v>44000</v>
      </c>
    </row>
    <row r="6" spans="1:6" x14ac:dyDescent="0.2">
      <c r="A6" s="11">
        <v>43937</v>
      </c>
      <c r="B6" t="s">
        <v>97</v>
      </c>
      <c r="C6" s="92">
        <v>34026</v>
      </c>
      <c r="D6" s="92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97</v>
      </c>
      <c r="C7" s="92">
        <v>35873</v>
      </c>
      <c r="D7" s="92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97</v>
      </c>
      <c r="C8" s="92">
        <v>37670</v>
      </c>
      <c r="D8" s="92">
        <v>632</v>
      </c>
      <c r="E8" s="11">
        <v>43929</v>
      </c>
      <c r="F8" s="11">
        <v>44005</v>
      </c>
    </row>
    <row r="9" spans="1:6" x14ac:dyDescent="0.2">
      <c r="A9" s="11">
        <v>43940</v>
      </c>
      <c r="B9" t="s">
        <v>97</v>
      </c>
      <c r="C9" s="92">
        <v>39599</v>
      </c>
      <c r="D9" s="92">
        <v>723</v>
      </c>
      <c r="E9" s="11">
        <v>43929</v>
      </c>
      <c r="F9" s="11">
        <v>43998</v>
      </c>
    </row>
    <row r="10" spans="1:6" x14ac:dyDescent="0.2">
      <c r="A10" s="11">
        <v>43941</v>
      </c>
      <c r="B10" t="s">
        <v>97</v>
      </c>
      <c r="C10" s="92">
        <v>41700</v>
      </c>
      <c r="D10" s="92">
        <v>826</v>
      </c>
      <c r="E10" s="11">
        <v>43930</v>
      </c>
      <c r="F10" s="11">
        <v>44002</v>
      </c>
    </row>
    <row r="11" spans="1:6" x14ac:dyDescent="0.2">
      <c r="A11" s="11">
        <v>43942</v>
      </c>
      <c r="B11" t="s">
        <v>97</v>
      </c>
      <c r="C11" s="92">
        <v>43756</v>
      </c>
      <c r="D11" s="92">
        <v>909</v>
      </c>
      <c r="E11" s="11">
        <v>43931</v>
      </c>
      <c r="F11" s="11">
        <v>44006</v>
      </c>
    </row>
    <row r="12" spans="1:6" x14ac:dyDescent="0.2">
      <c r="A12" s="11">
        <v>43943</v>
      </c>
      <c r="B12" t="s">
        <v>97</v>
      </c>
      <c r="C12" s="92">
        <v>45905</v>
      </c>
      <c r="D12" s="92">
        <v>996</v>
      </c>
      <c r="E12" s="11">
        <v>43932</v>
      </c>
      <c r="F12" s="11">
        <v>44016</v>
      </c>
    </row>
    <row r="13" spans="1:6" x14ac:dyDescent="0.2">
      <c r="A13" s="11"/>
      <c r="E13" s="11"/>
      <c r="F13" s="11"/>
    </row>
    <row r="14" spans="1:6" x14ac:dyDescent="0.2">
      <c r="A14" s="11"/>
      <c r="E14" s="11"/>
      <c r="F14" s="11"/>
    </row>
    <row r="15" spans="1:6" x14ac:dyDescent="0.2">
      <c r="A15" s="11"/>
      <c r="E15" s="11"/>
      <c r="F15" s="11"/>
    </row>
    <row r="16" spans="1:6" x14ac:dyDescent="0.2">
      <c r="A16" s="11">
        <v>43937</v>
      </c>
      <c r="B16" t="s">
        <v>104</v>
      </c>
      <c r="C16" s="92">
        <v>10918</v>
      </c>
      <c r="D16" s="92">
        <v>152</v>
      </c>
      <c r="E16" s="11">
        <v>43929</v>
      </c>
      <c r="F16" s="11">
        <v>43981</v>
      </c>
    </row>
    <row r="17" spans="1:6" x14ac:dyDescent="0.2">
      <c r="A17" s="11">
        <v>43938</v>
      </c>
      <c r="B17" t="s">
        <v>104</v>
      </c>
      <c r="C17" s="92">
        <v>11509</v>
      </c>
      <c r="D17" s="92">
        <v>180</v>
      </c>
      <c r="E17" s="11">
        <v>43930</v>
      </c>
      <c r="F17" s="11">
        <v>43985</v>
      </c>
    </row>
    <row r="18" spans="1:6" x14ac:dyDescent="0.2">
      <c r="A18" s="11">
        <v>43939</v>
      </c>
      <c r="B18" t="s">
        <v>104</v>
      </c>
      <c r="C18" s="92">
        <v>12064</v>
      </c>
      <c r="D18" s="92">
        <v>198</v>
      </c>
      <c r="E18" s="11">
        <v>43931</v>
      </c>
      <c r="F18" s="11">
        <v>43992</v>
      </c>
    </row>
    <row r="19" spans="1:6" x14ac:dyDescent="0.2">
      <c r="A19" s="11">
        <v>43940</v>
      </c>
      <c r="B19" t="s">
        <v>104</v>
      </c>
      <c r="C19" s="92">
        <v>12686</v>
      </c>
      <c r="D19" s="92">
        <v>223</v>
      </c>
      <c r="E19" s="11">
        <v>43931</v>
      </c>
      <c r="F19" s="11">
        <v>43985</v>
      </c>
    </row>
    <row r="20" spans="1:6" x14ac:dyDescent="0.2">
      <c r="A20" s="11">
        <v>43941</v>
      </c>
      <c r="B20" t="s">
        <v>104</v>
      </c>
      <c r="C20" s="92">
        <v>13389</v>
      </c>
      <c r="D20" s="92">
        <v>254</v>
      </c>
      <c r="E20" s="11">
        <v>43932</v>
      </c>
      <c r="F20" s="11">
        <v>43992</v>
      </c>
    </row>
    <row r="21" spans="1:6" x14ac:dyDescent="0.2">
      <c r="A21" s="11">
        <v>43942</v>
      </c>
      <c r="B21" t="s">
        <v>104</v>
      </c>
      <c r="C21" s="92">
        <v>14080</v>
      </c>
      <c r="D21" s="92">
        <v>280</v>
      </c>
      <c r="E21" s="11">
        <v>43933</v>
      </c>
      <c r="F21" s="11">
        <v>44009</v>
      </c>
    </row>
    <row r="22" spans="1:6" x14ac:dyDescent="0.2">
      <c r="A22" s="11">
        <v>43943</v>
      </c>
      <c r="B22" t="s">
        <v>104</v>
      </c>
      <c r="C22" s="92">
        <v>14708</v>
      </c>
      <c r="D22" s="92">
        <v>295</v>
      </c>
      <c r="E22" s="11">
        <v>43933</v>
      </c>
      <c r="F22" s="11">
        <v>43998</v>
      </c>
    </row>
    <row r="23" spans="1:6" x14ac:dyDescent="0.2">
      <c r="A23" s="11"/>
      <c r="E23" s="11"/>
      <c r="F23" s="11"/>
    </row>
    <row r="24" spans="1:6" x14ac:dyDescent="0.2">
      <c r="A24" s="11"/>
      <c r="E24" s="11"/>
      <c r="F24" s="11"/>
    </row>
    <row r="25" spans="1:6" x14ac:dyDescent="0.2">
      <c r="A25" s="11"/>
      <c r="E25" s="11"/>
      <c r="F25" s="11"/>
    </row>
    <row r="26" spans="1:6" x14ac:dyDescent="0.2">
      <c r="A26" s="11">
        <v>43936</v>
      </c>
      <c r="B26" t="s">
        <v>98</v>
      </c>
      <c r="C26" s="92">
        <v>3261</v>
      </c>
      <c r="F26" s="11">
        <v>44018</v>
      </c>
    </row>
    <row r="27" spans="1:6" x14ac:dyDescent="0.2">
      <c r="A27" s="11">
        <v>43937</v>
      </c>
      <c r="B27" t="s">
        <v>98</v>
      </c>
      <c r="C27" s="92">
        <v>3417</v>
      </c>
      <c r="D27" s="92">
        <v>110</v>
      </c>
      <c r="E27" s="11">
        <v>43925</v>
      </c>
      <c r="F27" s="11">
        <v>44010</v>
      </c>
    </row>
    <row r="28" spans="1:6" x14ac:dyDescent="0.2">
      <c r="A28" s="11">
        <v>43938</v>
      </c>
      <c r="B28" t="s">
        <v>98</v>
      </c>
      <c r="C28" s="92">
        <v>3718</v>
      </c>
      <c r="D28" s="92">
        <v>150</v>
      </c>
      <c r="E28" s="11">
        <v>43927</v>
      </c>
      <c r="F28" s="11">
        <v>44002</v>
      </c>
    </row>
    <row r="29" spans="1:6" x14ac:dyDescent="0.2">
      <c r="A29" s="11">
        <v>43939</v>
      </c>
      <c r="B29" t="s">
        <v>98</v>
      </c>
      <c r="C29" s="92">
        <v>4671</v>
      </c>
      <c r="D29" s="92">
        <v>160</v>
      </c>
      <c r="E29" s="11">
        <v>43929</v>
      </c>
      <c r="F29" s="11">
        <v>44031</v>
      </c>
    </row>
    <row r="30" spans="1:6" x14ac:dyDescent="0.2">
      <c r="A30" s="11">
        <v>43940</v>
      </c>
      <c r="B30" t="s">
        <v>98</v>
      </c>
      <c r="C30" s="92">
        <v>4614</v>
      </c>
      <c r="D30" s="92">
        <v>137</v>
      </c>
      <c r="E30" s="11">
        <v>43929</v>
      </c>
      <c r="F30" s="11">
        <v>44008</v>
      </c>
    </row>
    <row r="31" spans="1:6" x14ac:dyDescent="0.2">
      <c r="A31" s="11">
        <v>43941</v>
      </c>
      <c r="B31" t="s">
        <v>98</v>
      </c>
      <c r="C31" s="92">
        <v>5286</v>
      </c>
      <c r="D31" s="92">
        <v>208</v>
      </c>
      <c r="E31" s="11">
        <v>43931</v>
      </c>
      <c r="F31" s="11">
        <v>44024</v>
      </c>
    </row>
    <row r="32" spans="1:6" x14ac:dyDescent="0.2">
      <c r="A32" s="11">
        <v>43942</v>
      </c>
      <c r="B32" t="s">
        <v>98</v>
      </c>
      <c r="C32" s="92">
        <v>5044</v>
      </c>
      <c r="D32" s="92">
        <v>161</v>
      </c>
      <c r="E32" s="11">
        <v>43930</v>
      </c>
      <c r="F32" s="11">
        <v>44010</v>
      </c>
    </row>
    <row r="33" spans="1:6" x14ac:dyDescent="0.2">
      <c r="A33" s="11">
        <v>43943</v>
      </c>
      <c r="B33" t="s">
        <v>98</v>
      </c>
      <c r="C33" s="92">
        <v>4989</v>
      </c>
      <c r="D33" s="92">
        <v>140</v>
      </c>
      <c r="E33" s="11">
        <v>43929</v>
      </c>
      <c r="F33" s="11">
        <v>44012</v>
      </c>
    </row>
    <row r="34" spans="1:6" x14ac:dyDescent="0.2">
      <c r="A34" s="11"/>
      <c r="E34" s="11"/>
      <c r="F34" s="11"/>
    </row>
    <row r="35" spans="1:6" x14ac:dyDescent="0.2">
      <c r="A35" s="11"/>
      <c r="E35" s="11"/>
      <c r="F35" s="11"/>
    </row>
    <row r="36" spans="1:6" x14ac:dyDescent="0.2">
      <c r="A36" s="11">
        <v>43936</v>
      </c>
      <c r="B36" t="s">
        <v>99</v>
      </c>
      <c r="C36" s="92">
        <v>749463</v>
      </c>
      <c r="F36" s="11">
        <v>44001</v>
      </c>
    </row>
    <row r="37" spans="1:6" x14ac:dyDescent="0.2">
      <c r="A37" s="11">
        <v>43937</v>
      </c>
      <c r="B37" t="s">
        <v>99</v>
      </c>
      <c r="C37" s="92">
        <v>773719</v>
      </c>
      <c r="D37" s="92">
        <v>11257</v>
      </c>
      <c r="E37" s="11">
        <v>43928</v>
      </c>
      <c r="F37" s="11">
        <v>44009</v>
      </c>
    </row>
    <row r="38" spans="1:6" x14ac:dyDescent="0.2">
      <c r="A38" s="11">
        <v>43938</v>
      </c>
      <c r="B38" t="s">
        <v>99</v>
      </c>
      <c r="C38" s="92">
        <v>800877</v>
      </c>
      <c r="D38" s="92">
        <v>12080</v>
      </c>
      <c r="E38" s="11">
        <v>43928</v>
      </c>
      <c r="F38" s="11">
        <v>44008</v>
      </c>
    </row>
    <row r="39" spans="1:6" x14ac:dyDescent="0.2">
      <c r="A39" s="11">
        <v>43939</v>
      </c>
      <c r="B39" t="s">
        <v>99</v>
      </c>
      <c r="C39" s="92">
        <v>827220</v>
      </c>
      <c r="D39" s="92">
        <v>12710</v>
      </c>
      <c r="E39" s="11">
        <v>43928</v>
      </c>
      <c r="F39" s="11">
        <v>44010</v>
      </c>
    </row>
    <row r="40" spans="1:6" x14ac:dyDescent="0.2">
      <c r="A40" s="11">
        <v>43940</v>
      </c>
      <c r="B40" t="s">
        <v>99</v>
      </c>
      <c r="C40" s="92">
        <v>850561</v>
      </c>
      <c r="D40" s="92">
        <v>12915</v>
      </c>
      <c r="E40" s="11">
        <v>43929</v>
      </c>
      <c r="F40" s="11">
        <v>44009</v>
      </c>
    </row>
    <row r="41" spans="1:6" x14ac:dyDescent="0.2">
      <c r="A41" s="11">
        <v>43941</v>
      </c>
      <c r="B41" t="s">
        <v>99</v>
      </c>
      <c r="C41" s="92">
        <v>874077</v>
      </c>
      <c r="D41" s="92">
        <v>13191</v>
      </c>
      <c r="E41" s="11">
        <v>43929</v>
      </c>
      <c r="F41" s="11">
        <v>44021</v>
      </c>
    </row>
    <row r="42" spans="1:6" x14ac:dyDescent="0.2">
      <c r="A42" s="11">
        <v>43942</v>
      </c>
      <c r="B42" t="s">
        <v>99</v>
      </c>
      <c r="C42" s="92">
        <v>896318</v>
      </c>
      <c r="D42" s="92">
        <v>13340</v>
      </c>
      <c r="E42" s="11">
        <v>43930</v>
      </c>
      <c r="F42" s="11">
        <v>44022</v>
      </c>
    </row>
    <row r="43" spans="1:6" x14ac:dyDescent="0.2">
      <c r="A43" t="s">
        <v>107</v>
      </c>
      <c r="B43" t="s">
        <v>99</v>
      </c>
      <c r="C43" s="92">
        <v>920348</v>
      </c>
      <c r="D43" s="92">
        <v>13772</v>
      </c>
      <c r="E43" s="11">
        <v>43930</v>
      </c>
      <c r="F43" s="11">
        <v>44019</v>
      </c>
    </row>
  </sheetData>
  <sortState xmlns:xlrd2="http://schemas.microsoft.com/office/spreadsheetml/2017/richdata2" ref="A5:G37">
    <sortCondition ref="B5:B3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28" workbookViewId="0">
      <selection activeCell="E40" sqref="E40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1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29">
        <v>675</v>
      </c>
      <c r="I36" s="34">
        <v>51000</v>
      </c>
      <c r="J36" s="34">
        <v>1150</v>
      </c>
    </row>
    <row r="37" spans="1:10" x14ac:dyDescent="0.2">
      <c r="A37" s="11">
        <v>43941</v>
      </c>
      <c r="B37" s="29">
        <v>721</v>
      </c>
      <c r="I37" s="34">
        <v>77063</v>
      </c>
      <c r="J37" s="34">
        <v>1349</v>
      </c>
    </row>
    <row r="38" spans="1:10" x14ac:dyDescent="0.2">
      <c r="A38" s="11">
        <v>43942</v>
      </c>
      <c r="B38" s="29">
        <v>737</v>
      </c>
      <c r="I38" s="34">
        <v>116445</v>
      </c>
      <c r="J38" s="34">
        <v>1583</v>
      </c>
    </row>
    <row r="39" spans="1:10" x14ac:dyDescent="0.2">
      <c r="A39" s="11">
        <v>43943</v>
      </c>
      <c r="B39" s="29">
        <v>772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ref="B38:B68" si="0">B39*EXP(0.1599)</f>
        <v>905.85980189603788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1062.9300268019806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1247.2352117981766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1463.4977226389367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1717.2587527266967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2015.0203025249257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2364.4117772820255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2774.3854717219615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3255.4459505146392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3819.9192018347794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4482.2684604053429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5259.4647922119721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6171.4219362076719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7241.5065447538136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8497.1368964501962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9970.485421893638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11699.303042854799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13727.886446531296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16108.213078893968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18901.272938531161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22178.631294923289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26024.262371948804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30536.700980238416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35831.567228649372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42044.529004363838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49334.778127856538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57889.109250628375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67926.706007399363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79704.757056105169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31"/>
  <sheetViews>
    <sheetView topLeftCell="AF1" workbookViewId="0">
      <selection activeCell="AP31" sqref="AP31:BC31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88" t="s">
        <v>71</v>
      </c>
      <c r="AM1" s="37" t="s">
        <v>78</v>
      </c>
      <c r="AN1" s="37" t="s">
        <v>79</v>
      </c>
      <c r="AO1" s="37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5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5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5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5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5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5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5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5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5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5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5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5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5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  <row r="30" spans="19:55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6" t="s">
        <v>43</v>
      </c>
      <c r="AR30" s="57" t="s">
        <v>44</v>
      </c>
      <c r="AS30" s="57" t="s">
        <v>45</v>
      </c>
      <c r="AT30" s="57" t="s">
        <v>46</v>
      </c>
      <c r="AU30" s="57" t="s">
        <v>47</v>
      </c>
      <c r="AV30" s="57" t="s">
        <v>48</v>
      </c>
      <c r="AW30" s="57" t="s">
        <v>49</v>
      </c>
      <c r="AX30" s="57" t="s">
        <v>50</v>
      </c>
      <c r="AY30" s="57" t="s">
        <v>51</v>
      </c>
    </row>
    <row r="31" spans="19:55" x14ac:dyDescent="0.2">
      <c r="AP31" s="40" t="s">
        <v>38</v>
      </c>
      <c r="AQ31" s="40" t="s">
        <v>39</v>
      </c>
      <c r="AR31" s="40" t="s">
        <v>39</v>
      </c>
      <c r="AS31" s="40" t="s">
        <v>40</v>
      </c>
      <c r="AT31" s="40" t="s">
        <v>41</v>
      </c>
      <c r="AU31" s="56" t="s">
        <v>43</v>
      </c>
      <c r="AV31" s="57" t="s">
        <v>44</v>
      </c>
      <c r="AW31" s="57" t="s">
        <v>45</v>
      </c>
      <c r="AX31" s="57" t="s">
        <v>46</v>
      </c>
      <c r="AY31" s="57" t="s">
        <v>47</v>
      </c>
      <c r="AZ31" s="57" t="s">
        <v>48</v>
      </c>
      <c r="BA31" s="57" t="s">
        <v>49</v>
      </c>
      <c r="BB31" s="57" t="s">
        <v>50</v>
      </c>
      <c r="BC31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O136"/>
  <sheetViews>
    <sheetView topLeftCell="A43" zoomScaleNormal="110" workbookViewId="0">
      <selection activeCell="AO59" sqref="AO59:AO81"/>
    </sheetView>
  </sheetViews>
  <sheetFormatPr baseColWidth="10" defaultRowHeight="16" x14ac:dyDescent="0.2"/>
  <cols>
    <col min="1" max="1" width="11" bestFit="1" customWidth="1"/>
    <col min="2" max="2" width="18.66406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94" t="s">
        <v>19</v>
      </c>
      <c r="E2" s="94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94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41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41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41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41" x14ac:dyDescent="0.2">
      <c r="A52" s="11">
        <v>43938</v>
      </c>
      <c r="B52" s="14">
        <f t="shared" si="0"/>
        <v>35558247.674849175</v>
      </c>
      <c r="C52" s="89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41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41" x14ac:dyDescent="0.2">
      <c r="A54" s="11">
        <v>43940</v>
      </c>
      <c r="B54" s="14">
        <f t="shared" si="0"/>
        <v>51201669.11653322</v>
      </c>
      <c r="C54" s="19">
        <v>2157158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  <c r="AL54" s="11">
        <v>43940</v>
      </c>
    </row>
    <row r="55" spans="1:41" x14ac:dyDescent="0.2">
      <c r="A55" s="11">
        <v>43941</v>
      </c>
      <c r="B55" s="14">
        <f t="shared" si="0"/>
        <v>61440678.461518139</v>
      </c>
      <c r="C55" s="19">
        <v>2230384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  <c r="AL55" s="14">
        <v>2457861</v>
      </c>
      <c r="AM55" s="11">
        <v>43941</v>
      </c>
    </row>
    <row r="56" spans="1:41" x14ac:dyDescent="0.2">
      <c r="A56" s="11">
        <v>43942</v>
      </c>
      <c r="B56" s="14">
        <f t="shared" si="0"/>
        <v>73727224.814097136</v>
      </c>
      <c r="C56" s="19">
        <v>2312966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  <c r="AL56" s="24">
        <v>2800482</v>
      </c>
      <c r="AM56" s="14">
        <v>2541295</v>
      </c>
      <c r="AN56" s="11">
        <v>43942</v>
      </c>
    </row>
    <row r="57" spans="1:41" x14ac:dyDescent="0.2">
      <c r="A57" s="11">
        <v>43943</v>
      </c>
      <c r="B57" s="14">
        <f t="shared" si="0"/>
        <v>88470762.610359848</v>
      </c>
      <c r="C57" s="19">
        <v>2386849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  <c r="AL57" s="24">
        <v>3190864</v>
      </c>
      <c r="AM57" s="24">
        <v>2895546</v>
      </c>
      <c r="AN57" s="14">
        <v>2635389</v>
      </c>
      <c r="AO57" s="11">
        <v>43943</v>
      </c>
    </row>
    <row r="58" spans="1:41" x14ac:dyDescent="0.2">
      <c r="A58" s="11">
        <v>43944</v>
      </c>
      <c r="B58" s="14">
        <f t="shared" si="0"/>
        <v>106162626.58189809</v>
      </c>
      <c r="C58" s="15">
        <f t="shared" ref="C56:C119" si="2">C57*EXP(0.1305)</f>
        <v>2719570.8334370051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  <c r="AL58" s="24">
        <v>3635663</v>
      </c>
      <c r="AM58" s="24">
        <v>3299179</v>
      </c>
      <c r="AN58" s="60">
        <v>3002756</v>
      </c>
      <c r="AO58" s="14">
        <v>2719571</v>
      </c>
    </row>
    <row r="59" spans="1:41" x14ac:dyDescent="0.2">
      <c r="A59" s="11">
        <v>43945</v>
      </c>
      <c r="B59" s="14">
        <f t="shared" si="0"/>
        <v>127392405.69683719</v>
      </c>
      <c r="C59" s="15">
        <f t="shared" si="2"/>
        <v>3098673.405012737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  <c r="AL59" s="24">
        <v>4142467</v>
      </c>
      <c r="AM59" s="24">
        <v>3759078</v>
      </c>
      <c r="AN59" s="60">
        <v>3421335</v>
      </c>
      <c r="AO59" s="24">
        <v>3098673</v>
      </c>
    </row>
    <row r="60" spans="1:41" x14ac:dyDescent="0.2">
      <c r="A60" s="11">
        <v>43946</v>
      </c>
      <c r="B60" s="14">
        <f t="shared" si="0"/>
        <v>152867591.46551439</v>
      </c>
      <c r="C60" s="15">
        <f t="shared" si="2"/>
        <v>3530622.094074477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  <c r="AL60" s="24">
        <v>4719919</v>
      </c>
      <c r="AM60" s="24">
        <v>4283086</v>
      </c>
      <c r="AN60" s="60">
        <v>3898261</v>
      </c>
      <c r="AO60" s="24">
        <v>3530622</v>
      </c>
    </row>
    <row r="61" spans="1:41" x14ac:dyDescent="0.2">
      <c r="A61" s="11">
        <v>43947</v>
      </c>
      <c r="B61" s="14">
        <f t="shared" si="0"/>
        <v>183437155.39903322</v>
      </c>
      <c r="C61" s="15">
        <f t="shared" si="2"/>
        <v>4022783.5405311477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  <c r="AL61" s="24">
        <v>5377866</v>
      </c>
      <c r="AM61" s="24">
        <v>4880139</v>
      </c>
      <c r="AN61" s="60">
        <v>4441671</v>
      </c>
      <c r="AO61" s="24">
        <v>4022784</v>
      </c>
    </row>
    <row r="62" spans="1:41" x14ac:dyDescent="0.2">
      <c r="A62" s="11">
        <v>43948</v>
      </c>
      <c r="B62" s="14">
        <f t="shared" si="0"/>
        <v>220119841.34962988</v>
      </c>
      <c r="C62" s="15">
        <f t="shared" si="2"/>
        <v>4583551.278718913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  <c r="AL62" s="24">
        <v>6127529</v>
      </c>
      <c r="AM62" s="24">
        <v>5560421</v>
      </c>
      <c r="AN62" s="60">
        <v>5060831</v>
      </c>
      <c r="AO62" s="24">
        <v>4583551</v>
      </c>
    </row>
    <row r="63" spans="1:41" x14ac:dyDescent="0.2">
      <c r="A63" s="11">
        <v>43949</v>
      </c>
      <c r="B63" s="14">
        <f t="shared" si="0"/>
        <v>264138115.58725026</v>
      </c>
      <c r="C63" s="15">
        <f t="shared" si="2"/>
        <v>5222488.8843688248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  <c r="AL63" s="24">
        <v>6981694</v>
      </c>
      <c r="AM63" s="24">
        <v>6335532</v>
      </c>
      <c r="AN63" s="60">
        <v>5766300</v>
      </c>
      <c r="AO63" s="24">
        <v>5222489</v>
      </c>
    </row>
    <row r="64" spans="1:41" x14ac:dyDescent="0.2">
      <c r="A64" s="11">
        <v>43950</v>
      </c>
      <c r="B64" s="14">
        <f t="shared" si="0"/>
        <v>316958906.01322615</v>
      </c>
      <c r="C64" s="15">
        <f t="shared" si="2"/>
        <v>5950493.0759668583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  <c r="AL64" s="24">
        <v>7954928</v>
      </c>
      <c r="AM64" s="24">
        <v>7218692</v>
      </c>
      <c r="AN64" s="60">
        <v>6570111</v>
      </c>
      <c r="AO64" s="24">
        <v>5950493</v>
      </c>
    </row>
    <row r="65" spans="1:41" x14ac:dyDescent="0.2">
      <c r="A65" s="11">
        <v>43951</v>
      </c>
      <c r="B65" s="14">
        <f t="shared" si="0"/>
        <v>380342488.16284955</v>
      </c>
      <c r="C65" s="15">
        <f t="shared" si="2"/>
        <v>6779979.5521075344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  <c r="AL65" s="24">
        <v>9063829</v>
      </c>
      <c r="AM65" s="24">
        <v>8224963</v>
      </c>
      <c r="AN65" s="60">
        <v>7485971</v>
      </c>
      <c r="AO65" s="24">
        <v>6779980</v>
      </c>
    </row>
    <row r="66" spans="1:41" x14ac:dyDescent="0.2">
      <c r="A66" s="11">
        <v>43952</v>
      </c>
      <c r="B66" s="14">
        <f t="shared" si="0"/>
        <v>456401147.14388531</v>
      </c>
      <c r="C66" s="15">
        <f t="shared" si="2"/>
        <v>7725094.7341917902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  <c r="AL66" s="24">
        <v>10327308</v>
      </c>
      <c r="AM66" s="24">
        <v>9371506</v>
      </c>
      <c r="AN66" s="60">
        <v>8529499</v>
      </c>
      <c r="AO66" s="24">
        <v>7725095</v>
      </c>
    </row>
    <row r="67" spans="1:41" x14ac:dyDescent="0.2">
      <c r="A67" s="11">
        <v>43953</v>
      </c>
      <c r="B67" s="14">
        <f t="shared" si="0"/>
        <v>547669570.44532645</v>
      </c>
      <c r="C67" s="15">
        <f t="shared" si="2"/>
        <v>8801957.0256207176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  <c r="AL67" s="24">
        <v>11766913</v>
      </c>
      <c r="AM67" s="24">
        <v>10677874</v>
      </c>
      <c r="AN67" s="60">
        <v>9718494</v>
      </c>
      <c r="AO67" s="24">
        <v>8801957</v>
      </c>
    </row>
    <row r="68" spans="1:41" x14ac:dyDescent="0.2">
      <c r="A68" s="11">
        <v>43954</v>
      </c>
      <c r="B68" s="14">
        <f t="shared" si="0"/>
        <v>657189317.48698807</v>
      </c>
      <c r="C68" s="15">
        <f t="shared" si="2"/>
        <v>10028931.702023897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  <c r="AL68" s="24">
        <v>13407196</v>
      </c>
      <c r="AM68" s="24">
        <v>12166348</v>
      </c>
      <c r="AN68" s="60">
        <v>11073232</v>
      </c>
      <c r="AO68" s="24">
        <v>10028932</v>
      </c>
    </row>
    <row r="69" spans="1:41" x14ac:dyDescent="0.2">
      <c r="A69" s="11">
        <v>43955</v>
      </c>
      <c r="B69" s="14">
        <f t="shared" si="0"/>
        <v>788610180.89397264</v>
      </c>
      <c r="C69" s="15">
        <f t="shared" si="2"/>
        <v>11426944.120619249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  <c r="AL69" s="24">
        <v>15276132</v>
      </c>
      <c r="AM69" s="24">
        <v>13862312</v>
      </c>
      <c r="AN69" s="60">
        <v>12616818</v>
      </c>
      <c r="AO69" s="24">
        <v>11426944</v>
      </c>
    </row>
    <row r="70" spans="1:41" x14ac:dyDescent="0.2">
      <c r="A70" s="11">
        <v>43956</v>
      </c>
      <c r="B70" s="14">
        <f t="shared" si="0"/>
        <v>946311817.4040277</v>
      </c>
      <c r="C70" s="15">
        <f t="shared" si="2"/>
        <v>13019836.590312406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  <c r="AL70" s="24">
        <v>17405593</v>
      </c>
      <c r="AM70" s="24">
        <v>15794689</v>
      </c>
      <c r="AN70" s="60">
        <v>14375576</v>
      </c>
      <c r="AO70" s="24">
        <v>13019837</v>
      </c>
    </row>
    <row r="71" spans="1:41" x14ac:dyDescent="0.2">
      <c r="A71" s="11">
        <v>43957</v>
      </c>
      <c r="B71" s="14">
        <f t="shared" si="0"/>
        <v>1135549701.8100419</v>
      </c>
      <c r="C71" s="15">
        <f t="shared" si="2"/>
        <v>14834774.988752754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  <c r="AL71" s="24">
        <v>19831897</v>
      </c>
      <c r="AM71" s="24">
        <v>17996437</v>
      </c>
      <c r="AN71" s="60">
        <v>16379502</v>
      </c>
      <c r="AO71" s="24">
        <v>14834775</v>
      </c>
    </row>
    <row r="72" spans="1:41" x14ac:dyDescent="0.2">
      <c r="A72" s="11">
        <v>43958</v>
      </c>
      <c r="B72" s="14">
        <f t="shared" si="0"/>
        <v>1362630267.9155223</v>
      </c>
      <c r="C72" s="15">
        <f t="shared" si="2"/>
        <v>16902712.060969405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  <c r="AL72" s="24">
        <v>22596423</v>
      </c>
      <c r="AM72" s="24">
        <v>20505103</v>
      </c>
      <c r="AN72" s="60">
        <v>18662771</v>
      </c>
      <c r="AO72" s="24">
        <v>16902712</v>
      </c>
    </row>
    <row r="73" spans="1:41" x14ac:dyDescent="0.2">
      <c r="A73" s="11">
        <v>43959</v>
      </c>
      <c r="B73" s="14">
        <f t="shared" si="0"/>
        <v>1635121073.1506429</v>
      </c>
      <c r="C73" s="15">
        <f t="shared" si="2"/>
        <v>19258915.300882578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  <c r="AL73" s="24">
        <v>25746318</v>
      </c>
      <c r="AM73" s="24">
        <v>23363472</v>
      </c>
      <c r="AN73" s="60">
        <v>21264323</v>
      </c>
      <c r="AO73" s="24">
        <v>19258915</v>
      </c>
    </row>
    <row r="74" spans="1:41" x14ac:dyDescent="0.2">
      <c r="A74" s="11">
        <v>43960</v>
      </c>
      <c r="B74" s="14">
        <f t="shared" si="0"/>
        <v>1962102990.6749904</v>
      </c>
      <c r="C74" s="15">
        <f t="shared" si="2"/>
        <v>21943568.418410182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  <c r="AL74" s="24">
        <v>29335301</v>
      </c>
      <c r="AM74" s="24">
        <v>26620292</v>
      </c>
      <c r="AN74" s="60">
        <v>24228526</v>
      </c>
      <c r="AO74" s="24">
        <v>21943568</v>
      </c>
    </row>
    <row r="75" spans="1:41" x14ac:dyDescent="0.2">
      <c r="A75" s="11">
        <v>43961</v>
      </c>
      <c r="B75" s="14">
        <f t="shared" si="0"/>
        <v>2354472833.3771877</v>
      </c>
      <c r="C75" s="15">
        <f t="shared" si="2"/>
        <v>25002456.649849959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  <c r="AL75" s="24">
        <v>33424582</v>
      </c>
      <c r="AM75" s="24">
        <v>30331105</v>
      </c>
      <c r="AN75" s="60">
        <v>27605932</v>
      </c>
      <c r="AO75" s="24">
        <v>25002457</v>
      </c>
    </row>
    <row r="76" spans="1:41" x14ac:dyDescent="0.2">
      <c r="A76" s="11">
        <v>43962</v>
      </c>
      <c r="B76" s="14">
        <f t="shared" si="0"/>
        <v>2825306494.846199</v>
      </c>
      <c r="C76" s="15">
        <f t="shared" si="2"/>
        <v>28487747.599117097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  <c r="AL76" s="24">
        <v>38083900</v>
      </c>
      <c r="AM76" s="24">
        <v>34559199</v>
      </c>
      <c r="AN76" s="60">
        <v>31454142</v>
      </c>
      <c r="AO76" s="24">
        <v>28487748</v>
      </c>
    </row>
    <row r="77" spans="1:41" x14ac:dyDescent="0.2">
      <c r="A77" s="11">
        <v>43963</v>
      </c>
      <c r="B77" s="14">
        <f t="shared" si="0"/>
        <v>3390294709.1432157</v>
      </c>
      <c r="C77" s="15">
        <f t="shared" si="2"/>
        <v>32458880.926641744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  <c r="AL77" s="24">
        <v>43392717</v>
      </c>
      <c r="AM77" s="24">
        <v>39376680</v>
      </c>
      <c r="AN77" s="60">
        <v>35838785</v>
      </c>
      <c r="AO77" s="24">
        <v>32458881</v>
      </c>
    </row>
    <row r="78" spans="1:41" x14ac:dyDescent="0.2">
      <c r="A78" s="11">
        <v>43964</v>
      </c>
      <c r="B78" s="14">
        <f t="shared" si="0"/>
        <v>4068265951.2557364</v>
      </c>
      <c r="C78" s="15">
        <f t="shared" si="2"/>
        <v>36983582.05906599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  <c r="AL78" s="24">
        <v>49441572</v>
      </c>
      <c r="AM78" s="24">
        <v>44865708</v>
      </c>
      <c r="AN78" s="60">
        <v>40834638</v>
      </c>
      <c r="AO78" s="24">
        <v>36983582</v>
      </c>
    </row>
    <row r="79" spans="1:41" x14ac:dyDescent="0.2">
      <c r="A79" s="11">
        <v>43965</v>
      </c>
      <c r="B79" s="14">
        <f t="shared" si="0"/>
        <v>4881813904.1161413</v>
      </c>
      <c r="C79" s="15">
        <f t="shared" si="2"/>
        <v>42139017.207984231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  <c r="AL79" s="24">
        <v>56333626</v>
      </c>
      <c r="AM79" s="24">
        <v>51119896</v>
      </c>
      <c r="AN79" s="60">
        <v>46526902</v>
      </c>
      <c r="AO79" s="24">
        <v>42139017</v>
      </c>
    </row>
    <row r="80" spans="1:41" x14ac:dyDescent="0.2">
      <c r="A80" s="11">
        <v>43966</v>
      </c>
      <c r="B80" s="14">
        <f t="shared" si="0"/>
        <v>5858050402.7927465</v>
      </c>
      <c r="C80" s="15">
        <f t="shared" si="2"/>
        <v>48013109.395916529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  <c r="AL80" s="24">
        <v>64186417</v>
      </c>
      <c r="AM80" s="24">
        <v>58245904</v>
      </c>
      <c r="AN80" s="60">
        <v>53012656</v>
      </c>
      <c r="AO80" s="24">
        <v>48013109</v>
      </c>
    </row>
    <row r="81" spans="1:41" x14ac:dyDescent="0.2">
      <c r="A81" s="11">
        <v>43967</v>
      </c>
      <c r="B81" s="14">
        <f t="shared" si="0"/>
        <v>7029508948.0419989</v>
      </c>
      <c r="C81" s="15">
        <f t="shared" si="2"/>
        <v>54706037.933591448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  <c r="AL81" s="24">
        <v>73133871</v>
      </c>
      <c r="AM81" s="24">
        <v>66365263</v>
      </c>
      <c r="AN81" s="60">
        <v>60402511</v>
      </c>
      <c r="AO81" s="24">
        <v>54706038</v>
      </c>
    </row>
    <row r="82" spans="1:41" x14ac:dyDescent="0.2">
      <c r="A82" s="11">
        <v>43968</v>
      </c>
      <c r="B82" s="84">
        <f t="shared" si="0"/>
        <v>8435228899.1991386</v>
      </c>
      <c r="C82" s="15">
        <f t="shared" si="2"/>
        <v>62331946.921273068</v>
      </c>
      <c r="D82" s="14"/>
      <c r="T82" s="14"/>
    </row>
    <row r="83" spans="1:41" x14ac:dyDescent="0.2">
      <c r="A83" s="11">
        <v>43969</v>
      </c>
      <c r="B83" s="84">
        <f t="shared" si="0"/>
        <v>10122056477.601229</v>
      </c>
      <c r="C83" s="15">
        <f t="shared" si="2"/>
        <v>71020891.911653295</v>
      </c>
      <c r="D83" s="14"/>
      <c r="T83" s="14"/>
    </row>
    <row r="84" spans="1:41" x14ac:dyDescent="0.2">
      <c r="A84" s="11">
        <v>43970</v>
      </c>
      <c r="B84" s="84">
        <f t="shared" si="0"/>
        <v>12146205937.040596</v>
      </c>
      <c r="C84" s="15">
        <f t="shared" si="2"/>
        <v>80921057.933541</v>
      </c>
      <c r="D84" s="14"/>
      <c r="T84" s="14"/>
    </row>
    <row r="85" spans="1:41" x14ac:dyDescent="0.2">
      <c r="A85" s="11">
        <v>43971</v>
      </c>
      <c r="B85" s="84">
        <f t="shared" si="0"/>
        <v>14575132927.924805</v>
      </c>
      <c r="C85" s="15">
        <f t="shared" si="2"/>
        <v>92201286.703484073</v>
      </c>
      <c r="T85" s="14"/>
    </row>
    <row r="86" spans="1:41" x14ac:dyDescent="0.2">
      <c r="A86" s="11">
        <v>43972</v>
      </c>
      <c r="B86" s="84">
        <f t="shared" si="0"/>
        <v>17489782485.80867</v>
      </c>
      <c r="C86" s="15">
        <f t="shared" si="2"/>
        <v>105053956.12548529</v>
      </c>
      <c r="T86" s="14"/>
    </row>
    <row r="87" spans="1:41" x14ac:dyDescent="0.2">
      <c r="A87" s="11">
        <v>43973</v>
      </c>
      <c r="B87" s="84">
        <f t="shared" si="0"/>
        <v>20987286559.481995</v>
      </c>
      <c r="C87" s="15">
        <f t="shared" si="2"/>
        <v>119698261.18704642</v>
      </c>
      <c r="T87" s="14"/>
    </row>
    <row r="88" spans="1:41" x14ac:dyDescent="0.2">
      <c r="A88" s="11">
        <v>43974</v>
      </c>
      <c r="B88" s="84">
        <f t="shared" si="0"/>
        <v>25184200974.895535</v>
      </c>
      <c r="C88" s="15">
        <f t="shared" si="2"/>
        <v>136383952.20536202</v>
      </c>
      <c r="T88" s="14"/>
    </row>
    <row r="89" spans="1:41" x14ac:dyDescent="0.2">
      <c r="A89" s="11">
        <v>43975</v>
      </c>
      <c r="B89" s="84">
        <f t="shared" si="0"/>
        <v>30220389708.13879</v>
      </c>
      <c r="C89" s="15">
        <f t="shared" si="2"/>
        <v>155395594.1773313</v>
      </c>
      <c r="T89" s="14"/>
    </row>
    <row r="90" spans="1:41" x14ac:dyDescent="0.2">
      <c r="A90" s="11">
        <v>43976</v>
      </c>
      <c r="B90" s="84">
        <f t="shared" si="0"/>
        <v>36263685912.535454</v>
      </c>
      <c r="C90" s="15">
        <f t="shared" si="2"/>
        <v>177057419.87418705</v>
      </c>
      <c r="T90" s="14"/>
    </row>
    <row r="91" spans="1:41" x14ac:dyDescent="0.2">
      <c r="A91" s="11">
        <v>43977</v>
      </c>
      <c r="B91" s="84">
        <f t="shared" si="0"/>
        <v>43515485030.587112</v>
      </c>
      <c r="C91" s="15">
        <f t="shared" si="2"/>
        <v>201738859.4475179</v>
      </c>
      <c r="T91" s="14"/>
    </row>
    <row r="92" spans="1:41" x14ac:dyDescent="0.2">
      <c r="A92" s="11">
        <v>43978</v>
      </c>
      <c r="B92" s="84">
        <f t="shared" si="0"/>
        <v>52217456383.623749</v>
      </c>
      <c r="C92" s="15">
        <f t="shared" si="2"/>
        <v>229860840.85097846</v>
      </c>
      <c r="T92" s="14"/>
    </row>
    <row r="93" spans="1:41" x14ac:dyDescent="0.2">
      <c r="A93" s="11">
        <v>43979</v>
      </c>
      <c r="B93" s="84">
        <f t="shared" si="0"/>
        <v>62659596905.769806</v>
      </c>
      <c r="C93" s="15">
        <f t="shared" si="2"/>
        <v>261902968.52780643</v>
      </c>
      <c r="T93" s="14"/>
    </row>
    <row r="94" spans="1:41" x14ac:dyDescent="0.2">
      <c r="A94" s="11">
        <v>43980</v>
      </c>
      <c r="B94" s="84">
        <f t="shared" si="0"/>
        <v>75189895416.370483</v>
      </c>
      <c r="C94" s="15">
        <f t="shared" si="2"/>
        <v>298411702.79259068</v>
      </c>
      <c r="T94" s="14"/>
    </row>
    <row r="95" spans="1:41" x14ac:dyDescent="0.2">
      <c r="A95" s="11">
        <v>43981</v>
      </c>
      <c r="B95" s="84">
        <f t="shared" ref="B95:B136" si="3">B94*EXP(0.1823)</f>
        <v>90225929496.909119</v>
      </c>
      <c r="C95" s="15">
        <f t="shared" si="2"/>
        <v>340009679.40200728</v>
      </c>
      <c r="T95" s="14"/>
    </row>
    <row r="96" spans="1:41" x14ac:dyDescent="0.2">
      <c r="A96" s="11">
        <v>43982</v>
      </c>
      <c r="B96" s="84">
        <f t="shared" si="3"/>
        <v>108268781443.32147</v>
      </c>
      <c r="C96" s="15">
        <f t="shared" si="2"/>
        <v>387406328.25451708</v>
      </c>
      <c r="T96" s="14"/>
    </row>
    <row r="97" spans="1:20" x14ac:dyDescent="0.2">
      <c r="A97" s="11">
        <v>43983</v>
      </c>
      <c r="B97" s="84">
        <f t="shared" si="3"/>
        <v>129919737048.79681</v>
      </c>
      <c r="C97" s="15">
        <f t="shared" si="2"/>
        <v>441409972.31492525</v>
      </c>
      <c r="T97" s="14"/>
    </row>
    <row r="98" spans="1:20" x14ac:dyDescent="0.2">
      <c r="A98" s="11">
        <v>43984</v>
      </c>
      <c r="B98" s="84">
        <f t="shared" si="3"/>
        <v>155900323711.17715</v>
      </c>
      <c r="C98" s="15">
        <f t="shared" si="2"/>
        <v>502941613.10409939</v>
      </c>
      <c r="T98" s="14"/>
    </row>
    <row r="99" spans="1:20" x14ac:dyDescent="0.2">
      <c r="A99" s="11">
        <v>43985</v>
      </c>
      <c r="B99" s="84">
        <f t="shared" si="3"/>
        <v>187076355643.49313</v>
      </c>
      <c r="C99" s="15">
        <f t="shared" si="2"/>
        <v>573050637.85755503</v>
      </c>
      <c r="T99" s="14"/>
    </row>
    <row r="100" spans="1:20" x14ac:dyDescent="0.2">
      <c r="A100" s="11">
        <v>43986</v>
      </c>
      <c r="B100" s="84">
        <f t="shared" si="3"/>
        <v>224486787504.60864</v>
      </c>
      <c r="C100" s="15">
        <f t="shared" si="2"/>
        <v>652932716.22958899</v>
      </c>
      <c r="T100" s="14"/>
    </row>
    <row r="101" spans="1:20" x14ac:dyDescent="0.2">
      <c r="A101" s="11">
        <v>43987</v>
      </c>
      <c r="B101" s="84">
        <f t="shared" si="3"/>
        <v>269378338009.61218</v>
      </c>
      <c r="C101" s="15">
        <f t="shared" si="2"/>
        <v>743950191.76110041</v>
      </c>
      <c r="T101" s="14"/>
    </row>
    <row r="102" spans="1:20" x14ac:dyDescent="0.2">
      <c r="A102" s="11">
        <v>43988</v>
      </c>
      <c r="B102" s="84">
        <f t="shared" si="3"/>
        <v>323247037366.64746</v>
      </c>
      <c r="C102" s="15">
        <f t="shared" si="2"/>
        <v>847655315.87601709</v>
      </c>
      <c r="T102" s="14"/>
    </row>
    <row r="103" spans="1:20" x14ac:dyDescent="0.2">
      <c r="A103" s="11">
        <v>43989</v>
      </c>
      <c r="B103" s="84">
        <f t="shared" si="3"/>
        <v>387888083126.36603</v>
      </c>
      <c r="C103" s="15">
        <f t="shared" si="2"/>
        <v>965816720.64895916</v>
      </c>
      <c r="T103" s="14"/>
    </row>
    <row r="104" spans="1:20" x14ac:dyDescent="0.2">
      <c r="A104" s="11">
        <v>43990</v>
      </c>
      <c r="B104" s="84">
        <f t="shared" si="3"/>
        <v>465455665911.6059</v>
      </c>
      <c r="C104" s="15">
        <f t="shared" si="2"/>
        <v>1100449581.8221786</v>
      </c>
      <c r="T104" s="14"/>
    </row>
    <row r="105" spans="1:20" x14ac:dyDescent="0.2">
      <c r="A105" s="11">
        <v>43991</v>
      </c>
      <c r="B105" s="84">
        <f t="shared" si="3"/>
        <v>558534758745.44116</v>
      </c>
      <c r="C105" s="15">
        <f t="shared" si="2"/>
        <v>1253849986.4849205</v>
      </c>
      <c r="T105" s="14"/>
    </row>
    <row r="106" spans="1:20" x14ac:dyDescent="0.2">
      <c r="A106" s="11">
        <v>43992</v>
      </c>
      <c r="B106" s="84">
        <f t="shared" si="3"/>
        <v>670227262387.80444</v>
      </c>
      <c r="C106" s="15">
        <f t="shared" si="2"/>
        <v>1428634091.5364871</v>
      </c>
      <c r="T106" s="14"/>
    </row>
    <row r="107" spans="1:20" x14ac:dyDescent="0.2">
      <c r="A107" s="11">
        <v>43993</v>
      </c>
      <c r="B107" s="84">
        <f t="shared" si="3"/>
        <v>804255377511.03723</v>
      </c>
      <c r="C107" s="15">
        <f t="shared" si="2"/>
        <v>1627782740.7583818</v>
      </c>
      <c r="T107" s="14"/>
    </row>
    <row r="108" spans="1:20" x14ac:dyDescent="0.2">
      <c r="A108" s="11">
        <v>43994</v>
      </c>
      <c r="B108" s="84">
        <f t="shared" si="3"/>
        <v>965085648636.53149</v>
      </c>
      <c r="C108" s="15">
        <f t="shared" si="2"/>
        <v>1854692301.4143939</v>
      </c>
      <c r="T108" s="14"/>
    </row>
    <row r="109" spans="1:20" x14ac:dyDescent="0.2">
      <c r="A109" s="11">
        <v>43995</v>
      </c>
      <c r="B109" s="84">
        <f t="shared" si="3"/>
        <v>1158077813649.947</v>
      </c>
      <c r="C109" s="15">
        <f t="shared" si="2"/>
        <v>2113232587.3680069</v>
      </c>
      <c r="T109" s="14"/>
    </row>
    <row r="110" spans="1:20" x14ac:dyDescent="0.2">
      <c r="A110" s="11">
        <v>43996</v>
      </c>
      <c r="B110" s="84">
        <f t="shared" si="3"/>
        <v>1389663419369.0515</v>
      </c>
      <c r="C110" s="15">
        <f t="shared" si="2"/>
        <v>2407812856.563046</v>
      </c>
      <c r="T110" s="14"/>
    </row>
    <row r="111" spans="1:20" x14ac:dyDescent="0.2">
      <c r="A111" s="11">
        <v>43997</v>
      </c>
      <c r="B111" s="84">
        <f t="shared" si="3"/>
        <v>1667560155604.7241</v>
      </c>
      <c r="C111" s="15">
        <f t="shared" si="2"/>
        <v>2743457008.4171638</v>
      </c>
      <c r="T111" s="14"/>
    </row>
    <row r="112" spans="1:20" x14ac:dyDescent="0.2">
      <c r="A112" s="11">
        <v>43998</v>
      </c>
      <c r="B112" s="84">
        <f t="shared" si="3"/>
        <v>2001029050489.7927</v>
      </c>
      <c r="C112" s="15">
        <f t="shared" si="2"/>
        <v>3125889263.5770669</v>
      </c>
      <c r="T112" s="14"/>
    </row>
    <row r="113" spans="1:30" x14ac:dyDescent="0.2">
      <c r="A113" s="11">
        <v>43999</v>
      </c>
      <c r="B113" s="84">
        <f t="shared" si="3"/>
        <v>2401183098220.5425</v>
      </c>
      <c r="C113" s="15">
        <f t="shared" si="2"/>
        <v>3561631787.2551088</v>
      </c>
      <c r="T113" s="14"/>
    </row>
    <row r="114" spans="1:30" x14ac:dyDescent="0.2">
      <c r="A114" s="11">
        <v>44000</v>
      </c>
      <c r="B114" s="84">
        <f t="shared" si="3"/>
        <v>2881357604362.9829</v>
      </c>
      <c r="C114" s="15">
        <f t="shared" si="2"/>
        <v>4058115921.0578909</v>
      </c>
      <c r="T114" s="14"/>
    </row>
    <row r="115" spans="1:30" x14ac:dyDescent="0.2">
      <c r="A115" s="11">
        <v>44001</v>
      </c>
      <c r="B115" s="84">
        <f t="shared" si="3"/>
        <v>3457554590640.3218</v>
      </c>
      <c r="C115" s="15">
        <f t="shared" si="2"/>
        <v>4623808920.3026199</v>
      </c>
      <c r="T115" s="14"/>
    </row>
    <row r="116" spans="1:30" x14ac:dyDescent="0.2">
      <c r="A116" s="11">
        <v>44002</v>
      </c>
      <c r="B116" s="84">
        <f t="shared" si="3"/>
        <v>4148976069182.1284</v>
      </c>
      <c r="C116" s="15">
        <f t="shared" si="2"/>
        <v>5268358358.2542734</v>
      </c>
      <c r="T116" s="14"/>
    </row>
    <row r="117" spans="1:30" x14ac:dyDescent="0.2">
      <c r="A117" s="11">
        <v>44003</v>
      </c>
      <c r="B117" s="84">
        <f t="shared" si="3"/>
        <v>4978663957828.6572</v>
      </c>
      <c r="C117" s="15">
        <f t="shared" si="2"/>
        <v>6002756660.0159397</v>
      </c>
      <c r="T117" s="14"/>
    </row>
    <row r="118" spans="1:30" x14ac:dyDescent="0.2">
      <c r="A118" s="11">
        <v>44004</v>
      </c>
      <c r="B118" s="84">
        <f t="shared" si="3"/>
        <v>5974267961942.7861</v>
      </c>
      <c r="C118" s="15">
        <f t="shared" si="2"/>
        <v>6839528572.1045122</v>
      </c>
      <c r="T118" s="14"/>
    </row>
    <row r="119" spans="1:30" x14ac:dyDescent="0.2">
      <c r="A119" s="11">
        <v>44005</v>
      </c>
      <c r="B119" s="84">
        <f t="shared" si="3"/>
        <v>7168967012720.8779</v>
      </c>
      <c r="C119" s="98">
        <f t="shared" si="2"/>
        <v>7792944764.8990269</v>
      </c>
      <c r="T119" s="14"/>
    </row>
    <row r="120" spans="1:30" x14ac:dyDescent="0.2">
      <c r="A120" s="11">
        <v>44006</v>
      </c>
      <c r="B120" s="84">
        <f t="shared" si="3"/>
        <v>8602574969330.1582</v>
      </c>
      <c r="C120" s="98">
        <f t="shared" ref="C120:R122" si="4">C119*EXP(0.1305)</f>
        <v>8879265210.8302593</v>
      </c>
      <c r="T120" s="14"/>
    </row>
    <row r="121" spans="1:30" x14ac:dyDescent="0.2">
      <c r="A121" s="11">
        <v>44007</v>
      </c>
      <c r="B121" s="84">
        <f t="shared" si="3"/>
        <v>10322867432871.408</v>
      </c>
      <c r="C121" s="98">
        <f t="shared" si="4"/>
        <v>10117016488.98856</v>
      </c>
      <c r="T121" s="14"/>
    </row>
    <row r="122" spans="1:30" x14ac:dyDescent="0.2">
      <c r="A122" s="11">
        <v>44008</v>
      </c>
      <c r="B122" s="84">
        <f t="shared" si="3"/>
        <v>12387173888812.338</v>
      </c>
      <c r="C122" s="98">
        <f t="shared" si="4"/>
        <v>11527307745.422749</v>
      </c>
      <c r="D122" s="15">
        <f t="shared" si="4"/>
        <v>0</v>
      </c>
      <c r="E122" s="15">
        <f t="shared" si="4"/>
        <v>0</v>
      </c>
      <c r="F122" s="15">
        <f t="shared" si="4"/>
        <v>0</v>
      </c>
      <c r="G122" s="15">
        <f t="shared" si="4"/>
        <v>0</v>
      </c>
      <c r="H122" s="15">
        <f t="shared" si="4"/>
        <v>0</v>
      </c>
      <c r="I122" s="15">
        <f t="shared" si="4"/>
        <v>0</v>
      </c>
      <c r="J122" s="15">
        <f t="shared" si="4"/>
        <v>0</v>
      </c>
      <c r="K122" s="15">
        <f t="shared" si="4"/>
        <v>0</v>
      </c>
      <c r="L122" s="15">
        <f t="shared" si="4"/>
        <v>0</v>
      </c>
      <c r="M122" s="15">
        <f t="shared" si="4"/>
        <v>0</v>
      </c>
      <c r="N122" s="15">
        <f t="shared" si="4"/>
        <v>0</v>
      </c>
      <c r="O122" s="15">
        <f t="shared" si="4"/>
        <v>0</v>
      </c>
      <c r="P122" s="15">
        <f t="shared" si="4"/>
        <v>0</v>
      </c>
      <c r="Q122" s="15">
        <f t="shared" si="4"/>
        <v>0</v>
      </c>
      <c r="R122" s="15">
        <f t="shared" si="4"/>
        <v>0</v>
      </c>
      <c r="S122" s="15">
        <f t="shared" ref="S122:AD122" si="5">S121*EXP(0.1305)</f>
        <v>0</v>
      </c>
      <c r="T122" s="15">
        <f t="shared" si="5"/>
        <v>0</v>
      </c>
      <c r="U122" s="15">
        <f t="shared" si="5"/>
        <v>0</v>
      </c>
      <c r="V122" s="15">
        <f t="shared" si="5"/>
        <v>0</v>
      </c>
      <c r="W122" s="15">
        <f t="shared" si="5"/>
        <v>0</v>
      </c>
      <c r="X122" s="15">
        <f t="shared" si="5"/>
        <v>0</v>
      </c>
      <c r="Y122" s="15">
        <f t="shared" si="5"/>
        <v>0</v>
      </c>
      <c r="Z122" s="15">
        <f t="shared" si="5"/>
        <v>0</v>
      </c>
      <c r="AA122" s="15">
        <f t="shared" si="5"/>
        <v>0</v>
      </c>
      <c r="AB122" s="15">
        <f t="shared" si="5"/>
        <v>0</v>
      </c>
      <c r="AC122" s="15">
        <f t="shared" si="5"/>
        <v>0</v>
      </c>
      <c r="AD122" s="15">
        <f t="shared" si="5"/>
        <v>0</v>
      </c>
    </row>
    <row r="123" spans="1:30" x14ac:dyDescent="0.2">
      <c r="A123" s="11">
        <v>44009</v>
      </c>
      <c r="B123" s="84">
        <f t="shared" si="3"/>
        <v>14864288236722.297</v>
      </c>
      <c r="C123" s="98">
        <f t="shared" ref="C123" si="6">C122*EXP(0.1305)</f>
        <v>13134190697.653763</v>
      </c>
      <c r="T123" s="14"/>
    </row>
    <row r="124" spans="1:30" x14ac:dyDescent="0.2">
      <c r="A124" s="11">
        <v>44010</v>
      </c>
      <c r="B124" s="84">
        <f t="shared" si="3"/>
        <v>17836761376532.586</v>
      </c>
      <c r="C124" s="98">
        <f t="shared" ref="C124" si="7">C123*EXP(0.1305)</f>
        <v>14965069823.075865</v>
      </c>
      <c r="T124" s="14"/>
    </row>
    <row r="125" spans="1:30" x14ac:dyDescent="0.2">
      <c r="A125" s="11">
        <v>44011</v>
      </c>
      <c r="B125" s="84">
        <f t="shared" si="3"/>
        <v>21403652252744.492</v>
      </c>
      <c r="C125" s="98">
        <f t="shared" ref="C125" si="8">C124*EXP(0.1305)</f>
        <v>17051169726.77593</v>
      </c>
      <c r="T125" s="14"/>
    </row>
    <row r="126" spans="1:30" x14ac:dyDescent="0.2">
      <c r="A126" s="11">
        <v>44012</v>
      </c>
      <c r="B126" s="84">
        <f t="shared" si="3"/>
        <v>25683829036315.27</v>
      </c>
      <c r="C126" s="98">
        <f t="shared" ref="C126" si="9">C125*EXP(0.1305)</f>
        <v>19428067659.46394</v>
      </c>
    </row>
    <row r="127" spans="1:30" x14ac:dyDescent="0.2">
      <c r="A127" s="11">
        <v>44013</v>
      </c>
      <c r="B127" s="84">
        <f t="shared" si="3"/>
        <v>30819930457526.766</v>
      </c>
      <c r="C127" s="98">
        <f t="shared" ref="C127" si="10">C126*EXP(0.1305)</f>
        <v>22136300267.30592</v>
      </c>
    </row>
    <row r="128" spans="1:30" x14ac:dyDescent="0.2">
      <c r="A128" s="11">
        <v>44014</v>
      </c>
      <c r="B128" s="84">
        <f t="shared" si="3"/>
        <v>36983119302956.508</v>
      </c>
      <c r="C128" s="98">
        <f t="shared" ref="C128" si="11">C127*EXP(0.1305)</f>
        <v>25222054921.43364</v>
      </c>
    </row>
    <row r="129" spans="1:3" x14ac:dyDescent="0.2">
      <c r="A129" s="11">
        <v>44015</v>
      </c>
      <c r="B129" s="84">
        <f t="shared" si="3"/>
        <v>44378786488880.133</v>
      </c>
      <c r="C129" s="98">
        <f t="shared" ref="C129" si="12">C128*EXP(0.1305)</f>
        <v>28737957417.363728</v>
      </c>
    </row>
    <row r="130" spans="1:3" x14ac:dyDescent="0.2">
      <c r="A130" s="11">
        <v>44016</v>
      </c>
      <c r="B130" s="84">
        <f t="shared" si="3"/>
        <v>53253395801802.086</v>
      </c>
      <c r="C130" s="98">
        <f t="shared" ref="C130" si="13">C129*EXP(0.1305)</f>
        <v>32743969478.093098</v>
      </c>
    </row>
    <row r="131" spans="1:3" x14ac:dyDescent="0.2">
      <c r="A131" s="11">
        <v>44017</v>
      </c>
      <c r="B131" s="84">
        <f t="shared" si="3"/>
        <v>63902697410033.547</v>
      </c>
      <c r="C131" s="98">
        <f t="shared" ref="C131" si="14">C130*EXP(0.1305)</f>
        <v>37308411367.276901</v>
      </c>
    </row>
    <row r="132" spans="1:3" x14ac:dyDescent="0.2">
      <c r="A132" s="11">
        <v>44018</v>
      </c>
      <c r="B132" s="84">
        <f t="shared" si="3"/>
        <v>76681583865119.844</v>
      </c>
      <c r="C132" s="98">
        <f t="shared" ref="C132" si="15">C131*EXP(0.1305)</f>
        <v>42509127052.576797</v>
      </c>
    </row>
    <row r="133" spans="1:3" x14ac:dyDescent="0.2">
      <c r="A133" s="11">
        <v>44019</v>
      </c>
      <c r="B133" s="84">
        <f t="shared" si="3"/>
        <v>92015917048599.609</v>
      </c>
      <c r="C133" s="98">
        <f t="shared" ref="C133" si="16">C132*EXP(0.1305)</f>
        <v>48434811790.379623</v>
      </c>
    </row>
    <row r="134" spans="1:3" x14ac:dyDescent="0.2">
      <c r="A134" s="11">
        <v>44020</v>
      </c>
      <c r="B134" s="84">
        <f t="shared" si="3"/>
        <v>110416720202177.73</v>
      </c>
      <c r="C134" s="98">
        <f t="shared" ref="C134" si="17">C133*EXP(0.1305)</f>
        <v>55186524773.090881</v>
      </c>
    </row>
    <row r="135" spans="1:3" x14ac:dyDescent="0.2">
      <c r="A135" s="11">
        <v>44021</v>
      </c>
      <c r="B135" s="84">
        <f t="shared" si="3"/>
        <v>132497207996815.3</v>
      </c>
      <c r="C135" s="98">
        <f t="shared" ref="C135" si="18">C134*EXP(0.1305)</f>
        <v>62879412636.344696</v>
      </c>
    </row>
    <row r="136" spans="1:3" x14ac:dyDescent="0.2">
      <c r="A136" s="11">
        <v>44022</v>
      </c>
      <c r="B136" s="84">
        <f t="shared" si="3"/>
        <v>158993222175105.78</v>
      </c>
      <c r="C136" s="98">
        <f t="shared" ref="C136" si="19">C135*EXP(0.1305)</f>
        <v>71644673219.568268</v>
      </c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K142"/>
  <sheetViews>
    <sheetView topLeftCell="A55" workbookViewId="0">
      <selection activeCell="BJ70" sqref="BJ70:BK70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5">
        <v>43913</v>
      </c>
      <c r="E39" s="95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5">
        <v>43914</v>
      </c>
      <c r="G40" s="94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5">
        <v>43915</v>
      </c>
      <c r="I41" s="94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5">
        <v>43916</v>
      </c>
      <c r="K42" s="94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5">
        <v>43917</v>
      </c>
      <c r="M43" s="94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5">
        <v>43918</v>
      </c>
      <c r="O44" s="94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5">
        <v>43919</v>
      </c>
      <c r="Q45" s="94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5">
        <v>43920</v>
      </c>
      <c r="S46" s="94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5">
        <v>43921</v>
      </c>
      <c r="U47" s="94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5">
        <v>43922</v>
      </c>
      <c r="W48" s="94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5">
        <v>43923</v>
      </c>
      <c r="Y49" s="94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5">
        <v>43924</v>
      </c>
      <c r="AA50" s="94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5">
        <v>43925</v>
      </c>
      <c r="AC51" s="94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5">
        <v>43926</v>
      </c>
      <c r="AE52" s="94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5">
        <v>43927</v>
      </c>
      <c r="AG53" s="94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5">
        <v>43928</v>
      </c>
      <c r="AI54" s="94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5">
        <v>43929</v>
      </c>
      <c r="AK55" s="94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5">
        <v>43930</v>
      </c>
      <c r="AM56" s="94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5">
        <v>43931</v>
      </c>
      <c r="AO57" s="94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5"/>
      <c r="AQ58" s="94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5">
        <v>43933</v>
      </c>
      <c r="AQ59" s="94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5">
        <v>43934</v>
      </c>
      <c r="AS60" s="94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5">
        <v>43935</v>
      </c>
      <c r="AU61" s="94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5">
        <v>43936</v>
      </c>
      <c r="AW62" s="94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5">
        <v>43937</v>
      </c>
      <c r="AY63" s="94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5">
        <v>43938</v>
      </c>
      <c r="BA64" s="94"/>
    </row>
    <row r="65" spans="1:63" x14ac:dyDescent="0.2">
      <c r="A65" s="11">
        <v>43939</v>
      </c>
      <c r="B65" s="47">
        <v>738792</v>
      </c>
      <c r="C65" s="52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5">
        <v>43939</v>
      </c>
      <c r="BC65" s="94"/>
    </row>
    <row r="66" spans="1:63" x14ac:dyDescent="0.2">
      <c r="A66" s="11">
        <v>43940</v>
      </c>
      <c r="B66" s="47">
        <v>764303</v>
      </c>
      <c r="C66" s="52">
        <v>40548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  <c r="BD66" s="95">
        <v>43940</v>
      </c>
      <c r="BE66" s="94"/>
    </row>
    <row r="67" spans="1:63" x14ac:dyDescent="0.2">
      <c r="A67" s="11">
        <v>43941</v>
      </c>
      <c r="B67" s="47">
        <v>792759</v>
      </c>
      <c r="C67" s="52">
        <v>42514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  <c r="BD67" s="14">
        <v>795495</v>
      </c>
      <c r="BE67" s="14">
        <v>43752</v>
      </c>
      <c r="BF67" s="95">
        <v>43941</v>
      </c>
      <c r="BG67" s="95"/>
    </row>
    <row r="68" spans="1:63" x14ac:dyDescent="0.2">
      <c r="A68" s="11">
        <v>43942</v>
      </c>
      <c r="B68" s="47">
        <v>818744</v>
      </c>
      <c r="C68" s="52">
        <v>45318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  <c r="BD68" s="24">
        <v>827960</v>
      </c>
      <c r="BE68" s="24">
        <v>45538</v>
      </c>
      <c r="BF68" s="14">
        <v>820997</v>
      </c>
      <c r="BG68" s="14">
        <v>45155</v>
      </c>
      <c r="BH68" s="95">
        <v>43942</v>
      </c>
      <c r="BI68" s="94"/>
    </row>
    <row r="69" spans="1:63" x14ac:dyDescent="0.2">
      <c r="A69" s="11">
        <v>43943</v>
      </c>
      <c r="B69" s="47">
        <v>848735</v>
      </c>
      <c r="C69" s="52">
        <v>47663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  <c r="BD69" s="24">
        <v>861749</v>
      </c>
      <c r="BE69" s="24">
        <v>47396</v>
      </c>
      <c r="BF69" s="24">
        <v>850241</v>
      </c>
      <c r="BG69" s="24">
        <v>46763</v>
      </c>
      <c r="BH69" s="14">
        <v>847907</v>
      </c>
      <c r="BI69" s="14">
        <v>46635</v>
      </c>
      <c r="BJ69" s="95">
        <v>43943</v>
      </c>
      <c r="BK69" s="94"/>
    </row>
    <row r="70" spans="1:63" x14ac:dyDescent="0.2">
      <c r="A70" s="11">
        <v>43944</v>
      </c>
      <c r="B70" s="49">
        <f t="shared" ref="B69:B132" si="0">B69*EXP( 0.035)</f>
        <v>878966.69354804826</v>
      </c>
      <c r="C70" s="48">
        <f t="shared" ref="C68:C130" si="1">B70* 0.055</f>
        <v>48343.168145142656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  <c r="BD70" s="24">
        <v>896918</v>
      </c>
      <c r="BE70" s="24">
        <v>49330</v>
      </c>
      <c r="BF70" s="24">
        <v>880526</v>
      </c>
      <c r="BG70" s="24">
        <v>48429</v>
      </c>
      <c r="BH70" s="24">
        <v>878110</v>
      </c>
      <c r="BI70" s="24">
        <v>48296</v>
      </c>
      <c r="BJ70" s="14">
        <v>878967</v>
      </c>
      <c r="BK70" s="14">
        <v>48343</v>
      </c>
    </row>
    <row r="71" spans="1:63" x14ac:dyDescent="0.2">
      <c r="A71" s="11">
        <v>43945</v>
      </c>
      <c r="B71" s="49">
        <f t="shared" si="0"/>
        <v>910275.23121679749</v>
      </c>
      <c r="C71" s="48">
        <f t="shared" si="1"/>
        <v>50065.137716923862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  <c r="BD71" s="24">
        <v>933522</v>
      </c>
      <c r="BE71" s="24">
        <v>51344</v>
      </c>
      <c r="BF71" s="24">
        <v>911890</v>
      </c>
      <c r="BG71" s="24">
        <v>50154</v>
      </c>
      <c r="BH71" s="24">
        <v>909388</v>
      </c>
      <c r="BI71" s="24">
        <v>50016</v>
      </c>
      <c r="BJ71" s="24">
        <v>910275</v>
      </c>
      <c r="BK71" s="24">
        <v>50065</v>
      </c>
    </row>
    <row r="72" spans="1:63" x14ac:dyDescent="0.2">
      <c r="A72" s="11">
        <v>43946</v>
      </c>
      <c r="B72" s="49">
        <f t="shared" si="0"/>
        <v>942698.96988024958</v>
      </c>
      <c r="C72" s="48">
        <f t="shared" si="1"/>
        <v>51848.443343413725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  <c r="BD72" s="24">
        <v>971620</v>
      </c>
      <c r="BE72" s="24">
        <v>53439</v>
      </c>
      <c r="BF72" s="24">
        <v>944371</v>
      </c>
      <c r="BG72" s="24">
        <v>51940</v>
      </c>
      <c r="BH72" s="24">
        <v>941780</v>
      </c>
      <c r="BI72" s="24">
        <v>51798</v>
      </c>
      <c r="BJ72" s="24">
        <v>942699</v>
      </c>
      <c r="BK72" s="24">
        <v>51848</v>
      </c>
    </row>
    <row r="73" spans="1:63" x14ac:dyDescent="0.2">
      <c r="A73" s="11">
        <v>43947</v>
      </c>
      <c r="B73" s="49">
        <f t="shared" si="0"/>
        <v>976277.63267308893</v>
      </c>
      <c r="C73" s="48">
        <f t="shared" si="1"/>
        <v>53695.269797019893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  <c r="BD73" s="24">
        <v>1011272</v>
      </c>
      <c r="BE73" s="24">
        <v>55620</v>
      </c>
      <c r="BF73" s="24">
        <v>978009</v>
      </c>
      <c r="BG73" s="24">
        <v>53791</v>
      </c>
      <c r="BH73" s="24">
        <v>975326</v>
      </c>
      <c r="BI73" s="24">
        <v>53643</v>
      </c>
      <c r="BJ73" s="24">
        <v>976278</v>
      </c>
      <c r="BK73" s="24">
        <v>53695</v>
      </c>
    </row>
    <row r="74" spans="1:63" x14ac:dyDescent="0.2">
      <c r="A74" s="11">
        <v>43948</v>
      </c>
      <c r="B74" s="49">
        <f t="shared" si="0"/>
        <v>1011052.3576564899</v>
      </c>
      <c r="C74" s="48">
        <f t="shared" si="1"/>
        <v>55607.879671106944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  <c r="BD74" s="24">
        <v>1052543</v>
      </c>
      <c r="BE74" s="24">
        <v>57890</v>
      </c>
      <c r="BF74" s="24">
        <v>1012846</v>
      </c>
      <c r="BG74" s="24">
        <v>55707</v>
      </c>
      <c r="BH74" s="24">
        <v>1010067</v>
      </c>
      <c r="BI74" s="24">
        <v>55554</v>
      </c>
      <c r="BJ74" s="24">
        <v>1011052</v>
      </c>
      <c r="BK74" s="24">
        <v>55608</v>
      </c>
    </row>
    <row r="75" spans="1:63" x14ac:dyDescent="0.2">
      <c r="A75" s="11">
        <v>43949</v>
      </c>
      <c r="B75" s="49">
        <f t="shared" si="0"/>
        <v>1047065.7482173867</v>
      </c>
      <c r="C75" s="48">
        <f t="shared" si="1"/>
        <v>57588.616151956267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  <c r="BD75" s="24">
        <v>1095498</v>
      </c>
      <c r="BE75" s="24">
        <v>60252</v>
      </c>
      <c r="BF75" s="24">
        <v>1048923</v>
      </c>
      <c r="BG75" s="24">
        <v>57691</v>
      </c>
      <c r="BH75" s="24">
        <v>1046045</v>
      </c>
      <c r="BI75" s="24">
        <v>57532</v>
      </c>
      <c r="BJ75" s="24">
        <v>1047066</v>
      </c>
      <c r="BK75" s="24">
        <v>57589</v>
      </c>
    </row>
    <row r="76" spans="1:63" x14ac:dyDescent="0.2">
      <c r="A76" s="11">
        <v>43950</v>
      </c>
      <c r="B76" s="49">
        <f t="shared" si="0"/>
        <v>1084361.9252629497</v>
      </c>
      <c r="C76" s="48">
        <f t="shared" si="1"/>
        <v>59639.905889462229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  <c r="BD76" s="24">
        <v>1140206</v>
      </c>
      <c r="BE76" s="24">
        <v>62711</v>
      </c>
      <c r="BF76" s="24">
        <v>1086285</v>
      </c>
      <c r="BG76" s="24">
        <v>59746</v>
      </c>
      <c r="BH76" s="24">
        <v>1083305</v>
      </c>
      <c r="BI76" s="24">
        <v>59582</v>
      </c>
      <c r="BJ76" s="24">
        <v>1084362</v>
      </c>
      <c r="BK76" s="24">
        <v>59640</v>
      </c>
    </row>
    <row r="77" spans="1:63" x14ac:dyDescent="0.2">
      <c r="A77" s="11">
        <v>43951</v>
      </c>
      <c r="B77" s="49">
        <f t="shared" si="0"/>
        <v>1122986.5812742149</v>
      </c>
      <c r="C77" s="48">
        <f t="shared" si="1"/>
        <v>61764.261970081818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  <c r="BD77" s="24">
        <v>1186739</v>
      </c>
      <c r="BE77" s="24">
        <v>65271</v>
      </c>
      <c r="BF77" s="24">
        <v>1124979</v>
      </c>
      <c r="BG77" s="24">
        <v>61874</v>
      </c>
      <c r="BH77" s="24">
        <v>1121892</v>
      </c>
      <c r="BI77" s="24">
        <v>61704</v>
      </c>
      <c r="BJ77" s="24">
        <v>1122987</v>
      </c>
      <c r="BK77" s="24">
        <v>61764</v>
      </c>
    </row>
    <row r="78" spans="1:63" x14ac:dyDescent="0.2">
      <c r="A78" s="11">
        <v>43952</v>
      </c>
      <c r="B78" s="49">
        <f t="shared" si="0"/>
        <v>1162987.036285087</v>
      </c>
      <c r="C78" s="48">
        <f t="shared" si="1"/>
        <v>63964.286995679788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  <c r="BD78" s="24">
        <v>1235171</v>
      </c>
      <c r="BE78" s="24">
        <v>67934</v>
      </c>
      <c r="BF78" s="24">
        <v>1165050</v>
      </c>
      <c r="BG78" s="24">
        <v>64078</v>
      </c>
      <c r="BH78" s="24">
        <v>1161853</v>
      </c>
      <c r="BI78" s="24">
        <v>63902</v>
      </c>
      <c r="BJ78" s="24">
        <v>1162987</v>
      </c>
      <c r="BK78" s="24">
        <v>63964</v>
      </c>
    </row>
    <row r="79" spans="1:63" x14ac:dyDescent="0.2">
      <c r="A79" s="11">
        <v>43953</v>
      </c>
      <c r="B79" s="49">
        <f t="shared" si="0"/>
        <v>1204412.2958552986</v>
      </c>
      <c r="C79" s="48">
        <f t="shared" si="1"/>
        <v>66242.676272041426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  <c r="BD79" s="24">
        <v>1285579</v>
      </c>
      <c r="BE79" s="24">
        <v>70707</v>
      </c>
      <c r="BF79" s="24">
        <v>1206549</v>
      </c>
      <c r="BG79" s="24">
        <v>66360</v>
      </c>
      <c r="BH79" s="24">
        <v>1203238</v>
      </c>
      <c r="BI79" s="24">
        <v>66178</v>
      </c>
      <c r="BJ79" s="24">
        <v>1204412</v>
      </c>
      <c r="BK79" s="24">
        <v>66243</v>
      </c>
    </row>
    <row r="80" spans="1:63" x14ac:dyDescent="0.2">
      <c r="A80" s="11">
        <v>43954</v>
      </c>
      <c r="B80" s="49">
        <f t="shared" si="0"/>
        <v>1247313.1111083501</v>
      </c>
      <c r="C80" s="48">
        <f t="shared" si="1"/>
        <v>68602.221110959261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  <c r="BD80" s="24">
        <v>1338044</v>
      </c>
      <c r="BE80" s="24">
        <v>73592</v>
      </c>
      <c r="BF80" s="24">
        <v>1249526</v>
      </c>
      <c r="BG80" s="24">
        <v>68724</v>
      </c>
      <c r="BH80" s="24">
        <v>1246097</v>
      </c>
      <c r="BI80" s="24">
        <v>68535</v>
      </c>
      <c r="BJ80" s="24">
        <v>1247313</v>
      </c>
      <c r="BK80" s="24">
        <v>68602</v>
      </c>
    </row>
    <row r="81" spans="1:63" x14ac:dyDescent="0.2">
      <c r="A81" s="11">
        <v>43955</v>
      </c>
      <c r="B81" s="49">
        <f t="shared" si="0"/>
        <v>1291742.0409079818</v>
      </c>
      <c r="C81" s="48">
        <f t="shared" si="1"/>
        <v>71045.812249939001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  <c r="BD81" s="24">
        <v>1392651</v>
      </c>
      <c r="BE81" s="24">
        <v>76596</v>
      </c>
      <c r="BF81" s="24">
        <v>1294033</v>
      </c>
      <c r="BG81" s="24">
        <v>71172</v>
      </c>
      <c r="BH81" s="24">
        <v>1290483</v>
      </c>
      <c r="BI81" s="24">
        <v>70977</v>
      </c>
      <c r="BJ81" s="24">
        <v>1291742</v>
      </c>
      <c r="BK81" s="24">
        <v>71046</v>
      </c>
    </row>
    <row r="82" spans="1:63" x14ac:dyDescent="0.2">
      <c r="A82" s="11">
        <v>43956</v>
      </c>
      <c r="B82" s="49">
        <f t="shared" si="0"/>
        <v>1337753.5162493552</v>
      </c>
      <c r="C82" s="48">
        <f t="shared" si="1"/>
        <v>73576.443393714537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  <c r="BD82" s="24">
        <v>1449486</v>
      </c>
      <c r="BE82" s="24">
        <v>79722</v>
      </c>
      <c r="BF82" s="24">
        <v>1340126</v>
      </c>
      <c r="BG82" s="24">
        <v>73707</v>
      </c>
      <c r="BH82" s="24">
        <v>1336449</v>
      </c>
      <c r="BI82" s="24">
        <v>73505</v>
      </c>
      <c r="BJ82" s="24">
        <v>1337754</v>
      </c>
      <c r="BK82" s="24">
        <v>73576</v>
      </c>
    </row>
    <row r="83" spans="1:63" x14ac:dyDescent="0.2">
      <c r="A83" s="11">
        <v>43957</v>
      </c>
      <c r="B83" s="49">
        <f t="shared" si="0"/>
        <v>1385403.9069438293</v>
      </c>
      <c r="C83" s="48">
        <f t="shared" si="1"/>
        <v>76197.214881910608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  <c r="BD83" s="24">
        <v>1508641</v>
      </c>
      <c r="BE83" s="24">
        <v>82975</v>
      </c>
      <c r="BF83" s="24">
        <v>1387861</v>
      </c>
      <c r="BG83" s="24">
        <v>76332</v>
      </c>
      <c r="BH83" s="24">
        <v>1384053</v>
      </c>
      <c r="BI83" s="24">
        <v>76123</v>
      </c>
      <c r="BJ83" s="24">
        <v>1385404</v>
      </c>
      <c r="BK83" s="24">
        <v>76197</v>
      </c>
    </row>
    <row r="84" spans="1:63" x14ac:dyDescent="0.2">
      <c r="A84" s="11">
        <v>43958</v>
      </c>
      <c r="B84" s="49">
        <f t="shared" si="0"/>
        <v>1434751.5906790288</v>
      </c>
      <c r="C84" s="48">
        <f t="shared" si="1"/>
        <v>78911.33748734658</v>
      </c>
      <c r="BF84" s="24">
        <v>1437297</v>
      </c>
      <c r="BG84" s="24">
        <v>79051</v>
      </c>
      <c r="BH84" s="24">
        <v>1433353</v>
      </c>
      <c r="BI84" s="24">
        <v>78834</v>
      </c>
      <c r="BJ84" s="24">
        <v>1434752</v>
      </c>
      <c r="BK84" s="24">
        <v>78911</v>
      </c>
    </row>
    <row r="85" spans="1:63" x14ac:dyDescent="0.2">
      <c r="A85" s="11">
        <v>43959</v>
      </c>
      <c r="B85" s="49">
        <f t="shared" si="0"/>
        <v>1485857.024538812</v>
      </c>
      <c r="C85" s="48">
        <f t="shared" si="1"/>
        <v>81722.13634963466</v>
      </c>
      <c r="BF85" s="24">
        <v>1488493</v>
      </c>
      <c r="BG85" s="24">
        <v>81867</v>
      </c>
      <c r="BH85" s="24">
        <v>1484408</v>
      </c>
      <c r="BI85" s="24">
        <v>81642</v>
      </c>
      <c r="BJ85" s="24">
        <v>1485857</v>
      </c>
      <c r="BK85" s="24">
        <v>81722</v>
      </c>
    </row>
    <row r="86" spans="1:63" x14ac:dyDescent="0.2">
      <c r="A86" s="11">
        <v>43960</v>
      </c>
      <c r="B86" s="49">
        <f t="shared" si="0"/>
        <v>1538782.8190707592</v>
      </c>
      <c r="C86" s="48">
        <f t="shared" si="1"/>
        <v>84633.055048891765</v>
      </c>
      <c r="BF86" s="24">
        <v>1541512</v>
      </c>
      <c r="BG86" s="24">
        <v>84783</v>
      </c>
      <c r="BH86" s="24">
        <v>1537282</v>
      </c>
      <c r="BI86" s="24">
        <v>84551</v>
      </c>
      <c r="BJ86" s="24">
        <v>1538783</v>
      </c>
      <c r="BK86" s="24">
        <v>84633</v>
      </c>
    </row>
    <row r="87" spans="1:63" x14ac:dyDescent="0.2">
      <c r="A87" s="11">
        <v>43961</v>
      </c>
      <c r="B87" s="49">
        <f t="shared" si="0"/>
        <v>1593593.814991923</v>
      </c>
      <c r="C87" s="48">
        <f t="shared" si="1"/>
        <v>87647.659824555769</v>
      </c>
      <c r="BF87" s="24">
        <v>1596421</v>
      </c>
      <c r="BG87" s="24">
        <v>87803</v>
      </c>
      <c r="BH87" s="24">
        <v>1592040</v>
      </c>
      <c r="BI87" s="24">
        <v>87562</v>
      </c>
      <c r="BJ87" s="24">
        <v>1593594</v>
      </c>
      <c r="BK87" s="24">
        <v>87648</v>
      </c>
    </row>
    <row r="88" spans="1:63" x14ac:dyDescent="0.2">
      <c r="A88" s="11">
        <v>43962</v>
      </c>
      <c r="B88" s="49">
        <f t="shared" si="0"/>
        <v>1650357.1626268162</v>
      </c>
      <c r="C88" s="48">
        <f t="shared" si="1"/>
        <v>90769.643944474898</v>
      </c>
      <c r="BF88" s="24">
        <v>1653285</v>
      </c>
      <c r="BG88" s="24">
        <v>90931</v>
      </c>
      <c r="BH88" s="24">
        <v>1648748</v>
      </c>
      <c r="BI88" s="24">
        <v>90681</v>
      </c>
      <c r="BJ88" s="24">
        <v>1650357</v>
      </c>
      <c r="BK88" s="24">
        <v>90770</v>
      </c>
    </row>
    <row r="89" spans="1:63" x14ac:dyDescent="0.2">
      <c r="A89" s="11">
        <v>43963</v>
      </c>
      <c r="B89" s="49">
        <f t="shared" si="0"/>
        <v>1709142.404174956</v>
      </c>
      <c r="C89" s="48">
        <f t="shared" si="1"/>
        <v>94002.832229622582</v>
      </c>
      <c r="BF89" s="24">
        <v>1712174</v>
      </c>
      <c r="BG89" s="24">
        <v>94170</v>
      </c>
      <c r="BH89" s="24">
        <v>1707476</v>
      </c>
      <c r="BI89" s="24">
        <v>93911</v>
      </c>
      <c r="BJ89" s="24">
        <v>1709142</v>
      </c>
      <c r="BK89" s="24">
        <v>94003</v>
      </c>
    </row>
    <row r="90" spans="1:63" x14ac:dyDescent="0.2">
      <c r="A90" s="11">
        <v>43964</v>
      </c>
      <c r="B90" s="49">
        <f t="shared" si="0"/>
        <v>1770021.5589087559</v>
      </c>
      <c r="C90" s="48">
        <f t="shared" si="1"/>
        <v>97351.185739981578</v>
      </c>
      <c r="BF90" s="24">
        <v>1773161</v>
      </c>
      <c r="BG90" s="24">
        <v>97524</v>
      </c>
      <c r="BH90" s="24">
        <v>1768296</v>
      </c>
      <c r="BI90" s="24">
        <v>97256</v>
      </c>
      <c r="BJ90" s="24">
        <v>1770022</v>
      </c>
      <c r="BK90" s="24">
        <v>97351</v>
      </c>
    </row>
    <row r="91" spans="1:63" x14ac:dyDescent="0.2">
      <c r="A91" s="11">
        <v>43965</v>
      </c>
      <c r="B91" s="49">
        <f t="shared" si="0"/>
        <v>1833069.2114061411</v>
      </c>
      <c r="C91" s="48">
        <f t="shared" si="1"/>
        <v>100818.80662733776</v>
      </c>
      <c r="BF91" s="24">
        <v>1836321</v>
      </c>
      <c r="BG91" s="24">
        <v>100998</v>
      </c>
      <c r="BH91" s="24">
        <v>1831282</v>
      </c>
      <c r="BI91" s="24">
        <v>100721</v>
      </c>
      <c r="BJ91" s="24">
        <v>1833069</v>
      </c>
      <c r="BK91" s="24">
        <v>100819</v>
      </c>
    </row>
    <row r="92" spans="1:63" x14ac:dyDescent="0.2">
      <c r="A92" s="11">
        <v>43966</v>
      </c>
      <c r="B92" s="49">
        <f t="shared" si="0"/>
        <v>1898362.6029259828</v>
      </c>
      <c r="C92" s="48">
        <f t="shared" si="1"/>
        <v>104409.94316092905</v>
      </c>
      <c r="BF92" s="24">
        <v>1901730</v>
      </c>
      <c r="BG92" s="24">
        <v>104595</v>
      </c>
      <c r="BH92" s="24">
        <v>1896512</v>
      </c>
      <c r="BI92" s="24">
        <v>104308</v>
      </c>
      <c r="BJ92" s="24">
        <v>1898363</v>
      </c>
      <c r="BK92" s="24">
        <v>104410</v>
      </c>
    </row>
    <row r="93" spans="1:63" x14ac:dyDescent="0.2">
      <c r="A93" s="11">
        <v>43967</v>
      </c>
      <c r="B93" s="49">
        <f t="shared" si="0"/>
        <v>1965981.7260383011</v>
      </c>
      <c r="C93" s="48">
        <f t="shared" si="1"/>
        <v>108128.99493210657</v>
      </c>
      <c r="BF93" s="24">
        <v>1969469</v>
      </c>
      <c r="BG93" s="24">
        <v>108321</v>
      </c>
      <c r="BH93" s="24">
        <v>1964065</v>
      </c>
      <c r="BI93" s="24">
        <v>108024</v>
      </c>
      <c r="BJ93" s="24">
        <v>1965982</v>
      </c>
      <c r="BK93" s="24">
        <v>108129</v>
      </c>
    </row>
    <row r="94" spans="1:63" x14ac:dyDescent="0.2">
      <c r="A94" s="11">
        <v>43968</v>
      </c>
      <c r="B94" s="49">
        <f t="shared" si="0"/>
        <v>2036009.4226251661</v>
      </c>
      <c r="C94" s="48">
        <f t="shared" si="1"/>
        <v>111980.51824438413</v>
      </c>
      <c r="BF94" s="24">
        <v>2039621</v>
      </c>
      <c r="BG94" s="24">
        <v>112179</v>
      </c>
      <c r="BH94" s="24">
        <v>2034024</v>
      </c>
      <c r="BI94" s="24">
        <v>111871</v>
      </c>
      <c r="BJ94" s="24">
        <v>2036009</v>
      </c>
      <c r="BK94" s="24">
        <v>111981</v>
      </c>
    </row>
    <row r="95" spans="1:63" x14ac:dyDescent="0.2">
      <c r="A95" s="11">
        <v>43969</v>
      </c>
      <c r="B95" s="49">
        <f t="shared" si="0"/>
        <v>2108531.4853723636</v>
      </c>
      <c r="C95" s="48">
        <f t="shared" si="1"/>
        <v>115969.23169548</v>
      </c>
      <c r="BF95" s="24">
        <v>2112272</v>
      </c>
      <c r="BG95" s="24">
        <v>116175</v>
      </c>
      <c r="BH95" s="24">
        <v>2106476</v>
      </c>
      <c r="BI95" s="24">
        <v>115856</v>
      </c>
      <c r="BJ95" s="24">
        <v>2108531</v>
      </c>
      <c r="BK95" s="24">
        <v>115969</v>
      </c>
    </row>
    <row r="96" spans="1:63" x14ac:dyDescent="0.2">
      <c r="A96" s="11">
        <v>43970</v>
      </c>
      <c r="B96" s="49">
        <f t="shared" si="0"/>
        <v>2183636.7628761642</v>
      </c>
      <c r="C96" s="48">
        <f t="shared" si="1"/>
        <v>120100.02195818903</v>
      </c>
      <c r="BF96" s="24">
        <v>2187510</v>
      </c>
      <c r="BG96" s="24">
        <v>120313</v>
      </c>
      <c r="BH96" s="24">
        <v>2181508</v>
      </c>
      <c r="BI96" s="24">
        <v>119983</v>
      </c>
      <c r="BJ96" s="24">
        <v>2183637</v>
      </c>
      <c r="BK96" s="24">
        <v>120100</v>
      </c>
    </row>
    <row r="97" spans="1:63" x14ac:dyDescent="0.2">
      <c r="A97" s="11">
        <v>43971</v>
      </c>
      <c r="B97" s="49">
        <f t="shared" si="0"/>
        <v>2261417.2684939653</v>
      </c>
      <c r="C97" s="48">
        <f t="shared" si="1"/>
        <v>124377.94976716809</v>
      </c>
      <c r="BF97" s="24">
        <v>2265429</v>
      </c>
      <c r="BG97" s="24">
        <v>124599</v>
      </c>
      <c r="BH97" s="24">
        <v>2259212</v>
      </c>
      <c r="BI97" s="24">
        <v>124257</v>
      </c>
      <c r="BJ97" s="24">
        <v>2261417</v>
      </c>
      <c r="BK97" s="24">
        <v>124378</v>
      </c>
    </row>
    <row r="98" spans="1:63" x14ac:dyDescent="0.2">
      <c r="A98" s="11">
        <v>43972</v>
      </c>
      <c r="B98" s="49">
        <f t="shared" si="0"/>
        <v>2341968.2930721599</v>
      </c>
      <c r="C98" s="48">
        <f t="shared" si="1"/>
        <v>128808.2561189688</v>
      </c>
      <c r="BF98" s="24">
        <v>2346123</v>
      </c>
      <c r="BG98" s="24">
        <v>129037</v>
      </c>
      <c r="BH98" s="24">
        <v>2339685</v>
      </c>
      <c r="BI98" s="24">
        <v>128683</v>
      </c>
      <c r="BJ98" s="24">
        <v>2341968</v>
      </c>
      <c r="BK98" s="24">
        <v>128808</v>
      </c>
    </row>
    <row r="99" spans="1:63" x14ac:dyDescent="0.2">
      <c r="A99" s="11">
        <v>43973</v>
      </c>
      <c r="B99" s="49">
        <f t="shared" si="0"/>
        <v>2425388.5216893409</v>
      </c>
      <c r="C99" s="48">
        <f t="shared" si="1"/>
        <v>133396.36869291376</v>
      </c>
      <c r="BF99" s="24">
        <v>2429691</v>
      </c>
      <c r="BG99" s="24">
        <v>133633</v>
      </c>
      <c r="BH99" s="24">
        <v>2423024</v>
      </c>
      <c r="BI99" s="24">
        <v>133266</v>
      </c>
      <c r="BJ99" s="24">
        <v>2425389</v>
      </c>
      <c r="BK99" s="24">
        <v>133396</v>
      </c>
    </row>
    <row r="100" spans="1:63" x14ac:dyDescent="0.2">
      <c r="A100" s="11">
        <v>43974</v>
      </c>
      <c r="B100" s="49">
        <f t="shared" si="0"/>
        <v>2511780.1545578642</v>
      </c>
      <c r="C100" s="48">
        <f t="shared" si="1"/>
        <v>138147.90850068253</v>
      </c>
      <c r="BF100" s="24">
        <v>2516236</v>
      </c>
      <c r="BG100" s="24">
        <v>138393</v>
      </c>
      <c r="BH100" s="24">
        <v>2509331</v>
      </c>
      <c r="BI100" s="24">
        <v>138013</v>
      </c>
      <c r="BJ100" s="24">
        <v>2511780</v>
      </c>
      <c r="BK100" s="24">
        <v>138148</v>
      </c>
    </row>
    <row r="101" spans="1:63" x14ac:dyDescent="0.2">
      <c r="A101" s="11">
        <v>43975</v>
      </c>
      <c r="B101" s="49">
        <f t="shared" si="0"/>
        <v>2601249.0322318883</v>
      </c>
      <c r="C101" s="48">
        <f t="shared" si="1"/>
        <v>143068.69677275384</v>
      </c>
      <c r="BF101" s="24">
        <v>2605863</v>
      </c>
      <c r="BG101" s="24">
        <v>143322</v>
      </c>
      <c r="BH101" s="24">
        <v>2598713</v>
      </c>
      <c r="BI101" s="24">
        <v>142929</v>
      </c>
      <c r="BJ101" s="24">
        <v>2601249</v>
      </c>
      <c r="BK101" s="24">
        <v>143069</v>
      </c>
    </row>
    <row r="102" spans="1:63" x14ac:dyDescent="0.2">
      <c r="A102" s="11">
        <v>43976</v>
      </c>
      <c r="B102" s="49">
        <f t="shared" si="0"/>
        <v>2693904.7652752902</v>
      </c>
      <c r="C102" s="48">
        <f t="shared" si="1"/>
        <v>148164.76209014095</v>
      </c>
      <c r="BF102" s="24">
        <v>2698683</v>
      </c>
      <c r="BG102" s="24">
        <v>148428</v>
      </c>
      <c r="BH102" s="24">
        <v>2691278</v>
      </c>
      <c r="BI102" s="24">
        <v>148020</v>
      </c>
      <c r="BJ102" s="24">
        <v>2693905</v>
      </c>
      <c r="BK102" s="24">
        <v>148165</v>
      </c>
    </row>
    <row r="103" spans="1:63" x14ac:dyDescent="0.2">
      <c r="A103" s="11">
        <v>43977</v>
      </c>
      <c r="B103" s="49">
        <f t="shared" si="0"/>
        <v>2789860.8685483136</v>
      </c>
      <c r="C103" s="48">
        <f t="shared" si="1"/>
        <v>153442.34777015724</v>
      </c>
      <c r="BF103" s="24">
        <v>2794810</v>
      </c>
      <c r="BG103" s="24">
        <v>153715</v>
      </c>
      <c r="BH103" s="24">
        <v>2787141</v>
      </c>
      <c r="BI103" s="24">
        <v>153293</v>
      </c>
      <c r="BJ103" s="24">
        <v>2789861</v>
      </c>
      <c r="BK103" s="24">
        <v>153442</v>
      </c>
    </row>
    <row r="104" spans="1:63" x14ac:dyDescent="0.2">
      <c r="A104" s="11">
        <v>43978</v>
      </c>
      <c r="B104" s="49">
        <f t="shared" si="0"/>
        <v>2889234.9002774688</v>
      </c>
      <c r="C104" s="48">
        <f t="shared" si="1"/>
        <v>158907.91951526079</v>
      </c>
      <c r="BF104" s="24">
        <v>2894360</v>
      </c>
      <c r="BG104" s="24">
        <v>159190</v>
      </c>
      <c r="BH104" s="24">
        <v>2886418</v>
      </c>
      <c r="BI104" s="24">
        <v>158753</v>
      </c>
      <c r="BJ104" s="24">
        <v>2889235</v>
      </c>
      <c r="BK104" s="24">
        <v>158908</v>
      </c>
    </row>
    <row r="105" spans="1:63" x14ac:dyDescent="0.2">
      <c r="A105" s="11">
        <v>43979</v>
      </c>
      <c r="B105" s="49">
        <f t="shared" si="0"/>
        <v>2992148.606079061</v>
      </c>
      <c r="C105" s="48">
        <f t="shared" si="1"/>
        <v>164568.17333434836</v>
      </c>
      <c r="BF105" s="24">
        <v>2997456</v>
      </c>
      <c r="BG105" s="24">
        <v>164860</v>
      </c>
      <c r="BH105" s="24">
        <v>2989231</v>
      </c>
      <c r="BI105" s="24">
        <v>164408</v>
      </c>
      <c r="BJ105" s="24">
        <v>2992149</v>
      </c>
      <c r="BK105" s="24">
        <v>164568</v>
      </c>
    </row>
    <row r="106" spans="1:63" x14ac:dyDescent="0.2">
      <c r="A106" s="11">
        <v>43980</v>
      </c>
      <c r="B106" s="49">
        <f t="shared" si="0"/>
        <v>3098728.0681127957</v>
      </c>
      <c r="C106" s="48">
        <f t="shared" si="1"/>
        <v>170430.04374620377</v>
      </c>
      <c r="BF106" s="24">
        <v>3104225</v>
      </c>
      <c r="BG106" s="24">
        <v>170732</v>
      </c>
      <c r="BH106" s="24">
        <v>3095707</v>
      </c>
      <c r="BI106" s="24">
        <v>170264</v>
      </c>
      <c r="BJ106" s="24">
        <v>3098728</v>
      </c>
      <c r="BK106" s="24">
        <v>170430</v>
      </c>
    </row>
    <row r="107" spans="1:63" x14ac:dyDescent="0.2">
      <c r="A107" s="11">
        <v>43981</v>
      </c>
      <c r="B107" s="49">
        <f t="shared" si="0"/>
        <v>3209103.8595481929</v>
      </c>
      <c r="C107" s="48">
        <f t="shared" si="1"/>
        <v>176500.71227515061</v>
      </c>
      <c r="BF107" s="24">
        <v>3214796</v>
      </c>
      <c r="BG107" s="24">
        <v>176814</v>
      </c>
      <c r="BH107" s="24">
        <v>3205975</v>
      </c>
      <c r="BI107" s="24">
        <v>176329</v>
      </c>
      <c r="BJ107" s="24">
        <v>3209104</v>
      </c>
      <c r="BK107" s="24">
        <v>176501</v>
      </c>
    </row>
    <row r="108" spans="1:63" x14ac:dyDescent="0.2">
      <c r="A108" s="11">
        <v>43982</v>
      </c>
      <c r="B108" s="49">
        <f t="shared" si="0"/>
        <v>3323411.2045330466</v>
      </c>
      <c r="C108" s="48">
        <f t="shared" si="1"/>
        <v>182787.61624931757</v>
      </c>
      <c r="BF108" s="24">
        <v>3329306</v>
      </c>
      <c r="BG108" s="24">
        <v>183112</v>
      </c>
      <c r="BH108" s="24">
        <v>3320171</v>
      </c>
      <c r="BI108" s="24">
        <v>182609</v>
      </c>
      <c r="BJ108" s="24">
        <v>3323411</v>
      </c>
      <c r="BK108" s="24">
        <v>182788</v>
      </c>
    </row>
    <row r="109" spans="1:63" x14ac:dyDescent="0.2">
      <c r="A109" s="11">
        <v>43983</v>
      </c>
      <c r="B109" s="49">
        <f t="shared" si="0"/>
        <v>3441790.1438599192</v>
      </c>
      <c r="C109" s="48">
        <f t="shared" si="1"/>
        <v>189298.45791229556</v>
      </c>
      <c r="BF109" s="24">
        <v>3447895</v>
      </c>
      <c r="BG109" s="24">
        <v>189634</v>
      </c>
      <c r="BH109" s="24">
        <v>3438434</v>
      </c>
      <c r="BI109" s="24">
        <v>189114</v>
      </c>
      <c r="BJ109" s="24">
        <v>3441790</v>
      </c>
      <c r="BK109" s="24">
        <v>189298</v>
      </c>
    </row>
    <row r="110" spans="1:63" x14ac:dyDescent="0.2">
      <c r="A110" s="11">
        <v>43984</v>
      </c>
      <c r="B110" s="49">
        <f t="shared" si="0"/>
        <v>3564385.7065336229</v>
      </c>
      <c r="C110" s="48">
        <f t="shared" si="1"/>
        <v>196041.21385934926</v>
      </c>
      <c r="BF110" s="24">
        <v>3570708</v>
      </c>
      <c r="BG110" s="24">
        <v>196389</v>
      </c>
      <c r="BH110" s="24">
        <v>3560910</v>
      </c>
      <c r="BI110" s="24">
        <v>195850</v>
      </c>
      <c r="BJ110" s="24">
        <v>3564386</v>
      </c>
      <c r="BK110" s="24">
        <v>196041</v>
      </c>
    </row>
    <row r="111" spans="1:63" x14ac:dyDescent="0.2">
      <c r="A111" s="11">
        <v>43985</v>
      </c>
      <c r="B111" s="49">
        <f t="shared" si="0"/>
        <v>3691348.0874498901</v>
      </c>
      <c r="C111" s="48">
        <f t="shared" si="1"/>
        <v>203024.14480974394</v>
      </c>
      <c r="BF111" s="24">
        <v>3697896</v>
      </c>
      <c r="BG111" s="24">
        <v>203384</v>
      </c>
      <c r="BH111" s="24">
        <v>3687749</v>
      </c>
      <c r="BI111" s="24">
        <v>202826</v>
      </c>
      <c r="BJ111" s="24">
        <v>3691348</v>
      </c>
      <c r="BK111" s="24">
        <v>203024</v>
      </c>
    </row>
    <row r="112" spans="1:63" x14ac:dyDescent="0.2">
      <c r="A112" s="11">
        <v>43986</v>
      </c>
      <c r="B112" s="49">
        <f t="shared" si="0"/>
        <v>3822832.8314029016</v>
      </c>
      <c r="C112" s="48">
        <f t="shared" si="1"/>
        <v>210255.80572715958</v>
      </c>
      <c r="BF112" s="24">
        <v>3829614</v>
      </c>
      <c r="BG112" s="24">
        <v>210629</v>
      </c>
      <c r="BH112" s="24">
        <v>3819105</v>
      </c>
      <c r="BI112" s="24">
        <v>210051</v>
      </c>
      <c r="BJ112" s="24">
        <v>3822833</v>
      </c>
      <c r="BK112" s="24">
        <v>210256</v>
      </c>
    </row>
    <row r="113" spans="1:63" x14ac:dyDescent="0.2">
      <c r="A113" s="11">
        <v>43987</v>
      </c>
      <c r="B113" s="49">
        <f t="shared" si="0"/>
        <v>3959001.0236471123</v>
      </c>
      <c r="C113" s="48">
        <f t="shared" si="1"/>
        <v>217745.05630059118</v>
      </c>
      <c r="BF113" s="24">
        <v>3966024</v>
      </c>
      <c r="BG113" s="24">
        <v>218131</v>
      </c>
      <c r="BH113" s="24">
        <v>3955141</v>
      </c>
      <c r="BI113" s="24">
        <v>217533</v>
      </c>
      <c r="BJ113" s="24">
        <v>3959001</v>
      </c>
      <c r="BK113" s="24">
        <v>217745</v>
      </c>
    </row>
    <row r="114" spans="1:63" x14ac:dyDescent="0.2">
      <c r="A114" s="11">
        <v>43988</v>
      </c>
      <c r="B114" s="49">
        <f t="shared" si="0"/>
        <v>4100019.4872468328</v>
      </c>
      <c r="C114" s="48">
        <f t="shared" si="1"/>
        <v>225501.07179857581</v>
      </c>
      <c r="BF114" s="24">
        <v>4107292</v>
      </c>
      <c r="BG114" s="24">
        <v>225901</v>
      </c>
      <c r="BH114" s="24">
        <v>4096022</v>
      </c>
      <c r="BI114" s="24">
        <v>225281</v>
      </c>
      <c r="BJ114" s="24">
        <v>4100019</v>
      </c>
      <c r="BK114" s="24">
        <v>225501</v>
      </c>
    </row>
    <row r="115" spans="1:63" x14ac:dyDescent="0.2">
      <c r="A115" s="11">
        <v>43989</v>
      </c>
      <c r="B115" s="49">
        <f t="shared" si="0"/>
        <v>4246060.9874553457</v>
      </c>
      <c r="C115" s="48">
        <f t="shared" si="1"/>
        <v>233533.354310044</v>
      </c>
      <c r="BF115" s="24">
        <v>4253593</v>
      </c>
      <c r="BG115" s="24">
        <v>233948</v>
      </c>
      <c r="BH115" s="24">
        <v>4241921</v>
      </c>
      <c r="BI115" s="24">
        <v>233306</v>
      </c>
      <c r="BJ115" s="24">
        <v>4246061</v>
      </c>
      <c r="BK115" s="24">
        <v>233533</v>
      </c>
    </row>
    <row r="116" spans="1:63" x14ac:dyDescent="0.2">
      <c r="A116" s="11">
        <v>43990</v>
      </c>
      <c r="B116" s="49">
        <f t="shared" si="0"/>
        <v>4397304.4433739455</v>
      </c>
      <c r="C116" s="48">
        <f t="shared" si="1"/>
        <v>241851.744385567</v>
      </c>
      <c r="BF116" s="24">
        <v>4405105</v>
      </c>
      <c r="BG116" s="24">
        <v>242281</v>
      </c>
      <c r="BH116" s="24">
        <v>4393017</v>
      </c>
      <c r="BI116" s="24">
        <v>241616</v>
      </c>
      <c r="BJ116" s="24">
        <v>4397304</v>
      </c>
      <c r="BK116" s="24">
        <v>241852</v>
      </c>
    </row>
    <row r="117" spans="1:63" x14ac:dyDescent="0.2">
      <c r="A117" s="11">
        <v>43991</v>
      </c>
      <c r="B117" s="49">
        <f t="shared" si="0"/>
        <v>4553935.1471502148</v>
      </c>
      <c r="C117" s="48">
        <f t="shared" si="1"/>
        <v>250466.43309326182</v>
      </c>
      <c r="BF117" s="24">
        <v>4562013</v>
      </c>
      <c r="BG117" s="24">
        <v>250911</v>
      </c>
      <c r="BH117" s="24">
        <v>4549495</v>
      </c>
      <c r="BI117" s="24">
        <v>250222</v>
      </c>
      <c r="BJ117" s="24">
        <v>4553935</v>
      </c>
      <c r="BK117" s="24">
        <v>250466</v>
      </c>
    </row>
    <row r="118" spans="1:63" x14ac:dyDescent="0.2">
      <c r="A118" s="11">
        <v>43992</v>
      </c>
      <c r="B118" s="49">
        <f t="shared" si="0"/>
        <v>4716144.9909840748</v>
      </c>
      <c r="C118" s="48">
        <f t="shared" si="1"/>
        <v>259387.97450412411</v>
      </c>
      <c r="BF118" s="24">
        <v>4724511</v>
      </c>
      <c r="BG118" s="24">
        <v>259848</v>
      </c>
      <c r="BH118" s="24">
        <v>4711546</v>
      </c>
      <c r="BI118" s="24">
        <v>259135</v>
      </c>
      <c r="BJ118" s="24">
        <v>4716145</v>
      </c>
      <c r="BK118" s="24">
        <v>259388</v>
      </c>
    </row>
    <row r="119" spans="1:63" x14ac:dyDescent="0.2">
      <c r="A119" s="11">
        <v>43993</v>
      </c>
      <c r="B119" s="49">
        <f t="shared" si="0"/>
        <v>4884132.7022197293</v>
      </c>
      <c r="C119" s="48">
        <f t="shared" si="1"/>
        <v>268627.29862208513</v>
      </c>
      <c r="BF119" s="24">
        <v>4892796</v>
      </c>
      <c r="BG119" s="24">
        <v>269104</v>
      </c>
      <c r="BH119" s="24">
        <v>4879370</v>
      </c>
      <c r="BI119" s="24">
        <v>268365</v>
      </c>
      <c r="BJ119" s="24">
        <v>4884133</v>
      </c>
      <c r="BK119" s="24">
        <v>268627</v>
      </c>
    </row>
    <row r="120" spans="1:63" x14ac:dyDescent="0.2">
      <c r="A120" s="11">
        <v>43994</v>
      </c>
      <c r="B120" s="49">
        <f t="shared" si="0"/>
        <v>5058104.0868115136</v>
      </c>
      <c r="C120" s="48">
        <f t="shared" si="1"/>
        <v>278195.72477463324</v>
      </c>
      <c r="BF120" s="24">
        <v>5067076</v>
      </c>
      <c r="BG120" s="24">
        <v>278689</v>
      </c>
      <c r="BH120" s="24">
        <v>5053172</v>
      </c>
      <c r="BI120" s="24">
        <v>277924</v>
      </c>
      <c r="BJ120" s="24">
        <v>5058104</v>
      </c>
      <c r="BK120" s="24">
        <v>278196</v>
      </c>
    </row>
    <row r="121" spans="1:63" x14ac:dyDescent="0.2">
      <c r="A121" s="11">
        <v>43995</v>
      </c>
      <c r="B121" s="49">
        <f t="shared" si="0"/>
        <v>5238272.2814619243</v>
      </c>
      <c r="C121" s="48">
        <f t="shared" si="1"/>
        <v>288104.97548040585</v>
      </c>
      <c r="BF121" s="24">
        <v>5247564</v>
      </c>
      <c r="BG121" s="24">
        <v>288616</v>
      </c>
      <c r="BH121" s="24">
        <v>5233165</v>
      </c>
      <c r="BI121" s="24">
        <v>287824</v>
      </c>
      <c r="BJ121" s="24">
        <v>5238272</v>
      </c>
      <c r="BK121" s="24">
        <v>288105</v>
      </c>
    </row>
    <row r="122" spans="1:63" x14ac:dyDescent="0.2">
      <c r="A122" s="11">
        <v>43996</v>
      </c>
      <c r="B122" s="49">
        <f t="shared" si="0"/>
        <v>5424858.0147407362</v>
      </c>
      <c r="C122" s="48">
        <f t="shared" si="1"/>
        <v>298367.19081074052</v>
      </c>
      <c r="BF122" s="24">
        <v>5434481</v>
      </c>
      <c r="BG122" s="24">
        <v>298896</v>
      </c>
      <c r="BH122" s="24">
        <v>5419568</v>
      </c>
      <c r="BI122" s="24">
        <v>298076</v>
      </c>
      <c r="BJ122" s="24">
        <v>5424858</v>
      </c>
      <c r="BK122" s="24">
        <v>298367</v>
      </c>
    </row>
    <row r="123" spans="1:63" x14ac:dyDescent="0.2">
      <c r="A123" s="11">
        <v>43997</v>
      </c>
      <c r="B123" s="49">
        <f t="shared" si="0"/>
        <v>5618089.8775051041</v>
      </c>
      <c r="C123" s="48">
        <f t="shared" si="1"/>
        <v>308994.94326278073</v>
      </c>
      <c r="BF123" s="24">
        <v>5628055</v>
      </c>
      <c r="BG123" s="24">
        <v>309543</v>
      </c>
      <c r="BH123" s="24">
        <v>5612612</v>
      </c>
      <c r="BI123" s="24">
        <v>308694</v>
      </c>
      <c r="BJ123" s="24">
        <v>5618090</v>
      </c>
      <c r="BK123" s="24">
        <v>308995</v>
      </c>
    </row>
    <row r="124" spans="1:63" x14ac:dyDescent="0.2">
      <c r="A124" s="11">
        <v>43998</v>
      </c>
      <c r="B124" s="49">
        <f t="shared" si="0"/>
        <v>5818204.6029519467</v>
      </c>
      <c r="C124" s="48">
        <f t="shared" si="1"/>
        <v>320001.25316235708</v>
      </c>
      <c r="BF124" s="24">
        <v>5828525</v>
      </c>
      <c r="BG124" s="24">
        <v>320569</v>
      </c>
      <c r="BH124" s="24">
        <v>5812531</v>
      </c>
      <c r="BI124" s="24">
        <v>319689</v>
      </c>
      <c r="BJ124" s="24">
        <v>5818205</v>
      </c>
      <c r="BK124" s="24">
        <v>320001</v>
      </c>
    </row>
    <row r="125" spans="1:63" x14ac:dyDescent="0.2">
      <c r="A125" s="11">
        <v>43999</v>
      </c>
      <c r="B125" s="49">
        <f t="shared" si="0"/>
        <v>6025447.3566457229</v>
      </c>
      <c r="C125" s="48">
        <f t="shared" si="1"/>
        <v>331399.60461551475</v>
      </c>
      <c r="BF125" s="24">
        <v>6036135</v>
      </c>
      <c r="BG125" s="24">
        <v>331987</v>
      </c>
      <c r="BH125" s="24">
        <v>6019572</v>
      </c>
      <c r="BI125" s="24">
        <v>331076</v>
      </c>
      <c r="BJ125" s="24">
        <v>6025447</v>
      </c>
      <c r="BK125" s="24">
        <v>331400</v>
      </c>
    </row>
    <row r="126" spans="1:63" x14ac:dyDescent="0.2">
      <c r="A126" s="11">
        <v>44000</v>
      </c>
      <c r="B126" s="49">
        <f t="shared" si="0"/>
        <v>6240072.0368769038</v>
      </c>
      <c r="C126" s="48">
        <f t="shared" si="1"/>
        <v>343203.96202822973</v>
      </c>
      <c r="BF126" s="24">
        <v>6251141</v>
      </c>
      <c r="BG126" s="24">
        <v>343813</v>
      </c>
      <c r="BH126" s="24">
        <v>6233988</v>
      </c>
      <c r="BI126" s="24">
        <v>342869</v>
      </c>
      <c r="BJ126" s="24">
        <v>6240072</v>
      </c>
      <c r="BK126" s="24">
        <v>343204</v>
      </c>
    </row>
    <row r="127" spans="1:63" x14ac:dyDescent="0.2">
      <c r="A127" s="11">
        <v>44001</v>
      </c>
      <c r="B127" s="49">
        <f t="shared" si="0"/>
        <v>6462341.5857191309</v>
      </c>
      <c r="C127" s="48">
        <f t="shared" si="1"/>
        <v>355428.78721455223</v>
      </c>
      <c r="BF127" s="24">
        <v>6473805</v>
      </c>
      <c r="BG127" s="24">
        <v>356059</v>
      </c>
      <c r="BH127" s="24">
        <v>6456040</v>
      </c>
      <c r="BI127" s="24">
        <v>355082</v>
      </c>
      <c r="BJ127" s="24">
        <v>6462342</v>
      </c>
      <c r="BK127" s="24">
        <v>355429</v>
      </c>
    </row>
    <row r="128" spans="1:63" x14ac:dyDescent="0.2">
      <c r="A128" s="11">
        <v>44002</v>
      </c>
      <c r="B128" s="49">
        <f t="shared" si="0"/>
        <v>6692528.3111661421</v>
      </c>
      <c r="C128" s="48">
        <f t="shared" si="1"/>
        <v>368089.0571141378</v>
      </c>
      <c r="BF128" s="24">
        <v>6704400</v>
      </c>
      <c r="BG128" s="24">
        <v>368742</v>
      </c>
      <c r="BH128" s="24">
        <v>6686003</v>
      </c>
      <c r="BI128" s="24">
        <v>367730</v>
      </c>
      <c r="BJ128" s="24">
        <v>6692528</v>
      </c>
      <c r="BK128" s="24">
        <v>368089</v>
      </c>
    </row>
    <row r="129" spans="1:63" x14ac:dyDescent="0.2">
      <c r="A129" s="11">
        <v>44003</v>
      </c>
      <c r="B129" s="49">
        <f t="shared" si="0"/>
        <v>6930914.2207431151</v>
      </c>
      <c r="C129" s="48">
        <f t="shared" si="1"/>
        <v>381200.28214087134</v>
      </c>
      <c r="BF129" s="24">
        <v>6943208</v>
      </c>
      <c r="BG129" s="24">
        <v>381876</v>
      </c>
      <c r="BH129" s="24">
        <v>6924156</v>
      </c>
      <c r="BI129" s="24">
        <v>380829</v>
      </c>
      <c r="BJ129" s="24">
        <v>6930914</v>
      </c>
      <c r="BK129" s="24">
        <v>381200</v>
      </c>
    </row>
    <row r="130" spans="1:63" x14ac:dyDescent="0.2">
      <c r="A130" s="11">
        <v>44004</v>
      </c>
      <c r="B130" s="49">
        <f t="shared" si="0"/>
        <v>7177791.3670011526</v>
      </c>
      <c r="C130" s="48">
        <f t="shared" si="1"/>
        <v>394778.52518506342</v>
      </c>
      <c r="BF130" s="24">
        <v>7190524</v>
      </c>
      <c r="BG130" s="24">
        <v>395479</v>
      </c>
      <c r="BH130" s="24">
        <v>7170793</v>
      </c>
      <c r="BI130" s="24">
        <v>394394</v>
      </c>
      <c r="BJ130" s="24">
        <v>7177791</v>
      </c>
      <c r="BK130" s="24">
        <v>394779</v>
      </c>
    </row>
    <row r="131" spans="1:63" x14ac:dyDescent="0.2">
      <c r="A131" s="11">
        <v>44005</v>
      </c>
      <c r="B131" s="49">
        <f t="shared" si="0"/>
        <v>7433462.2053181836</v>
      </c>
      <c r="C131" s="48">
        <f t="shared" ref="C131:C142" si="2">B131* 0.055</f>
        <v>408840.4212925001</v>
      </c>
      <c r="BF131" s="24">
        <v>7446648</v>
      </c>
      <c r="BG131" s="24">
        <v>409566</v>
      </c>
      <c r="BH131" s="24">
        <v>7426214</v>
      </c>
      <c r="BI131" s="24">
        <v>408442</v>
      </c>
      <c r="BJ131" s="24">
        <v>7433462</v>
      </c>
      <c r="BK131" s="24">
        <v>408840</v>
      </c>
    </row>
    <row r="132" spans="1:63" x14ac:dyDescent="0.2">
      <c r="A132" s="11">
        <v>44006</v>
      </c>
      <c r="B132" s="49">
        <f t="shared" si="0"/>
        <v>7698239.9644446224</v>
      </c>
      <c r="C132" s="48">
        <f t="shared" si="2"/>
        <v>423403.19804445421</v>
      </c>
      <c r="BF132" s="24">
        <v>7711895</v>
      </c>
      <c r="BG132" s="24">
        <v>424154</v>
      </c>
      <c r="BH132" s="24">
        <v>7690734</v>
      </c>
      <c r="BI132" s="24">
        <v>422990</v>
      </c>
      <c r="BJ132" s="24">
        <v>7698240</v>
      </c>
      <c r="BK132" s="24">
        <v>423403</v>
      </c>
    </row>
    <row r="133" spans="1:63" x14ac:dyDescent="0.2">
      <c r="A133" s="11">
        <v>44007</v>
      </c>
      <c r="B133" s="49">
        <f t="shared" ref="B133:B142" si="3">B132*EXP( 0.035)</f>
        <v>7972449.0302477619</v>
      </c>
      <c r="C133" s="48">
        <f t="shared" si="2"/>
        <v>438484.69666362688</v>
      </c>
      <c r="BF133" s="24">
        <v>7986591</v>
      </c>
      <c r="BG133" s="24">
        <v>439262</v>
      </c>
      <c r="BH133" s="24">
        <v>7964675</v>
      </c>
      <c r="BI133" s="24">
        <v>438057</v>
      </c>
      <c r="BJ133" s="24">
        <v>7972449</v>
      </c>
      <c r="BK133" s="24">
        <v>438485</v>
      </c>
    </row>
    <row r="134" spans="1:63" x14ac:dyDescent="0.2">
      <c r="A134" s="11">
        <v>44008</v>
      </c>
      <c r="B134" s="49">
        <f t="shared" si="3"/>
        <v>8256425.3431250257</v>
      </c>
      <c r="C134" s="48">
        <f t="shared" si="2"/>
        <v>454103.39387187641</v>
      </c>
      <c r="BF134" s="24">
        <v>8271071</v>
      </c>
      <c r="BG134" s="24">
        <v>454909</v>
      </c>
      <c r="BH134" s="24">
        <v>8248375</v>
      </c>
      <c r="BI134" s="24">
        <v>453661</v>
      </c>
      <c r="BJ134" s="24">
        <v>8256425</v>
      </c>
      <c r="BK134" s="24">
        <v>454103</v>
      </c>
    </row>
    <row r="135" spans="1:63" x14ac:dyDescent="0.2">
      <c r="A135" s="11">
        <v>44009</v>
      </c>
      <c r="B135" s="49">
        <f t="shared" si="3"/>
        <v>8550516.8095729686</v>
      </c>
      <c r="C135" s="48">
        <f t="shared" si="2"/>
        <v>470278.42452651326</v>
      </c>
      <c r="BF135" s="24">
        <v>8565684</v>
      </c>
      <c r="BG135" s="24">
        <v>471113</v>
      </c>
      <c r="BH135" s="24">
        <v>8542179</v>
      </c>
      <c r="BI135" s="24">
        <v>469820</v>
      </c>
      <c r="BJ135" s="24">
        <v>8550517</v>
      </c>
      <c r="BK135" s="24">
        <v>470278</v>
      </c>
    </row>
    <row r="136" spans="1:63" x14ac:dyDescent="0.2">
      <c r="A136" s="11">
        <v>44010</v>
      </c>
      <c r="B136" s="49">
        <f t="shared" si="3"/>
        <v>8855083.7284162417</v>
      </c>
      <c r="C136" s="48">
        <f t="shared" si="2"/>
        <v>487029.6050628933</v>
      </c>
      <c r="BF136" s="24">
        <v>8870791</v>
      </c>
      <c r="BG136" s="24">
        <v>487894</v>
      </c>
      <c r="BH136" s="24">
        <v>8846449</v>
      </c>
      <c r="BI136" s="24">
        <v>486555</v>
      </c>
      <c r="BJ136" s="24">
        <v>8855084</v>
      </c>
      <c r="BK136" s="24">
        <v>487030</v>
      </c>
    </row>
    <row r="137" spans="1:63" x14ac:dyDescent="0.2">
      <c r="A137" s="11">
        <v>44011</v>
      </c>
      <c r="B137" s="49">
        <f t="shared" si="3"/>
        <v>9170499.2322187107</v>
      </c>
      <c r="C137" s="48">
        <f t="shared" si="2"/>
        <v>504377.4577720291</v>
      </c>
      <c r="BF137" s="24">
        <v>9186766</v>
      </c>
      <c r="BG137" s="24">
        <v>505272</v>
      </c>
      <c r="BH137" s="24">
        <v>9161557</v>
      </c>
      <c r="BI137" s="24">
        <v>503886</v>
      </c>
      <c r="BJ137" s="24">
        <v>9170499</v>
      </c>
      <c r="BK137" s="24">
        <v>504377</v>
      </c>
    </row>
    <row r="138" spans="1:63" x14ac:dyDescent="0.2">
      <c r="A138" s="11">
        <v>44012</v>
      </c>
      <c r="B138" s="49">
        <f t="shared" si="3"/>
        <v>9497149.7444175109</v>
      </c>
      <c r="C138" s="48">
        <f t="shared" si="2"/>
        <v>522343.2359429631</v>
      </c>
      <c r="BF138" s="24">
        <v>9513996</v>
      </c>
      <c r="BG138" s="24">
        <v>523270</v>
      </c>
      <c r="BH138" s="24">
        <v>9487889</v>
      </c>
      <c r="BI138" s="24">
        <v>521834</v>
      </c>
      <c r="BJ138" s="24">
        <v>9497150</v>
      </c>
      <c r="BK138" s="24">
        <v>522343</v>
      </c>
    </row>
    <row r="139" spans="1:63" x14ac:dyDescent="0.2">
      <c r="A139" s="11">
        <v>44013</v>
      </c>
      <c r="B139" s="49">
        <f t="shared" si="3"/>
        <v>9835435.4527400788</v>
      </c>
      <c r="C139" s="48">
        <f t="shared" si="2"/>
        <v>540948.94990070432</v>
      </c>
      <c r="BF139" s="24">
        <v>9852882</v>
      </c>
      <c r="BG139" s="24">
        <v>541909</v>
      </c>
      <c r="BH139" s="24">
        <v>9825845</v>
      </c>
      <c r="BI139" s="24">
        <v>540421</v>
      </c>
      <c r="BJ139" s="24">
        <v>9835435</v>
      </c>
      <c r="BK139" s="24">
        <v>540949</v>
      </c>
    </row>
    <row r="140" spans="1:63" x14ac:dyDescent="0.2">
      <c r="A140" s="11">
        <v>44014</v>
      </c>
      <c r="B140" s="49">
        <f t="shared" si="3"/>
        <v>10185770.799484171</v>
      </c>
      <c r="C140" s="48">
        <f t="shared" si="2"/>
        <v>560217.39397162944</v>
      </c>
      <c r="BF140" s="24">
        <v>10203839</v>
      </c>
      <c r="BG140" s="24">
        <v>561211</v>
      </c>
      <c r="BH140" s="24">
        <v>10175839</v>
      </c>
      <c r="BI140" s="24">
        <v>559671</v>
      </c>
      <c r="BJ140" s="24">
        <v>10185771</v>
      </c>
      <c r="BK140" s="24">
        <v>560217</v>
      </c>
    </row>
    <row r="141" spans="1:63" x14ac:dyDescent="0.2">
      <c r="A141" s="11">
        <v>44015</v>
      </c>
      <c r="B141" s="49">
        <f t="shared" si="3"/>
        <v>10548584.989261502</v>
      </c>
      <c r="C141" s="48">
        <f t="shared" si="2"/>
        <v>580172.17440938263</v>
      </c>
      <c r="BF141" s="24">
        <v>10567296</v>
      </c>
      <c r="BG141" s="24">
        <v>581201</v>
      </c>
      <c r="BH141" s="24">
        <v>10538299</v>
      </c>
      <c r="BI141" s="24">
        <v>579606</v>
      </c>
      <c r="BJ141" s="24">
        <v>10548585</v>
      </c>
      <c r="BK141" s="24">
        <v>580172</v>
      </c>
    </row>
    <row r="142" spans="1:63" x14ac:dyDescent="0.2">
      <c r="A142" s="11">
        <v>44016</v>
      </c>
      <c r="B142" s="49">
        <f t="shared" si="3"/>
        <v>10924322.514827074</v>
      </c>
      <c r="C142" s="48">
        <f t="shared" si="2"/>
        <v>600837.73831548914</v>
      </c>
      <c r="BF142" s="24">
        <v>10943700</v>
      </c>
      <c r="BG142" s="24">
        <v>601904</v>
      </c>
      <c r="BH142" s="24">
        <v>10913671</v>
      </c>
      <c r="BI142" s="24">
        <v>600252</v>
      </c>
      <c r="BJ142" s="24">
        <v>10924323</v>
      </c>
      <c r="BK142" s="24">
        <v>600838</v>
      </c>
    </row>
  </sheetData>
  <mergeCells count="31">
    <mergeCell ref="BJ69:BK69"/>
    <mergeCell ref="Z50:AA50"/>
    <mergeCell ref="AB51:AC51"/>
    <mergeCell ref="AD52:AE52"/>
    <mergeCell ref="AZ64:BA64"/>
    <mergeCell ref="BH68:BI68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BF67:BG67"/>
    <mergeCell ref="BB65:BC65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  <mergeCell ref="BD66:BE6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9"/>
  <sheetViews>
    <sheetView topLeftCell="A4" workbookViewId="0">
      <selection activeCell="K52" sqref="K52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53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52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>
        <v>43938</v>
      </c>
      <c r="I48" s="47">
        <v>709735</v>
      </c>
      <c r="J48" s="69">
        <v>4.0125000000000001E-2</v>
      </c>
      <c r="K48" t="s">
        <v>74</v>
      </c>
      <c r="L48" s="16">
        <f t="shared" si="2"/>
        <v>738792.1780721203</v>
      </c>
    </row>
    <row r="49" spans="1:12" x14ac:dyDescent="0.2">
      <c r="A49" s="11">
        <v>43939</v>
      </c>
      <c r="B49" s="47">
        <v>738792</v>
      </c>
      <c r="C49" s="52">
        <v>39014</v>
      </c>
      <c r="D49" s="69">
        <f t="shared" si="1"/>
        <v>5.2807826830826542E-2</v>
      </c>
      <c r="H49" s="11">
        <v>43939</v>
      </c>
      <c r="I49" s="47">
        <v>738792</v>
      </c>
      <c r="J49" s="69">
        <v>3.3947999999999999E-2</v>
      </c>
      <c r="K49" t="s">
        <v>74</v>
      </c>
      <c r="L49" s="16">
        <f t="shared" si="2"/>
        <v>764303.08598005306</v>
      </c>
    </row>
    <row r="50" spans="1:12" x14ac:dyDescent="0.2">
      <c r="A50" s="11">
        <v>43940</v>
      </c>
      <c r="B50" s="47">
        <v>764303</v>
      </c>
      <c r="C50" s="52">
        <v>40548</v>
      </c>
      <c r="D50" s="69">
        <f t="shared" si="1"/>
        <v>5.3052258070424949E-2</v>
      </c>
      <c r="H50" s="11">
        <v>43940</v>
      </c>
      <c r="I50" s="47">
        <v>764303</v>
      </c>
      <c r="J50" s="69">
        <v>3.6554999999999997E-2</v>
      </c>
      <c r="K50" t="s">
        <v>74</v>
      </c>
      <c r="L50" s="16">
        <f t="shared" si="2"/>
        <v>792759.03263144684</v>
      </c>
    </row>
    <row r="51" spans="1:12" x14ac:dyDescent="0.2">
      <c r="A51" s="11">
        <v>43941</v>
      </c>
      <c r="B51" s="47">
        <v>792759</v>
      </c>
      <c r="C51" s="52">
        <v>42514</v>
      </c>
      <c r="D51" s="69">
        <f t="shared" si="1"/>
        <v>5.3627899525580912E-2</v>
      </c>
      <c r="H51" s="11">
        <v>43941</v>
      </c>
      <c r="I51" s="47">
        <v>792759</v>
      </c>
      <c r="J51" s="69">
        <v>3.2252000000000003E-2</v>
      </c>
      <c r="K51" s="78" t="s">
        <v>74</v>
      </c>
      <c r="L51" s="16">
        <f t="shared" si="2"/>
        <v>818743.84244190494</v>
      </c>
    </row>
    <row r="52" spans="1:12" x14ac:dyDescent="0.2">
      <c r="A52" s="11">
        <v>43942</v>
      </c>
      <c r="B52" s="47">
        <v>818744</v>
      </c>
      <c r="C52" s="52">
        <v>45318</v>
      </c>
      <c r="D52" s="69">
        <f t="shared" si="1"/>
        <v>5.5350634630604925E-2</v>
      </c>
      <c r="H52" s="11">
        <v>43942</v>
      </c>
      <c r="I52" s="47">
        <v>818744</v>
      </c>
      <c r="J52" s="69">
        <v>3.5976000000000001E-2</v>
      </c>
      <c r="K52" s="78" t="s">
        <v>74</v>
      </c>
      <c r="L52" s="16">
        <f t="shared" si="2"/>
        <v>848735.38448569947</v>
      </c>
    </row>
    <row r="53" spans="1:12" x14ac:dyDescent="0.2">
      <c r="A53" s="11">
        <v>43943</v>
      </c>
      <c r="B53" s="47">
        <v>848735</v>
      </c>
      <c r="C53" s="52">
        <v>47663</v>
      </c>
      <c r="D53" s="69">
        <f t="shared" si="1"/>
        <v>5.6157693508574524E-2</v>
      </c>
      <c r="H53" s="11">
        <v>43943</v>
      </c>
      <c r="I53" s="47">
        <v>848735</v>
      </c>
      <c r="K53" s="78" t="s">
        <v>74</v>
      </c>
    </row>
    <row r="54" spans="1:12" x14ac:dyDescent="0.2">
      <c r="A54" s="11"/>
      <c r="B54" s="47"/>
      <c r="C54" s="52"/>
      <c r="D54" s="69"/>
    </row>
    <row r="55" spans="1:12" x14ac:dyDescent="0.2">
      <c r="A55" s="11"/>
      <c r="B55" s="47"/>
      <c r="C55" s="52"/>
      <c r="D55" s="69"/>
    </row>
    <row r="56" spans="1:12" x14ac:dyDescent="0.2">
      <c r="A56" s="11"/>
      <c r="B56" s="47"/>
      <c r="C56" s="52"/>
      <c r="D56" s="69"/>
    </row>
    <row r="57" spans="1:12" x14ac:dyDescent="0.2">
      <c r="A57" s="11"/>
      <c r="B57" s="47"/>
      <c r="C57" s="52"/>
      <c r="D57" s="69"/>
    </row>
    <row r="58" spans="1:12" x14ac:dyDescent="0.2">
      <c r="D58" t="s">
        <v>12</v>
      </c>
    </row>
    <row r="59" spans="1:12" x14ac:dyDescent="0.2">
      <c r="D59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5"/>
      <c r="H58" s="95"/>
      <c r="I58" s="95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BI133"/>
  <sheetViews>
    <sheetView topLeftCell="C1" workbookViewId="0">
      <pane ySplit="1" topLeftCell="A78" activePane="bottomLeft" state="frozen"/>
      <selection pane="bottomLeft" activeCell="A93" sqref="A93:XFD93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5">
        <v>43916</v>
      </c>
      <c r="G66" s="94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5">
        <v>43917</v>
      </c>
      <c r="I67" s="94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5">
        <v>43918</v>
      </c>
      <c r="K68" s="94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5">
        <v>43919</v>
      </c>
      <c r="M69" s="94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5">
        <v>43920</v>
      </c>
      <c r="O70" s="94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5">
        <v>43921</v>
      </c>
      <c r="Q71" s="94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5">
        <v>43922</v>
      </c>
      <c r="S72" s="94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5">
        <v>43923</v>
      </c>
      <c r="U73" s="94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5">
        <v>43924</v>
      </c>
      <c r="W74" s="94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5">
        <v>43925</v>
      </c>
      <c r="Y75" s="94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5">
        <v>43926</v>
      </c>
      <c r="AA76" s="94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5">
        <v>43927</v>
      </c>
      <c r="AC77" s="94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5">
        <v>43928</v>
      </c>
      <c r="AE78" s="94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5">
        <v>43929</v>
      </c>
      <c r="AG79" s="94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5">
        <v>43930</v>
      </c>
      <c r="AI80" s="94"/>
    </row>
    <row r="81" spans="1:61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5">
        <v>43931</v>
      </c>
      <c r="AK81" s="94"/>
    </row>
    <row r="82" spans="1:61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5">
        <v>43932</v>
      </c>
      <c r="AM82" s="94"/>
    </row>
    <row r="83" spans="1:61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5">
        <v>43933</v>
      </c>
      <c r="AO83" s="94"/>
    </row>
    <row r="84" spans="1:61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5">
        <v>43934</v>
      </c>
      <c r="AQ84" s="94"/>
    </row>
    <row r="85" spans="1:61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5">
        <v>43935</v>
      </c>
      <c r="AS85" s="94"/>
    </row>
    <row r="86" spans="1:61" x14ac:dyDescent="0.2">
      <c r="A86" s="11">
        <v>43936</v>
      </c>
      <c r="B86" s="47">
        <v>28379</v>
      </c>
      <c r="C86" s="85">
        <v>1070</v>
      </c>
      <c r="D86" s="45">
        <f t="shared" ref="D86:D88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5">
        <v>43936</v>
      </c>
      <c r="AU86" s="94"/>
    </row>
    <row r="87" spans="1:61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5">
        <v>43937</v>
      </c>
      <c r="AW87" s="94"/>
    </row>
    <row r="88" spans="1:61" x14ac:dyDescent="0.2">
      <c r="A88" s="11">
        <v>43938</v>
      </c>
      <c r="B88" s="86">
        <v>31927</v>
      </c>
      <c r="C88" s="85">
        <v>1366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6">
        <v>43938</v>
      </c>
      <c r="AY88" s="97"/>
    </row>
    <row r="89" spans="1:61" x14ac:dyDescent="0.2">
      <c r="A89" s="11">
        <v>43939</v>
      </c>
      <c r="B89" s="47">
        <v>33383</v>
      </c>
      <c r="C89" s="85">
        <v>1529</v>
      </c>
      <c r="D89" s="45">
        <f>B88*EXP(0.06)</f>
        <v>33901.255421553695</v>
      </c>
      <c r="E89" s="45">
        <f t="shared" ref="E89:E133" si="13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5">
        <v>43939</v>
      </c>
      <c r="BA89" s="94"/>
    </row>
    <row r="90" spans="1:61" x14ac:dyDescent="0.2">
      <c r="A90" s="11">
        <v>43940</v>
      </c>
      <c r="B90" s="47">
        <v>35056</v>
      </c>
      <c r="C90" s="85">
        <v>1647</v>
      </c>
      <c r="D90" s="45">
        <f>B89*EXP(0.05)</f>
        <v>35094.583010320814</v>
      </c>
      <c r="E90" s="45">
        <f t="shared" si="13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  <c r="BB90" s="95">
        <v>43940</v>
      </c>
      <c r="BC90" s="94"/>
    </row>
    <row r="91" spans="1:61" x14ac:dyDescent="0.2">
      <c r="A91" s="11">
        <v>43941</v>
      </c>
      <c r="B91" s="47">
        <v>36831</v>
      </c>
      <c r="C91" s="85">
        <v>1762</v>
      </c>
      <c r="D91" s="45">
        <f t="shared" ref="D91:D133" si="14">B90*EXP(0.05)</f>
        <v>36853.359554557901</v>
      </c>
      <c r="E91" s="45">
        <f t="shared" si="13"/>
        <v>1842.667977727895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  <c r="BB91" s="14">
        <v>36853</v>
      </c>
      <c r="BC91" s="14">
        <v>1843</v>
      </c>
      <c r="BD91" s="95">
        <v>43941</v>
      </c>
      <c r="BE91" s="94"/>
    </row>
    <row r="92" spans="1:61" x14ac:dyDescent="0.2">
      <c r="A92" s="11">
        <v>43942</v>
      </c>
      <c r="B92" s="47">
        <v>38422</v>
      </c>
      <c r="C92" s="85">
        <v>1910</v>
      </c>
      <c r="D92" s="45">
        <f t="shared" si="14"/>
        <v>38719.365750625344</v>
      </c>
      <c r="E92" s="45">
        <f t="shared" si="13"/>
        <v>1935.9682875312674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  <c r="BB92" s="24">
        <v>38743</v>
      </c>
      <c r="BC92" s="24">
        <v>1937</v>
      </c>
      <c r="BD92" s="14">
        <v>38719</v>
      </c>
      <c r="BE92" s="14">
        <v>1936</v>
      </c>
      <c r="BF92" s="95">
        <v>43942</v>
      </c>
      <c r="BG92" s="94"/>
    </row>
    <row r="93" spans="1:61" x14ac:dyDescent="0.2">
      <c r="A93" s="11">
        <v>43943</v>
      </c>
      <c r="B93" s="47">
        <v>40190</v>
      </c>
      <c r="C93" s="85">
        <v>2074</v>
      </c>
      <c r="D93" s="45">
        <f t="shared" si="14"/>
        <v>40391.938064959599</v>
      </c>
      <c r="E93" s="45">
        <f t="shared" si="13"/>
        <v>2019.59690324798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  <c r="BB93" s="24">
        <v>40729</v>
      </c>
      <c r="BC93" s="24">
        <v>2036</v>
      </c>
      <c r="BD93" s="24">
        <v>40705</v>
      </c>
      <c r="BE93" s="24">
        <v>2035</v>
      </c>
      <c r="BF93" s="14">
        <v>40392</v>
      </c>
      <c r="BG93" s="14">
        <v>2020</v>
      </c>
      <c r="BH93" s="95">
        <v>43943</v>
      </c>
      <c r="BI93" s="94"/>
    </row>
    <row r="94" spans="1:61" x14ac:dyDescent="0.2">
      <c r="A94" s="11">
        <v>43944</v>
      </c>
      <c r="B94" s="49">
        <f t="shared" ref="B92:B131" si="15">D94</f>
        <v>42250.585363352409</v>
      </c>
      <c r="D94" s="45">
        <f t="shared" si="14"/>
        <v>42250.585363352409</v>
      </c>
      <c r="E94" s="45">
        <f t="shared" si="13"/>
        <v>2112.5292681676206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  <c r="BB94" s="24">
        <v>42817</v>
      </c>
      <c r="BC94" s="24">
        <v>2141</v>
      </c>
      <c r="BD94" s="24">
        <v>42792</v>
      </c>
      <c r="BE94" s="24">
        <v>2140</v>
      </c>
      <c r="BF94" s="24">
        <v>42463</v>
      </c>
      <c r="BG94" s="24">
        <v>2123</v>
      </c>
      <c r="BH94" s="45">
        <f t="shared" ref="BH94:BH133" si="16">BF93*EXP(0.05)</f>
        <v>42462.942124820365</v>
      </c>
      <c r="BI94" s="45">
        <f t="shared" ref="BI94:BI133" si="17">BH94*0.05</f>
        <v>2123.1471062410183</v>
      </c>
    </row>
    <row r="95" spans="1:61" x14ac:dyDescent="0.2">
      <c r="A95" s="11">
        <v>43945</v>
      </c>
      <c r="B95" s="49">
        <f t="shared" si="15"/>
        <v>44416.819197460281</v>
      </c>
      <c r="D95" s="45">
        <f t="shared" si="14"/>
        <v>44416.819197460281</v>
      </c>
      <c r="E95" s="45">
        <f t="shared" si="13"/>
        <v>2220.8409598730141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  <c r="BB95" s="24">
        <v>45013</v>
      </c>
      <c r="BC95" s="24">
        <v>2251</v>
      </c>
      <c r="BD95" s="24">
        <v>44985</v>
      </c>
      <c r="BE95" s="24">
        <v>2249</v>
      </c>
      <c r="BF95" s="24">
        <v>44640</v>
      </c>
      <c r="BG95" s="24">
        <v>2232</v>
      </c>
      <c r="BH95" s="65">
        <f t="shared" si="16"/>
        <v>44640.124565415113</v>
      </c>
      <c r="BI95" s="65">
        <f t="shared" si="17"/>
        <v>2232.0062282707559</v>
      </c>
    </row>
    <row r="96" spans="1:61" x14ac:dyDescent="0.2">
      <c r="A96" s="11">
        <v>43946</v>
      </c>
      <c r="B96" s="49">
        <f t="shared" si="15"/>
        <v>46694.118215249706</v>
      </c>
      <c r="D96" s="45">
        <f t="shared" si="14"/>
        <v>46694.118215249706</v>
      </c>
      <c r="E96" s="45">
        <f t="shared" si="13"/>
        <v>2334.7059107624855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  <c r="BB96" s="24">
        <v>47321</v>
      </c>
      <c r="BC96" s="24">
        <v>2366</v>
      </c>
      <c r="BD96" s="24">
        <v>47292</v>
      </c>
      <c r="BE96" s="24">
        <v>2365</v>
      </c>
      <c r="BF96" s="24">
        <v>46929</v>
      </c>
      <c r="BG96" s="24">
        <v>2346</v>
      </c>
      <c r="BH96" s="65">
        <f t="shared" si="16"/>
        <v>46928.741742225713</v>
      </c>
      <c r="BI96" s="65">
        <f t="shared" si="17"/>
        <v>2346.4370871112856</v>
      </c>
    </row>
    <row r="97" spans="1:61" x14ac:dyDescent="0.2">
      <c r="A97" s="11">
        <v>43947</v>
      </c>
      <c r="B97" s="49">
        <f t="shared" si="15"/>
        <v>49088.176850457239</v>
      </c>
      <c r="D97" s="45">
        <f t="shared" si="14"/>
        <v>49088.176850457239</v>
      </c>
      <c r="E97" s="45">
        <f t="shared" si="13"/>
        <v>2454.408842522862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  <c r="BB97" s="24">
        <v>49747</v>
      </c>
      <c r="BC97" s="24">
        <v>2487</v>
      </c>
      <c r="BD97" s="24">
        <v>49717</v>
      </c>
      <c r="BE97" s="24">
        <v>2486</v>
      </c>
      <c r="BF97" s="24">
        <v>49335</v>
      </c>
      <c r="BG97" s="24">
        <v>2467</v>
      </c>
      <c r="BH97" s="65">
        <f t="shared" si="16"/>
        <v>49335.101281830437</v>
      </c>
      <c r="BI97" s="65">
        <f t="shared" si="17"/>
        <v>2466.7550640915219</v>
      </c>
    </row>
    <row r="98" spans="1:61" x14ac:dyDescent="0.2">
      <c r="A98" s="11">
        <v>43948</v>
      </c>
      <c r="B98" s="49">
        <f t="shared" si="15"/>
        <v>51604.981496680346</v>
      </c>
      <c r="D98" s="45">
        <f t="shared" si="14"/>
        <v>51604.981496680346</v>
      </c>
      <c r="E98" s="45">
        <f t="shared" si="13"/>
        <v>2580.2490748340174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  <c r="BB98" s="24">
        <v>52297</v>
      </c>
      <c r="BC98" s="24">
        <v>2615</v>
      </c>
      <c r="BD98" s="24">
        <v>52266</v>
      </c>
      <c r="BE98" s="24">
        <v>2613</v>
      </c>
      <c r="BF98" s="24">
        <v>51864</v>
      </c>
      <c r="BG98" s="24">
        <v>2593</v>
      </c>
      <c r="BH98" s="65">
        <f t="shared" si="16"/>
        <v>51864.459539711148</v>
      </c>
      <c r="BI98" s="65">
        <f t="shared" si="17"/>
        <v>2593.2229769855576</v>
      </c>
    </row>
    <row r="99" spans="1:61" x14ac:dyDescent="0.2">
      <c r="A99" s="11">
        <v>43949</v>
      </c>
      <c r="B99" s="49">
        <f t="shared" si="15"/>
        <v>54250.825476479586</v>
      </c>
      <c r="D99" s="45">
        <f t="shared" si="14"/>
        <v>54250.825476479586</v>
      </c>
      <c r="E99" s="45">
        <f t="shared" si="13"/>
        <v>2712.5412738239793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  <c r="BB99" s="24">
        <v>54979</v>
      </c>
      <c r="BC99" s="24">
        <v>2749</v>
      </c>
      <c r="BD99" s="24">
        <v>54945</v>
      </c>
      <c r="BE99" s="24">
        <v>2747</v>
      </c>
      <c r="BF99" s="24">
        <v>54523</v>
      </c>
      <c r="BG99" s="24">
        <v>2726</v>
      </c>
      <c r="BH99" s="65">
        <f t="shared" si="16"/>
        <v>54523.124142446111</v>
      </c>
      <c r="BI99" s="65">
        <f t="shared" si="17"/>
        <v>2726.1562071223057</v>
      </c>
    </row>
    <row r="100" spans="1:61" x14ac:dyDescent="0.2">
      <c r="A100" s="11">
        <v>43950</v>
      </c>
      <c r="B100" s="49">
        <f t="shared" si="15"/>
        <v>57032.324777963033</v>
      </c>
      <c r="D100" s="45">
        <f t="shared" si="14"/>
        <v>57032.324777963033</v>
      </c>
      <c r="E100" s="45">
        <f t="shared" si="13"/>
        <v>2851.616238898152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  <c r="BB100" s="24">
        <v>57798</v>
      </c>
      <c r="BC100" s="24">
        <v>2890</v>
      </c>
      <c r="BD100" s="24">
        <v>57763</v>
      </c>
      <c r="BE100" s="24">
        <v>2888</v>
      </c>
      <c r="BF100" s="24">
        <v>57319</v>
      </c>
      <c r="BG100" s="24">
        <v>2866</v>
      </c>
      <c r="BH100" s="65">
        <f t="shared" si="16"/>
        <v>57318.45398770996</v>
      </c>
      <c r="BI100" s="65">
        <f t="shared" si="17"/>
        <v>2865.9226993854982</v>
      </c>
    </row>
    <row r="101" spans="1:61" x14ac:dyDescent="0.2">
      <c r="A101" s="11">
        <v>43951</v>
      </c>
      <c r="B101" s="49">
        <f t="shared" si="15"/>
        <v>59956.434598202686</v>
      </c>
      <c r="D101" s="45">
        <f t="shared" si="14"/>
        <v>59956.434598202686</v>
      </c>
      <c r="E101" s="45">
        <f t="shared" si="13"/>
        <v>2997.8217299101343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  <c r="BB101" s="24">
        <v>60761</v>
      </c>
      <c r="BC101" s="24">
        <v>3038</v>
      </c>
      <c r="BD101" s="24">
        <v>60724</v>
      </c>
      <c r="BE101" s="24">
        <v>3036</v>
      </c>
      <c r="BF101" s="24">
        <v>60258</v>
      </c>
      <c r="BG101" s="24">
        <v>3013</v>
      </c>
      <c r="BH101" s="65">
        <f t="shared" si="16"/>
        <v>60257.807973177325</v>
      </c>
      <c r="BI101" s="65">
        <f t="shared" si="17"/>
        <v>3012.8903986588666</v>
      </c>
    </row>
    <row r="102" spans="1:61" x14ac:dyDescent="0.2">
      <c r="A102" s="11">
        <v>43952</v>
      </c>
      <c r="B102" s="49">
        <f t="shared" si="15"/>
        <v>63030.466734849921</v>
      </c>
      <c r="D102" s="45">
        <f t="shared" si="14"/>
        <v>63030.466734849921</v>
      </c>
      <c r="E102" s="45">
        <f t="shared" si="13"/>
        <v>3151.5233367424962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  <c r="BB102" s="24">
        <v>63876</v>
      </c>
      <c r="BC102" s="24">
        <v>3194</v>
      </c>
      <c r="BD102" s="24">
        <v>63837</v>
      </c>
      <c r="BE102" s="24">
        <v>3192</v>
      </c>
      <c r="BF102" s="24">
        <v>63347</v>
      </c>
      <c r="BG102" s="24">
        <v>3167</v>
      </c>
      <c r="BH102" s="65">
        <f t="shared" si="16"/>
        <v>63347.493725426459</v>
      </c>
      <c r="BI102" s="65">
        <f t="shared" si="17"/>
        <v>3167.3746862713233</v>
      </c>
    </row>
    <row r="103" spans="1:61" x14ac:dyDescent="0.2">
      <c r="A103" s="11">
        <v>43953</v>
      </c>
      <c r="B103" s="49">
        <f t="shared" si="15"/>
        <v>66262.107869438187</v>
      </c>
      <c r="D103" s="45">
        <f t="shared" si="14"/>
        <v>66262.107869438187</v>
      </c>
      <c r="E103" s="45">
        <f t="shared" si="13"/>
        <v>3313.1053934719093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  <c r="BB103" s="24">
        <v>67151</v>
      </c>
      <c r="BC103" s="24">
        <v>3358</v>
      </c>
      <c r="BD103" s="24">
        <v>67110</v>
      </c>
      <c r="BE103" s="24">
        <v>3356</v>
      </c>
      <c r="BF103" s="24">
        <v>66595</v>
      </c>
      <c r="BG103" s="24">
        <v>3330</v>
      </c>
      <c r="BH103" s="65">
        <f t="shared" si="16"/>
        <v>66594.870142132</v>
      </c>
      <c r="BI103" s="65">
        <f t="shared" si="17"/>
        <v>3329.7435071066002</v>
      </c>
    </row>
    <row r="104" spans="1:61" x14ac:dyDescent="0.2">
      <c r="A104" s="11">
        <v>43954</v>
      </c>
      <c r="B104" s="49">
        <f t="shared" si="15"/>
        <v>69659.438788090658</v>
      </c>
      <c r="D104" s="45">
        <f t="shared" si="14"/>
        <v>69659.438788090658</v>
      </c>
      <c r="E104" s="45">
        <f t="shared" si="13"/>
        <v>3482.9719394045333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  <c r="BB104" s="24">
        <v>70594</v>
      </c>
      <c r="BC104" s="24">
        <v>3530</v>
      </c>
      <c r="BD104" s="24">
        <v>70551</v>
      </c>
      <c r="BE104" s="24">
        <v>3528</v>
      </c>
      <c r="BF104" s="24">
        <v>70009</v>
      </c>
      <c r="BG104" s="24">
        <v>3500</v>
      </c>
      <c r="BH104" s="65">
        <f t="shared" si="16"/>
        <v>70009.398663161322</v>
      </c>
      <c r="BI104" s="65">
        <f t="shared" si="17"/>
        <v>3500.4699331580664</v>
      </c>
    </row>
    <row r="105" spans="1:61" x14ac:dyDescent="0.2">
      <c r="A105" s="11">
        <v>43955</v>
      </c>
      <c r="B105" s="49">
        <f t="shared" si="15"/>
        <v>73230.954587694607</v>
      </c>
      <c r="D105" s="45">
        <f t="shared" si="14"/>
        <v>73230.954587694607</v>
      </c>
      <c r="E105" s="45">
        <f t="shared" si="13"/>
        <v>3661.5477293847307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  <c r="BB105" s="24">
        <v>74214</v>
      </c>
      <c r="BC105" s="24">
        <v>3711</v>
      </c>
      <c r="BD105" s="24">
        <v>74169</v>
      </c>
      <c r="BE105" s="24">
        <v>3708</v>
      </c>
      <c r="BF105" s="24">
        <v>73599</v>
      </c>
      <c r="BG105" s="24">
        <v>3680</v>
      </c>
      <c r="BH105" s="65">
        <f t="shared" si="16"/>
        <v>73598.438186189072</v>
      </c>
      <c r="BI105" s="65">
        <f t="shared" si="17"/>
        <v>3679.9219093094539</v>
      </c>
    </row>
    <row r="106" spans="1:61" x14ac:dyDescent="0.2">
      <c r="A106" s="11">
        <v>43956</v>
      </c>
      <c r="B106" s="49">
        <f t="shared" si="15"/>
        <v>76985.585918068537</v>
      </c>
      <c r="D106" s="45">
        <f t="shared" si="14"/>
        <v>76985.585918068537</v>
      </c>
      <c r="E106" s="45">
        <f t="shared" si="13"/>
        <v>3849.2792959034268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  <c r="BB106" s="24">
        <v>78019</v>
      </c>
      <c r="BC106" s="24">
        <v>3901</v>
      </c>
      <c r="BD106" s="24">
        <v>77971</v>
      </c>
      <c r="BE106" s="24">
        <v>3899</v>
      </c>
      <c r="BF106" s="24">
        <v>77372</v>
      </c>
      <c r="BG106" s="24">
        <v>3869</v>
      </c>
      <c r="BH106" s="65">
        <f t="shared" si="16"/>
        <v>77372.501422179004</v>
      </c>
      <c r="BI106" s="65">
        <f t="shared" si="17"/>
        <v>3868.6250711089506</v>
      </c>
    </row>
    <row r="107" spans="1:61" x14ac:dyDescent="0.2">
      <c r="A107" s="11">
        <v>43957</v>
      </c>
      <c r="B107" s="49">
        <f t="shared" si="15"/>
        <v>80932.721313238508</v>
      </c>
      <c r="D107" s="45">
        <f t="shared" si="14"/>
        <v>80932.721313238508</v>
      </c>
      <c r="E107" s="45">
        <f t="shared" si="13"/>
        <v>4046.6360656619254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  <c r="BB107" s="24">
        <v>82019</v>
      </c>
      <c r="BC107" s="24">
        <v>4101</v>
      </c>
      <c r="BD107" s="24">
        <v>81969</v>
      </c>
      <c r="BE107" s="24">
        <v>4098</v>
      </c>
      <c r="BF107" s="24">
        <v>81339</v>
      </c>
      <c r="BG107" s="24">
        <v>4067</v>
      </c>
      <c r="BH107" s="65">
        <f t="shared" si="16"/>
        <v>81338.947268805743</v>
      </c>
      <c r="BI107" s="65">
        <f t="shared" si="17"/>
        <v>4066.9473634402875</v>
      </c>
    </row>
    <row r="108" spans="1:61" x14ac:dyDescent="0.2">
      <c r="A108" s="11">
        <v>43958</v>
      </c>
      <c r="B108" s="49">
        <f t="shared" si="15"/>
        <v>85082.230667663462</v>
      </c>
      <c r="D108" s="45">
        <f t="shared" si="14"/>
        <v>85082.230667663462</v>
      </c>
      <c r="E108" s="45">
        <f t="shared" si="13"/>
        <v>4254.1115333831731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  <c r="BB108" s="24">
        <v>86224</v>
      </c>
      <c r="BC108" s="24">
        <v>4311</v>
      </c>
      <c r="BD108" s="24">
        <v>86172</v>
      </c>
      <c r="BE108" s="24">
        <v>4309</v>
      </c>
      <c r="BF108" s="24">
        <v>85510</v>
      </c>
      <c r="BG108" s="24">
        <v>4275</v>
      </c>
      <c r="BH108" s="65">
        <f t="shared" si="16"/>
        <v>85509.339708129424</v>
      </c>
      <c r="BI108" s="65">
        <f t="shared" si="17"/>
        <v>4275.4669854064714</v>
      </c>
    </row>
    <row r="109" spans="1:61" x14ac:dyDescent="0.2">
      <c r="A109" s="11">
        <v>43959</v>
      </c>
      <c r="B109" s="49">
        <f t="shared" si="15"/>
        <v>89444.489916112347</v>
      </c>
      <c r="D109" s="45">
        <f t="shared" si="14"/>
        <v>89444.489916112347</v>
      </c>
      <c r="E109" s="45">
        <f t="shared" si="13"/>
        <v>4472.2244958056172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  <c r="BB109" s="24">
        <v>90645</v>
      </c>
      <c r="BC109" s="24">
        <v>4532</v>
      </c>
      <c r="BD109" s="24">
        <v>90590</v>
      </c>
      <c r="BE109" s="24">
        <v>4529</v>
      </c>
      <c r="BF109" s="24">
        <v>89894</v>
      </c>
      <c r="BG109" s="24">
        <v>4495</v>
      </c>
      <c r="BH109" s="65">
        <f t="shared" si="16"/>
        <v>89894.191451113817</v>
      </c>
      <c r="BI109" s="65">
        <f t="shared" si="17"/>
        <v>4494.709572555691</v>
      </c>
    </row>
    <row r="110" spans="1:61" x14ac:dyDescent="0.2">
      <c r="A110" s="11">
        <v>43960</v>
      </c>
      <c r="B110" s="49">
        <f t="shared" si="15"/>
        <v>94030.406978905667</v>
      </c>
      <c r="D110" s="45">
        <f t="shared" si="14"/>
        <v>94030.406978905667</v>
      </c>
      <c r="E110" s="45">
        <f t="shared" si="13"/>
        <v>4701.5203489452833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  <c r="BB110" s="24">
        <v>95292</v>
      </c>
      <c r="BC110" s="24">
        <v>4765</v>
      </c>
      <c r="BD110" s="24">
        <v>95234</v>
      </c>
      <c r="BE110" s="24">
        <v>4762</v>
      </c>
      <c r="BF110" s="24">
        <v>94503</v>
      </c>
      <c r="BG110" s="24">
        <v>4725</v>
      </c>
      <c r="BH110" s="65">
        <f t="shared" si="16"/>
        <v>94502.963937626308</v>
      </c>
      <c r="BI110" s="65">
        <f t="shared" si="17"/>
        <v>4725.1481968813159</v>
      </c>
    </row>
    <row r="111" spans="1:61" x14ac:dyDescent="0.2">
      <c r="A111" s="11">
        <v>43961</v>
      </c>
      <c r="B111" s="49">
        <f t="shared" si="15"/>
        <v>98851.449037397906</v>
      </c>
      <c r="D111" s="45">
        <f t="shared" si="14"/>
        <v>98851.449037397906</v>
      </c>
      <c r="E111" s="45">
        <f t="shared" si="13"/>
        <v>4942.5724518698953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  <c r="BB111" s="24">
        <v>100178</v>
      </c>
      <c r="BC111" s="24">
        <v>5009</v>
      </c>
      <c r="BD111" s="24">
        <v>100117</v>
      </c>
      <c r="BE111" s="24">
        <v>5006</v>
      </c>
      <c r="BF111" s="24">
        <v>99348</v>
      </c>
      <c r="BG111" s="24">
        <v>4967</v>
      </c>
      <c r="BH111" s="65">
        <f t="shared" si="16"/>
        <v>99348.272420823414</v>
      </c>
      <c r="BI111" s="65">
        <f t="shared" si="17"/>
        <v>4967.4136210411707</v>
      </c>
    </row>
    <row r="112" spans="1:61" x14ac:dyDescent="0.2">
      <c r="A112" s="11">
        <v>43962</v>
      </c>
      <c r="B112" s="49">
        <f t="shared" si="15"/>
        <v>103919.67120790397</v>
      </c>
      <c r="D112" s="45">
        <f t="shared" si="14"/>
        <v>103919.67120790397</v>
      </c>
      <c r="E112" s="45">
        <f t="shared" si="13"/>
        <v>5195.9835603951988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  <c r="BB112" s="24">
        <v>105314</v>
      </c>
      <c r="BC112" s="24">
        <v>5266</v>
      </c>
      <c r="BD112" s="24">
        <v>105250</v>
      </c>
      <c r="BE112" s="24">
        <v>5263</v>
      </c>
      <c r="BF112" s="24">
        <v>104442</v>
      </c>
      <c r="BG112" s="24">
        <v>5222</v>
      </c>
      <c r="BH112" s="65">
        <f t="shared" si="16"/>
        <v>104441.68088276524</v>
      </c>
      <c r="BI112" s="65">
        <f t="shared" si="17"/>
        <v>5222.0840441382625</v>
      </c>
    </row>
    <row r="113" spans="1:61" x14ac:dyDescent="0.2">
      <c r="A113" s="11">
        <v>43963</v>
      </c>
      <c r="B113" s="49">
        <f t="shared" si="15"/>
        <v>109247.74668576916</v>
      </c>
      <c r="D113" s="45">
        <f t="shared" si="14"/>
        <v>109247.74668576916</v>
      </c>
      <c r="E113" s="45">
        <f t="shared" si="13"/>
        <v>5462.3873342884581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  <c r="BB113" s="24">
        <v>110714</v>
      </c>
      <c r="BC113" s="24">
        <v>5536</v>
      </c>
      <c r="BD113" s="24">
        <v>110646</v>
      </c>
      <c r="BE113" s="24">
        <v>5532</v>
      </c>
      <c r="BF113" s="24">
        <v>109797</v>
      </c>
      <c r="BG113" s="24">
        <v>5490</v>
      </c>
      <c r="BH113" s="65">
        <f t="shared" si="16"/>
        <v>109796.8558477047</v>
      </c>
      <c r="BI113" s="65">
        <f t="shared" si="17"/>
        <v>5489.842792385236</v>
      </c>
    </row>
    <row r="114" spans="1:61" x14ac:dyDescent="0.2">
      <c r="A114" s="11">
        <v>43964</v>
      </c>
      <c r="B114" s="49">
        <f t="shared" si="15"/>
        <v>114848.9984349587</v>
      </c>
      <c r="D114" s="45">
        <f t="shared" si="14"/>
        <v>114848.9984349587</v>
      </c>
      <c r="E114" s="45">
        <f t="shared" si="13"/>
        <v>5742.4499217479352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  <c r="BB114" s="24">
        <v>116390</v>
      </c>
      <c r="BC114" s="24">
        <v>5820</v>
      </c>
      <c r="BD114" s="24">
        <v>116319</v>
      </c>
      <c r="BE114" s="24">
        <v>5816</v>
      </c>
      <c r="BF114" s="24">
        <v>115426</v>
      </c>
      <c r="BG114" s="24">
        <v>5771</v>
      </c>
      <c r="BH114" s="65">
        <f t="shared" si="16"/>
        <v>115426.41256879832</v>
      </c>
      <c r="BI114" s="65">
        <f t="shared" si="17"/>
        <v>5771.3206284399166</v>
      </c>
    </row>
    <row r="115" spans="1:61" x14ac:dyDescent="0.2">
      <c r="A115" s="11">
        <v>43965</v>
      </c>
      <c r="B115" s="49">
        <f t="shared" si="15"/>
        <v>120737.43250240732</v>
      </c>
      <c r="D115" s="45">
        <f t="shared" si="14"/>
        <v>120737.43250240732</v>
      </c>
      <c r="E115" s="45">
        <f t="shared" si="13"/>
        <v>6036.8716251203659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  <c r="BB115" s="24">
        <v>122357</v>
      </c>
      <c r="BC115" s="24">
        <v>6118</v>
      </c>
      <c r="BD115" s="24">
        <v>122283</v>
      </c>
      <c r="BE115" s="24">
        <v>6114</v>
      </c>
      <c r="BF115" s="24">
        <v>121344</v>
      </c>
      <c r="BG115" s="24">
        <v>6067</v>
      </c>
      <c r="BH115" s="65">
        <f t="shared" si="16"/>
        <v>121344.01757029897</v>
      </c>
      <c r="BI115" s="65">
        <f t="shared" si="17"/>
        <v>6067.2008785149483</v>
      </c>
    </row>
    <row r="116" spans="1:61" x14ac:dyDescent="0.2">
      <c r="A116" s="11">
        <v>43966</v>
      </c>
      <c r="B116" s="49">
        <f t="shared" si="15"/>
        <v>126927.77304043194</v>
      </c>
      <c r="D116" s="45">
        <f t="shared" si="14"/>
        <v>126927.77304043194</v>
      </c>
      <c r="E116" s="45">
        <f t="shared" si="13"/>
        <v>6346.3886520215974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  <c r="BB116" s="24">
        <v>128631</v>
      </c>
      <c r="BC116" s="24">
        <v>6432</v>
      </c>
      <c r="BD116" s="24">
        <v>128553</v>
      </c>
      <c r="BE116" s="24">
        <v>6428</v>
      </c>
      <c r="BF116" s="24">
        <v>127566</v>
      </c>
      <c r="BG116" s="24">
        <v>6378</v>
      </c>
      <c r="BH116" s="65">
        <f t="shared" si="16"/>
        <v>127565.43991865226</v>
      </c>
      <c r="BI116" s="65">
        <f t="shared" si="17"/>
        <v>6378.2719959326132</v>
      </c>
    </row>
    <row r="117" spans="1:61" x14ac:dyDescent="0.2">
      <c r="A117" s="11">
        <v>43967</v>
      </c>
      <c r="B117" s="49">
        <f t="shared" si="15"/>
        <v>133435.49912478204</v>
      </c>
      <c r="D117" s="45">
        <f t="shared" si="14"/>
        <v>133435.49912478204</v>
      </c>
      <c r="E117" s="45">
        <f t="shared" si="13"/>
        <v>6671.7749562391027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  <c r="BB117" s="24">
        <v>135226</v>
      </c>
      <c r="BC117" s="24">
        <v>6761</v>
      </c>
      <c r="BD117" s="24">
        <v>135144</v>
      </c>
      <c r="BE117" s="24">
        <v>6757</v>
      </c>
      <c r="BF117" s="24">
        <v>134106</v>
      </c>
      <c r="BG117" s="24">
        <v>6705</v>
      </c>
      <c r="BH117" s="65">
        <f t="shared" si="16"/>
        <v>134106.4486803039</v>
      </c>
      <c r="BI117" s="65">
        <f t="shared" si="17"/>
        <v>6705.3224340151955</v>
      </c>
    </row>
    <row r="118" spans="1:61" x14ac:dyDescent="0.2">
      <c r="A118" s="11">
        <v>43968</v>
      </c>
      <c r="B118" s="49">
        <f t="shared" si="15"/>
        <v>140276.88346039163</v>
      </c>
      <c r="D118" s="45">
        <f t="shared" si="14"/>
        <v>140276.88346039163</v>
      </c>
      <c r="E118" s="45">
        <f t="shared" si="13"/>
        <v>7013.8441730195818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  <c r="BB118" s="24">
        <v>142159</v>
      </c>
      <c r="BC118" s="24">
        <v>7108</v>
      </c>
      <c r="BD118" s="24">
        <v>142073</v>
      </c>
      <c r="BE118" s="24">
        <v>7104</v>
      </c>
      <c r="BF118" s="24">
        <v>140982</v>
      </c>
      <c r="BG118" s="24">
        <v>7049</v>
      </c>
      <c r="BH118" s="65">
        <f t="shared" si="16"/>
        <v>140981.76165060309</v>
      </c>
      <c r="BI118" s="65">
        <f t="shared" si="17"/>
        <v>7049.0880825301547</v>
      </c>
    </row>
    <row r="119" spans="1:61" x14ac:dyDescent="0.2">
      <c r="A119" s="11">
        <v>43969</v>
      </c>
      <c r="B119" s="49">
        <f t="shared" si="15"/>
        <v>147469.03307161768</v>
      </c>
      <c r="D119" s="45">
        <f t="shared" si="14"/>
        <v>147469.03307161768</v>
      </c>
      <c r="E119" s="45">
        <f t="shared" si="13"/>
        <v>7373.4516535808843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  <c r="BB119" s="24">
        <v>149448</v>
      </c>
      <c r="BC119" s="24">
        <v>7472</v>
      </c>
      <c r="BD119" s="24">
        <v>149357</v>
      </c>
      <c r="BE119" s="24">
        <v>7468</v>
      </c>
      <c r="BF119" s="24">
        <v>148210</v>
      </c>
      <c r="BG119" s="24">
        <v>7411</v>
      </c>
      <c r="BH119" s="65">
        <f t="shared" si="16"/>
        <v>148210.30170928463</v>
      </c>
      <c r="BI119" s="65">
        <f t="shared" si="17"/>
        <v>7410.5150854642316</v>
      </c>
    </row>
    <row r="120" spans="1:61" x14ac:dyDescent="0.2">
      <c r="A120" s="11">
        <v>43970</v>
      </c>
      <c r="B120" s="49">
        <f t="shared" si="15"/>
        <v>155029.93207871169</v>
      </c>
      <c r="D120" s="45">
        <f t="shared" si="14"/>
        <v>155029.93207871169</v>
      </c>
      <c r="E120" s="45">
        <f t="shared" si="13"/>
        <v>7751.496603935585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  <c r="BB120" s="24">
        <v>157110</v>
      </c>
      <c r="BC120" s="24">
        <v>7856</v>
      </c>
      <c r="BD120" s="24">
        <v>157015</v>
      </c>
      <c r="BE120" s="24">
        <v>7851</v>
      </c>
      <c r="BF120" s="24">
        <v>155809</v>
      </c>
      <c r="BG120" s="24">
        <v>7790</v>
      </c>
      <c r="BH120" s="65">
        <f t="shared" si="16"/>
        <v>155808.88919389053</v>
      </c>
      <c r="BI120" s="65">
        <f t="shared" si="17"/>
        <v>7790.4444596945268</v>
      </c>
    </row>
    <row r="121" spans="1:61" x14ac:dyDescent="0.2">
      <c r="A121" s="11">
        <v>43971</v>
      </c>
      <c r="B121" s="49">
        <f t="shared" si="15"/>
        <v>162978.4866674878</v>
      </c>
      <c r="D121" s="45">
        <f t="shared" si="14"/>
        <v>162978.4866674878</v>
      </c>
      <c r="E121" s="45">
        <f t="shared" si="13"/>
        <v>8148.9243333743907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  <c r="BB121" s="24">
        <v>165165</v>
      </c>
      <c r="BC121" s="24">
        <v>8258</v>
      </c>
      <c r="BD121" s="24">
        <v>165065</v>
      </c>
      <c r="BE121" s="24">
        <v>8253</v>
      </c>
      <c r="BF121" s="24">
        <v>163797</v>
      </c>
      <c r="BG121" s="24">
        <v>8190</v>
      </c>
      <c r="BH121" s="65">
        <f t="shared" si="16"/>
        <v>163797.49825525194</v>
      </c>
      <c r="BI121" s="65">
        <f t="shared" si="17"/>
        <v>8189.874912762597</v>
      </c>
    </row>
    <row r="122" spans="1:61" x14ac:dyDescent="0.2">
      <c r="A122" s="11">
        <v>43972</v>
      </c>
      <c r="B122" s="49">
        <f t="shared" si="15"/>
        <v>171334.57236463513</v>
      </c>
      <c r="D122" s="45">
        <f t="shared" si="14"/>
        <v>171334.57236463513</v>
      </c>
      <c r="E122" s="45">
        <f t="shared" si="13"/>
        <v>8566.7286182317566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  <c r="BB122" s="24">
        <v>173634</v>
      </c>
      <c r="BC122" s="24">
        <v>8682</v>
      </c>
      <c r="BD122" s="24">
        <v>173528</v>
      </c>
      <c r="BE122" s="24">
        <v>8676</v>
      </c>
      <c r="BF122" s="24">
        <v>172195</v>
      </c>
      <c r="BG122" s="24">
        <v>8610</v>
      </c>
      <c r="BH122" s="65">
        <f t="shared" si="16"/>
        <v>172195.05177310362</v>
      </c>
      <c r="BI122" s="65">
        <f t="shared" si="17"/>
        <v>8609.7525886551812</v>
      </c>
    </row>
    <row r="123" spans="1:61" x14ac:dyDescent="0.2">
      <c r="A123" s="11">
        <v>43973</v>
      </c>
      <c r="B123" s="49">
        <f t="shared" si="15"/>
        <v>180119.0837368872</v>
      </c>
      <c r="D123" s="45">
        <f t="shared" si="14"/>
        <v>180119.0837368872</v>
      </c>
      <c r="E123" s="45">
        <f t="shared" si="13"/>
        <v>9005.9541868443612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  <c r="BB123" s="24">
        <v>182536</v>
      </c>
      <c r="BC123" s="24">
        <v>9127</v>
      </c>
      <c r="BD123" s="24">
        <v>182425</v>
      </c>
      <c r="BE123" s="24">
        <v>9121</v>
      </c>
      <c r="BF123" s="24">
        <v>181024</v>
      </c>
      <c r="BG123" s="24">
        <v>9051</v>
      </c>
      <c r="BH123" s="65">
        <f t="shared" si="16"/>
        <v>181023.62644046947</v>
      </c>
      <c r="BI123" s="65">
        <f t="shared" si="17"/>
        <v>9051.1813220234744</v>
      </c>
    </row>
    <row r="124" spans="1:61" x14ac:dyDescent="0.2">
      <c r="A124" s="11">
        <v>43974</v>
      </c>
      <c r="B124" s="49">
        <f t="shared" si="15"/>
        <v>189353.9866383223</v>
      </c>
      <c r="D124" s="45">
        <f t="shared" si="14"/>
        <v>189353.9866383223</v>
      </c>
      <c r="E124" s="45">
        <f t="shared" si="13"/>
        <v>9467.6993319161156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  <c r="BB124" s="24">
        <v>191895</v>
      </c>
      <c r="BC124" s="24">
        <v>9595</v>
      </c>
      <c r="BD124" s="24">
        <v>191778</v>
      </c>
      <c r="BE124" s="24">
        <v>9589</v>
      </c>
      <c r="BF124" s="24">
        <v>190305</v>
      </c>
      <c r="BG124" s="24">
        <v>9515</v>
      </c>
      <c r="BH124" s="65">
        <f t="shared" si="16"/>
        <v>190305.2989503734</v>
      </c>
      <c r="BI124" s="65">
        <f t="shared" si="17"/>
        <v>9515.2649475186699</v>
      </c>
    </row>
    <row r="125" spans="1:61" x14ac:dyDescent="0.2">
      <c r="A125" s="11">
        <v>43975</v>
      </c>
      <c r="B125" s="49">
        <f t="shared" si="15"/>
        <v>199062.37313644012</v>
      </c>
      <c r="D125" s="45">
        <f t="shared" si="14"/>
        <v>199062.37313644012</v>
      </c>
      <c r="E125" s="45">
        <f t="shared" si="13"/>
        <v>9953.1186568220073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  <c r="BB125" s="24">
        <v>201733</v>
      </c>
      <c r="BC125" s="24">
        <v>10087</v>
      </c>
      <c r="BD125" s="24">
        <v>201611</v>
      </c>
      <c r="BE125" s="24">
        <v>10081</v>
      </c>
      <c r="BF125" s="24">
        <v>200063</v>
      </c>
      <c r="BG125" s="24">
        <v>10003</v>
      </c>
      <c r="BH125" s="65">
        <f t="shared" si="16"/>
        <v>200062.14599583927</v>
      </c>
      <c r="BI125" s="65">
        <f t="shared" si="17"/>
        <v>10003.107299791964</v>
      </c>
    </row>
    <row r="126" spans="1:61" x14ac:dyDescent="0.2">
      <c r="A126" s="11">
        <v>43976</v>
      </c>
      <c r="B126" s="49">
        <f t="shared" si="15"/>
        <v>209268.5192543586</v>
      </c>
      <c r="D126" s="45">
        <f t="shared" si="14"/>
        <v>209268.5192543586</v>
      </c>
      <c r="E126" s="45">
        <f t="shared" si="13"/>
        <v>10463.425962717931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  <c r="BB126" s="24">
        <v>212076</v>
      </c>
      <c r="BC126" s="24">
        <v>10604</v>
      </c>
      <c r="BD126" s="24">
        <v>211948</v>
      </c>
      <c r="BE126" s="24">
        <v>10597</v>
      </c>
      <c r="BF126" s="24">
        <v>210320</v>
      </c>
      <c r="BG126" s="24">
        <v>10516</v>
      </c>
      <c r="BH126" s="65">
        <f t="shared" si="16"/>
        <v>210320.44935427653</v>
      </c>
      <c r="BI126" s="65">
        <f t="shared" si="17"/>
        <v>10516.022467713827</v>
      </c>
    </row>
    <row r="127" spans="1:61" x14ac:dyDescent="0.2">
      <c r="A127" s="11">
        <v>43977</v>
      </c>
      <c r="B127" s="49">
        <f t="shared" si="15"/>
        <v>219997.94567351669</v>
      </c>
      <c r="D127" s="45">
        <f t="shared" si="14"/>
        <v>219997.94567351669</v>
      </c>
      <c r="E127" s="45">
        <f t="shared" si="13"/>
        <v>10999.897283675835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  <c r="BB127" s="24">
        <v>222950</v>
      </c>
      <c r="BC127" s="24">
        <v>11147</v>
      </c>
      <c r="BD127" s="24">
        <v>222815</v>
      </c>
      <c r="BE127" s="24">
        <v>11141</v>
      </c>
      <c r="BF127" s="24">
        <v>221103</v>
      </c>
      <c r="BG127" s="24">
        <v>11055</v>
      </c>
      <c r="BH127" s="65">
        <f t="shared" si="16"/>
        <v>221103.33698980539</v>
      </c>
      <c r="BI127" s="65">
        <f t="shared" si="17"/>
        <v>11055.16684949027</v>
      </c>
    </row>
    <row r="128" spans="1:61" x14ac:dyDescent="0.2">
      <c r="A128" s="11">
        <v>43978</v>
      </c>
      <c r="B128" s="49">
        <f t="shared" si="15"/>
        <v>231277.48154867088</v>
      </c>
      <c r="D128" s="45">
        <f t="shared" si="14"/>
        <v>231277.48154867088</v>
      </c>
      <c r="E128" s="45">
        <f t="shared" si="13"/>
        <v>11563.874077433546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  <c r="BB128" s="24">
        <v>234381</v>
      </c>
      <c r="BC128" s="24">
        <v>11719</v>
      </c>
      <c r="BD128" s="24">
        <v>234239</v>
      </c>
      <c r="BE128" s="24">
        <v>11712</v>
      </c>
      <c r="BF128" s="24">
        <v>232440</v>
      </c>
      <c r="BG128" s="24">
        <v>11622</v>
      </c>
      <c r="BH128" s="65">
        <f t="shared" si="16"/>
        <v>232439.19322202806</v>
      </c>
      <c r="BI128" s="65">
        <f t="shared" si="17"/>
        <v>11621.959661101404</v>
      </c>
    </row>
    <row r="129" spans="1:61" x14ac:dyDescent="0.2">
      <c r="A129" s="11">
        <v>43979</v>
      </c>
      <c r="B129" s="49">
        <f t="shared" si="15"/>
        <v>243135.33159475692</v>
      </c>
      <c r="D129" s="45">
        <f t="shared" si="14"/>
        <v>243135.33159475692</v>
      </c>
      <c r="E129" s="45">
        <f t="shared" si="13"/>
        <v>12156.766579737847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  <c r="BB129" s="24">
        <v>246398</v>
      </c>
      <c r="BC129" s="24">
        <v>12320</v>
      </c>
      <c r="BD129" s="24">
        <v>246248</v>
      </c>
      <c r="BE129" s="24">
        <v>12312</v>
      </c>
      <c r="BF129" s="24">
        <v>244357</v>
      </c>
      <c r="BG129" s="24">
        <v>12218</v>
      </c>
      <c r="BH129" s="65">
        <f t="shared" si="16"/>
        <v>244357.45364164305</v>
      </c>
      <c r="BI129" s="65">
        <f t="shared" si="17"/>
        <v>12217.872682082154</v>
      </c>
    </row>
    <row r="130" spans="1:61" x14ac:dyDescent="0.2">
      <c r="A130" s="11">
        <v>43980</v>
      </c>
      <c r="B130" s="49">
        <f t="shared" si="15"/>
        <v>255601.1466133683</v>
      </c>
      <c r="D130" s="45">
        <f t="shared" si="14"/>
        <v>255601.1466133683</v>
      </c>
      <c r="E130" s="45">
        <f t="shared" si="13"/>
        <v>12780.057330668416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  <c r="BB130" s="24">
        <v>259031</v>
      </c>
      <c r="BC130" s="24">
        <v>12952</v>
      </c>
      <c r="BD130" s="24">
        <v>258874</v>
      </c>
      <c r="BE130" s="24">
        <v>12944</v>
      </c>
      <c r="BF130" s="24">
        <v>256885</v>
      </c>
      <c r="BG130" s="24">
        <v>12844</v>
      </c>
      <c r="BH130" s="65">
        <f t="shared" si="16"/>
        <v>256885.45129715613</v>
      </c>
      <c r="BI130" s="65">
        <f t="shared" si="17"/>
        <v>12844.272564857807</v>
      </c>
    </row>
    <row r="131" spans="1:61" x14ac:dyDescent="0.2">
      <c r="A131" s="11">
        <v>43981</v>
      </c>
      <c r="B131" s="49">
        <f t="shared" si="15"/>
        <v>268706.09763520455</v>
      </c>
      <c r="D131" s="45">
        <f t="shared" si="14"/>
        <v>268706.09763520455</v>
      </c>
      <c r="E131" s="45">
        <f t="shared" si="13"/>
        <v>13435.304881760228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  <c r="BB131" s="24">
        <v>272312</v>
      </c>
      <c r="BC131" s="24">
        <v>13616</v>
      </c>
      <c r="BD131" s="24">
        <v>272146</v>
      </c>
      <c r="BE131" s="24">
        <v>13607</v>
      </c>
      <c r="BF131" s="24">
        <v>270056</v>
      </c>
      <c r="BG131" s="24">
        <v>13503</v>
      </c>
      <c r="BH131" s="65">
        <f t="shared" si="16"/>
        <v>270055.77559255494</v>
      </c>
      <c r="BI131" s="65">
        <f t="shared" si="17"/>
        <v>13502.788779627748</v>
      </c>
    </row>
    <row r="132" spans="1:61" x14ac:dyDescent="0.2">
      <c r="A132" s="11">
        <v>43982</v>
      </c>
      <c r="B132" s="49">
        <f t="shared" ref="B132:B133" si="18">D132</f>
        <v>282482.9538638845</v>
      </c>
      <c r="D132" s="45">
        <f t="shared" si="14"/>
        <v>282482.9538638845</v>
      </c>
      <c r="E132" s="45">
        <f t="shared" si="13"/>
        <v>14124.147693194225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  <c r="BB132" s="24">
        <v>286273</v>
      </c>
      <c r="BC132" s="24">
        <v>14314</v>
      </c>
      <c r="BD132" s="24">
        <v>286100</v>
      </c>
      <c r="BE132" s="24">
        <v>14305</v>
      </c>
      <c r="BF132" s="24">
        <v>283902</v>
      </c>
      <c r="BG132" s="24">
        <v>14195</v>
      </c>
      <c r="BH132" s="65">
        <f t="shared" si="16"/>
        <v>283902.06720292359</v>
      </c>
      <c r="BI132" s="65">
        <f t="shared" si="17"/>
        <v>14195.10336014618</v>
      </c>
    </row>
    <row r="133" spans="1:61" x14ac:dyDescent="0.2">
      <c r="A133" s="11">
        <v>43983</v>
      </c>
      <c r="B133" s="49">
        <f t="shared" si="18"/>
        <v>296966.16461602371</v>
      </c>
      <c r="D133" s="45">
        <f t="shared" si="14"/>
        <v>296966.16461602371</v>
      </c>
      <c r="E133" s="45">
        <f t="shared" si="13"/>
        <v>14848.308230801187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  <c r="BB133" s="24">
        <v>300951</v>
      </c>
      <c r="BC133" s="24">
        <v>15048</v>
      </c>
      <c r="BD133" s="24">
        <v>300768</v>
      </c>
      <c r="BE133" s="24">
        <v>15038</v>
      </c>
      <c r="BF133" s="24">
        <v>298458</v>
      </c>
      <c r="BG133" s="24">
        <v>14923</v>
      </c>
      <c r="BH133" s="65">
        <f t="shared" si="16"/>
        <v>298457.966803346</v>
      </c>
      <c r="BI133" s="65">
        <f t="shared" si="17"/>
        <v>14922.898340167301</v>
      </c>
    </row>
  </sheetData>
  <mergeCells count="28">
    <mergeCell ref="BF92:BG92"/>
    <mergeCell ref="BH93:BI93"/>
    <mergeCell ref="Z76:AA76"/>
    <mergeCell ref="AB77:AC77"/>
    <mergeCell ref="AD78:AE78"/>
    <mergeCell ref="BB90:BC90"/>
    <mergeCell ref="P71:Q71"/>
    <mergeCell ref="R72:S72"/>
    <mergeCell ref="T73:U73"/>
    <mergeCell ref="V74:W74"/>
    <mergeCell ref="X75:Y75"/>
    <mergeCell ref="AX88:AY88"/>
    <mergeCell ref="AZ89:BA89"/>
    <mergeCell ref="AP84:AQ84"/>
    <mergeCell ref="AF79:AG79"/>
    <mergeCell ref="AH80:AI80"/>
    <mergeCell ref="AJ81:AK81"/>
    <mergeCell ref="AL82:AM82"/>
    <mergeCell ref="F66:G66"/>
    <mergeCell ref="H67:I67"/>
    <mergeCell ref="J68:K68"/>
    <mergeCell ref="L69:M69"/>
    <mergeCell ref="N70:O70"/>
    <mergeCell ref="AN83:AO83"/>
    <mergeCell ref="AV87:AW87"/>
    <mergeCell ref="AR85:AS85"/>
    <mergeCell ref="AT86:AU86"/>
    <mergeCell ref="BD91:BE9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28" workbookViewId="0">
      <selection activeCell="D53" sqref="D53"/>
    </sheetView>
  </sheetViews>
  <sheetFormatPr baseColWidth="10" defaultRowHeight="16" x14ac:dyDescent="0.2"/>
  <cols>
    <col min="3" max="3" width="10.83203125" style="68"/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8">
        <v>0.1</v>
      </c>
      <c r="D1" t="s">
        <v>74</v>
      </c>
      <c r="E1" s="16">
        <f t="shared" ref="E1:E51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8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8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8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8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8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8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8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8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8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8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8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8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8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8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8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8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8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8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8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8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8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8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8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8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8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8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8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8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8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8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8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8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8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8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8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8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8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8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8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8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8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8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8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8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8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C47" s="68">
        <v>5.8720000000000001E-2</v>
      </c>
      <c r="D47" t="s">
        <v>74</v>
      </c>
      <c r="E47" s="16">
        <f t="shared" si="0"/>
        <v>31926.758653654451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>
        <v>43938</v>
      </c>
      <c r="B48" s="47">
        <v>31927</v>
      </c>
      <c r="C48" s="68">
        <v>4.4600000000000001E-2</v>
      </c>
      <c r="D48" t="s">
        <v>74</v>
      </c>
      <c r="E48" s="16">
        <f t="shared" si="0"/>
        <v>33383.175542078607</v>
      </c>
      <c r="K48" s="11">
        <v>43938</v>
      </c>
      <c r="L48" s="47">
        <v>31927</v>
      </c>
      <c r="M48" s="16">
        <f t="shared" ref="M48" si="7">L48-L47</f>
        <v>1821</v>
      </c>
      <c r="N48" s="41">
        <f t="shared" ref="N48" si="8">M48/M47</f>
        <v>1.0544296467863348</v>
      </c>
    </row>
    <row r="49" spans="1:14" x14ac:dyDescent="0.2">
      <c r="A49" s="11">
        <v>43939</v>
      </c>
      <c r="B49" s="47">
        <v>33383</v>
      </c>
      <c r="C49" s="68">
        <v>4.8899999999999999E-2</v>
      </c>
      <c r="D49" t="s">
        <v>74</v>
      </c>
      <c r="E49" s="16">
        <f t="shared" si="0"/>
        <v>35056.000193449174</v>
      </c>
      <c r="K49" s="11">
        <v>43939</v>
      </c>
      <c r="L49" s="47">
        <v>33383</v>
      </c>
      <c r="M49" s="16">
        <f t="shared" ref="M49" si="9">L49-L48</f>
        <v>1456</v>
      </c>
      <c r="N49" s="41">
        <f t="shared" ref="N49" si="10">M49/M48</f>
        <v>0.79956068094453592</v>
      </c>
    </row>
    <row r="50" spans="1:14" x14ac:dyDescent="0.2">
      <c r="A50" s="11">
        <v>43940</v>
      </c>
      <c r="B50" s="47">
        <v>35056</v>
      </c>
      <c r="C50" s="68">
        <v>4.9399999999999999E-2</v>
      </c>
      <c r="D50" t="s">
        <v>74</v>
      </c>
      <c r="E50" s="16">
        <f t="shared" si="0"/>
        <v>36831.254171103363</v>
      </c>
      <c r="K50" s="11">
        <v>43940</v>
      </c>
      <c r="L50" s="47">
        <v>35056</v>
      </c>
      <c r="M50" s="16">
        <f t="shared" ref="M50:M51" si="11">L50-L49</f>
        <v>1673</v>
      </c>
      <c r="N50" s="41">
        <f t="shared" ref="N50:N51" si="12">M50/M49</f>
        <v>1.1490384615384615</v>
      </c>
    </row>
    <row r="51" spans="1:14" x14ac:dyDescent="0.2">
      <c r="A51" s="11">
        <v>43941</v>
      </c>
      <c r="B51" s="47">
        <v>36831</v>
      </c>
      <c r="C51" s="68">
        <v>4.2299999999999997E-2</v>
      </c>
      <c r="D51" t="s">
        <v>74</v>
      </c>
      <c r="E51" s="16">
        <f t="shared" si="0"/>
        <v>38422.371529494376</v>
      </c>
      <c r="K51" s="11">
        <v>43941</v>
      </c>
      <c r="L51" s="47">
        <v>36831</v>
      </c>
      <c r="M51" s="16">
        <f t="shared" si="11"/>
        <v>1775</v>
      </c>
      <c r="N51" s="41">
        <f t="shared" si="12"/>
        <v>1.0609683203825464</v>
      </c>
    </row>
    <row r="52" spans="1:14" x14ac:dyDescent="0.2">
      <c r="A52" s="11">
        <v>43942</v>
      </c>
      <c r="B52" s="47">
        <v>38422</v>
      </c>
      <c r="D52" t="s">
        <v>74</v>
      </c>
      <c r="K52" s="11">
        <v>43942</v>
      </c>
      <c r="L52" s="47">
        <v>38422</v>
      </c>
      <c r="M52" s="16">
        <f t="shared" ref="M52" si="13">L52-L51</f>
        <v>1591</v>
      </c>
      <c r="N52" s="41">
        <f t="shared" ref="N52" si="14">M52/M51</f>
        <v>0.89633802816901409</v>
      </c>
    </row>
    <row r="53" spans="1:14" x14ac:dyDescent="0.2">
      <c r="A53" s="11">
        <v>43943</v>
      </c>
      <c r="B53" s="47">
        <v>40190</v>
      </c>
      <c r="D53" t="s">
        <v>74</v>
      </c>
    </row>
    <row r="54" spans="1:14" x14ac:dyDescent="0.2">
      <c r="M54" t="s">
        <v>12</v>
      </c>
      <c r="N54" s="42">
        <f>AVERAGE(N2:N51)</f>
        <v>1.4296812432643693</v>
      </c>
    </row>
    <row r="55" spans="1:14" x14ac:dyDescent="0.2">
      <c r="A55" s="11"/>
      <c r="B55" s="47"/>
      <c r="E55" s="16"/>
    </row>
    <row r="56" spans="1:14" x14ac:dyDescent="0.2">
      <c r="A56" s="11"/>
      <c r="B56" s="47"/>
      <c r="E56" s="16"/>
    </row>
    <row r="57" spans="1:14" x14ac:dyDescent="0.2">
      <c r="A57" s="11"/>
      <c r="B57" s="4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E59" s="16"/>
    </row>
    <row r="60" spans="1:14" x14ac:dyDescent="0.2">
      <c r="A60" s="11"/>
      <c r="B60" s="47"/>
      <c r="E60" s="16"/>
    </row>
    <row r="61" spans="1:14" x14ac:dyDescent="0.2">
      <c r="A61" s="11"/>
      <c r="B61" s="47"/>
      <c r="E61" s="16"/>
    </row>
    <row r="62" spans="1:14" x14ac:dyDescent="0.2">
      <c r="A62" s="11"/>
      <c r="B62" s="47"/>
      <c r="C62" s="90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54"/>
  <sheetViews>
    <sheetView topLeftCell="A29" zoomScaleNormal="100" workbookViewId="0">
      <selection activeCell="C52" sqref="C52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  <row r="48" spans="1:3" x14ac:dyDescent="0.2">
      <c r="A48" s="11">
        <v>43938</v>
      </c>
    </row>
    <row r="49" spans="1:1" x14ac:dyDescent="0.2">
      <c r="A49" s="11">
        <v>43939</v>
      </c>
    </row>
    <row r="50" spans="1:1" x14ac:dyDescent="0.2">
      <c r="A50" s="11">
        <v>43940</v>
      </c>
    </row>
    <row r="51" spans="1:1" x14ac:dyDescent="0.2">
      <c r="A51" s="11">
        <v>43941</v>
      </c>
    </row>
    <row r="52" spans="1:1" x14ac:dyDescent="0.2">
      <c r="A52" s="11">
        <v>43942</v>
      </c>
    </row>
    <row r="53" spans="1:1" x14ac:dyDescent="0.2">
      <c r="A53" s="11">
        <v>43943</v>
      </c>
    </row>
    <row r="54" spans="1:1" x14ac:dyDescent="0.2">
      <c r="A54" s="11">
        <v>43944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I140"/>
  <sheetViews>
    <sheetView zoomScale="90" zoomScaleNormal="90" workbookViewId="0">
      <pane ySplit="1" topLeftCell="A78" activePane="bottomLeft" state="frozen"/>
      <selection pane="bottomLeft" activeCell="B90" sqref="B90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5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5" x14ac:dyDescent="0.2">
      <c r="A82" s="11">
        <v>43935</v>
      </c>
      <c r="B82" s="20">
        <v>7953</v>
      </c>
      <c r="C82" s="17">
        <f t="shared" ref="C82:C85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5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5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5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5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5" x14ac:dyDescent="0.2">
      <c r="A87" s="11">
        <v>43940</v>
      </c>
      <c r="B87" s="20">
        <v>10578</v>
      </c>
      <c r="C87" s="17">
        <f t="shared" ref="C87:C132" si="8">B86*EXP( 0.05)</f>
        <v>10523.223674724002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  <c r="AF87" s="11">
        <v>43940</v>
      </c>
    </row>
    <row r="88" spans="1:35" x14ac:dyDescent="0.2">
      <c r="A88" s="11">
        <v>43941</v>
      </c>
      <c r="B88" s="20">
        <v>11184</v>
      </c>
      <c r="C88" s="17">
        <f t="shared" si="8"/>
        <v>11120.345657465583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  <c r="AF88" s="14">
        <v>11120</v>
      </c>
      <c r="AG88" s="11">
        <v>43941</v>
      </c>
    </row>
    <row r="89" spans="1:35" x14ac:dyDescent="0.2">
      <c r="A89" s="11">
        <v>43942</v>
      </c>
      <c r="B89" s="20">
        <v>11735</v>
      </c>
      <c r="C89" s="17">
        <f t="shared" si="8"/>
        <v>11757.415941869454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  <c r="AF89" s="24">
        <v>11690</v>
      </c>
      <c r="AG89" s="14">
        <v>11757</v>
      </c>
      <c r="AH89" s="11">
        <v>43942</v>
      </c>
    </row>
    <row r="90" spans="1:35" x14ac:dyDescent="0.2">
      <c r="A90" s="11">
        <v>43943</v>
      </c>
      <c r="B90" s="20">
        <v>12245</v>
      </c>
      <c r="C90" s="17">
        <f t="shared" si="8"/>
        <v>12336.666315972643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  <c r="AF90" s="24">
        <v>12290</v>
      </c>
      <c r="AG90" s="24">
        <v>12360</v>
      </c>
      <c r="AH90" s="62">
        <v>12337</v>
      </c>
      <c r="AI90" s="11">
        <v>43943</v>
      </c>
    </row>
    <row r="91" spans="1:35" x14ac:dyDescent="0.2">
      <c r="A91" s="11">
        <v>43944</v>
      </c>
      <c r="C91" s="17">
        <f t="shared" si="8"/>
        <v>12872.814575124416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  <c r="AF91" s="24">
        <v>12920</v>
      </c>
      <c r="AG91" s="24">
        <v>12994</v>
      </c>
      <c r="AH91" s="65">
        <v>12969</v>
      </c>
      <c r="AI91" s="14">
        <v>12873</v>
      </c>
    </row>
    <row r="92" spans="1:35" x14ac:dyDescent="0.2">
      <c r="A92" s="11">
        <v>43945</v>
      </c>
      <c r="B92" s="20">
        <f t="shared" ref="B90:B127" si="9">C92</f>
        <v>0</v>
      </c>
      <c r="C92" s="17">
        <f t="shared" si="8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  <c r="AF92" s="24">
        <v>13582</v>
      </c>
      <c r="AG92" s="24">
        <v>13660</v>
      </c>
      <c r="AH92" s="65">
        <v>13634</v>
      </c>
      <c r="AI92" s="24">
        <v>13533</v>
      </c>
    </row>
    <row r="93" spans="1:35" x14ac:dyDescent="0.2">
      <c r="A93" s="11">
        <v>43946</v>
      </c>
      <c r="B93" s="20">
        <f t="shared" si="9"/>
        <v>0</v>
      </c>
      <c r="C93" s="17">
        <f t="shared" si="8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  <c r="AF93" s="24">
        <v>14278</v>
      </c>
      <c r="AG93" s="24">
        <v>14361</v>
      </c>
      <c r="AH93" s="65">
        <v>14333</v>
      </c>
      <c r="AI93" s="24">
        <v>14227</v>
      </c>
    </row>
    <row r="94" spans="1:35" x14ac:dyDescent="0.2">
      <c r="A94" s="11">
        <v>43947</v>
      </c>
      <c r="B94" s="20">
        <f t="shared" si="9"/>
        <v>0</v>
      </c>
      <c r="C94" s="17">
        <f t="shared" si="8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  <c r="AF94" s="24">
        <v>15010</v>
      </c>
      <c r="AG94" s="24">
        <v>15097</v>
      </c>
      <c r="AH94" s="65">
        <v>15068</v>
      </c>
      <c r="AI94" s="24">
        <v>14956</v>
      </c>
    </row>
    <row r="95" spans="1:35" x14ac:dyDescent="0.2">
      <c r="A95" s="11">
        <v>43948</v>
      </c>
      <c r="B95" s="20">
        <f t="shared" si="9"/>
        <v>0</v>
      </c>
      <c r="C95" s="17">
        <f t="shared" si="8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  <c r="AF95" s="24">
        <v>15780</v>
      </c>
      <c r="AG95" s="24">
        <v>15871</v>
      </c>
      <c r="AH95" s="65">
        <v>15841</v>
      </c>
      <c r="AI95" s="24">
        <v>15723</v>
      </c>
    </row>
    <row r="96" spans="1:35" x14ac:dyDescent="0.2">
      <c r="A96" s="11">
        <v>43949</v>
      </c>
      <c r="B96" s="20">
        <f t="shared" si="9"/>
        <v>0</v>
      </c>
      <c r="C96" s="17">
        <f t="shared" si="8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  <c r="AF96" s="24">
        <v>16589</v>
      </c>
      <c r="AG96" s="24">
        <v>16685</v>
      </c>
      <c r="AH96" s="65">
        <v>16653</v>
      </c>
      <c r="AI96" s="24">
        <v>16529</v>
      </c>
    </row>
    <row r="97" spans="1:35" x14ac:dyDescent="0.2">
      <c r="A97" s="11">
        <v>43950</v>
      </c>
      <c r="B97" s="20">
        <f t="shared" si="9"/>
        <v>0</v>
      </c>
      <c r="C97" s="17">
        <f t="shared" si="8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  <c r="AF97" s="24">
        <v>17440</v>
      </c>
      <c r="AG97" s="24">
        <v>17540</v>
      </c>
      <c r="AH97" s="65">
        <v>17507</v>
      </c>
      <c r="AI97" s="24">
        <v>17376</v>
      </c>
    </row>
    <row r="98" spans="1:35" x14ac:dyDescent="0.2">
      <c r="A98" s="11">
        <v>43951</v>
      </c>
      <c r="B98" s="20">
        <f t="shared" si="9"/>
        <v>0</v>
      </c>
      <c r="C98" s="17">
        <f t="shared" si="8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  <c r="AF98" s="24">
        <v>18334</v>
      </c>
      <c r="AG98" s="24">
        <v>18439</v>
      </c>
      <c r="AH98" s="65">
        <v>18404</v>
      </c>
      <c r="AI98" s="24">
        <v>18267</v>
      </c>
    </row>
    <row r="99" spans="1:35" x14ac:dyDescent="0.2">
      <c r="A99" s="11">
        <v>43952</v>
      </c>
      <c r="B99" s="20">
        <f t="shared" si="9"/>
        <v>0</v>
      </c>
      <c r="C99" s="17">
        <f t="shared" si="8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  <c r="AF99" s="24">
        <v>19274</v>
      </c>
      <c r="AG99" s="24">
        <v>19385</v>
      </c>
      <c r="AH99" s="65">
        <v>19348</v>
      </c>
      <c r="AI99" s="24">
        <v>19204</v>
      </c>
    </row>
    <row r="100" spans="1:35" x14ac:dyDescent="0.2">
      <c r="A100" s="11">
        <v>43953</v>
      </c>
      <c r="B100" s="20">
        <f t="shared" si="9"/>
        <v>0</v>
      </c>
      <c r="C100" s="17">
        <f t="shared" si="8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  <c r="AF100" s="24">
        <v>20262</v>
      </c>
      <c r="AG100" s="24">
        <v>20379</v>
      </c>
      <c r="AH100" s="65">
        <v>20340</v>
      </c>
      <c r="AI100" s="24">
        <v>20189</v>
      </c>
    </row>
    <row r="101" spans="1:35" x14ac:dyDescent="0.2">
      <c r="A101" s="11">
        <v>43954</v>
      </c>
      <c r="B101" s="20">
        <f t="shared" si="9"/>
        <v>0</v>
      </c>
      <c r="C101" s="17">
        <f t="shared" si="8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  <c r="AF101" s="24">
        <v>21301</v>
      </c>
      <c r="AG101" s="24">
        <v>21423</v>
      </c>
      <c r="AH101" s="65">
        <v>21383</v>
      </c>
      <c r="AI101" s="24">
        <v>21224</v>
      </c>
    </row>
    <row r="102" spans="1:35" x14ac:dyDescent="0.2">
      <c r="A102" s="11">
        <v>43955</v>
      </c>
      <c r="B102" s="20">
        <f t="shared" si="9"/>
        <v>0</v>
      </c>
      <c r="C102" s="17">
        <f t="shared" si="8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  <c r="AF102" s="24">
        <v>22393</v>
      </c>
      <c r="AG102" s="24">
        <v>22522</v>
      </c>
      <c r="AH102" s="65">
        <v>22479</v>
      </c>
      <c r="AI102" s="24">
        <v>22312</v>
      </c>
    </row>
    <row r="103" spans="1:35" x14ac:dyDescent="0.2">
      <c r="A103" s="11">
        <v>43956</v>
      </c>
      <c r="B103" s="20">
        <f t="shared" si="9"/>
        <v>0</v>
      </c>
      <c r="C103" s="17">
        <f t="shared" si="8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  <c r="AF103" s="24">
        <v>23541</v>
      </c>
      <c r="AG103" s="24">
        <v>23677</v>
      </c>
      <c r="AH103" s="65">
        <v>23631</v>
      </c>
      <c r="AI103" s="24">
        <v>23456</v>
      </c>
    </row>
    <row r="104" spans="1:35" x14ac:dyDescent="0.2">
      <c r="A104" s="11">
        <v>43957</v>
      </c>
      <c r="B104" s="20">
        <f t="shared" si="9"/>
        <v>0</v>
      </c>
      <c r="C104" s="17">
        <f t="shared" si="8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  <c r="AF104" s="24">
        <v>24748</v>
      </c>
      <c r="AG104" s="24">
        <v>24890</v>
      </c>
      <c r="AH104" s="65">
        <v>24843</v>
      </c>
      <c r="AI104" s="24">
        <v>24658</v>
      </c>
    </row>
    <row r="105" spans="1:35" x14ac:dyDescent="0.2">
      <c r="A105" s="11">
        <v>43958</v>
      </c>
      <c r="B105" s="20">
        <f t="shared" si="9"/>
        <v>0</v>
      </c>
      <c r="C105" s="17">
        <f t="shared" si="8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  <c r="AF105" s="24">
        <v>26017</v>
      </c>
      <c r="AG105" s="24">
        <v>26167</v>
      </c>
      <c r="AH105" s="65">
        <v>26117</v>
      </c>
      <c r="AI105" s="24">
        <v>25923</v>
      </c>
    </row>
    <row r="106" spans="1:35" x14ac:dyDescent="0.2">
      <c r="A106" s="11">
        <v>43959</v>
      </c>
      <c r="B106" s="20">
        <f t="shared" si="9"/>
        <v>0</v>
      </c>
      <c r="C106" s="17">
        <f t="shared" si="8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  <c r="AF106" s="24">
        <v>27351</v>
      </c>
      <c r="AG106" s="24">
        <v>27508</v>
      </c>
      <c r="AH106" s="65">
        <v>27456</v>
      </c>
      <c r="AI106" s="24">
        <v>27252</v>
      </c>
    </row>
    <row r="107" spans="1:35" x14ac:dyDescent="0.2">
      <c r="A107" s="11">
        <v>43960</v>
      </c>
      <c r="B107" s="20">
        <f t="shared" si="9"/>
        <v>0</v>
      </c>
      <c r="C107" s="17">
        <f t="shared" si="8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  <c r="AF107" s="24">
        <v>28753</v>
      </c>
      <c r="AG107" s="24">
        <v>28919</v>
      </c>
      <c r="AH107" s="65">
        <v>28863</v>
      </c>
      <c r="AI107" s="24">
        <v>28649</v>
      </c>
    </row>
    <row r="108" spans="1:35" x14ac:dyDescent="0.2">
      <c r="A108" s="11">
        <v>43961</v>
      </c>
      <c r="B108" s="20">
        <f t="shared" si="9"/>
        <v>0</v>
      </c>
      <c r="C108" s="17">
        <f t="shared" si="8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  <c r="AF108" s="24">
        <v>30227</v>
      </c>
      <c r="AG108" s="24">
        <v>30401</v>
      </c>
      <c r="AH108" s="65">
        <v>30343</v>
      </c>
      <c r="AI108" s="24">
        <v>30118</v>
      </c>
    </row>
    <row r="109" spans="1:35" x14ac:dyDescent="0.2">
      <c r="A109" s="11">
        <v>43962</v>
      </c>
      <c r="B109" s="20">
        <f t="shared" si="9"/>
        <v>0</v>
      </c>
      <c r="C109" s="17">
        <f t="shared" si="8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  <c r="AF109" s="24">
        <v>31777</v>
      </c>
      <c r="AG109" s="24">
        <v>31960</v>
      </c>
      <c r="AH109" s="65">
        <v>31899</v>
      </c>
      <c r="AI109" s="24">
        <v>31662</v>
      </c>
    </row>
    <row r="110" spans="1:35" x14ac:dyDescent="0.2">
      <c r="A110" s="11">
        <v>43963</v>
      </c>
      <c r="B110" s="20">
        <f t="shared" si="9"/>
        <v>0</v>
      </c>
      <c r="C110" s="17">
        <f t="shared" si="8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  <c r="AF110" s="24">
        <v>33406</v>
      </c>
      <c r="AG110" s="24">
        <v>33599</v>
      </c>
      <c r="AH110" s="65">
        <v>33535</v>
      </c>
      <c r="AI110" s="24">
        <v>33285</v>
      </c>
    </row>
    <row r="111" spans="1:35" x14ac:dyDescent="0.2">
      <c r="A111" s="11">
        <v>43964</v>
      </c>
      <c r="B111" s="20">
        <f t="shared" si="9"/>
        <v>0</v>
      </c>
      <c r="C111" s="17">
        <f t="shared" si="8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  <c r="AF111" s="24">
        <v>35119</v>
      </c>
      <c r="AG111" s="24">
        <v>35321</v>
      </c>
      <c r="AH111" s="65">
        <v>35254</v>
      </c>
      <c r="AI111" s="24">
        <v>34992</v>
      </c>
    </row>
    <row r="112" spans="1:35" x14ac:dyDescent="0.2">
      <c r="A112" s="11">
        <v>43965</v>
      </c>
      <c r="B112" s="20">
        <f t="shared" si="9"/>
        <v>0</v>
      </c>
      <c r="C112" s="17">
        <f t="shared" si="8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  <c r="AF112" s="24">
        <v>36920</v>
      </c>
      <c r="AG112" s="24">
        <v>37132</v>
      </c>
      <c r="AH112" s="65">
        <v>37061</v>
      </c>
      <c r="AI112" s="24">
        <v>36786</v>
      </c>
    </row>
    <row r="113" spans="1:35" x14ac:dyDescent="0.2">
      <c r="A113" s="11">
        <v>43966</v>
      </c>
      <c r="B113" s="20">
        <f t="shared" si="9"/>
        <v>0</v>
      </c>
      <c r="C113" s="17">
        <f t="shared" si="8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  <c r="AF113" s="24">
        <v>38813</v>
      </c>
      <c r="AG113" s="24">
        <v>39036</v>
      </c>
      <c r="AH113" s="65">
        <v>38962</v>
      </c>
      <c r="AI113" s="24">
        <v>38672</v>
      </c>
    </row>
    <row r="114" spans="1:35" x14ac:dyDescent="0.2">
      <c r="A114" s="11">
        <v>43967</v>
      </c>
      <c r="B114" s="20">
        <f t="shared" si="9"/>
        <v>0</v>
      </c>
      <c r="C114" s="17">
        <f t="shared" si="8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  <c r="AF114" s="24">
        <v>40803</v>
      </c>
      <c r="AG114" s="24">
        <v>41037</v>
      </c>
      <c r="AH114" s="65">
        <v>40959</v>
      </c>
      <c r="AI114" s="24">
        <v>40655</v>
      </c>
    </row>
    <row r="115" spans="1:35" x14ac:dyDescent="0.2">
      <c r="A115" s="11">
        <v>43968</v>
      </c>
      <c r="B115" s="20">
        <f t="shared" si="9"/>
        <v>0</v>
      </c>
      <c r="C115" s="17">
        <f t="shared" si="8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  <c r="AF115" s="24">
        <v>42895</v>
      </c>
      <c r="AG115" s="24">
        <v>43141</v>
      </c>
      <c r="AH115" s="65">
        <v>43059</v>
      </c>
      <c r="AI115" s="24">
        <v>42739</v>
      </c>
    </row>
    <row r="116" spans="1:35" x14ac:dyDescent="0.2">
      <c r="A116" s="11">
        <v>43969</v>
      </c>
      <c r="B116" s="20">
        <f t="shared" si="9"/>
        <v>0</v>
      </c>
      <c r="C116" s="17">
        <f t="shared" si="8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  <c r="AF116" s="24">
        <v>45094</v>
      </c>
      <c r="AG116" s="24">
        <v>45353</v>
      </c>
      <c r="AH116" s="65">
        <v>45267</v>
      </c>
      <c r="AI116" s="24">
        <v>44931</v>
      </c>
    </row>
    <row r="117" spans="1:35" x14ac:dyDescent="0.2">
      <c r="A117" s="11">
        <v>43970</v>
      </c>
      <c r="B117" s="20">
        <f t="shared" si="9"/>
        <v>0</v>
      </c>
      <c r="C117" s="17">
        <f t="shared" si="8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  <c r="AF117" s="24">
        <v>47406</v>
      </c>
      <c r="AG117" s="24">
        <v>47679</v>
      </c>
      <c r="AH117" s="65">
        <v>47588</v>
      </c>
      <c r="AI117" s="24">
        <v>47234</v>
      </c>
    </row>
    <row r="118" spans="1:35" x14ac:dyDescent="0.2">
      <c r="A118" s="11">
        <v>43971</v>
      </c>
      <c r="B118" s="20">
        <f t="shared" si="9"/>
        <v>0</v>
      </c>
      <c r="C118" s="17">
        <f t="shared" si="8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  <c r="AF118" s="24">
        <v>49836</v>
      </c>
      <c r="AG118" s="24">
        <v>50123</v>
      </c>
      <c r="AH118" s="65">
        <v>50028</v>
      </c>
      <c r="AI118" s="24">
        <v>49656</v>
      </c>
    </row>
    <row r="119" spans="1:35" x14ac:dyDescent="0.2">
      <c r="A119" s="11">
        <v>43972</v>
      </c>
      <c r="B119" s="20">
        <f t="shared" si="9"/>
        <v>0</v>
      </c>
      <c r="C119" s="17">
        <f t="shared" si="8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  <c r="AF119" s="24">
        <v>52392</v>
      </c>
      <c r="AG119" s="24">
        <v>52693</v>
      </c>
      <c r="AH119" s="65">
        <v>52593</v>
      </c>
      <c r="AI119" s="24">
        <v>52202</v>
      </c>
    </row>
    <row r="120" spans="1:35" x14ac:dyDescent="0.2">
      <c r="A120" s="11">
        <v>43973</v>
      </c>
      <c r="B120" s="20">
        <f t="shared" si="9"/>
        <v>0</v>
      </c>
      <c r="C120" s="17">
        <f t="shared" si="8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  <c r="AF120" s="24">
        <v>55078</v>
      </c>
      <c r="AG120" s="24">
        <v>55395</v>
      </c>
      <c r="AH120" s="65">
        <v>55289</v>
      </c>
      <c r="AI120" s="24">
        <v>54878</v>
      </c>
    </row>
    <row r="121" spans="1:35" x14ac:dyDescent="0.2">
      <c r="A121" s="11">
        <v>43974</v>
      </c>
      <c r="B121" s="20">
        <f t="shared" si="9"/>
        <v>0</v>
      </c>
      <c r="C121" s="17">
        <f t="shared" si="8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  <c r="AF121" s="24">
        <v>57902</v>
      </c>
      <c r="AG121" s="24">
        <v>58235</v>
      </c>
      <c r="AH121" s="65">
        <v>58124</v>
      </c>
      <c r="AI121" s="24">
        <v>57692</v>
      </c>
    </row>
    <row r="122" spans="1:35" x14ac:dyDescent="0.2">
      <c r="A122" s="11">
        <v>43975</v>
      </c>
      <c r="B122" s="20">
        <f t="shared" si="9"/>
        <v>0</v>
      </c>
      <c r="C122" s="17">
        <f t="shared" si="8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  <c r="AF122" s="24">
        <v>60870</v>
      </c>
      <c r="AG122" s="24">
        <v>61221</v>
      </c>
      <c r="AH122" s="65">
        <v>61104</v>
      </c>
      <c r="AI122" s="24">
        <v>60650</v>
      </c>
    </row>
    <row r="123" spans="1:35" x14ac:dyDescent="0.2">
      <c r="A123" s="11">
        <v>43976</v>
      </c>
      <c r="B123" s="20">
        <f t="shared" si="9"/>
        <v>0</v>
      </c>
      <c r="C123" s="17">
        <f t="shared" si="8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  <c r="AF123" s="24">
        <v>63991</v>
      </c>
      <c r="AG123" s="24">
        <v>64359</v>
      </c>
      <c r="AH123" s="65">
        <v>64237</v>
      </c>
      <c r="AI123" s="24">
        <v>63759</v>
      </c>
    </row>
    <row r="124" spans="1:35" x14ac:dyDescent="0.2">
      <c r="A124" s="11">
        <v>43977</v>
      </c>
      <c r="B124" s="20">
        <f t="shared" si="9"/>
        <v>0</v>
      </c>
      <c r="C124" s="17">
        <f t="shared" si="8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  <c r="AF124" s="24">
        <v>67272</v>
      </c>
      <c r="AG124" s="24">
        <v>67659</v>
      </c>
      <c r="AH124" s="65">
        <v>67530</v>
      </c>
      <c r="AI124" s="24">
        <v>67028</v>
      </c>
    </row>
    <row r="125" spans="1:35" x14ac:dyDescent="0.2">
      <c r="A125" s="11">
        <v>43978</v>
      </c>
      <c r="B125" s="20">
        <f t="shared" si="9"/>
        <v>0</v>
      </c>
      <c r="C125" s="17">
        <f t="shared" si="8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  <c r="AF125" s="24">
        <v>70721</v>
      </c>
      <c r="AG125" s="24">
        <v>71128</v>
      </c>
      <c r="AH125" s="65">
        <v>70993</v>
      </c>
      <c r="AI125" s="24">
        <v>70465</v>
      </c>
    </row>
    <row r="126" spans="1:35" x14ac:dyDescent="0.2">
      <c r="A126" s="11">
        <v>43979</v>
      </c>
      <c r="B126" s="20">
        <f t="shared" si="9"/>
        <v>0</v>
      </c>
      <c r="C126" s="17">
        <f t="shared" si="8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  <c r="AF126" s="24">
        <v>74347</v>
      </c>
      <c r="AG126" s="24">
        <v>74775</v>
      </c>
      <c r="AH126" s="65">
        <v>74632</v>
      </c>
      <c r="AI126" s="24">
        <v>74078</v>
      </c>
    </row>
    <row r="127" spans="1:35" x14ac:dyDescent="0.2">
      <c r="A127" s="11">
        <v>43980</v>
      </c>
      <c r="B127" s="20">
        <f t="shared" si="9"/>
        <v>0</v>
      </c>
      <c r="C127" s="17">
        <f t="shared" si="8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  <c r="AF127" s="24">
        <v>78159</v>
      </c>
      <c r="AG127" s="24">
        <v>78609</v>
      </c>
      <c r="AH127" s="65">
        <v>78459</v>
      </c>
      <c r="AI127" s="24">
        <v>77876</v>
      </c>
    </row>
    <row r="128" spans="1:35" x14ac:dyDescent="0.2">
      <c r="A128" s="11">
        <v>43981</v>
      </c>
      <c r="B128" s="20">
        <f t="shared" ref="B128:B132" si="10">C128</f>
        <v>0</v>
      </c>
      <c r="C128" s="17">
        <f t="shared" si="8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  <c r="AF128" s="24">
        <v>82166</v>
      </c>
      <c r="AG128" s="24">
        <v>82639</v>
      </c>
      <c r="AH128" s="65">
        <v>82482</v>
      </c>
      <c r="AI128" s="24">
        <v>81869</v>
      </c>
    </row>
    <row r="129" spans="1:35" x14ac:dyDescent="0.2">
      <c r="A129" s="11">
        <v>43982</v>
      </c>
      <c r="B129" s="20">
        <f t="shared" si="10"/>
        <v>0</v>
      </c>
      <c r="C129" s="17">
        <f t="shared" si="8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  <c r="AF129" s="24">
        <v>86379</v>
      </c>
      <c r="AG129" s="24">
        <v>86876</v>
      </c>
      <c r="AH129" s="65">
        <v>86711</v>
      </c>
      <c r="AI129" s="24">
        <v>86066</v>
      </c>
    </row>
    <row r="130" spans="1:35" x14ac:dyDescent="0.2">
      <c r="A130" s="11">
        <v>43983</v>
      </c>
      <c r="B130" s="20">
        <f t="shared" si="10"/>
        <v>0</v>
      </c>
      <c r="C130" s="17">
        <f t="shared" si="8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  <c r="AF130" s="24">
        <v>90808</v>
      </c>
      <c r="AG130" s="24">
        <v>91330</v>
      </c>
      <c r="AH130" s="65">
        <v>91156</v>
      </c>
      <c r="AI130" s="24">
        <v>90479</v>
      </c>
    </row>
    <row r="131" spans="1:35" x14ac:dyDescent="0.2">
      <c r="A131" s="11">
        <v>43984</v>
      </c>
      <c r="B131" s="20">
        <f t="shared" si="10"/>
        <v>0</v>
      </c>
      <c r="C131" s="17">
        <f t="shared" si="8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  <c r="AF131" s="24">
        <v>95464</v>
      </c>
      <c r="AG131" s="24">
        <v>96013</v>
      </c>
      <c r="AH131" s="65">
        <v>95830</v>
      </c>
      <c r="AI131" s="24">
        <v>95118</v>
      </c>
    </row>
    <row r="132" spans="1:35" x14ac:dyDescent="0.2">
      <c r="A132" s="11">
        <v>43985</v>
      </c>
      <c r="B132" s="20">
        <f t="shared" si="10"/>
        <v>0</v>
      </c>
      <c r="C132" s="17">
        <f t="shared" si="8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  <c r="AF132" s="24">
        <v>100358</v>
      </c>
      <c r="AG132" s="24">
        <v>100936</v>
      </c>
      <c r="AH132" s="65">
        <v>100743</v>
      </c>
      <c r="AI132" s="24">
        <v>99995</v>
      </c>
    </row>
    <row r="133" spans="1:35" x14ac:dyDescent="0.2">
      <c r="A133" s="11"/>
      <c r="C133" s="29"/>
    </row>
    <row r="134" spans="1:35" x14ac:dyDescent="0.2">
      <c r="A134" s="11"/>
      <c r="C134" s="29"/>
    </row>
    <row r="135" spans="1:35" x14ac:dyDescent="0.2">
      <c r="A135" s="11"/>
      <c r="C135" s="29"/>
    </row>
    <row r="136" spans="1:35" x14ac:dyDescent="0.2">
      <c r="A136" s="11"/>
      <c r="C136" s="29"/>
    </row>
    <row r="137" spans="1:35" x14ac:dyDescent="0.2">
      <c r="A137" s="11"/>
      <c r="C137" s="29"/>
    </row>
    <row r="138" spans="1:35" x14ac:dyDescent="0.2">
      <c r="A138" s="11"/>
      <c r="C138" s="29"/>
    </row>
    <row r="139" spans="1:35" x14ac:dyDescent="0.2">
      <c r="A139" s="11"/>
      <c r="C139" s="29"/>
    </row>
    <row r="140" spans="1:35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2020-04-23T02:43:02Z</dcterms:modified>
</cp:coreProperties>
</file>