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ngu\AppData\Local\Packages\microsoft.windowscommunicationsapps_8wekyb3d8bbwe\LocalState\Files\S0\4\Attachments\"/>
    </mc:Choice>
  </mc:AlternateContent>
  <xr:revisionPtr revIDLastSave="0" documentId="8_{68AA2026-0EB0-445A-8CAD-7696C7B17622}" xr6:coauthVersionLast="47" xr6:coauthVersionMax="47" xr10:uidLastSave="{00000000-0000-0000-0000-000000000000}"/>
  <bookViews>
    <workbookView xWindow="-120" yWindow="-120" windowWidth="20730" windowHeight="11760" activeTab="2" xr2:uid="{617F49AB-6CFB-48B4-9D71-CF7316D185E4}"/>
  </bookViews>
  <sheets>
    <sheet name="Sheet1" sheetId="1" r:id="rId1"/>
    <sheet name="index and match" sheetId="2" r:id="rId2"/>
    <sheet name="competitor year ques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3" l="1"/>
  <c r="I6" i="3"/>
  <c r="I7" i="3"/>
  <c r="I8" i="3"/>
  <c r="I9" i="3"/>
  <c r="I10" i="3"/>
  <c r="I11" i="3"/>
  <c r="I12" i="3"/>
  <c r="I13" i="3"/>
  <c r="I14" i="3"/>
  <c r="I4" i="3"/>
  <c r="H6" i="3"/>
  <c r="H7" i="3"/>
  <c r="H8" i="3" s="1"/>
  <c r="H9" i="3" s="1"/>
  <c r="H10" i="3" s="1"/>
  <c r="H11" i="3" s="1"/>
  <c r="H12" i="3" s="1"/>
  <c r="H13" i="3" s="1"/>
  <c r="H14" i="3" s="1"/>
  <c r="H5" i="3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5" i="3"/>
  <c r="E5" i="3" s="1"/>
  <c r="D12" i="2"/>
  <c r="G4" i="2"/>
  <c r="J2" i="1"/>
  <c r="J3" i="1"/>
  <c r="J4" i="1"/>
  <c r="J5" i="1"/>
  <c r="J6" i="1"/>
  <c r="E20" i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F5" i="3" l="1"/>
  <c r="F6" i="3" l="1"/>
  <c r="F7" i="3" s="1"/>
  <c r="F8" i="3" s="1"/>
  <c r="F9" i="3" s="1"/>
  <c r="F10" i="3" s="1"/>
  <c r="F11" i="3" s="1"/>
  <c r="F12" i="3" s="1"/>
  <c r="F13" i="3" s="1"/>
  <c r="F14" i="3" s="1"/>
  <c r="G5" i="3"/>
  <c r="G6" i="3" l="1"/>
  <c r="G7" i="3" s="1"/>
  <c r="G8" i="3" s="1"/>
  <c r="G9" i="3" s="1"/>
  <c r="G10" i="3" s="1"/>
  <c r="G11" i="3" s="1"/>
  <c r="G12" i="3" s="1"/>
  <c r="G13" i="3" s="1"/>
  <c r="G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<sst xmlns="http://schemas.openxmlformats.org/spreadsheetml/2006/main" count="33" uniqueCount="26">
  <si>
    <t>marks</t>
  </si>
  <si>
    <t>grade</t>
  </si>
  <si>
    <t>lower limit</t>
  </si>
  <si>
    <t>upper limit</t>
  </si>
  <si>
    <t>numbers bigger than 6</t>
  </si>
  <si>
    <t>frequency</t>
  </si>
  <si>
    <t>index and match</t>
  </si>
  <si>
    <t>nairobi</t>
  </si>
  <si>
    <t>mombasa</t>
  </si>
  <si>
    <t>kisumu</t>
  </si>
  <si>
    <t>Transport charges</t>
  </si>
  <si>
    <t>From</t>
  </si>
  <si>
    <t>To</t>
  </si>
  <si>
    <t>Transport checker</t>
  </si>
  <si>
    <t xml:space="preserve">From </t>
  </si>
  <si>
    <t>Fare</t>
  </si>
  <si>
    <t>using index and match</t>
  </si>
  <si>
    <t>year</t>
  </si>
  <si>
    <t>growth</t>
  </si>
  <si>
    <t>unit sales</t>
  </si>
  <si>
    <t>price</t>
  </si>
  <si>
    <t>competitor year</t>
  </si>
  <si>
    <t>zero</t>
  </si>
  <si>
    <t>actual growth</t>
  </si>
  <si>
    <t>revenue</t>
  </si>
  <si>
    <t>growth with  competitor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</si>
</sst>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9" fontId="0" fillId="0" borderId="1" xfId="0" applyNumberFormat="1" applyBorder="1"/>
    <xf numFmtId="0" fontId="1" fillId="0" borderId="1" xfId="0" applyFon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B938-65DF-4A4C-BA2C-8BA3C2621B44}">
  <dimension ref="B1:J20"/>
  <sheetViews>
    <sheetView workbookViewId="0">
      <selection activeCell="J3" sqref="J3"/>
    </sheetView>
  </sheetViews>
  <sheetFormatPr defaultRowHeight="15" x14ac:dyDescent="0.25"/>
  <cols>
    <col min="8" max="8" width="10.7109375" bestFit="1" customWidth="1"/>
    <col min="9" max="9" width="10.85546875" bestFit="1" customWidth="1"/>
  </cols>
  <sheetData>
    <row r="1" spans="2:10" x14ac:dyDescent="0.25">
      <c r="H1" t="s">
        <v>2</v>
      </c>
      <c r="I1" t="s">
        <v>3</v>
      </c>
      <c r="J1" t="s">
        <v>5</v>
      </c>
    </row>
    <row r="2" spans="2:10" x14ac:dyDescent="0.25">
      <c r="E2">
        <v>1</v>
      </c>
      <c r="H2">
        <v>0</v>
      </c>
      <c r="I2">
        <v>4</v>
      </c>
      <c r="J2">
        <f>COUNTIFS($E$2:$E$17,"&gt;="  &amp; H2,$E$2:$E$17,"&lt;="&amp;  I2)</f>
        <v>8</v>
      </c>
    </row>
    <row r="3" spans="2:10" x14ac:dyDescent="0.25">
      <c r="B3" t="s">
        <v>0</v>
      </c>
      <c r="C3" t="s">
        <v>1</v>
      </c>
      <c r="E3">
        <v>3</v>
      </c>
      <c r="H3">
        <v>5</v>
      </c>
      <c r="I3">
        <v>9</v>
      </c>
      <c r="J3">
        <f t="shared" ref="J3:J6" si="0">COUNTIFS($E$2:$E$17,"&gt;="  &amp; H3,$E$2:$E$17,"&lt;=" &amp; I3)</f>
        <v>4</v>
      </c>
    </row>
    <row r="4" spans="2:10" x14ac:dyDescent="0.25">
      <c r="B4">
        <v>56</v>
      </c>
      <c r="C4" t="str" cm="1">
        <f t="array" ref="C4">_xlfn.IFS(B4&gt;=70,"A",B4&gt;=60,"B",B4&gt;=50,"C",B4&gt;=40,"D",B4&lt;40,"F")</f>
        <v>C</v>
      </c>
      <c r="E4">
        <v>4</v>
      </c>
      <c r="H4">
        <v>10</v>
      </c>
      <c r="I4">
        <v>14</v>
      </c>
      <c r="J4">
        <f t="shared" si="0"/>
        <v>2</v>
      </c>
    </row>
    <row r="5" spans="2:10" x14ac:dyDescent="0.25">
      <c r="B5">
        <v>45</v>
      </c>
      <c r="C5" t="str" cm="1">
        <f t="array" ref="C5">_xlfn.IFS(B5&gt;=70,"A",B5&gt;=60,"B",B5&gt;=50,"C",B5&gt;=40,"D",B5&lt;40,"F")</f>
        <v>D</v>
      </c>
      <c r="E5">
        <v>5</v>
      </c>
      <c r="H5">
        <v>15</v>
      </c>
      <c r="I5">
        <v>19</v>
      </c>
      <c r="J5">
        <f t="shared" si="0"/>
        <v>2</v>
      </c>
    </row>
    <row r="6" spans="2:10" x14ac:dyDescent="0.25">
      <c r="B6">
        <v>34</v>
      </c>
      <c r="C6" t="str" cm="1">
        <f t="array" ref="C6">_xlfn.IFS(B6&gt;=70,"A",B6&gt;=60,"B",B6&gt;=50,"C",B6&gt;=40,"D",B6&lt;40,"F")</f>
        <v>F</v>
      </c>
      <c r="E6">
        <v>5</v>
      </c>
      <c r="H6">
        <v>20</v>
      </c>
      <c r="I6">
        <v>24</v>
      </c>
      <c r="J6">
        <f t="shared" si="0"/>
        <v>0</v>
      </c>
    </row>
    <row r="7" spans="2:10" x14ac:dyDescent="0.25">
      <c r="B7">
        <v>78</v>
      </c>
      <c r="C7" t="str" cm="1">
        <f t="array" ref="C7">_xlfn.IFS(B7&gt;=70,"A",B7&gt;=60,"B",B7&gt;=50,"C",B7&gt;=40,"D",B7&lt;40,"F")</f>
        <v>A</v>
      </c>
      <c r="E7">
        <v>1</v>
      </c>
    </row>
    <row r="8" spans="2:10" x14ac:dyDescent="0.25">
      <c r="B8">
        <v>90</v>
      </c>
      <c r="C8" t="str" cm="1">
        <f t="array" ref="C8">_xlfn.IFS(B8&gt;=70,"A",B8&gt;=60,"B",B8&gt;=50,"C",B8&gt;=40,"D",B8&lt;40,"F")</f>
        <v>A</v>
      </c>
      <c r="E8">
        <v>7</v>
      </c>
    </row>
    <row r="9" spans="2:10" x14ac:dyDescent="0.25">
      <c r="B9">
        <v>76</v>
      </c>
      <c r="C9" t="str" cm="1">
        <f t="array" ref="C9">_xlfn.IFS(B9&gt;=70,"A",B9&gt;=60,"B",B9&gt;=50,"C",B9&gt;=40,"D",B9&lt;40,"F")</f>
        <v>A</v>
      </c>
      <c r="E9">
        <v>6</v>
      </c>
    </row>
    <row r="10" spans="2:10" x14ac:dyDescent="0.25">
      <c r="E10">
        <v>4</v>
      </c>
      <c r="I10" t="s">
        <v>6</v>
      </c>
    </row>
    <row r="11" spans="2:10" x14ac:dyDescent="0.25">
      <c r="E11">
        <v>3</v>
      </c>
    </row>
    <row r="12" spans="2:10" x14ac:dyDescent="0.25">
      <c r="E12">
        <v>2</v>
      </c>
    </row>
    <row r="13" spans="2:10" x14ac:dyDescent="0.25">
      <c r="E13">
        <v>1</v>
      </c>
    </row>
    <row r="14" spans="2:10" x14ac:dyDescent="0.25">
      <c r="E14">
        <v>17</v>
      </c>
    </row>
    <row r="15" spans="2:10" x14ac:dyDescent="0.25">
      <c r="E15">
        <v>15</v>
      </c>
    </row>
    <row r="16" spans="2:10" x14ac:dyDescent="0.25">
      <c r="E16">
        <v>12</v>
      </c>
    </row>
    <row r="17" spans="5:5" x14ac:dyDescent="0.25">
      <c r="E17">
        <v>12</v>
      </c>
    </row>
    <row r="19" spans="5:5" x14ac:dyDescent="0.25">
      <c r="E19" t="s">
        <v>4</v>
      </c>
    </row>
    <row r="20" spans="5:5" x14ac:dyDescent="0.25">
      <c r="E20">
        <f>COUNTIF(E2:E17,"&gt;" &amp; 6)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524A-E103-45D5-B4C6-B74263934B9A}">
  <dimension ref="A1:G12"/>
  <sheetViews>
    <sheetView workbookViewId="0">
      <selection activeCell="D12" sqref="D12"/>
    </sheetView>
  </sheetViews>
  <sheetFormatPr defaultRowHeight="15" x14ac:dyDescent="0.25"/>
  <cols>
    <col min="2" max="2" width="16.7109375" bestFit="1" customWidth="1"/>
  </cols>
  <sheetData>
    <row r="1" spans="1:7" x14ac:dyDescent="0.25">
      <c r="B1" t="s">
        <v>10</v>
      </c>
    </row>
    <row r="2" spans="1:7" x14ac:dyDescent="0.25">
      <c r="D2" t="s">
        <v>12</v>
      </c>
    </row>
    <row r="3" spans="1:7" x14ac:dyDescent="0.25">
      <c r="B3" s="1"/>
      <c r="C3" s="1" t="s">
        <v>7</v>
      </c>
      <c r="D3" s="1" t="s">
        <v>8</v>
      </c>
      <c r="E3" s="1" t="s">
        <v>9</v>
      </c>
      <c r="G3" t="s">
        <v>7</v>
      </c>
    </row>
    <row r="4" spans="1:7" x14ac:dyDescent="0.25">
      <c r="B4" s="1" t="s">
        <v>7</v>
      </c>
      <c r="C4" s="1">
        <v>0</v>
      </c>
      <c r="D4" s="1">
        <v>1500</v>
      </c>
      <c r="E4" s="1">
        <v>2000</v>
      </c>
      <c r="G4">
        <f>MATCH(G3,B3:B6,0)</f>
        <v>2</v>
      </c>
    </row>
    <row r="5" spans="1:7" x14ac:dyDescent="0.25">
      <c r="A5" t="s">
        <v>11</v>
      </c>
      <c r="B5" s="1" t="s">
        <v>8</v>
      </c>
      <c r="C5" s="1">
        <v>1500</v>
      </c>
      <c r="D5" s="1">
        <v>0</v>
      </c>
      <c r="E5" s="1">
        <v>3000</v>
      </c>
    </row>
    <row r="6" spans="1:7" x14ac:dyDescent="0.25">
      <c r="B6" s="1" t="s">
        <v>9</v>
      </c>
      <c r="C6" s="1">
        <v>2000</v>
      </c>
      <c r="D6" s="1">
        <v>3000</v>
      </c>
      <c r="E6" s="1">
        <v>0</v>
      </c>
    </row>
    <row r="9" spans="1:7" x14ac:dyDescent="0.25">
      <c r="B9" t="s">
        <v>13</v>
      </c>
    </row>
    <row r="11" spans="1:7" x14ac:dyDescent="0.25">
      <c r="B11" s="2" t="s">
        <v>14</v>
      </c>
      <c r="C11" s="2" t="s">
        <v>12</v>
      </c>
      <c r="D11" s="2" t="s">
        <v>15</v>
      </c>
    </row>
    <row r="12" spans="1:7" x14ac:dyDescent="0.25">
      <c r="B12" t="s">
        <v>9</v>
      </c>
      <c r="C12" t="s">
        <v>7</v>
      </c>
      <c r="D12" s="3">
        <f>INDEX(B3:E6,MATCH(B12,B3:B6,0),MATCH(C12,B3:E3,0))</f>
        <v>2000</v>
      </c>
      <c r="F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FE1D-2E0E-4794-B775-9D2AB051972E}">
  <dimension ref="B1:I15"/>
  <sheetViews>
    <sheetView tabSelected="1" workbookViewId="0">
      <selection activeCell="B11" sqref="B11"/>
    </sheetView>
  </sheetViews>
  <sheetFormatPr defaultRowHeight="15" x14ac:dyDescent="0.25"/>
  <cols>
    <col min="2" max="2" width="15.28515625" bestFit="1" customWidth="1"/>
    <col min="3" max="3" width="7.28515625" bestFit="1" customWidth="1"/>
    <col min="4" max="4" width="7.28515625" customWidth="1"/>
    <col min="5" max="5" width="13.140625" bestFit="1" customWidth="1"/>
    <col min="6" max="6" width="27.28515625" bestFit="1" customWidth="1"/>
    <col min="7" max="7" width="10.28515625" customWidth="1"/>
    <col min="9" max="9" width="10.85546875" bestFit="1" customWidth="1"/>
  </cols>
  <sheetData>
    <row r="1" spans="2:9" x14ac:dyDescent="0.25">
      <c r="B1" s="6" t="s">
        <v>21</v>
      </c>
      <c r="C1">
        <v>7</v>
      </c>
    </row>
    <row r="3" spans="2:9" x14ac:dyDescent="0.25">
      <c r="B3" s="5" t="s">
        <v>17</v>
      </c>
      <c r="C3" s="5" t="s">
        <v>18</v>
      </c>
      <c r="D3" s="5" t="s">
        <v>22</v>
      </c>
      <c r="E3" s="5" t="s">
        <v>23</v>
      </c>
      <c r="F3" s="5" t="s">
        <v>25</v>
      </c>
      <c r="G3" s="5" t="s">
        <v>19</v>
      </c>
      <c r="H3" s="5" t="s">
        <v>20</v>
      </c>
      <c r="I3" s="5" t="s">
        <v>24</v>
      </c>
    </row>
    <row r="4" spans="2:9" x14ac:dyDescent="0.25">
      <c r="B4" s="1">
        <v>0</v>
      </c>
      <c r="C4" s="1">
        <v>0</v>
      </c>
      <c r="D4" s="1"/>
      <c r="E4" s="1"/>
      <c r="F4" s="1"/>
      <c r="G4" s="1">
        <v>1000000</v>
      </c>
      <c r="H4" s="1">
        <v>5</v>
      </c>
      <c r="I4" s="1">
        <f>G4*H4</f>
        <v>5000000</v>
      </c>
    </row>
    <row r="5" spans="2:9" x14ac:dyDescent="0.25">
      <c r="B5" s="1">
        <v>1</v>
      </c>
      <c r="C5" s="4">
        <v>0.08</v>
      </c>
      <c r="D5" s="4">
        <f>IF(B4=$C$1,0,C5)</f>
        <v>0.08</v>
      </c>
      <c r="E5" s="4">
        <f>IF(D5=0,0,C5)</f>
        <v>0.08</v>
      </c>
      <c r="F5" s="4">
        <f>E5</f>
        <v>0.08</v>
      </c>
      <c r="G5" s="1">
        <f>G4*(1+F5)</f>
        <v>1080000</v>
      </c>
      <c r="H5" s="1">
        <f>H4*1.018</f>
        <v>5.09</v>
      </c>
      <c r="I5" s="1">
        <f t="shared" ref="I5:I14" si="0">G5*H5</f>
        <v>5497200</v>
      </c>
    </row>
    <row r="6" spans="2:9" x14ac:dyDescent="0.25">
      <c r="B6" s="1">
        <v>2</v>
      </c>
      <c r="C6" s="4">
        <v>0.08</v>
      </c>
      <c r="D6" s="4">
        <f t="shared" ref="D6:D14" si="1">IF(B5=$C$1,0,C6)</f>
        <v>0.08</v>
      </c>
      <c r="E6" s="4">
        <f t="shared" ref="E6:E14" si="2">IF(D6=0,0,C6)</f>
        <v>0.08</v>
      </c>
      <c r="F6" s="4">
        <f>IF(F5=0,0,E6)</f>
        <v>0.08</v>
      </c>
      <c r="G6" s="1">
        <f t="shared" ref="G6:G14" si="3">G5*(1+F6)</f>
        <v>1166400</v>
      </c>
      <c r="H6" s="1">
        <f t="shared" ref="H6:H14" si="4">H5*1.018</f>
        <v>5.1816199999999997</v>
      </c>
      <c r="I6" s="1">
        <f t="shared" si="0"/>
        <v>6043841.568</v>
      </c>
    </row>
    <row r="7" spans="2:9" x14ac:dyDescent="0.25">
      <c r="B7" s="1">
        <v>3</v>
      </c>
      <c r="C7" s="4">
        <v>0.08</v>
      </c>
      <c r="D7" s="4">
        <f t="shared" si="1"/>
        <v>0.08</v>
      </c>
      <c r="E7" s="4">
        <f t="shared" si="2"/>
        <v>0.08</v>
      </c>
      <c r="F7" s="4">
        <f t="shared" ref="F7:F14" si="5">IF(F6=0,0,E7)</f>
        <v>0.08</v>
      </c>
      <c r="G7" s="1">
        <f t="shared" si="3"/>
        <v>1259712</v>
      </c>
      <c r="H7" s="1">
        <f t="shared" si="4"/>
        <v>5.2748891599999999</v>
      </c>
      <c r="I7" s="1">
        <f t="shared" si="0"/>
        <v>6644841.1735219201</v>
      </c>
    </row>
    <row r="8" spans="2:9" x14ac:dyDescent="0.25">
      <c r="B8" s="1">
        <v>4</v>
      </c>
      <c r="C8" s="4">
        <v>7.0000000000000007E-2</v>
      </c>
      <c r="D8" s="4">
        <f t="shared" si="1"/>
        <v>7.0000000000000007E-2</v>
      </c>
      <c r="E8" s="4">
        <f t="shared" si="2"/>
        <v>7.0000000000000007E-2</v>
      </c>
      <c r="F8" s="4">
        <f t="shared" si="5"/>
        <v>7.0000000000000007E-2</v>
      </c>
      <c r="G8" s="1">
        <f t="shared" si="3"/>
        <v>1347891.84</v>
      </c>
      <c r="H8" s="1">
        <f t="shared" si="4"/>
        <v>5.3698371648799998</v>
      </c>
      <c r="I8" s="1">
        <f t="shared" si="0"/>
        <v>7237959.6966704866</v>
      </c>
    </row>
    <row r="9" spans="2:9" x14ac:dyDescent="0.25">
      <c r="B9" s="1">
        <v>5</v>
      </c>
      <c r="C9" s="4">
        <v>7.0000000000000007E-2</v>
      </c>
      <c r="D9" s="4">
        <f t="shared" si="1"/>
        <v>7.0000000000000007E-2</v>
      </c>
      <c r="E9" s="4">
        <f t="shared" si="2"/>
        <v>7.0000000000000007E-2</v>
      </c>
      <c r="F9" s="4">
        <f t="shared" si="5"/>
        <v>7.0000000000000007E-2</v>
      </c>
      <c r="G9" s="1">
        <f t="shared" si="3"/>
        <v>1442244.2688000002</v>
      </c>
      <c r="H9" s="1">
        <f t="shared" si="4"/>
        <v>5.4664942338478397</v>
      </c>
      <c r="I9" s="1">
        <f t="shared" si="0"/>
        <v>7884019.9791952949</v>
      </c>
    </row>
    <row r="10" spans="2:9" x14ac:dyDescent="0.25">
      <c r="B10" s="1">
        <v>6</v>
      </c>
      <c r="C10" s="4">
        <v>-0.06</v>
      </c>
      <c r="D10" s="4">
        <f t="shared" si="1"/>
        <v>-0.06</v>
      </c>
      <c r="E10" s="4">
        <f t="shared" si="2"/>
        <v>-0.06</v>
      </c>
      <c r="F10" s="4">
        <f t="shared" si="5"/>
        <v>-0.06</v>
      </c>
      <c r="G10" s="1">
        <f t="shared" si="3"/>
        <v>1355709.6126720002</v>
      </c>
      <c r="H10" s="1">
        <f t="shared" si="4"/>
        <v>5.5648911300571013</v>
      </c>
      <c r="I10" s="1">
        <f t="shared" si="0"/>
        <v>7544376.3984915623</v>
      </c>
    </row>
    <row r="11" spans="2:9" x14ac:dyDescent="0.25">
      <c r="B11" s="1">
        <v>7</v>
      </c>
      <c r="C11" s="4">
        <v>-0.06</v>
      </c>
      <c r="D11" s="4">
        <f t="shared" si="1"/>
        <v>-0.06</v>
      </c>
      <c r="E11" s="4">
        <f t="shared" si="2"/>
        <v>-0.06</v>
      </c>
      <c r="F11" s="4">
        <f t="shared" si="5"/>
        <v>-0.06</v>
      </c>
      <c r="G11" s="1">
        <f t="shared" si="3"/>
        <v>1274367.0359116802</v>
      </c>
      <c r="H11" s="1">
        <f t="shared" si="4"/>
        <v>5.6650591703981297</v>
      </c>
      <c r="I11" s="1">
        <f t="shared" si="0"/>
        <v>7219364.6632445464</v>
      </c>
    </row>
    <row r="12" spans="2:9" x14ac:dyDescent="0.25">
      <c r="B12" s="1">
        <v>8</v>
      </c>
      <c r="C12" s="4">
        <v>-0.06</v>
      </c>
      <c r="D12" s="4">
        <f t="shared" si="1"/>
        <v>0</v>
      </c>
      <c r="E12" s="4">
        <f t="shared" si="2"/>
        <v>0</v>
      </c>
      <c r="F12" s="4">
        <f t="shared" si="5"/>
        <v>0</v>
      </c>
      <c r="G12" s="1">
        <f t="shared" si="3"/>
        <v>1274367.0359116802</v>
      </c>
      <c r="H12" s="1">
        <f t="shared" si="4"/>
        <v>5.7670302354652963</v>
      </c>
      <c r="I12" s="1">
        <f t="shared" si="0"/>
        <v>7349313.227182949</v>
      </c>
    </row>
    <row r="13" spans="2:9" x14ac:dyDescent="0.25">
      <c r="B13" s="1">
        <v>9</v>
      </c>
      <c r="C13" s="4">
        <v>0.15</v>
      </c>
      <c r="D13" s="4">
        <f t="shared" si="1"/>
        <v>0.15</v>
      </c>
      <c r="E13" s="4">
        <f t="shared" si="2"/>
        <v>0.15</v>
      </c>
      <c r="F13" s="4">
        <f t="shared" si="5"/>
        <v>0</v>
      </c>
      <c r="G13" s="1">
        <f t="shared" si="3"/>
        <v>1274367.0359116802</v>
      </c>
      <c r="H13" s="1">
        <f t="shared" si="4"/>
        <v>5.870836779703672</v>
      </c>
      <c r="I13" s="1">
        <f t="shared" si="0"/>
        <v>7481600.8652722426</v>
      </c>
    </row>
    <row r="14" spans="2:9" x14ac:dyDescent="0.25">
      <c r="B14" s="1">
        <v>10</v>
      </c>
      <c r="C14" s="4">
        <v>0.15</v>
      </c>
      <c r="D14" s="4">
        <f t="shared" si="1"/>
        <v>0.15</v>
      </c>
      <c r="E14" s="4">
        <f t="shared" si="2"/>
        <v>0.15</v>
      </c>
      <c r="F14" s="4">
        <f t="shared" si="5"/>
        <v>0</v>
      </c>
      <c r="G14" s="1">
        <f t="shared" si="3"/>
        <v>1274367.0359116802</v>
      </c>
      <c r="H14" s="1">
        <f t="shared" si="4"/>
        <v>5.976511841738338</v>
      </c>
      <c r="I14" s="1">
        <f t="shared" si="0"/>
        <v>7616269.6808471428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index and match</vt:lpstr>
      <vt:lpstr>competitor year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Timothy K</cp:lastModifiedBy>
  <dcterms:created xsi:type="dcterms:W3CDTF">2022-10-25T17:02:38Z</dcterms:created>
  <dcterms:modified xsi:type="dcterms:W3CDTF">2023-06-09T16:07:34Z</dcterms:modified>
</cp:coreProperties>
</file>