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ungu\AppData\Local\Packages\microsoft.windowscommunicationsapps_8wekyb3d8bbwe\LocalState\Files\S0\4\Attachments\"/>
    </mc:Choice>
  </mc:AlternateContent>
  <xr:revisionPtr revIDLastSave="0" documentId="8_{218E39D5-E277-4E86-9D96-D74984AFD12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3B" sheetId="2" r:id="rId2"/>
  </sheets>
  <externalReferences>
    <externalReference r:id="rId3"/>
  </externalReferences>
  <definedNames>
    <definedName name="AnswerProductTable">'[1]V Exact (an)'!$A$12:$D$19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Sheet1!$H$14</definedName>
    <definedName name="solver_lhs2" localSheetId="0" hidden="1">Sheet1!$H$14</definedName>
    <definedName name="solver_lhs3" localSheetId="0" hidden="1">Sheet1!#REF!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Sheet1!$H$9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Sheet1!$H$6</definedName>
    <definedName name="solver_rhs2" localSheetId="0" hidden="1">Sheet1!$H$6</definedName>
    <definedName name="solver_rhs3" localSheetId="0" hidden="1">Sheet1!#REF!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B7" i="2" s="1"/>
  <c r="H13" i="1"/>
  <c r="H11" i="1"/>
  <c r="H10" i="1"/>
  <c r="B6" i="2" l="1"/>
  <c r="H12" i="1"/>
</calcChain>
</file>

<file path=xl/sharedStrings.xml><?xml version="1.0" encoding="utf-8"?>
<sst xmlns="http://schemas.openxmlformats.org/spreadsheetml/2006/main" count="42" uniqueCount="26">
  <si>
    <t>Book</t>
  </si>
  <si>
    <t>Pages</t>
  </si>
  <si>
    <t>Revenue</t>
  </si>
  <si>
    <t>Cost</t>
  </si>
  <si>
    <t>Developer book</t>
  </si>
  <si>
    <t>From</t>
  </si>
  <si>
    <t xml:space="preserve">To </t>
  </si>
  <si>
    <t>Road</t>
  </si>
  <si>
    <t>Nairobi</t>
  </si>
  <si>
    <t>Kisumu</t>
  </si>
  <si>
    <t>Mombasa</t>
  </si>
  <si>
    <t>Eldoret</t>
  </si>
  <si>
    <t>By</t>
  </si>
  <si>
    <t>Result</t>
  </si>
  <si>
    <t>Air</t>
  </si>
  <si>
    <t>Objectives:</t>
  </si>
  <si>
    <t xml:space="preserve">total required pages </t>
  </si>
  <si>
    <t xml:space="preserve">no of books required </t>
  </si>
  <si>
    <t>geared towards developers</t>
  </si>
  <si>
    <t>maximum profit</t>
  </si>
  <si>
    <t>current cost</t>
  </si>
  <si>
    <t xml:space="preserve">current revenue </t>
  </si>
  <si>
    <t xml:space="preserve">profit </t>
  </si>
  <si>
    <t xml:space="preserve">sum of all pages </t>
  </si>
  <si>
    <t>(thousands)</t>
  </si>
  <si>
    <t>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</si>
</sst>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4" fillId="2" borderId="1" xfId="1" applyFont="1" applyFill="1" applyBorder="1"/>
    <xf numFmtId="0" fontId="2" fillId="2" borderId="1" xfId="1" applyFill="1" applyBorder="1"/>
    <xf numFmtId="0" fontId="2" fillId="0" borderId="0" xfId="1"/>
    <xf numFmtId="0" fontId="5" fillId="0" borderId="0" xfId="1" applyFont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7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0" fillId="2" borderId="5" xfId="0" applyFill="1" applyBorder="1"/>
    <xf numFmtId="2" fontId="6" fillId="0" borderId="5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1" fillId="0" borderId="0" xfId="1" applyFont="1"/>
    <xf numFmtId="0" fontId="1" fillId="2" borderId="1" xfId="1" applyFont="1" applyFill="1" applyBorder="1"/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6353BEAE-6E1E-4D1B-B0AC-B246D1A11C7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VideoExcelStorage\218\Content\Week05\FilesAndHandouts\11-Lookup\LookupSt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Examples"/>
      <sheetName val="V Exact"/>
      <sheetName val="V Exact (an)"/>
      <sheetName val="V Aproximate"/>
      <sheetName val="V Aproximate (an)"/>
      <sheetName val="V Partial"/>
      <sheetName val="V Partial (an)"/>
      <sheetName val="Retrieve Record"/>
      <sheetName val="Retrieve Record (an)"/>
      <sheetName val="INDEX &amp; MATCH"/>
      <sheetName val="INDEX &amp; MATCH (an)"/>
      <sheetName val="Calcualte Revenue"/>
      <sheetName val="3 Tables"/>
      <sheetName val="3 Tables (an)"/>
      <sheetName val="V and IFNA"/>
      <sheetName val="V and IFNA (an)"/>
      <sheetName val="Stats"/>
      <sheetName val="Stats (an)"/>
      <sheetName val="GS"/>
      <sheetName val="GS (an)"/>
      <sheetName val="Is Item In List"/>
      <sheetName val="Is Item In List (an)"/>
      <sheetName val="IS Item Not In List"/>
      <sheetName val="IS Item Not In List (an)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 refreshError="1"/>
      <sheetData sheetId="1" refreshError="1"/>
      <sheetData sheetId="2" refreshError="1"/>
      <sheetData sheetId="3">
        <row r="12">
          <cell r="A12" t="str">
            <v>Bellen</v>
          </cell>
          <cell r="B12" t="str">
            <v>1000-165-B100</v>
          </cell>
          <cell r="C12">
            <v>25</v>
          </cell>
          <cell r="D12">
            <v>26.95</v>
          </cell>
        </row>
        <row r="13">
          <cell r="A13" t="str">
            <v>Carlota</v>
          </cell>
          <cell r="B13" t="str">
            <v>1001-540-C101</v>
          </cell>
          <cell r="C13">
            <v>20</v>
          </cell>
          <cell r="D13">
            <v>28.95</v>
          </cell>
        </row>
        <row r="14">
          <cell r="A14" t="str">
            <v>Majestic Beaut</v>
          </cell>
          <cell r="B14" t="str">
            <v>1002-394-M102</v>
          </cell>
          <cell r="C14">
            <v>35</v>
          </cell>
          <cell r="D14">
            <v>31.95</v>
          </cell>
        </row>
        <row r="15">
          <cell r="A15" t="str">
            <v>Quad</v>
          </cell>
          <cell r="B15" t="str">
            <v>1003-307-Q103</v>
          </cell>
          <cell r="C15">
            <v>20</v>
          </cell>
          <cell r="D15">
            <v>35.950000000000003</v>
          </cell>
        </row>
        <row r="16">
          <cell r="A16" t="str">
            <v>Sunshine</v>
          </cell>
          <cell r="B16" t="str">
            <v>1004-848-S104</v>
          </cell>
          <cell r="C16">
            <v>30</v>
          </cell>
          <cell r="D16">
            <v>18.95</v>
          </cell>
        </row>
        <row r="17">
          <cell r="A17" t="str">
            <v>Sunset</v>
          </cell>
          <cell r="B17" t="str">
            <v>1005-155-S105</v>
          </cell>
          <cell r="C17">
            <v>40</v>
          </cell>
          <cell r="D17">
            <v>20.95</v>
          </cell>
        </row>
        <row r="18">
          <cell r="A18" t="str">
            <v>Tri-Fly</v>
          </cell>
          <cell r="B18" t="str">
            <v>1006-552-T106</v>
          </cell>
          <cell r="C18">
            <v>1</v>
          </cell>
          <cell r="D18">
            <v>4.95</v>
          </cell>
        </row>
        <row r="19">
          <cell r="A19" t="str">
            <v>Outdoor Tri-Fly</v>
          </cell>
          <cell r="B19" t="str">
            <v>1007-634-O107</v>
          </cell>
          <cell r="C19">
            <v>5</v>
          </cell>
          <cell r="D19">
            <v>8.9499999999999993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D6485-86EA-4362-B87A-D5DC7D8EB9F8}" name="Table1" displayName="Table1" ref="D3:H7" totalsRowShown="0">
  <tableColumns count="5">
    <tableColumn id="1" xr3:uid="{EF52F33D-DFCD-499D-BAFF-24599D1E0C85}" name="Road"/>
    <tableColumn id="2" xr3:uid="{DC174164-1E72-473C-B570-1B7A97F7CD9F}" name="Nairobi"/>
    <tableColumn id="3" xr3:uid="{9E214376-8E4E-43A4-B8D5-745A1AC3A6FC}" name="Kisumu"/>
    <tableColumn id="4" xr3:uid="{AAA5D8C6-CC48-4DD2-A9A3-6553E23A6CB1}" name="Mombasa"/>
    <tableColumn id="5" xr3:uid="{F305B49F-3166-427E-9748-F3B8345CF0F7}" name="Eldo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B2C1E6-6BD4-47CB-BA0D-D48AD6A732E4}" name="Table13" displayName="Table13" ref="D10:H14" totalsRowShown="0">
  <tableColumns count="5">
    <tableColumn id="1" xr3:uid="{5646AFBA-CB82-49B9-A4BD-0FB9F71C6E8E}" name="Air"/>
    <tableColumn id="2" xr3:uid="{B6A753F8-3983-4CEE-80EB-5C4F79F2F23A}" name="Nairobi"/>
    <tableColumn id="3" xr3:uid="{07C1E55B-AA01-4132-B7CC-3A05FA5C4118}" name="Kisumu"/>
    <tableColumn id="4" xr3:uid="{CD08CF36-0127-4E4D-887D-A769FD22D3D9}" name="Mombasa"/>
    <tableColumn id="5" xr3:uid="{62CC5D6A-4E34-4B9C-82C5-AE1C8E090D71}" name="Eldor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="97" zoomScaleNormal="130" workbookViewId="0">
      <selection activeCell="J6" sqref="J6"/>
    </sheetView>
  </sheetViews>
  <sheetFormatPr defaultRowHeight="12.75" x14ac:dyDescent="0.2"/>
  <cols>
    <col min="1" max="1" width="12.5703125" customWidth="1"/>
    <col min="4" max="4" width="10.5703125" bestFit="1" customWidth="1"/>
    <col min="5" max="5" width="14.5703125" customWidth="1"/>
    <col min="7" max="7" width="18.140625" bestFit="1" customWidth="1"/>
    <col min="8" max="8" width="14" customWidth="1"/>
    <col min="9" max="9" width="12.28515625" bestFit="1" customWidth="1"/>
    <col min="10" max="10" width="10.7109375" customWidth="1"/>
  </cols>
  <sheetData>
    <row r="1" spans="1:12" x14ac:dyDescent="0.2">
      <c r="D1" s="7" t="s">
        <v>24</v>
      </c>
    </row>
    <row r="2" spans="1:12" x14ac:dyDescent="0.2">
      <c r="A2" s="6" t="s">
        <v>0</v>
      </c>
      <c r="B2" s="11" t="s">
        <v>1</v>
      </c>
      <c r="C2" s="11" t="s">
        <v>3</v>
      </c>
      <c r="D2" s="11" t="s">
        <v>2</v>
      </c>
      <c r="E2" s="11" t="s">
        <v>4</v>
      </c>
    </row>
    <row r="3" spans="1:12" x14ac:dyDescent="0.2">
      <c r="A3" s="14">
        <v>1</v>
      </c>
      <c r="B3" s="9">
        <v>911</v>
      </c>
      <c r="C3" s="9">
        <v>177.98</v>
      </c>
      <c r="D3" s="12">
        <v>29.149962270954344</v>
      </c>
      <c r="E3" s="9">
        <v>1</v>
      </c>
    </row>
    <row r="4" spans="1:12" x14ac:dyDescent="0.2">
      <c r="A4" s="14">
        <v>2</v>
      </c>
      <c r="B4" s="9">
        <v>266</v>
      </c>
      <c r="C4" s="9">
        <v>47.88</v>
      </c>
      <c r="D4" s="12">
        <v>99.518690541556154</v>
      </c>
      <c r="E4" s="9">
        <v>1</v>
      </c>
    </row>
    <row r="5" spans="1:12" x14ac:dyDescent="0.2">
      <c r="A5" s="14">
        <v>3</v>
      </c>
      <c r="B5" s="9">
        <v>418</v>
      </c>
      <c r="C5" s="9">
        <v>83.24</v>
      </c>
      <c r="D5" s="12">
        <v>94.192508622988584</v>
      </c>
      <c r="E5" s="9">
        <v>1</v>
      </c>
      <c r="G5" s="5"/>
    </row>
    <row r="6" spans="1:12" x14ac:dyDescent="0.2">
      <c r="A6" s="14">
        <v>4</v>
      </c>
      <c r="B6" s="9">
        <v>535</v>
      </c>
      <c r="C6" s="9">
        <v>104.3</v>
      </c>
      <c r="D6" s="12">
        <v>85.759886370843759</v>
      </c>
      <c r="E6" s="9">
        <v>1</v>
      </c>
      <c r="G6" s="16" t="s">
        <v>15</v>
      </c>
      <c r="H6" s="8"/>
      <c r="I6" s="5"/>
    </row>
    <row r="7" spans="1:12" x14ac:dyDescent="0.2">
      <c r="A7" s="14">
        <v>5</v>
      </c>
      <c r="B7" s="9">
        <v>359</v>
      </c>
      <c r="C7" s="9">
        <v>78.62</v>
      </c>
      <c r="D7" s="12">
        <v>68.976748056488276</v>
      </c>
      <c r="E7" s="9">
        <v>1</v>
      </c>
      <c r="G7" s="17" t="s">
        <v>16</v>
      </c>
      <c r="H7" s="18">
        <v>8500</v>
      </c>
      <c r="L7">
        <v>2</v>
      </c>
    </row>
    <row r="8" spans="1:12" x14ac:dyDescent="0.2">
      <c r="A8" s="14">
        <v>6</v>
      </c>
      <c r="B8" s="9">
        <v>391</v>
      </c>
      <c r="C8" s="9">
        <v>76.38</v>
      </c>
      <c r="D8" s="12">
        <v>41.775362771393532</v>
      </c>
      <c r="E8" s="9">
        <v>1</v>
      </c>
      <c r="G8" s="17" t="s">
        <v>17</v>
      </c>
      <c r="H8" s="18">
        <v>4</v>
      </c>
      <c r="I8" s="25" t="s">
        <v>18</v>
      </c>
      <c r="J8" s="25"/>
    </row>
    <row r="9" spans="1:12" x14ac:dyDescent="0.2">
      <c r="A9" s="14">
        <v>7</v>
      </c>
      <c r="B9" s="9">
        <v>212</v>
      </c>
      <c r="C9" s="9">
        <v>56.16</v>
      </c>
      <c r="D9" s="12">
        <v>96.970477855873852</v>
      </c>
      <c r="E9" s="9">
        <v>1</v>
      </c>
      <c r="G9" s="17" t="s">
        <v>19</v>
      </c>
      <c r="H9" s="19"/>
    </row>
    <row r="10" spans="1:12" x14ac:dyDescent="0.2">
      <c r="A10" s="14">
        <v>8</v>
      </c>
      <c r="B10" s="9">
        <v>259</v>
      </c>
      <c r="C10" s="9">
        <v>50.62</v>
      </c>
      <c r="D10" s="12">
        <v>68.195722537070395</v>
      </c>
      <c r="E10" s="9">
        <v>1</v>
      </c>
      <c r="G10" s="17" t="s">
        <v>20</v>
      </c>
      <c r="H10" s="20">
        <f>SUM(C3:C38)</f>
        <v>2427.8499999999995</v>
      </c>
    </row>
    <row r="11" spans="1:12" x14ac:dyDescent="0.2">
      <c r="A11" s="14">
        <v>9</v>
      </c>
      <c r="B11" s="9">
        <v>678</v>
      </c>
      <c r="C11" s="9">
        <v>130.04</v>
      </c>
      <c r="D11" s="12">
        <v>71.323736568421211</v>
      </c>
      <c r="E11" s="9">
        <v>1</v>
      </c>
      <c r="G11" s="17" t="s">
        <v>21</v>
      </c>
      <c r="H11" s="20">
        <f>SUM(D3:D38)</f>
        <v>3314.4506980240885</v>
      </c>
    </row>
    <row r="12" spans="1:12" x14ac:dyDescent="0.2">
      <c r="A12" s="14">
        <v>10</v>
      </c>
      <c r="B12" s="9">
        <v>723</v>
      </c>
      <c r="C12" s="9">
        <v>142.13999999999999</v>
      </c>
      <c r="D12" s="12">
        <v>91.54953846474605</v>
      </c>
      <c r="E12" s="9">
        <v>1</v>
      </c>
      <c r="G12" s="17" t="s">
        <v>22</v>
      </c>
      <c r="H12" s="20">
        <f>H11-H10</f>
        <v>886.60069802408907</v>
      </c>
    </row>
    <row r="13" spans="1:12" x14ac:dyDescent="0.2">
      <c r="A13" s="14">
        <v>11</v>
      </c>
      <c r="B13" s="9">
        <v>395</v>
      </c>
      <c r="C13" s="9">
        <v>40.549999999999997</v>
      </c>
      <c r="D13" s="12">
        <v>60.82443457703728</v>
      </c>
      <c r="E13" s="9">
        <v>0</v>
      </c>
      <c r="G13" s="21" t="s">
        <v>23</v>
      </c>
      <c r="H13" s="22">
        <f>SUM(B3:B38)</f>
        <v>20013</v>
      </c>
    </row>
    <row r="14" spans="1:12" x14ac:dyDescent="0.2">
      <c r="A14" s="14">
        <v>12</v>
      </c>
      <c r="B14" s="9">
        <v>527</v>
      </c>
      <c r="C14" s="9">
        <v>53.43</v>
      </c>
      <c r="D14" s="12">
        <v>186.348857036038</v>
      </c>
      <c r="E14" s="9">
        <v>0</v>
      </c>
      <c r="G14" s="7"/>
      <c r="H14" s="7"/>
    </row>
    <row r="15" spans="1:12" x14ac:dyDescent="0.2">
      <c r="A15" s="14">
        <v>13</v>
      </c>
      <c r="B15" s="9">
        <v>857</v>
      </c>
      <c r="C15" s="9">
        <v>81.13</v>
      </c>
      <c r="D15" s="12">
        <v>174.39035092926662</v>
      </c>
      <c r="E15" s="9">
        <v>0</v>
      </c>
    </row>
    <row r="16" spans="1:12" x14ac:dyDescent="0.2">
      <c r="A16" s="14">
        <v>14</v>
      </c>
      <c r="B16" s="9">
        <v>789</v>
      </c>
      <c r="C16" s="9">
        <v>80.010000000000005</v>
      </c>
      <c r="D16" s="12">
        <v>129.90187632751713</v>
      </c>
      <c r="E16" s="9">
        <v>0</v>
      </c>
    </row>
    <row r="17" spans="1:5" x14ac:dyDescent="0.2">
      <c r="A17" s="14">
        <v>15</v>
      </c>
      <c r="B17" s="9">
        <v>647</v>
      </c>
      <c r="C17" s="9">
        <v>66.23</v>
      </c>
      <c r="D17" s="12">
        <v>8.5928125457291671</v>
      </c>
      <c r="E17" s="9">
        <v>0</v>
      </c>
    </row>
    <row r="18" spans="1:5" x14ac:dyDescent="0.2">
      <c r="A18" s="14">
        <v>16</v>
      </c>
      <c r="B18" s="9">
        <v>210</v>
      </c>
      <c r="C18" s="9">
        <v>18.899999999999999</v>
      </c>
      <c r="D18" s="12">
        <v>32.277411606149933</v>
      </c>
      <c r="E18" s="9">
        <v>0</v>
      </c>
    </row>
    <row r="19" spans="1:5" x14ac:dyDescent="0.2">
      <c r="A19" s="14">
        <v>17</v>
      </c>
      <c r="B19" s="9">
        <v>769</v>
      </c>
      <c r="C19" s="9">
        <v>71.209999999999994</v>
      </c>
      <c r="D19" s="12">
        <v>38.724783998467906</v>
      </c>
      <c r="E19" s="9">
        <v>0</v>
      </c>
    </row>
    <row r="20" spans="1:5" x14ac:dyDescent="0.2">
      <c r="A20" s="14">
        <v>18</v>
      </c>
      <c r="B20" s="9">
        <v>804</v>
      </c>
      <c r="C20" s="9">
        <v>73.36</v>
      </c>
      <c r="D20" s="12">
        <v>158.36904895328826</v>
      </c>
      <c r="E20" s="9">
        <v>0</v>
      </c>
    </row>
    <row r="21" spans="1:5" x14ac:dyDescent="0.2">
      <c r="A21" s="14">
        <v>19</v>
      </c>
      <c r="B21" s="9">
        <v>583</v>
      </c>
      <c r="C21" s="9">
        <v>61.47</v>
      </c>
      <c r="D21" s="12">
        <v>184.69517024389825</v>
      </c>
      <c r="E21" s="9">
        <v>0</v>
      </c>
    </row>
    <row r="22" spans="1:5" x14ac:dyDescent="0.2">
      <c r="A22" s="14">
        <v>20</v>
      </c>
      <c r="B22" s="9">
        <v>897</v>
      </c>
      <c r="C22" s="9">
        <v>80.73</v>
      </c>
      <c r="D22" s="12">
        <v>133.5323653245398</v>
      </c>
      <c r="E22" s="9">
        <v>0</v>
      </c>
    </row>
    <row r="23" spans="1:5" x14ac:dyDescent="0.2">
      <c r="A23" s="14">
        <v>21</v>
      </c>
      <c r="B23" s="9">
        <v>789</v>
      </c>
      <c r="C23" s="9">
        <v>72.010000000000005</v>
      </c>
      <c r="D23" s="12">
        <v>63.625252305409674</v>
      </c>
      <c r="E23" s="9">
        <v>0</v>
      </c>
    </row>
    <row r="24" spans="1:5" x14ac:dyDescent="0.2">
      <c r="A24" s="14">
        <v>22</v>
      </c>
      <c r="B24" s="9">
        <v>293</v>
      </c>
      <c r="C24" s="9">
        <v>27.37</v>
      </c>
      <c r="D24" s="12">
        <v>105.86829142840971</v>
      </c>
      <c r="E24" s="9">
        <v>0</v>
      </c>
    </row>
    <row r="25" spans="1:5" x14ac:dyDescent="0.2">
      <c r="A25" s="14">
        <v>23</v>
      </c>
      <c r="B25" s="9">
        <v>455</v>
      </c>
      <c r="C25" s="9">
        <v>45.95</v>
      </c>
      <c r="D25" s="12">
        <v>174.75551841166225</v>
      </c>
      <c r="E25" s="9">
        <v>0</v>
      </c>
    </row>
    <row r="26" spans="1:5" x14ac:dyDescent="0.2">
      <c r="A26" s="14">
        <v>24</v>
      </c>
      <c r="B26" s="9">
        <v>262</v>
      </c>
      <c r="C26" s="9">
        <v>30.58</v>
      </c>
      <c r="D26" s="12">
        <v>116.21172093503986</v>
      </c>
      <c r="E26" s="9">
        <v>0</v>
      </c>
    </row>
    <row r="27" spans="1:5" x14ac:dyDescent="0.2">
      <c r="A27" s="14">
        <v>25</v>
      </c>
      <c r="B27" s="9">
        <v>424</v>
      </c>
      <c r="C27" s="9">
        <v>41.16</v>
      </c>
      <c r="D27" s="12">
        <v>157.57670302650322</v>
      </c>
      <c r="E27" s="9">
        <v>0</v>
      </c>
    </row>
    <row r="28" spans="1:5" x14ac:dyDescent="0.2">
      <c r="A28" s="14">
        <v>26</v>
      </c>
      <c r="B28" s="9">
        <v>798</v>
      </c>
      <c r="C28" s="9">
        <v>78.819999999999993</v>
      </c>
      <c r="D28" s="12">
        <v>3.0658232880998781</v>
      </c>
      <c r="E28" s="9">
        <v>0</v>
      </c>
    </row>
    <row r="29" spans="1:5" x14ac:dyDescent="0.2">
      <c r="A29" s="14">
        <v>27</v>
      </c>
      <c r="B29" s="9">
        <v>798</v>
      </c>
      <c r="C29" s="9">
        <v>80.819999999999993</v>
      </c>
      <c r="D29" s="12">
        <v>151.71591242890324</v>
      </c>
      <c r="E29" s="9">
        <v>0</v>
      </c>
    </row>
    <row r="30" spans="1:5" x14ac:dyDescent="0.2">
      <c r="A30" s="14">
        <v>28</v>
      </c>
      <c r="B30" s="9">
        <v>168</v>
      </c>
      <c r="C30" s="9">
        <v>18.12</v>
      </c>
      <c r="D30" s="12">
        <v>44.241364258645</v>
      </c>
      <c r="E30" s="9">
        <v>0</v>
      </c>
    </row>
    <row r="31" spans="1:5" x14ac:dyDescent="0.2">
      <c r="A31" s="14">
        <v>29</v>
      </c>
      <c r="B31" s="9">
        <v>417</v>
      </c>
      <c r="C31" s="9">
        <v>38.53</v>
      </c>
      <c r="D31" s="12">
        <v>136.70378415254061</v>
      </c>
      <c r="E31" s="9">
        <v>0</v>
      </c>
    </row>
    <row r="32" spans="1:5" x14ac:dyDescent="0.2">
      <c r="A32" s="14">
        <v>30</v>
      </c>
      <c r="B32" s="9">
        <v>484</v>
      </c>
      <c r="C32" s="9">
        <v>46.56</v>
      </c>
      <c r="D32" s="12">
        <v>10.129562101314349</v>
      </c>
      <c r="E32" s="9">
        <v>0</v>
      </c>
    </row>
    <row r="33" spans="1:5" x14ac:dyDescent="0.2">
      <c r="A33" s="14">
        <v>31</v>
      </c>
      <c r="B33" s="9">
        <v>703</v>
      </c>
      <c r="C33" s="9">
        <v>70.27</v>
      </c>
      <c r="D33" s="12">
        <v>124.69479700822022</v>
      </c>
      <c r="E33" s="9">
        <v>0</v>
      </c>
    </row>
    <row r="34" spans="1:5" x14ac:dyDescent="0.2">
      <c r="A34" s="14">
        <v>32</v>
      </c>
      <c r="B34" s="9">
        <v>796</v>
      </c>
      <c r="C34" s="9">
        <v>72.64</v>
      </c>
      <c r="D34" s="12">
        <v>69.866817730732038</v>
      </c>
      <c r="E34" s="9">
        <v>0</v>
      </c>
    </row>
    <row r="35" spans="1:5" x14ac:dyDescent="0.2">
      <c r="A35" s="14">
        <v>33</v>
      </c>
      <c r="B35" s="9">
        <v>459</v>
      </c>
      <c r="C35" s="9">
        <v>48.31</v>
      </c>
      <c r="D35" s="12">
        <v>4.282333519412207</v>
      </c>
      <c r="E35" s="9">
        <v>0</v>
      </c>
    </row>
    <row r="36" spans="1:5" x14ac:dyDescent="0.2">
      <c r="A36" s="14">
        <v>34</v>
      </c>
      <c r="B36" s="9">
        <v>381</v>
      </c>
      <c r="C36" s="9">
        <v>36.29</v>
      </c>
      <c r="D36" s="12">
        <v>99.062894147284624</v>
      </c>
      <c r="E36" s="9">
        <v>0</v>
      </c>
    </row>
    <row r="37" spans="1:5" x14ac:dyDescent="0.2">
      <c r="A37" s="14">
        <v>35</v>
      </c>
      <c r="B37" s="9">
        <v>643</v>
      </c>
      <c r="C37" s="9">
        <v>62.87</v>
      </c>
      <c r="D37" s="12">
        <v>138.94882048235385</v>
      </c>
      <c r="E37" s="9">
        <v>0</v>
      </c>
    </row>
    <row r="38" spans="1:5" x14ac:dyDescent="0.2">
      <c r="A38" s="15">
        <v>36</v>
      </c>
      <c r="B38" s="15">
        <v>913</v>
      </c>
      <c r="C38" s="10">
        <v>83.17</v>
      </c>
      <c r="D38" s="13">
        <v>58.631357197289176</v>
      </c>
      <c r="E38" s="10">
        <v>0</v>
      </c>
    </row>
  </sheetData>
  <mergeCells count="1">
    <mergeCell ref="I8:J8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A0F5-D1BE-4CDC-AC02-D91B4C4E5F7B}">
  <dimension ref="A2:J14"/>
  <sheetViews>
    <sheetView workbookViewId="0">
      <selection activeCell="J3" sqref="J3"/>
    </sheetView>
  </sheetViews>
  <sheetFormatPr defaultColWidth="8.7109375" defaultRowHeight="15" x14ac:dyDescent="0.25"/>
  <cols>
    <col min="1" max="1" width="8.7109375" style="3"/>
    <col min="2" max="2" width="13.140625" style="3" customWidth="1"/>
    <col min="3" max="7" width="10.28515625" style="3" customWidth="1"/>
    <col min="8" max="16384" width="8.7109375" style="3"/>
  </cols>
  <sheetData>
    <row r="2" spans="1:10" x14ac:dyDescent="0.25">
      <c r="A2" s="1" t="s">
        <v>5</v>
      </c>
      <c r="B2" s="24" t="s">
        <v>9</v>
      </c>
    </row>
    <row r="3" spans="1:10" x14ac:dyDescent="0.25">
      <c r="A3" s="1" t="s">
        <v>6</v>
      </c>
      <c r="B3" s="24" t="s">
        <v>10</v>
      </c>
      <c r="D3" s="4" t="s">
        <v>7</v>
      </c>
      <c r="E3" s="3" t="s">
        <v>8</v>
      </c>
      <c r="F3" s="3" t="s">
        <v>9</v>
      </c>
      <c r="G3" s="3" t="s">
        <v>10</v>
      </c>
      <c r="H3" s="3" t="s">
        <v>11</v>
      </c>
      <c r="J3" s="23" t="s">
        <v>25</v>
      </c>
    </row>
    <row r="4" spans="1:10" x14ac:dyDescent="0.25">
      <c r="A4" s="1" t="s">
        <v>12</v>
      </c>
      <c r="B4" s="24" t="s">
        <v>7</v>
      </c>
      <c r="D4" s="3" t="s">
        <v>8</v>
      </c>
      <c r="E4" s="3">
        <v>0</v>
      </c>
      <c r="F4" s="3">
        <v>4354</v>
      </c>
      <c r="G4" s="3">
        <v>7684</v>
      </c>
      <c r="H4" s="3">
        <v>4444</v>
      </c>
      <c r="J4" s="3">
        <f>IF(B4="Road",1,2)</f>
        <v>1</v>
      </c>
    </row>
    <row r="5" spans="1:10" x14ac:dyDescent="0.25">
      <c r="A5" s="1"/>
      <c r="B5" s="2"/>
      <c r="D5" s="3" t="s">
        <v>9</v>
      </c>
      <c r="E5" s="3">
        <v>4354</v>
      </c>
      <c r="F5" s="3">
        <v>0</v>
      </c>
      <c r="G5" s="3">
        <v>6900</v>
      </c>
      <c r="H5" s="3">
        <v>2354</v>
      </c>
    </row>
    <row r="6" spans="1:10" x14ac:dyDescent="0.25">
      <c r="A6" s="1" t="s">
        <v>13</v>
      </c>
      <c r="B6" s="2">
        <f>INDEX(CHOOSE(J4,Table1[#All],Table13[#All]),MATCH(B2,Table1[[#All],[Road]],0),MATCH(B3,Table1[#Headers],0))</f>
        <v>6900</v>
      </c>
      <c r="D6" s="3" t="s">
        <v>10</v>
      </c>
      <c r="E6" s="3">
        <v>7684</v>
      </c>
      <c r="F6" s="3">
        <v>6900</v>
      </c>
      <c r="G6" s="3">
        <v>0</v>
      </c>
      <c r="H6" s="3">
        <v>5900</v>
      </c>
    </row>
    <row r="7" spans="1:10" x14ac:dyDescent="0.25">
      <c r="A7" s="1" t="s">
        <v>13</v>
      </c>
      <c r="B7" s="2">
        <f>VLOOKUP(B2,CHOOSE(J4,Table1[#All],Table13[#All]),MATCH(B3,Table1[#Headers],0),0)</f>
        <v>6900</v>
      </c>
      <c r="D7" s="3" t="s">
        <v>11</v>
      </c>
      <c r="E7" s="3">
        <v>4444</v>
      </c>
      <c r="F7" s="3">
        <v>2354</v>
      </c>
      <c r="G7" s="3">
        <v>5900</v>
      </c>
      <c r="H7" s="3">
        <v>0</v>
      </c>
    </row>
    <row r="10" spans="1:10" x14ac:dyDescent="0.25">
      <c r="D10" s="4" t="s">
        <v>14</v>
      </c>
      <c r="E10" s="3" t="s">
        <v>8</v>
      </c>
      <c r="F10" s="3" t="s">
        <v>9</v>
      </c>
      <c r="G10" s="3" t="s">
        <v>10</v>
      </c>
      <c r="H10" s="3" t="s">
        <v>11</v>
      </c>
    </row>
    <row r="11" spans="1:10" x14ac:dyDescent="0.25">
      <c r="D11" s="3" t="s">
        <v>8</v>
      </c>
      <c r="E11" s="3">
        <v>0</v>
      </c>
      <c r="F11" s="3">
        <v>9988</v>
      </c>
      <c r="G11" s="3">
        <v>14323</v>
      </c>
      <c r="H11" s="3">
        <v>10000</v>
      </c>
    </row>
    <row r="12" spans="1:10" x14ac:dyDescent="0.25">
      <c r="D12" s="3" t="s">
        <v>9</v>
      </c>
      <c r="E12" s="3">
        <v>9988</v>
      </c>
      <c r="F12" s="3">
        <v>0</v>
      </c>
      <c r="G12" s="3">
        <v>11999</v>
      </c>
      <c r="H12" s="3">
        <v>9045</v>
      </c>
    </row>
    <row r="13" spans="1:10" x14ac:dyDescent="0.25">
      <c r="D13" s="3" t="s">
        <v>10</v>
      </c>
      <c r="E13" s="3">
        <v>14323</v>
      </c>
      <c r="F13" s="3">
        <v>11999</v>
      </c>
      <c r="G13" s="3">
        <v>0</v>
      </c>
      <c r="H13" s="3">
        <v>10800</v>
      </c>
    </row>
    <row r="14" spans="1:10" x14ac:dyDescent="0.25">
      <c r="D14" s="3" t="s">
        <v>11</v>
      </c>
      <c r="E14" s="3">
        <v>10000</v>
      </c>
      <c r="F14" s="3">
        <v>9045</v>
      </c>
      <c r="G14" s="3">
        <v>10800</v>
      </c>
      <c r="H14" s="3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4CAE43-0473-44BB-9E4A-628FEB7DE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A3635A0-5EE3-427B-B709-16C534309EE1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9ACFB32A-17DB-4B3B-8C66-944B04972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3B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Elvis Likoko</dc:creator>
  <cp:keywords/>
  <dc:description/>
  <cp:lastModifiedBy>Timothy K</cp:lastModifiedBy>
  <cp:revision/>
  <dcterms:created xsi:type="dcterms:W3CDTF">2007-01-18T13:50:39Z</dcterms:created>
  <dcterms:modified xsi:type="dcterms:W3CDTF">2023-06-09T16:02:38Z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