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ishjavaServerTaocode\ARPGme20141102\excel\"/>
    </mc:Choice>
  </mc:AlternateContent>
  <bookViews>
    <workbookView xWindow="0" yWindow="0" windowWidth="16080" windowHeight="5025" firstSheet="2" activeTab="2"/>
  </bookViews>
  <sheets>
    <sheet name="库存(stock)" sheetId="1" r:id="rId1"/>
    <sheet name="奖池(pool)" sheetId="2" r:id="rId2"/>
    <sheet name="个人收益(private_benefit)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E7" i="3" l="1"/>
  <c r="B5" i="3"/>
  <c r="B6" i="3"/>
  <c r="B7" i="3"/>
  <c r="B8" i="3"/>
  <c r="B9" i="3"/>
  <c r="B10" i="3"/>
  <c r="B11" i="3"/>
  <c r="B12" i="3"/>
  <c r="B13" i="3"/>
  <c r="B19" i="3"/>
  <c r="E13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R38" i="3"/>
  <c r="E38" i="3"/>
  <c r="R37" i="3"/>
  <c r="E37" i="3"/>
  <c r="R36" i="3"/>
  <c r="E36" i="3"/>
  <c r="R35" i="3"/>
  <c r="E35" i="3"/>
  <c r="R34" i="3"/>
  <c r="E34" i="3"/>
  <c r="R33" i="3"/>
  <c r="E33" i="3"/>
  <c r="R32" i="3"/>
  <c r="E32" i="3"/>
  <c r="R31" i="3"/>
  <c r="E31" i="3"/>
  <c r="R30" i="3"/>
  <c r="E30" i="3"/>
  <c r="R29" i="3"/>
  <c r="E29" i="3"/>
  <c r="R28" i="3"/>
  <c r="E28" i="3"/>
  <c r="R27" i="3"/>
  <c r="E27" i="3"/>
  <c r="R26" i="3"/>
  <c r="E26" i="3"/>
  <c r="R25" i="3"/>
  <c r="E25" i="3"/>
  <c r="R24" i="3"/>
  <c r="G24" i="3"/>
  <c r="E24" i="3"/>
  <c r="R23" i="3"/>
  <c r="E23" i="3"/>
  <c r="R22" i="3"/>
  <c r="E22" i="3"/>
  <c r="D22" i="3"/>
  <c r="D31" i="3" s="1"/>
  <c r="D40" i="3" s="1"/>
  <c r="D49" i="3" s="1"/>
  <c r="D58" i="3" s="1"/>
  <c r="D67" i="3" s="1"/>
  <c r="D76" i="3" s="1"/>
  <c r="D85" i="3" s="1"/>
  <c r="D94" i="3" s="1"/>
  <c r="D103" i="3" s="1"/>
  <c r="D112" i="3" s="1"/>
  <c r="D121" i="3" s="1"/>
  <c r="D130" i="3" s="1"/>
  <c r="D139" i="3" s="1"/>
  <c r="D148" i="3" s="1"/>
  <c r="D157" i="3" s="1"/>
  <c r="D166" i="3" s="1"/>
  <c r="D175" i="3" s="1"/>
  <c r="D184" i="3" s="1"/>
  <c r="D193" i="3" s="1"/>
  <c r="D202" i="3" s="1"/>
  <c r="D211" i="3" s="1"/>
  <c r="D220" i="3" s="1"/>
  <c r="D229" i="3" s="1"/>
  <c r="D238" i="3" s="1"/>
  <c r="D247" i="3" s="1"/>
  <c r="D256" i="3" s="1"/>
  <c r="D265" i="3" s="1"/>
  <c r="D274" i="3" s="1"/>
  <c r="D283" i="3" s="1"/>
  <c r="D292" i="3" s="1"/>
  <c r="D301" i="3" s="1"/>
  <c r="D310" i="3" s="1"/>
  <c r="D319" i="3" s="1"/>
  <c r="A22" i="3"/>
  <c r="A31" i="3" s="1"/>
  <c r="A40" i="3" s="1"/>
  <c r="B40" i="3" s="1"/>
  <c r="R21" i="3"/>
  <c r="E21" i="3"/>
  <c r="D21" i="3"/>
  <c r="D30" i="3" s="1"/>
  <c r="D39" i="3" s="1"/>
  <c r="D48" i="3" s="1"/>
  <c r="D57" i="3" s="1"/>
  <c r="D66" i="3" s="1"/>
  <c r="D75" i="3" s="1"/>
  <c r="D84" i="3" s="1"/>
  <c r="D93" i="3" s="1"/>
  <c r="D102" i="3" s="1"/>
  <c r="D111" i="3" s="1"/>
  <c r="D120" i="3" s="1"/>
  <c r="D129" i="3" s="1"/>
  <c r="D138" i="3" s="1"/>
  <c r="D147" i="3" s="1"/>
  <c r="D156" i="3" s="1"/>
  <c r="D165" i="3" s="1"/>
  <c r="D174" i="3" s="1"/>
  <c r="D183" i="3" s="1"/>
  <c r="D192" i="3" s="1"/>
  <c r="D201" i="3" s="1"/>
  <c r="D210" i="3" s="1"/>
  <c r="D219" i="3" s="1"/>
  <c r="D228" i="3" s="1"/>
  <c r="D237" i="3" s="1"/>
  <c r="D246" i="3" s="1"/>
  <c r="D255" i="3" s="1"/>
  <c r="D264" i="3" s="1"/>
  <c r="D273" i="3" s="1"/>
  <c r="D282" i="3" s="1"/>
  <c r="D291" i="3" s="1"/>
  <c r="D300" i="3" s="1"/>
  <c r="D309" i="3" s="1"/>
  <c r="D318" i="3" s="1"/>
  <c r="A21" i="3"/>
  <c r="A30" i="3" s="1"/>
  <c r="B30" i="3" s="1"/>
  <c r="R20" i="3"/>
  <c r="E20" i="3"/>
  <c r="D20" i="3"/>
  <c r="D29" i="3" s="1"/>
  <c r="D38" i="3" s="1"/>
  <c r="D47" i="3" s="1"/>
  <c r="D56" i="3" s="1"/>
  <c r="D65" i="3" s="1"/>
  <c r="D74" i="3" s="1"/>
  <c r="D83" i="3" s="1"/>
  <c r="D92" i="3" s="1"/>
  <c r="D101" i="3" s="1"/>
  <c r="D110" i="3" s="1"/>
  <c r="D119" i="3" s="1"/>
  <c r="D128" i="3" s="1"/>
  <c r="D137" i="3" s="1"/>
  <c r="D146" i="3" s="1"/>
  <c r="D155" i="3" s="1"/>
  <c r="D164" i="3" s="1"/>
  <c r="D173" i="3" s="1"/>
  <c r="D182" i="3" s="1"/>
  <c r="D191" i="3" s="1"/>
  <c r="D200" i="3" s="1"/>
  <c r="D209" i="3" s="1"/>
  <c r="D218" i="3" s="1"/>
  <c r="D227" i="3" s="1"/>
  <c r="D236" i="3" s="1"/>
  <c r="D245" i="3" s="1"/>
  <c r="D254" i="3" s="1"/>
  <c r="D263" i="3" s="1"/>
  <c r="D272" i="3" s="1"/>
  <c r="D281" i="3" s="1"/>
  <c r="D290" i="3" s="1"/>
  <c r="D299" i="3" s="1"/>
  <c r="D308" i="3" s="1"/>
  <c r="D317" i="3" s="1"/>
  <c r="A20" i="3"/>
  <c r="A29" i="3" s="1"/>
  <c r="B29" i="3" s="1"/>
  <c r="R19" i="3"/>
  <c r="E19" i="3"/>
  <c r="D19" i="3"/>
  <c r="D28" i="3" s="1"/>
  <c r="D37" i="3" s="1"/>
  <c r="D46" i="3" s="1"/>
  <c r="D55" i="3" s="1"/>
  <c r="D64" i="3" s="1"/>
  <c r="D73" i="3" s="1"/>
  <c r="D82" i="3" s="1"/>
  <c r="D91" i="3" s="1"/>
  <c r="D100" i="3" s="1"/>
  <c r="D109" i="3" s="1"/>
  <c r="D118" i="3" s="1"/>
  <c r="D127" i="3" s="1"/>
  <c r="D136" i="3" s="1"/>
  <c r="D145" i="3" s="1"/>
  <c r="D154" i="3" s="1"/>
  <c r="D163" i="3" s="1"/>
  <c r="D172" i="3" s="1"/>
  <c r="D181" i="3" s="1"/>
  <c r="D190" i="3" s="1"/>
  <c r="D199" i="3" s="1"/>
  <c r="D208" i="3" s="1"/>
  <c r="D217" i="3" s="1"/>
  <c r="D226" i="3" s="1"/>
  <c r="D235" i="3" s="1"/>
  <c r="D244" i="3" s="1"/>
  <c r="D253" i="3" s="1"/>
  <c r="D262" i="3" s="1"/>
  <c r="D271" i="3" s="1"/>
  <c r="D280" i="3" s="1"/>
  <c r="D289" i="3" s="1"/>
  <c r="D298" i="3" s="1"/>
  <c r="D307" i="3" s="1"/>
  <c r="D316" i="3" s="1"/>
  <c r="A19" i="3"/>
  <c r="A28" i="3" s="1"/>
  <c r="B28" i="3" s="1"/>
  <c r="R18" i="3"/>
  <c r="E18" i="3"/>
  <c r="D18" i="3"/>
  <c r="D27" i="3" s="1"/>
  <c r="D36" i="3" s="1"/>
  <c r="D45" i="3" s="1"/>
  <c r="D54" i="3" s="1"/>
  <c r="D63" i="3" s="1"/>
  <c r="D72" i="3" s="1"/>
  <c r="D81" i="3" s="1"/>
  <c r="D90" i="3" s="1"/>
  <c r="D99" i="3" s="1"/>
  <c r="D108" i="3" s="1"/>
  <c r="D117" i="3" s="1"/>
  <c r="D126" i="3" s="1"/>
  <c r="D135" i="3" s="1"/>
  <c r="D144" i="3" s="1"/>
  <c r="D153" i="3" s="1"/>
  <c r="D162" i="3" s="1"/>
  <c r="D171" i="3" s="1"/>
  <c r="D180" i="3" s="1"/>
  <c r="D189" i="3" s="1"/>
  <c r="D198" i="3" s="1"/>
  <c r="D207" i="3" s="1"/>
  <c r="D216" i="3" s="1"/>
  <c r="D225" i="3" s="1"/>
  <c r="D234" i="3" s="1"/>
  <c r="D243" i="3" s="1"/>
  <c r="D252" i="3" s="1"/>
  <c r="D261" i="3" s="1"/>
  <c r="D270" i="3" s="1"/>
  <c r="D279" i="3" s="1"/>
  <c r="D288" i="3" s="1"/>
  <c r="D297" i="3" s="1"/>
  <c r="D306" i="3" s="1"/>
  <c r="D315" i="3" s="1"/>
  <c r="A18" i="3"/>
  <c r="B18" i="3" s="1"/>
  <c r="R17" i="3"/>
  <c r="E17" i="3"/>
  <c r="D17" i="3"/>
  <c r="D26" i="3" s="1"/>
  <c r="D35" i="3" s="1"/>
  <c r="D44" i="3" s="1"/>
  <c r="D53" i="3" s="1"/>
  <c r="D62" i="3" s="1"/>
  <c r="D71" i="3" s="1"/>
  <c r="D80" i="3" s="1"/>
  <c r="D89" i="3" s="1"/>
  <c r="D98" i="3" s="1"/>
  <c r="D107" i="3" s="1"/>
  <c r="D116" i="3" s="1"/>
  <c r="D125" i="3" s="1"/>
  <c r="D134" i="3" s="1"/>
  <c r="D143" i="3" s="1"/>
  <c r="D152" i="3" s="1"/>
  <c r="D161" i="3" s="1"/>
  <c r="D170" i="3" s="1"/>
  <c r="D179" i="3" s="1"/>
  <c r="D188" i="3" s="1"/>
  <c r="D197" i="3" s="1"/>
  <c r="D206" i="3" s="1"/>
  <c r="D215" i="3" s="1"/>
  <c r="D224" i="3" s="1"/>
  <c r="D233" i="3" s="1"/>
  <c r="D242" i="3" s="1"/>
  <c r="D251" i="3" s="1"/>
  <c r="D260" i="3" s="1"/>
  <c r="D269" i="3" s="1"/>
  <c r="D278" i="3" s="1"/>
  <c r="D287" i="3" s="1"/>
  <c r="D296" i="3" s="1"/>
  <c r="D305" i="3" s="1"/>
  <c r="D314" i="3" s="1"/>
  <c r="A17" i="3"/>
  <c r="A26" i="3" s="1"/>
  <c r="B26" i="3" s="1"/>
  <c r="R16" i="3"/>
  <c r="E16" i="3"/>
  <c r="D16" i="3"/>
  <c r="D25" i="3" s="1"/>
  <c r="D34" i="3" s="1"/>
  <c r="D43" i="3" s="1"/>
  <c r="D52" i="3" s="1"/>
  <c r="D61" i="3" s="1"/>
  <c r="D70" i="3" s="1"/>
  <c r="D79" i="3" s="1"/>
  <c r="D88" i="3" s="1"/>
  <c r="D97" i="3" s="1"/>
  <c r="D106" i="3" s="1"/>
  <c r="D115" i="3" s="1"/>
  <c r="D124" i="3" s="1"/>
  <c r="D133" i="3" s="1"/>
  <c r="D142" i="3" s="1"/>
  <c r="D151" i="3" s="1"/>
  <c r="D160" i="3" s="1"/>
  <c r="D169" i="3" s="1"/>
  <c r="D178" i="3" s="1"/>
  <c r="D187" i="3" s="1"/>
  <c r="D196" i="3" s="1"/>
  <c r="D205" i="3" s="1"/>
  <c r="D214" i="3" s="1"/>
  <c r="D223" i="3" s="1"/>
  <c r="D232" i="3" s="1"/>
  <c r="D241" i="3" s="1"/>
  <c r="D250" i="3" s="1"/>
  <c r="D259" i="3" s="1"/>
  <c r="D268" i="3" s="1"/>
  <c r="D277" i="3" s="1"/>
  <c r="D286" i="3" s="1"/>
  <c r="D295" i="3" s="1"/>
  <c r="D304" i="3" s="1"/>
  <c r="D313" i="3" s="1"/>
  <c r="A16" i="3"/>
  <c r="A25" i="3" s="1"/>
  <c r="B25" i="3" s="1"/>
  <c r="R15" i="3"/>
  <c r="E15" i="3"/>
  <c r="D15" i="3"/>
  <c r="D24" i="3" s="1"/>
  <c r="D33" i="3" s="1"/>
  <c r="D42" i="3" s="1"/>
  <c r="D51" i="3" s="1"/>
  <c r="D60" i="3" s="1"/>
  <c r="D69" i="3" s="1"/>
  <c r="D78" i="3" s="1"/>
  <c r="D87" i="3" s="1"/>
  <c r="D96" i="3" s="1"/>
  <c r="D105" i="3" s="1"/>
  <c r="D114" i="3" s="1"/>
  <c r="D123" i="3" s="1"/>
  <c r="D132" i="3" s="1"/>
  <c r="D141" i="3" s="1"/>
  <c r="D150" i="3" s="1"/>
  <c r="D159" i="3" s="1"/>
  <c r="D168" i="3" s="1"/>
  <c r="D177" i="3" s="1"/>
  <c r="D186" i="3" s="1"/>
  <c r="D195" i="3" s="1"/>
  <c r="D204" i="3" s="1"/>
  <c r="D213" i="3" s="1"/>
  <c r="D222" i="3" s="1"/>
  <c r="D231" i="3" s="1"/>
  <c r="D240" i="3" s="1"/>
  <c r="D249" i="3" s="1"/>
  <c r="D258" i="3" s="1"/>
  <c r="D267" i="3" s="1"/>
  <c r="D276" i="3" s="1"/>
  <c r="D285" i="3" s="1"/>
  <c r="D294" i="3" s="1"/>
  <c r="D303" i="3" s="1"/>
  <c r="D312" i="3" s="1"/>
  <c r="A15" i="3"/>
  <c r="B15" i="3" s="1"/>
  <c r="R14" i="3"/>
  <c r="E14" i="3"/>
  <c r="D14" i="3"/>
  <c r="D23" i="3" s="1"/>
  <c r="D32" i="3" s="1"/>
  <c r="D41" i="3" s="1"/>
  <c r="D50" i="3" s="1"/>
  <c r="D59" i="3" s="1"/>
  <c r="D68" i="3" s="1"/>
  <c r="D77" i="3" s="1"/>
  <c r="D86" i="3" s="1"/>
  <c r="D95" i="3" s="1"/>
  <c r="D104" i="3" s="1"/>
  <c r="D113" i="3" s="1"/>
  <c r="D122" i="3" s="1"/>
  <c r="D131" i="3" s="1"/>
  <c r="D140" i="3" s="1"/>
  <c r="D149" i="3" s="1"/>
  <c r="D158" i="3" s="1"/>
  <c r="D167" i="3" s="1"/>
  <c r="D176" i="3" s="1"/>
  <c r="D185" i="3" s="1"/>
  <c r="D194" i="3" s="1"/>
  <c r="D203" i="3" s="1"/>
  <c r="D212" i="3" s="1"/>
  <c r="D221" i="3" s="1"/>
  <c r="D230" i="3" s="1"/>
  <c r="D239" i="3" s="1"/>
  <c r="D248" i="3" s="1"/>
  <c r="D257" i="3" s="1"/>
  <c r="D266" i="3" s="1"/>
  <c r="D275" i="3" s="1"/>
  <c r="D284" i="3" s="1"/>
  <c r="D293" i="3" s="1"/>
  <c r="D302" i="3" s="1"/>
  <c r="D311" i="3" s="1"/>
  <c r="A14" i="3"/>
  <c r="B14" i="3" s="1"/>
  <c r="R13" i="3"/>
  <c r="R12" i="3"/>
  <c r="E12" i="3"/>
  <c r="R11" i="3"/>
  <c r="E11" i="3"/>
  <c r="R10" i="3"/>
  <c r="E10" i="3"/>
  <c r="R9" i="3"/>
  <c r="G9" i="3"/>
  <c r="E9" i="3"/>
  <c r="E8" i="3"/>
  <c r="E6" i="3"/>
  <c r="E5" i="3"/>
  <c r="B32" i="2"/>
  <c r="B31" i="2"/>
  <c r="F30" i="2"/>
  <c r="A30" i="2" s="1"/>
  <c r="D30" i="2"/>
  <c r="B30" i="2"/>
  <c r="B29" i="2"/>
  <c r="F28" i="2"/>
  <c r="A28" i="2" s="1"/>
  <c r="D28" i="2"/>
  <c r="B28" i="2"/>
  <c r="B27" i="2"/>
  <c r="F26" i="2"/>
  <c r="A26" i="2" s="1"/>
  <c r="D26" i="2"/>
  <c r="D31" i="2" s="1"/>
  <c r="F31" i="2" s="1"/>
  <c r="A31" i="2" s="1"/>
  <c r="B26" i="2"/>
  <c r="F25" i="2"/>
  <c r="A25" i="2" s="1"/>
  <c r="D25" i="2"/>
  <c r="B25" i="2"/>
  <c r="F24" i="2"/>
  <c r="A24" i="2" s="1"/>
  <c r="D24" i="2"/>
  <c r="D29" i="2" s="1"/>
  <c r="F29" i="2" s="1"/>
  <c r="A29" i="2" s="1"/>
  <c r="B24" i="2"/>
  <c r="F23" i="2"/>
  <c r="A23" i="2" s="1"/>
  <c r="D23" i="2"/>
  <c r="B23" i="2"/>
  <c r="F22" i="2"/>
  <c r="A22" i="2" s="1"/>
  <c r="D22" i="2"/>
  <c r="D27" i="2" s="1"/>
  <c r="B22" i="2"/>
  <c r="F21" i="2"/>
  <c r="A21" i="2" s="1"/>
  <c r="B21" i="2"/>
  <c r="F20" i="2"/>
  <c r="B20" i="2"/>
  <c r="A20" i="2"/>
  <c r="F19" i="2"/>
  <c r="A19" i="2" s="1"/>
  <c r="B19" i="2"/>
  <c r="F18" i="2"/>
  <c r="A18" i="2" s="1"/>
  <c r="B18" i="2"/>
  <c r="F17" i="2"/>
  <c r="A17" i="2" s="1"/>
  <c r="B17" i="2"/>
  <c r="F16" i="2"/>
  <c r="B16" i="2"/>
  <c r="A16" i="2"/>
  <c r="F15" i="2"/>
  <c r="B15" i="2"/>
  <c r="A15" i="2"/>
  <c r="F14" i="2"/>
  <c r="A14" i="2" s="1"/>
  <c r="B14" i="2"/>
  <c r="F13" i="2"/>
  <c r="A13" i="2" s="1"/>
  <c r="B13" i="2"/>
  <c r="F12" i="2"/>
  <c r="B12" i="2"/>
  <c r="A12" i="2"/>
  <c r="F11" i="2"/>
  <c r="A11" i="2" s="1"/>
  <c r="B11" i="2"/>
  <c r="F10" i="2"/>
  <c r="A10" i="2" s="1"/>
  <c r="B10" i="2"/>
  <c r="F9" i="2"/>
  <c r="B9" i="2"/>
  <c r="A9" i="2"/>
  <c r="F8" i="2"/>
  <c r="A8" i="2" s="1"/>
  <c r="B8" i="2"/>
  <c r="F7" i="2"/>
  <c r="B7" i="2"/>
  <c r="A7" i="2"/>
  <c r="E55" i="1"/>
  <c r="A55" i="1" s="1"/>
  <c r="C55" i="1"/>
  <c r="E54" i="1"/>
  <c r="A54" i="1" s="1"/>
  <c r="C54" i="1"/>
  <c r="E53" i="1"/>
  <c r="A53" i="1" s="1"/>
  <c r="C53" i="1"/>
  <c r="E52" i="1"/>
  <c r="A52" i="1" s="1"/>
  <c r="C52" i="1"/>
  <c r="E51" i="1"/>
  <c r="C51" i="1"/>
  <c r="A51" i="1"/>
  <c r="E50" i="1"/>
  <c r="C50" i="1"/>
  <c r="A50" i="1"/>
  <c r="E49" i="1"/>
  <c r="A49" i="1" s="1"/>
  <c r="C49" i="1"/>
  <c r="C48" i="1"/>
  <c r="E47" i="1"/>
  <c r="C47" i="1"/>
  <c r="A47" i="1"/>
  <c r="E46" i="1"/>
  <c r="A46" i="1" s="1"/>
  <c r="C46" i="1"/>
  <c r="E45" i="1"/>
  <c r="C45" i="1"/>
  <c r="A45" i="1"/>
  <c r="E44" i="1"/>
  <c r="C44" i="1"/>
  <c r="A44" i="1"/>
  <c r="E43" i="1"/>
  <c r="A43" i="1" s="1"/>
  <c r="C43" i="1"/>
  <c r="E42" i="1"/>
  <c r="A42" i="1" s="1"/>
  <c r="C42" i="1"/>
  <c r="E41" i="1"/>
  <c r="C41" i="1"/>
  <c r="A41" i="1"/>
  <c r="C40" i="1"/>
  <c r="E39" i="1"/>
  <c r="A39" i="1" s="1"/>
  <c r="C39" i="1"/>
  <c r="E38" i="1"/>
  <c r="A38" i="1" s="1"/>
  <c r="C38" i="1"/>
  <c r="E37" i="1"/>
  <c r="A37" i="1" s="1"/>
  <c r="C37" i="1"/>
  <c r="E36" i="1"/>
  <c r="A36" i="1" s="1"/>
  <c r="C36" i="1"/>
  <c r="E35" i="1"/>
  <c r="C35" i="1"/>
  <c r="A35" i="1"/>
  <c r="E34" i="1"/>
  <c r="A34" i="1" s="1"/>
  <c r="C34" i="1"/>
  <c r="E33" i="1"/>
  <c r="C33" i="1"/>
  <c r="C32" i="1"/>
  <c r="A32" i="1"/>
  <c r="C31" i="1"/>
  <c r="A31" i="1"/>
  <c r="E30" i="1"/>
  <c r="A30" i="1" s="1"/>
  <c r="C30" i="1"/>
  <c r="C29" i="1"/>
  <c r="C28" i="1"/>
  <c r="C27" i="1"/>
  <c r="L26" i="1"/>
  <c r="E48" i="1" s="1"/>
  <c r="A48" i="1" s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20" i="3" l="1"/>
  <c r="A24" i="3"/>
  <c r="B17" i="3"/>
  <c r="B16" i="3"/>
  <c r="B31" i="3"/>
  <c r="B22" i="3"/>
  <c r="B21" i="3"/>
  <c r="A34" i="3"/>
  <c r="B34" i="3" s="1"/>
  <c r="A38" i="3"/>
  <c r="B38" i="3" s="1"/>
  <c r="A49" i="3"/>
  <c r="B49" i="3" s="1"/>
  <c r="F27" i="2"/>
  <c r="A27" i="2" s="1"/>
  <c r="D32" i="2"/>
  <c r="F32" i="2" s="1"/>
  <c r="A32" i="2" s="1"/>
  <c r="A35" i="3"/>
  <c r="B35" i="3" s="1"/>
  <c r="E15" i="1"/>
  <c r="A15" i="1" s="1"/>
  <c r="A37" i="3"/>
  <c r="B37" i="3" s="1"/>
  <c r="A39" i="3"/>
  <c r="B39" i="3" s="1"/>
  <c r="A23" i="3"/>
  <c r="B23" i="3" s="1"/>
  <c r="E13" i="1"/>
  <c r="A13" i="1" s="1"/>
  <c r="A33" i="1"/>
  <c r="E21" i="1"/>
  <c r="A21" i="1" s="1"/>
  <c r="E14" i="1"/>
  <c r="A14" i="1" s="1"/>
  <c r="A27" i="3"/>
  <c r="B27" i="3" s="1"/>
  <c r="E40" i="1"/>
  <c r="E17" i="1" s="1"/>
  <c r="A17" i="1" s="1"/>
  <c r="A33" i="3" l="1"/>
  <c r="B24" i="3"/>
  <c r="A44" i="3"/>
  <c r="B44" i="3" s="1"/>
  <c r="A47" i="3"/>
  <c r="B47" i="3" s="1"/>
  <c r="E18" i="1"/>
  <c r="A18" i="1" s="1"/>
  <c r="E28" i="1"/>
  <c r="A28" i="1" s="1"/>
  <c r="E16" i="1"/>
  <c r="A16" i="1" s="1"/>
  <c r="E8" i="1"/>
  <c r="A8" i="1" s="1"/>
  <c r="E10" i="1"/>
  <c r="A10" i="1" s="1"/>
  <c r="A32" i="3"/>
  <c r="B32" i="3" s="1"/>
  <c r="E6" i="1"/>
  <c r="A6" i="1" s="1"/>
  <c r="E22" i="1"/>
  <c r="A22" i="1" s="1"/>
  <c r="E5" i="1"/>
  <c r="A5" i="1" s="1"/>
  <c r="E19" i="1"/>
  <c r="A19" i="1" s="1"/>
  <c r="E7" i="1"/>
  <c r="A7" i="1" s="1"/>
  <c r="E12" i="1"/>
  <c r="A12" i="1" s="1"/>
  <c r="E11" i="1"/>
  <c r="A11" i="1" s="1"/>
  <c r="E23" i="1"/>
  <c r="A23" i="1" s="1"/>
  <c r="E20" i="1"/>
  <c r="A20" i="1" s="1"/>
  <c r="A40" i="1"/>
  <c r="E9" i="1"/>
  <c r="A9" i="1" s="1"/>
  <c r="E27" i="1"/>
  <c r="A27" i="1" s="1"/>
  <c r="A48" i="3"/>
  <c r="B48" i="3" s="1"/>
  <c r="A36" i="3"/>
  <c r="B36" i="3" s="1"/>
  <c r="E29" i="1"/>
  <c r="A29" i="1" s="1"/>
  <c r="A46" i="3"/>
  <c r="B46" i="3" s="1"/>
  <c r="A43" i="3"/>
  <c r="B43" i="3" s="1"/>
  <c r="E25" i="1"/>
  <c r="A25" i="1" s="1"/>
  <c r="E24" i="1"/>
  <c r="A24" i="1" s="1"/>
  <c r="E26" i="1"/>
  <c r="A26" i="1" s="1"/>
  <c r="A58" i="3"/>
  <c r="B58" i="3" s="1"/>
  <c r="B33" i="3" l="1"/>
  <c r="A42" i="3"/>
  <c r="A67" i="3"/>
  <c r="B67" i="3" s="1"/>
  <c r="A45" i="3"/>
  <c r="B45" i="3" s="1"/>
  <c r="A41" i="3"/>
  <c r="B41" i="3" s="1"/>
  <c r="A56" i="3"/>
  <c r="B56" i="3" s="1"/>
  <c r="A55" i="3"/>
  <c r="B55" i="3" s="1"/>
  <c r="A52" i="3"/>
  <c r="B52" i="3" s="1"/>
  <c r="A57" i="3"/>
  <c r="B57" i="3" s="1"/>
  <c r="A53" i="3"/>
  <c r="B53" i="3" s="1"/>
  <c r="B42" i="3" l="1"/>
  <c r="A51" i="3"/>
  <c r="A66" i="3"/>
  <c r="B66" i="3" s="1"/>
  <c r="A50" i="3"/>
  <c r="B50" i="3" s="1"/>
  <c r="A65" i="3"/>
  <c r="B65" i="3" s="1"/>
  <c r="A61" i="3"/>
  <c r="B61" i="3" s="1"/>
  <c r="A54" i="3"/>
  <c r="B54" i="3" s="1"/>
  <c r="A62" i="3"/>
  <c r="B62" i="3" s="1"/>
  <c r="A64" i="3"/>
  <c r="B64" i="3" s="1"/>
  <c r="A76" i="3"/>
  <c r="B76" i="3" s="1"/>
  <c r="B51" i="3" l="1"/>
  <c r="A60" i="3"/>
  <c r="A70" i="3"/>
  <c r="B70" i="3" s="1"/>
  <c r="A74" i="3"/>
  <c r="B74" i="3" s="1"/>
  <c r="A59" i="3"/>
  <c r="B59" i="3" s="1"/>
  <c r="A73" i="3"/>
  <c r="B73" i="3" s="1"/>
  <c r="A71" i="3"/>
  <c r="B71" i="3" s="1"/>
  <c r="A85" i="3"/>
  <c r="B85" i="3" s="1"/>
  <c r="A63" i="3"/>
  <c r="B63" i="3" s="1"/>
  <c r="A75" i="3"/>
  <c r="B75" i="3" s="1"/>
  <c r="B60" i="3" l="1"/>
  <c r="A69" i="3"/>
  <c r="A72" i="3"/>
  <c r="B72" i="3" s="1"/>
  <c r="A94" i="3"/>
  <c r="B94" i="3" s="1"/>
  <c r="A68" i="3"/>
  <c r="B68" i="3" s="1"/>
  <c r="A83" i="3"/>
  <c r="B83" i="3" s="1"/>
  <c r="A80" i="3"/>
  <c r="B80" i="3" s="1"/>
  <c r="A84" i="3"/>
  <c r="B84" i="3" s="1"/>
  <c r="A82" i="3"/>
  <c r="B82" i="3" s="1"/>
  <c r="A79" i="3"/>
  <c r="B79" i="3" s="1"/>
  <c r="B69" i="3" l="1"/>
  <c r="A78" i="3"/>
  <c r="A93" i="3"/>
  <c r="B93" i="3" s="1"/>
  <c r="A103" i="3"/>
  <c r="B103" i="3" s="1"/>
  <c r="A91" i="3"/>
  <c r="B91" i="3" s="1"/>
  <c r="A77" i="3"/>
  <c r="B77" i="3" s="1"/>
  <c r="A89" i="3"/>
  <c r="B89" i="3" s="1"/>
  <c r="A81" i="3"/>
  <c r="B81" i="3" s="1"/>
  <c r="A88" i="3"/>
  <c r="B88" i="3" s="1"/>
  <c r="A92" i="3"/>
  <c r="B92" i="3" s="1"/>
  <c r="B78" i="3" l="1"/>
  <c r="A87" i="3"/>
  <c r="A86" i="3"/>
  <c r="B86" i="3" s="1"/>
  <c r="A100" i="3"/>
  <c r="B100" i="3" s="1"/>
  <c r="A97" i="3"/>
  <c r="B97" i="3" s="1"/>
  <c r="A90" i="3"/>
  <c r="B90" i="3" s="1"/>
  <c r="A112" i="3"/>
  <c r="B112" i="3" s="1"/>
  <c r="A101" i="3"/>
  <c r="B101" i="3" s="1"/>
  <c r="A98" i="3"/>
  <c r="B98" i="3" s="1"/>
  <c r="A102" i="3"/>
  <c r="B102" i="3" s="1"/>
  <c r="B87" i="3" l="1"/>
  <c r="A96" i="3"/>
  <c r="A111" i="3"/>
  <c r="B111" i="3" s="1"/>
  <c r="A107" i="3"/>
  <c r="B107" i="3" s="1"/>
  <c r="A110" i="3"/>
  <c r="B110" i="3" s="1"/>
  <c r="A99" i="3"/>
  <c r="B99" i="3" s="1"/>
  <c r="A106" i="3"/>
  <c r="B106" i="3" s="1"/>
  <c r="A109" i="3"/>
  <c r="B109" i="3" s="1"/>
  <c r="A121" i="3"/>
  <c r="B121" i="3" s="1"/>
  <c r="A95" i="3"/>
  <c r="B95" i="3" s="1"/>
  <c r="B96" i="3" l="1"/>
  <c r="A105" i="3"/>
  <c r="A119" i="3"/>
  <c r="B119" i="3" s="1"/>
  <c r="A116" i="3"/>
  <c r="B116" i="3" s="1"/>
  <c r="A118" i="3"/>
  <c r="B118" i="3" s="1"/>
  <c r="A130" i="3"/>
  <c r="B130" i="3" s="1"/>
  <c r="A115" i="3"/>
  <c r="B115" i="3" s="1"/>
  <c r="A104" i="3"/>
  <c r="B104" i="3" s="1"/>
  <c r="A108" i="3"/>
  <c r="B108" i="3" s="1"/>
  <c r="A120" i="3"/>
  <c r="B120" i="3" s="1"/>
  <c r="B105" i="3" l="1"/>
  <c r="A114" i="3"/>
  <c r="A117" i="3"/>
  <c r="B117" i="3" s="1"/>
  <c r="A127" i="3"/>
  <c r="B127" i="3" s="1"/>
  <c r="A113" i="3"/>
  <c r="B113" i="3" s="1"/>
  <c r="A125" i="3"/>
  <c r="B125" i="3" s="1"/>
  <c r="A124" i="3"/>
  <c r="B124" i="3" s="1"/>
  <c r="A128" i="3"/>
  <c r="B128" i="3" s="1"/>
  <c r="A129" i="3"/>
  <c r="B129" i="3" s="1"/>
  <c r="A139" i="3"/>
  <c r="B139" i="3" s="1"/>
  <c r="B114" i="3" l="1"/>
  <c r="A123" i="3"/>
  <c r="A138" i="3"/>
  <c r="B138" i="3" s="1"/>
  <c r="A134" i="3"/>
  <c r="B134" i="3" s="1"/>
  <c r="A122" i="3"/>
  <c r="B122" i="3" s="1"/>
  <c r="A136" i="3"/>
  <c r="B136" i="3" s="1"/>
  <c r="A137" i="3"/>
  <c r="B137" i="3" s="1"/>
  <c r="A148" i="3"/>
  <c r="B148" i="3" s="1"/>
  <c r="A126" i="3"/>
  <c r="B126" i="3" s="1"/>
  <c r="A133" i="3"/>
  <c r="B133" i="3" s="1"/>
  <c r="B123" i="3" l="1"/>
  <c r="A132" i="3"/>
  <c r="A135" i="3"/>
  <c r="B135" i="3" s="1"/>
  <c r="A145" i="3"/>
  <c r="B145" i="3" s="1"/>
  <c r="A157" i="3"/>
  <c r="B157" i="3" s="1"/>
  <c r="A131" i="3"/>
  <c r="B131" i="3" s="1"/>
  <c r="A143" i="3"/>
  <c r="B143" i="3" s="1"/>
  <c r="A142" i="3"/>
  <c r="B142" i="3" s="1"/>
  <c r="A146" i="3"/>
  <c r="B146" i="3" s="1"/>
  <c r="A147" i="3"/>
  <c r="B147" i="3" s="1"/>
  <c r="B132" i="3" l="1"/>
  <c r="A141" i="3"/>
  <c r="A140" i="3"/>
  <c r="B140" i="3" s="1"/>
  <c r="A155" i="3"/>
  <c r="B155" i="3" s="1"/>
  <c r="A156" i="3"/>
  <c r="B156" i="3" s="1"/>
  <c r="A151" i="3"/>
  <c r="B151" i="3" s="1"/>
  <c r="A166" i="3"/>
  <c r="B166" i="3" s="1"/>
  <c r="A154" i="3"/>
  <c r="B154" i="3" s="1"/>
  <c r="A152" i="3"/>
  <c r="B152" i="3" s="1"/>
  <c r="A144" i="3"/>
  <c r="B144" i="3" s="1"/>
  <c r="B141" i="3" l="1"/>
  <c r="A150" i="3"/>
  <c r="A161" i="3"/>
  <c r="B161" i="3" s="1"/>
  <c r="A160" i="3"/>
  <c r="B160" i="3" s="1"/>
  <c r="A165" i="3"/>
  <c r="B165" i="3" s="1"/>
  <c r="A163" i="3"/>
  <c r="B163" i="3" s="1"/>
  <c r="A164" i="3"/>
  <c r="B164" i="3" s="1"/>
  <c r="A175" i="3"/>
  <c r="B175" i="3" s="1"/>
  <c r="A153" i="3"/>
  <c r="B153" i="3" s="1"/>
  <c r="A149" i="3"/>
  <c r="B149" i="3" s="1"/>
  <c r="B150" i="3" l="1"/>
  <c r="A159" i="3"/>
  <c r="A162" i="3"/>
  <c r="B162" i="3" s="1"/>
  <c r="A174" i="3"/>
  <c r="B174" i="3" s="1"/>
  <c r="A184" i="3"/>
  <c r="B184" i="3" s="1"/>
  <c r="A173" i="3"/>
  <c r="B173" i="3" s="1"/>
  <c r="A169" i="3"/>
  <c r="B169" i="3" s="1"/>
  <c r="A158" i="3"/>
  <c r="B158" i="3" s="1"/>
  <c r="A172" i="3"/>
  <c r="B172" i="3" s="1"/>
  <c r="A170" i="3"/>
  <c r="B170" i="3" s="1"/>
  <c r="B159" i="3" l="1"/>
  <c r="A168" i="3"/>
  <c r="A182" i="3"/>
  <c r="B182" i="3" s="1"/>
  <c r="A193" i="3"/>
  <c r="B193" i="3" s="1"/>
  <c r="A183" i="3"/>
  <c r="B183" i="3" s="1"/>
  <c r="A181" i="3"/>
  <c r="B181" i="3" s="1"/>
  <c r="A167" i="3"/>
  <c r="B167" i="3" s="1"/>
  <c r="A171" i="3"/>
  <c r="B171" i="3" s="1"/>
  <c r="A179" i="3"/>
  <c r="B179" i="3" s="1"/>
  <c r="A178" i="3"/>
  <c r="B178" i="3" s="1"/>
  <c r="B168" i="3" l="1"/>
  <c r="A177" i="3"/>
  <c r="A188" i="3"/>
  <c r="B188" i="3" s="1"/>
  <c r="A190" i="3"/>
  <c r="B190" i="3" s="1"/>
  <c r="A180" i="3"/>
  <c r="B180" i="3" s="1"/>
  <c r="A192" i="3"/>
  <c r="B192" i="3" s="1"/>
  <c r="A202" i="3"/>
  <c r="B202" i="3" s="1"/>
  <c r="A187" i="3"/>
  <c r="B187" i="3" s="1"/>
  <c r="A191" i="3"/>
  <c r="B191" i="3" s="1"/>
  <c r="A176" i="3"/>
  <c r="B176" i="3" s="1"/>
  <c r="B177" i="3" l="1"/>
  <c r="A186" i="3"/>
  <c r="A201" i="3"/>
  <c r="B201" i="3" s="1"/>
  <c r="A189" i="3"/>
  <c r="B189" i="3" s="1"/>
  <c r="A200" i="3"/>
  <c r="B200" i="3" s="1"/>
  <c r="A199" i="3"/>
  <c r="B199" i="3" s="1"/>
  <c r="A196" i="3"/>
  <c r="B196" i="3" s="1"/>
  <c r="A185" i="3"/>
  <c r="B185" i="3" s="1"/>
  <c r="A211" i="3"/>
  <c r="B211" i="3" s="1"/>
  <c r="A197" i="3"/>
  <c r="B197" i="3" s="1"/>
  <c r="B186" i="3" l="1"/>
  <c r="A195" i="3"/>
  <c r="A209" i="3"/>
  <c r="B209" i="3" s="1"/>
  <c r="A198" i="3"/>
  <c r="B198" i="3" s="1"/>
  <c r="A220" i="3"/>
  <c r="B220" i="3" s="1"/>
  <c r="A194" i="3"/>
  <c r="B194" i="3" s="1"/>
  <c r="A205" i="3"/>
  <c r="B205" i="3" s="1"/>
  <c r="A206" i="3"/>
  <c r="B206" i="3" s="1"/>
  <c r="A208" i="3"/>
  <c r="B208" i="3" s="1"/>
  <c r="A210" i="3"/>
  <c r="B210" i="3" s="1"/>
  <c r="B195" i="3" l="1"/>
  <c r="A204" i="3"/>
  <c r="A217" i="3"/>
  <c r="B217" i="3" s="1"/>
  <c r="A215" i="3"/>
  <c r="B215" i="3" s="1"/>
  <c r="A207" i="3"/>
  <c r="B207" i="3" s="1"/>
  <c r="A229" i="3"/>
  <c r="B229" i="3" s="1"/>
  <c r="A214" i="3"/>
  <c r="B214" i="3" s="1"/>
  <c r="A219" i="3"/>
  <c r="B219" i="3" s="1"/>
  <c r="A203" i="3"/>
  <c r="B203" i="3" s="1"/>
  <c r="A218" i="3"/>
  <c r="B218" i="3" s="1"/>
  <c r="B204" i="3" l="1"/>
  <c r="A213" i="3"/>
  <c r="A228" i="3"/>
  <c r="B228" i="3" s="1"/>
  <c r="A216" i="3"/>
  <c r="B216" i="3" s="1"/>
  <c r="A224" i="3"/>
  <c r="B224" i="3" s="1"/>
  <c r="A212" i="3"/>
  <c r="B212" i="3" s="1"/>
  <c r="A238" i="3"/>
  <c r="B238" i="3" s="1"/>
  <c r="A227" i="3"/>
  <c r="B227" i="3" s="1"/>
  <c r="A223" i="3"/>
  <c r="B223" i="3" s="1"/>
  <c r="A226" i="3"/>
  <c r="B226" i="3" s="1"/>
  <c r="B213" i="3" l="1"/>
  <c r="A222" i="3"/>
  <c r="A221" i="3"/>
  <c r="B221" i="3" s="1"/>
  <c r="A232" i="3"/>
  <c r="B232" i="3" s="1"/>
  <c r="A233" i="3"/>
  <c r="B233" i="3" s="1"/>
  <c r="A236" i="3"/>
  <c r="B236" i="3" s="1"/>
  <c r="A225" i="3"/>
  <c r="B225" i="3" s="1"/>
  <c r="A235" i="3"/>
  <c r="B235" i="3" s="1"/>
  <c r="A247" i="3"/>
  <c r="B247" i="3" s="1"/>
  <c r="A237" i="3"/>
  <c r="B237" i="3" s="1"/>
  <c r="B222" i="3" l="1"/>
  <c r="A231" i="3"/>
  <c r="A256" i="3"/>
  <c r="B256" i="3" s="1"/>
  <c r="A244" i="3"/>
  <c r="B244" i="3" s="1"/>
  <c r="A242" i="3"/>
  <c r="B242" i="3" s="1"/>
  <c r="A241" i="3"/>
  <c r="B241" i="3" s="1"/>
  <c r="A245" i="3"/>
  <c r="B245" i="3" s="1"/>
  <c r="A246" i="3"/>
  <c r="B246" i="3" s="1"/>
  <c r="A234" i="3"/>
  <c r="B234" i="3" s="1"/>
  <c r="A230" i="3"/>
  <c r="B230" i="3" s="1"/>
  <c r="B231" i="3" l="1"/>
  <c r="A240" i="3"/>
  <c r="A243" i="3"/>
  <c r="B243" i="3" s="1"/>
  <c r="A255" i="3"/>
  <c r="B255" i="3" s="1"/>
  <c r="A251" i="3"/>
  <c r="B251" i="3" s="1"/>
  <c r="A253" i="3"/>
  <c r="B253" i="3" s="1"/>
  <c r="A254" i="3"/>
  <c r="B254" i="3" s="1"/>
  <c r="A239" i="3"/>
  <c r="B239" i="3" s="1"/>
  <c r="A265" i="3"/>
  <c r="B265" i="3" s="1"/>
  <c r="A250" i="3"/>
  <c r="B250" i="3" s="1"/>
  <c r="B240" i="3" l="1"/>
  <c r="A249" i="3"/>
  <c r="A274" i="3"/>
  <c r="B274" i="3" s="1"/>
  <c r="A260" i="3"/>
  <c r="B260" i="3" s="1"/>
  <c r="A248" i="3"/>
  <c r="B248" i="3" s="1"/>
  <c r="A264" i="3"/>
  <c r="B264" i="3" s="1"/>
  <c r="A263" i="3"/>
  <c r="B263" i="3" s="1"/>
  <c r="A252" i="3"/>
  <c r="B252" i="3" s="1"/>
  <c r="A259" i="3"/>
  <c r="B259" i="3" s="1"/>
  <c r="A262" i="3"/>
  <c r="B262" i="3" s="1"/>
  <c r="B249" i="3" l="1"/>
  <c r="A258" i="3"/>
  <c r="A273" i="3"/>
  <c r="B273" i="3" s="1"/>
  <c r="A257" i="3"/>
  <c r="B257" i="3" s="1"/>
  <c r="A268" i="3"/>
  <c r="B268" i="3" s="1"/>
  <c r="A261" i="3"/>
  <c r="B261" i="3" s="1"/>
  <c r="A269" i="3"/>
  <c r="B269" i="3" s="1"/>
  <c r="A271" i="3"/>
  <c r="B271" i="3" s="1"/>
  <c r="A283" i="3"/>
  <c r="B283" i="3" s="1"/>
  <c r="A272" i="3"/>
  <c r="B272" i="3" s="1"/>
  <c r="B258" i="3" l="1"/>
  <c r="A267" i="3"/>
  <c r="A292" i="3"/>
  <c r="B292" i="3" s="1"/>
  <c r="A270" i="3"/>
  <c r="B270" i="3" s="1"/>
  <c r="A277" i="3"/>
  <c r="B277" i="3" s="1"/>
  <c r="A266" i="3"/>
  <c r="B266" i="3" s="1"/>
  <c r="A280" i="3"/>
  <c r="B280" i="3" s="1"/>
  <c r="A281" i="3"/>
  <c r="B281" i="3" s="1"/>
  <c r="A278" i="3"/>
  <c r="B278" i="3" s="1"/>
  <c r="A282" i="3"/>
  <c r="B282" i="3" s="1"/>
  <c r="B267" i="3" l="1"/>
  <c r="A276" i="3"/>
  <c r="A287" i="3"/>
  <c r="B287" i="3" s="1"/>
  <c r="A275" i="3"/>
  <c r="B275" i="3" s="1"/>
  <c r="A290" i="3"/>
  <c r="B290" i="3" s="1"/>
  <c r="A286" i="3"/>
  <c r="B286" i="3" s="1"/>
  <c r="A279" i="3"/>
  <c r="B279" i="3" s="1"/>
  <c r="A291" i="3"/>
  <c r="B291" i="3" s="1"/>
  <c r="A289" i="3"/>
  <c r="B289" i="3" s="1"/>
  <c r="A301" i="3"/>
  <c r="B301" i="3" s="1"/>
  <c r="B276" i="3" l="1"/>
  <c r="A285" i="3"/>
  <c r="A295" i="3"/>
  <c r="B295" i="3" s="1"/>
  <c r="A299" i="3"/>
  <c r="B299" i="3" s="1"/>
  <c r="A298" i="3"/>
  <c r="B298" i="3" s="1"/>
  <c r="A300" i="3"/>
  <c r="B300" i="3" s="1"/>
  <c r="A284" i="3"/>
  <c r="B284" i="3" s="1"/>
  <c r="A310" i="3"/>
  <c r="B310" i="3" s="1"/>
  <c r="A288" i="3"/>
  <c r="B288" i="3" s="1"/>
  <c r="A296" i="3"/>
  <c r="B296" i="3" s="1"/>
  <c r="B285" i="3" l="1"/>
  <c r="A294" i="3"/>
  <c r="A309" i="3"/>
  <c r="B309" i="3" s="1"/>
  <c r="A319" i="3"/>
  <c r="B319" i="3" s="1"/>
  <c r="A307" i="3"/>
  <c r="B307" i="3" s="1"/>
  <c r="A308" i="3"/>
  <c r="B308" i="3" s="1"/>
  <c r="A305" i="3"/>
  <c r="B305" i="3" s="1"/>
  <c r="A293" i="3"/>
  <c r="B293" i="3" s="1"/>
  <c r="A297" i="3"/>
  <c r="B297" i="3" s="1"/>
  <c r="A304" i="3"/>
  <c r="B304" i="3" s="1"/>
  <c r="B294" i="3" l="1"/>
  <c r="A303" i="3"/>
  <c r="A302" i="3"/>
  <c r="B302" i="3" s="1"/>
  <c r="A316" i="3"/>
  <c r="B316" i="3" s="1"/>
  <c r="A314" i="3"/>
  <c r="B314" i="3" s="1"/>
  <c r="A313" i="3"/>
  <c r="B313" i="3" s="1"/>
  <c r="A317" i="3"/>
  <c r="B317" i="3" s="1"/>
  <c r="A306" i="3"/>
  <c r="B306" i="3" s="1"/>
  <c r="A318" i="3"/>
  <c r="B318" i="3" s="1"/>
  <c r="B303" i="3" l="1"/>
  <c r="A312" i="3"/>
  <c r="B312" i="3" s="1"/>
  <c r="A315" i="3"/>
  <c r="B315" i="3" s="1"/>
  <c r="A311" i="3"/>
  <c r="B311" i="3" s="1"/>
</calcChain>
</file>

<file path=xl/comments1.xml><?xml version="1.0" encoding="utf-8"?>
<comments xmlns="http://schemas.openxmlformats.org/spreadsheetml/2006/main">
  <authors>
    <author>rong</author>
  </authors>
  <commentList>
    <comment ref="B1" authorId="0" shapeId="0">
      <text>
        <r>
          <rPr>
            <b/>
            <sz val="9"/>
            <rFont val="宋体"/>
            <charset val="134"/>
          </rPr>
          <t>rong: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万分比</t>
        </r>
      </text>
    </comment>
    <comment ref="C1" authorId="0" shapeId="0">
      <text>
        <r>
          <rPr>
            <b/>
            <sz val="9"/>
            <rFont val="宋体"/>
            <charset val="134"/>
          </rPr>
          <t>rong: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万分比</t>
        </r>
      </text>
    </comment>
  </commentList>
</comments>
</file>

<file path=xl/comments2.xml><?xml version="1.0" encoding="utf-8"?>
<comments xmlns="http://schemas.openxmlformats.org/spreadsheetml/2006/main">
  <authors>
    <author>rong</author>
  </authors>
  <commentList>
    <comment ref="B1" authorId="0" shapeId="0">
      <text>
        <r>
          <rPr>
            <b/>
            <sz val="9"/>
            <rFont val="宋体"/>
            <charset val="134"/>
          </rPr>
          <t>rong: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万分比</t>
        </r>
      </text>
    </comment>
  </commentList>
</comments>
</file>

<file path=xl/comments3.xml><?xml version="1.0" encoding="utf-8"?>
<comments xmlns="http://schemas.openxmlformats.org/spreadsheetml/2006/main">
  <authors>
    <author>rong</author>
  </authors>
  <commentList>
    <comment ref="A1" authorId="0" shapeId="0">
      <text>
        <r>
          <rPr>
            <b/>
            <sz val="9"/>
            <rFont val="宋体"/>
            <charset val="134"/>
          </rPr>
          <t>适用于哪些鱼</t>
        </r>
      </text>
    </comment>
    <comment ref="E1" authorId="0" shapeId="0">
      <text>
        <r>
          <rPr>
            <b/>
            <sz val="9"/>
            <rFont val="宋体"/>
            <charset val="134"/>
          </rPr>
          <t>rong: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万分比</t>
        </r>
      </text>
    </comment>
  </commentList>
</comments>
</file>

<file path=xl/sharedStrings.xml><?xml version="1.0" encoding="utf-8"?>
<sst xmlns="http://schemas.openxmlformats.org/spreadsheetml/2006/main" count="34" uniqueCount="29">
  <si>
    <t>库存</t>
  </si>
  <si>
    <t>概率加成</t>
  </si>
  <si>
    <t>抽水</t>
  </si>
  <si>
    <t>天数</t>
  </si>
  <si>
    <t>stock</t>
  </si>
  <si>
    <t>rate</t>
  </si>
  <si>
    <t>pump</t>
  </si>
  <si>
    <t>每天赠送</t>
  </si>
  <si>
    <t>分享</t>
  </si>
  <si>
    <t>免费</t>
  </si>
  <si>
    <t>奖池</t>
  </si>
  <si>
    <t>pool</t>
  </si>
  <si>
    <t>组</t>
  </si>
  <si>
    <t>夺宝卡比例</t>
  </si>
  <si>
    <t>group</t>
  </si>
  <si>
    <t>scale</t>
  </si>
  <si>
    <t>倍率</t>
  </si>
  <si>
    <t>概率</t>
  </si>
  <si>
    <t>系数</t>
  </si>
  <si>
    <t>起始资源：</t>
  </si>
  <si>
    <t>a、</t>
  </si>
  <si>
    <t>玩家通过充值获得、免费补助获得、进入游戏获得、活动获得的累计金币数</t>
  </si>
  <si>
    <t>b、</t>
  </si>
  <si>
    <t>找刺激、开宝箱消耗的金币需要通过起始资源扣除</t>
  </si>
  <si>
    <t>当前资源数：玩家手上现有金币数</t>
  </si>
  <si>
    <t>预期夺宝卡比例：我们预期玩家多少珍珠对应一个夺宝卡，固定值为6000</t>
  </si>
  <si>
    <t>当前夺宝卡数：为通过捕鱼累计获得的夺宝卡数，不包括找刺激、开宝箱、活动获得的夺宝卡。</t>
  </si>
  <si>
    <t xml:space="preserve"> </t>
  </si>
  <si>
    <t>起始资源/（当前资源数/预期夺宝卡比例+当前夺宝卡数）&gt;最小夺宝卡比例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</si>
</sst>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11"/>
      <color indexed="8"/>
      <name val="微软雅黑 Light"/>
      <charset val="134"/>
    </font>
    <font>
      <sz val="11"/>
      <color indexed="8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4" borderId="0" xfId="1" applyFill="1" applyAlignment="1">
      <alignment horizontal="center" vertical="center"/>
    </xf>
    <xf numFmtId="0" fontId="0" fillId="0" borderId="0" xfId="0" applyFill="1" applyBorder="1"/>
    <xf numFmtId="10" fontId="0" fillId="0" borderId="0" xfId="0" applyNumberFormat="1" applyBorder="1"/>
    <xf numFmtId="0" fontId="0" fillId="0" borderId="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40060;&#3118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鱼种(fish)"/>
      <sheetName val="鱼类概率测算"/>
      <sheetName val="奖品(prize)"/>
    </sheetNames>
    <sheetDataSet>
      <sheetData sheetId="0">
        <row r="5">
          <cell r="D5">
            <v>1</v>
          </cell>
          <cell r="E5">
            <v>0</v>
          </cell>
          <cell r="F5">
            <v>1</v>
          </cell>
          <cell r="G5">
            <v>2</v>
          </cell>
        </row>
        <row r="6">
          <cell r="D6">
            <v>2</v>
          </cell>
          <cell r="E6">
            <v>0</v>
          </cell>
          <cell r="F6">
            <v>1</v>
          </cell>
          <cell r="G6">
            <v>2</v>
          </cell>
        </row>
        <row r="7">
          <cell r="D7">
            <v>3</v>
          </cell>
          <cell r="E7">
            <v>0</v>
          </cell>
          <cell r="F7">
            <v>3</v>
          </cell>
          <cell r="G7">
            <v>3</v>
          </cell>
        </row>
        <row r="8">
          <cell r="D8">
            <v>4</v>
          </cell>
          <cell r="E8">
            <v>0</v>
          </cell>
          <cell r="F8">
            <v>2</v>
          </cell>
          <cell r="G8">
            <v>3</v>
          </cell>
        </row>
        <row r="9">
          <cell r="D9">
            <v>5</v>
          </cell>
          <cell r="E9">
            <v>0</v>
          </cell>
          <cell r="F9">
            <v>5</v>
          </cell>
          <cell r="G9">
            <v>4</v>
          </cell>
        </row>
        <row r="10">
          <cell r="D10">
            <v>6</v>
          </cell>
          <cell r="E10">
            <v>0</v>
          </cell>
          <cell r="F10">
            <v>1</v>
          </cell>
          <cell r="G10">
            <v>4</v>
          </cell>
        </row>
        <row r="11">
          <cell r="D11">
            <v>7</v>
          </cell>
          <cell r="E11">
            <v>0</v>
          </cell>
          <cell r="F11">
            <v>4</v>
          </cell>
          <cell r="G11">
            <v>5</v>
          </cell>
        </row>
        <row r="12">
          <cell r="D12">
            <v>8</v>
          </cell>
          <cell r="E12">
            <v>0</v>
          </cell>
          <cell r="F12">
            <v>9</v>
          </cell>
          <cell r="G12">
            <v>6</v>
          </cell>
        </row>
        <row r="13">
          <cell r="D13">
            <v>9</v>
          </cell>
          <cell r="E13">
            <v>0</v>
          </cell>
          <cell r="F13">
            <v>6</v>
          </cell>
          <cell r="G13">
            <v>7</v>
          </cell>
        </row>
        <row r="14">
          <cell r="D14">
            <v>10</v>
          </cell>
          <cell r="E14">
            <v>0</v>
          </cell>
          <cell r="F14">
            <v>8</v>
          </cell>
          <cell r="G14">
            <v>7</v>
          </cell>
        </row>
        <row r="15">
          <cell r="D15">
            <v>11</v>
          </cell>
          <cell r="E15">
            <v>0</v>
          </cell>
          <cell r="F15">
            <v>11</v>
          </cell>
          <cell r="G15">
            <v>10</v>
          </cell>
        </row>
        <row r="16">
          <cell r="D16">
            <v>12</v>
          </cell>
          <cell r="E16">
            <v>0</v>
          </cell>
          <cell r="F16">
            <v>10</v>
          </cell>
          <cell r="G16">
            <v>12</v>
          </cell>
        </row>
        <row r="17">
          <cell r="D17">
            <v>13</v>
          </cell>
          <cell r="E17">
            <v>0</v>
          </cell>
          <cell r="F17">
            <v>7</v>
          </cell>
          <cell r="G17">
            <v>12</v>
          </cell>
        </row>
        <row r="18">
          <cell r="D18">
            <v>14</v>
          </cell>
          <cell r="E18">
            <v>0</v>
          </cell>
          <cell r="F18">
            <v>4</v>
          </cell>
          <cell r="G18">
            <v>15</v>
          </cell>
        </row>
        <row r="19">
          <cell r="D19">
            <v>15</v>
          </cell>
          <cell r="E19">
            <v>0</v>
          </cell>
          <cell r="F19">
            <v>12</v>
          </cell>
          <cell r="G19">
            <v>15</v>
          </cell>
        </row>
        <row r="20">
          <cell r="D20">
            <v>16</v>
          </cell>
          <cell r="E20">
            <v>0</v>
          </cell>
          <cell r="F20">
            <v>13</v>
          </cell>
          <cell r="G20">
            <v>20</v>
          </cell>
        </row>
        <row r="21">
          <cell r="D21">
            <v>17</v>
          </cell>
          <cell r="E21">
            <v>1</v>
          </cell>
          <cell r="F21">
            <v>16</v>
          </cell>
          <cell r="G21">
            <v>25</v>
          </cell>
        </row>
        <row r="22">
          <cell r="D22">
            <v>18</v>
          </cell>
          <cell r="E22">
            <v>1</v>
          </cell>
          <cell r="F22">
            <v>14</v>
          </cell>
          <cell r="G22">
            <v>30</v>
          </cell>
        </row>
        <row r="23">
          <cell r="D23">
            <v>19</v>
          </cell>
          <cell r="E23">
            <v>1</v>
          </cell>
          <cell r="F23">
            <v>15</v>
          </cell>
          <cell r="G23">
            <v>35</v>
          </cell>
        </row>
        <row r="24">
          <cell r="D24">
            <v>20</v>
          </cell>
          <cell r="E24">
            <v>1</v>
          </cell>
          <cell r="F24">
            <v>17</v>
          </cell>
          <cell r="G24">
            <v>40</v>
          </cell>
        </row>
        <row r="25">
          <cell r="D25">
            <v>28</v>
          </cell>
          <cell r="E25">
            <v>1</v>
          </cell>
          <cell r="F25">
            <v>20</v>
          </cell>
          <cell r="G25">
            <v>80</v>
          </cell>
        </row>
        <row r="26">
          <cell r="D26">
            <v>21</v>
          </cell>
          <cell r="E26">
            <v>1</v>
          </cell>
          <cell r="F26">
            <v>21</v>
          </cell>
          <cell r="G26">
            <v>120</v>
          </cell>
        </row>
        <row r="27">
          <cell r="D27">
            <v>29</v>
          </cell>
          <cell r="E27">
            <v>1</v>
          </cell>
          <cell r="F27">
            <v>22</v>
          </cell>
          <cell r="G27">
            <v>200</v>
          </cell>
        </row>
        <row r="28">
          <cell r="D28">
            <v>25</v>
          </cell>
          <cell r="E28">
            <v>1</v>
          </cell>
          <cell r="F28">
            <v>24</v>
          </cell>
          <cell r="G28">
            <v>400</v>
          </cell>
        </row>
        <row r="29">
          <cell r="D29">
            <v>22</v>
          </cell>
          <cell r="E29">
            <v>1</v>
          </cell>
          <cell r="F29">
            <v>25</v>
          </cell>
          <cell r="G29">
            <v>500</v>
          </cell>
        </row>
        <row r="30">
          <cell r="D30">
            <v>30</v>
          </cell>
          <cell r="E30">
            <v>1</v>
          </cell>
          <cell r="F30">
            <v>11</v>
          </cell>
          <cell r="G30">
            <v>35</v>
          </cell>
        </row>
        <row r="31">
          <cell r="D31">
            <v>31</v>
          </cell>
          <cell r="E31">
            <v>1</v>
          </cell>
          <cell r="F31">
            <v>18</v>
          </cell>
          <cell r="G31">
            <v>55</v>
          </cell>
        </row>
        <row r="32">
          <cell r="D32">
            <v>32</v>
          </cell>
          <cell r="E32">
            <v>1</v>
          </cell>
          <cell r="F32">
            <v>19</v>
          </cell>
          <cell r="G32">
            <v>75</v>
          </cell>
        </row>
        <row r="33">
          <cell r="D33">
            <v>33</v>
          </cell>
          <cell r="E33">
            <v>1</v>
          </cell>
          <cell r="F33">
            <v>24</v>
          </cell>
          <cell r="G33">
            <v>600</v>
          </cell>
        </row>
        <row r="34">
          <cell r="D34">
            <v>34</v>
          </cell>
          <cell r="E34">
            <v>1</v>
          </cell>
          <cell r="F34">
            <v>26</v>
          </cell>
          <cell r="G34">
            <v>1000</v>
          </cell>
        </row>
        <row r="35">
          <cell r="D35">
            <v>34</v>
          </cell>
          <cell r="E35">
            <v>1</v>
          </cell>
          <cell r="F35">
            <v>27</v>
          </cell>
          <cell r="G35">
            <v>1000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5"/>
  <sheetViews>
    <sheetView workbookViewId="0">
      <selection activeCell="D57" sqref="D24:D57"/>
    </sheetView>
  </sheetViews>
  <sheetFormatPr defaultColWidth="9" defaultRowHeight="13.5" x14ac:dyDescent="0.15"/>
  <cols>
    <col min="1" max="1" width="11.625" customWidth="1"/>
    <col min="2" max="2" width="10.5" customWidth="1"/>
    <col min="3" max="3" width="16" customWidth="1"/>
    <col min="4" max="5" width="11.625" customWidth="1"/>
  </cols>
  <sheetData>
    <row r="1" spans="1:8" s="20" customFormat="1" x14ac:dyDescent="0.15">
      <c r="A1" s="18" t="s">
        <v>0</v>
      </c>
      <c r="B1" s="18" t="s">
        <v>1</v>
      </c>
      <c r="C1" s="18" t="s">
        <v>2</v>
      </c>
      <c r="D1" t="s">
        <v>3</v>
      </c>
    </row>
    <row r="2" spans="1:8" s="20" customFormat="1" x14ac:dyDescent="0.15">
      <c r="A2" s="18" t="s">
        <v>4</v>
      </c>
      <c r="B2" s="18" t="s">
        <v>5</v>
      </c>
      <c r="C2" s="18" t="s">
        <v>6</v>
      </c>
    </row>
    <row r="3" spans="1:8" s="20" customFormat="1" x14ac:dyDescent="0.15">
      <c r="A3" s="19">
        <v>1</v>
      </c>
      <c r="B3" s="19">
        <v>1</v>
      </c>
      <c r="C3" s="18">
        <v>3</v>
      </c>
    </row>
    <row r="4" spans="1:8" s="20" customFormat="1" x14ac:dyDescent="0.15">
      <c r="A4" s="19">
        <v>0</v>
      </c>
      <c r="B4" s="19">
        <v>0</v>
      </c>
      <c r="C4" s="18">
        <v>0</v>
      </c>
    </row>
    <row r="5" spans="1:8" x14ac:dyDescent="0.15">
      <c r="A5">
        <f ca="1">E5</f>
        <v>-600000000</v>
      </c>
      <c r="B5">
        <v>0</v>
      </c>
      <c r="C5" t="str">
        <f>"{"&amp;H5*10000&amp;","&amp;H5*10000&amp;"}"</f>
        <v>{1000,1000}</v>
      </c>
      <c r="D5">
        <v>-100000</v>
      </c>
      <c r="E5">
        <f ca="1">OFFSET($E$31,COUNT($E$31:$E$55)-ROW(A1),)*-1</f>
        <v>-600000000</v>
      </c>
      <c r="F5">
        <v>-8000</v>
      </c>
      <c r="H5">
        <v>0.1</v>
      </c>
    </row>
    <row r="6" spans="1:8" x14ac:dyDescent="0.15">
      <c r="A6">
        <f t="shared" ref="A6:A30" ca="1" si="0">E6</f>
        <v>-300000000</v>
      </c>
      <c r="B6">
        <v>0</v>
      </c>
      <c r="C6" t="str">
        <f t="shared" ref="C6:C55" si="1">"{"&amp;H6*10000&amp;","&amp;H6*10000&amp;"}"</f>
        <v>{1000,1000}</v>
      </c>
      <c r="D6">
        <v>-50000</v>
      </c>
      <c r="E6">
        <f t="shared" ref="E6:E29" ca="1" si="2">OFFSET($E$31,COUNT($E$31:$E$55)-ROW(A2),)*-1</f>
        <v>-300000000</v>
      </c>
      <c r="F6">
        <v>-8000</v>
      </c>
      <c r="H6">
        <v>0.1</v>
      </c>
    </row>
    <row r="7" spans="1:8" x14ac:dyDescent="0.15">
      <c r="A7">
        <f t="shared" ca="1" si="0"/>
        <v>-180000000</v>
      </c>
      <c r="B7">
        <v>0</v>
      </c>
      <c r="C7" t="str">
        <f t="shared" si="1"/>
        <v>{1000,1000}</v>
      </c>
      <c r="D7">
        <v>-30000</v>
      </c>
      <c r="E7">
        <f t="shared" ca="1" si="2"/>
        <v>-180000000</v>
      </c>
      <c r="F7">
        <v>-8000</v>
      </c>
      <c r="H7">
        <v>0.1</v>
      </c>
    </row>
    <row r="8" spans="1:8" x14ac:dyDescent="0.15">
      <c r="A8">
        <f t="shared" ca="1" si="0"/>
        <v>-120000000</v>
      </c>
      <c r="B8">
        <v>0</v>
      </c>
      <c r="C8" t="str">
        <f t="shared" si="1"/>
        <v>{1000,1000}</v>
      </c>
      <c r="D8">
        <v>-20000</v>
      </c>
      <c r="E8">
        <f t="shared" ca="1" si="2"/>
        <v>-120000000</v>
      </c>
      <c r="F8">
        <v>-8000</v>
      </c>
      <c r="H8">
        <v>0.1</v>
      </c>
    </row>
    <row r="9" spans="1:8" x14ac:dyDescent="0.15">
      <c r="A9">
        <f t="shared" ca="1" si="0"/>
        <v>-60000000</v>
      </c>
      <c r="B9">
        <v>0</v>
      </c>
      <c r="C9" t="str">
        <f t="shared" si="1"/>
        <v>{1000,1000}</v>
      </c>
      <c r="D9">
        <v>-10000</v>
      </c>
      <c r="E9">
        <f t="shared" ca="1" si="2"/>
        <v>-60000000</v>
      </c>
      <c r="F9">
        <v>-5000</v>
      </c>
      <c r="H9">
        <v>0.1</v>
      </c>
    </row>
    <row r="10" spans="1:8" x14ac:dyDescent="0.15">
      <c r="A10">
        <f t="shared" ca="1" si="0"/>
        <v>-30000000</v>
      </c>
      <c r="B10">
        <v>0</v>
      </c>
      <c r="C10" t="str">
        <f t="shared" si="1"/>
        <v>{1000,1000}</v>
      </c>
      <c r="D10">
        <v>-5000</v>
      </c>
      <c r="E10">
        <f t="shared" ca="1" si="2"/>
        <v>-30000000</v>
      </c>
      <c r="F10">
        <v>-5000</v>
      </c>
      <c r="H10">
        <v>0.1</v>
      </c>
    </row>
    <row r="11" spans="1:8" x14ac:dyDescent="0.15">
      <c r="A11">
        <f t="shared" ca="1" si="0"/>
        <v>-18000000</v>
      </c>
      <c r="B11">
        <v>0</v>
      </c>
      <c r="C11" t="str">
        <f t="shared" si="1"/>
        <v>{1000,1000}</v>
      </c>
      <c r="D11">
        <v>-3000</v>
      </c>
      <c r="E11">
        <f t="shared" ca="1" si="2"/>
        <v>-18000000</v>
      </c>
      <c r="F11">
        <v>-5000</v>
      </c>
      <c r="H11">
        <v>0.1</v>
      </c>
    </row>
    <row r="12" spans="1:8" x14ac:dyDescent="0.15">
      <c r="A12">
        <f t="shared" ca="1" si="0"/>
        <v>-12000000</v>
      </c>
      <c r="B12">
        <v>0</v>
      </c>
      <c r="C12" t="str">
        <f t="shared" si="1"/>
        <v>{1000,1000}</v>
      </c>
      <c r="D12">
        <v>-2000</v>
      </c>
      <c r="E12">
        <f t="shared" ca="1" si="2"/>
        <v>-12000000</v>
      </c>
      <c r="F12">
        <v>-5000</v>
      </c>
      <c r="H12">
        <v>0.1</v>
      </c>
    </row>
    <row r="13" spans="1:8" x14ac:dyDescent="0.15">
      <c r="A13">
        <f t="shared" ca="1" si="0"/>
        <v>-6000000</v>
      </c>
      <c r="B13">
        <v>0</v>
      </c>
      <c r="C13" t="str">
        <f t="shared" si="1"/>
        <v>{1000,1000}</v>
      </c>
      <c r="D13">
        <v>-1000</v>
      </c>
      <c r="E13">
        <f t="shared" ca="1" si="2"/>
        <v>-6000000</v>
      </c>
      <c r="F13">
        <v>-4000</v>
      </c>
      <c r="H13">
        <v>0.1</v>
      </c>
    </row>
    <row r="14" spans="1:8" x14ac:dyDescent="0.15">
      <c r="A14">
        <f t="shared" ca="1" si="0"/>
        <v>-3000000</v>
      </c>
      <c r="B14">
        <v>0</v>
      </c>
      <c r="C14" t="str">
        <f t="shared" si="1"/>
        <v>{1000,1000}</v>
      </c>
      <c r="D14">
        <v>-500</v>
      </c>
      <c r="E14">
        <f t="shared" ca="1" si="2"/>
        <v>-3000000</v>
      </c>
      <c r="F14">
        <v>-4000</v>
      </c>
      <c r="H14">
        <v>0.1</v>
      </c>
    </row>
    <row r="15" spans="1:8" x14ac:dyDescent="0.15">
      <c r="A15">
        <f t="shared" ca="1" si="0"/>
        <v>-1800000</v>
      </c>
      <c r="B15">
        <v>0</v>
      </c>
      <c r="C15" t="str">
        <f t="shared" si="1"/>
        <v>{1000,1000}</v>
      </c>
      <c r="D15">
        <v>-300</v>
      </c>
      <c r="E15">
        <f t="shared" ca="1" si="2"/>
        <v>-1800000</v>
      </c>
      <c r="F15">
        <v>-4000</v>
      </c>
      <c r="H15">
        <v>0.1</v>
      </c>
    </row>
    <row r="16" spans="1:8" x14ac:dyDescent="0.15">
      <c r="A16">
        <f t="shared" ca="1" si="0"/>
        <v>-1200000</v>
      </c>
      <c r="B16">
        <v>0</v>
      </c>
      <c r="C16" t="str">
        <f t="shared" si="1"/>
        <v>{1000,1000}</v>
      </c>
      <c r="D16">
        <v>-200</v>
      </c>
      <c r="E16">
        <f t="shared" ca="1" si="2"/>
        <v>-1200000</v>
      </c>
      <c r="F16">
        <v>-4000</v>
      </c>
      <c r="H16">
        <v>0.1</v>
      </c>
    </row>
    <row r="17" spans="1:12" x14ac:dyDescent="0.15">
      <c r="A17">
        <f t="shared" ca="1" si="0"/>
        <v>-900000</v>
      </c>
      <c r="B17">
        <v>0</v>
      </c>
      <c r="C17" t="str">
        <f t="shared" si="1"/>
        <v>{1000,1000}</v>
      </c>
      <c r="D17">
        <v>-150</v>
      </c>
      <c r="E17">
        <f t="shared" ca="1" si="2"/>
        <v>-900000</v>
      </c>
      <c r="F17">
        <v>-3000</v>
      </c>
      <c r="H17">
        <v>0.1</v>
      </c>
    </row>
    <row r="18" spans="1:12" x14ac:dyDescent="0.15">
      <c r="A18">
        <f t="shared" ca="1" si="0"/>
        <v>-600000</v>
      </c>
      <c r="B18">
        <v>0</v>
      </c>
      <c r="C18" t="str">
        <f t="shared" si="1"/>
        <v>{1000,1000}</v>
      </c>
      <c r="D18">
        <v>-100</v>
      </c>
      <c r="E18">
        <f t="shared" ca="1" si="2"/>
        <v>-600000</v>
      </c>
      <c r="F18">
        <v>-3000</v>
      </c>
      <c r="H18">
        <v>0.1</v>
      </c>
    </row>
    <row r="19" spans="1:12" x14ac:dyDescent="0.15">
      <c r="A19">
        <f t="shared" ca="1" si="0"/>
        <v>-300000</v>
      </c>
      <c r="B19">
        <v>0</v>
      </c>
      <c r="C19" t="str">
        <f t="shared" si="1"/>
        <v>{1000,1000}</v>
      </c>
      <c r="D19">
        <v>-50</v>
      </c>
      <c r="E19">
        <f t="shared" ca="1" si="2"/>
        <v>-300000</v>
      </c>
      <c r="F19">
        <v>-3000</v>
      </c>
      <c r="H19">
        <v>0.1</v>
      </c>
    </row>
    <row r="20" spans="1:12" x14ac:dyDescent="0.15">
      <c r="A20">
        <f t="shared" ca="1" si="0"/>
        <v>-180000</v>
      </c>
      <c r="B20">
        <v>0</v>
      </c>
      <c r="C20" t="str">
        <f t="shared" si="1"/>
        <v>{1000,1000}</v>
      </c>
      <c r="D20">
        <v>-30</v>
      </c>
      <c r="E20">
        <f t="shared" ca="1" si="2"/>
        <v>-180000</v>
      </c>
      <c r="F20">
        <v>-3000</v>
      </c>
      <c r="H20">
        <v>0.1</v>
      </c>
    </row>
    <row r="21" spans="1:12" x14ac:dyDescent="0.15">
      <c r="A21">
        <f t="shared" ca="1" si="0"/>
        <v>-120000</v>
      </c>
      <c r="B21">
        <v>0</v>
      </c>
      <c r="C21" t="str">
        <f t="shared" si="1"/>
        <v>{1000,1000}</v>
      </c>
      <c r="D21">
        <v>-20</v>
      </c>
      <c r="E21">
        <f t="shared" ca="1" si="2"/>
        <v>-120000</v>
      </c>
      <c r="F21">
        <v>-3000</v>
      </c>
      <c r="H21">
        <v>0.1</v>
      </c>
    </row>
    <row r="22" spans="1:12" x14ac:dyDescent="0.15">
      <c r="A22">
        <f t="shared" ca="1" si="0"/>
        <v>-60000</v>
      </c>
      <c r="B22">
        <v>0</v>
      </c>
      <c r="C22" t="str">
        <f t="shared" si="1"/>
        <v>{1000,1000}</v>
      </c>
      <c r="D22">
        <v>-10</v>
      </c>
      <c r="E22">
        <f t="shared" ca="1" si="2"/>
        <v>-60000</v>
      </c>
      <c r="F22">
        <v>-1000</v>
      </c>
      <c r="H22">
        <v>0.1</v>
      </c>
      <c r="J22" t="s">
        <v>7</v>
      </c>
    </row>
    <row r="23" spans="1:12" x14ac:dyDescent="0.15">
      <c r="A23">
        <f t="shared" ca="1" si="0"/>
        <v>-48000</v>
      </c>
      <c r="B23">
        <v>0</v>
      </c>
      <c r="C23" t="str">
        <f t="shared" si="1"/>
        <v>{1000,1000}</v>
      </c>
      <c r="D23">
        <v>-8</v>
      </c>
      <c r="E23">
        <f t="shared" ca="1" si="2"/>
        <v>-48000</v>
      </c>
      <c r="F23">
        <v>-1000</v>
      </c>
      <c r="H23">
        <v>0.1</v>
      </c>
      <c r="J23">
        <v>1</v>
      </c>
      <c r="K23" t="s">
        <v>8</v>
      </c>
      <c r="L23">
        <v>2000</v>
      </c>
    </row>
    <row r="24" spans="1:12" x14ac:dyDescent="0.15">
      <c r="A24">
        <f t="shared" ca="1" si="0"/>
        <v>-30000</v>
      </c>
      <c r="B24">
        <v>0</v>
      </c>
      <c r="C24" t="str">
        <f t="shared" si="1"/>
        <v>{1000,1000}</v>
      </c>
      <c r="D24">
        <v>-5</v>
      </c>
      <c r="E24">
        <f t="shared" ca="1" si="2"/>
        <v>-30000</v>
      </c>
      <c r="F24">
        <v>-1000</v>
      </c>
      <c r="H24">
        <v>0.1</v>
      </c>
      <c r="J24">
        <v>2</v>
      </c>
      <c r="K24" t="s">
        <v>9</v>
      </c>
      <c r="L24">
        <v>4000</v>
      </c>
    </row>
    <row r="25" spans="1:12" x14ac:dyDescent="0.15">
      <c r="A25">
        <f t="shared" ca="1" si="0"/>
        <v>-18000</v>
      </c>
      <c r="B25">
        <v>0</v>
      </c>
      <c r="C25" t="str">
        <f t="shared" si="1"/>
        <v>{1000,1000}</v>
      </c>
      <c r="D25">
        <v>-3</v>
      </c>
      <c r="E25">
        <f t="shared" ca="1" si="2"/>
        <v>-18000</v>
      </c>
      <c r="F25">
        <v>-1000</v>
      </c>
      <c r="H25">
        <v>0.1</v>
      </c>
    </row>
    <row r="26" spans="1:12" x14ac:dyDescent="0.15">
      <c r="A26">
        <f t="shared" ca="1" si="0"/>
        <v>-12000</v>
      </c>
      <c r="B26">
        <v>0</v>
      </c>
      <c r="C26" t="str">
        <f t="shared" si="1"/>
        <v>{1000,1000}</v>
      </c>
      <c r="D26">
        <v>-2</v>
      </c>
      <c r="E26">
        <f t="shared" ca="1" si="2"/>
        <v>-12000</v>
      </c>
      <c r="F26">
        <v>-1000</v>
      </c>
      <c r="H26">
        <v>0.1</v>
      </c>
      <c r="L26">
        <f>SUM(L23:L24)</f>
        <v>6000</v>
      </c>
    </row>
    <row r="27" spans="1:12" x14ac:dyDescent="0.15">
      <c r="A27">
        <f t="shared" ca="1" si="0"/>
        <v>-6000</v>
      </c>
      <c r="B27">
        <v>0</v>
      </c>
      <c r="C27" t="str">
        <f t="shared" si="1"/>
        <v>{1000,1000}</v>
      </c>
      <c r="D27">
        <v>-1</v>
      </c>
      <c r="E27">
        <f t="shared" ca="1" si="2"/>
        <v>-6000</v>
      </c>
      <c r="F27">
        <v>-1000</v>
      </c>
      <c r="H27">
        <v>0.1</v>
      </c>
    </row>
    <row r="28" spans="1:12" x14ac:dyDescent="0.15">
      <c r="A28">
        <f t="shared" ca="1" si="0"/>
        <v>-4000</v>
      </c>
      <c r="B28">
        <v>0</v>
      </c>
      <c r="C28" t="str">
        <f t="shared" si="1"/>
        <v>{1000,1000}</v>
      </c>
      <c r="D28">
        <v>0</v>
      </c>
      <c r="E28">
        <f t="shared" ca="1" si="2"/>
        <v>-4000</v>
      </c>
      <c r="F28">
        <v>-1000</v>
      </c>
      <c r="H28">
        <v>0.1</v>
      </c>
    </row>
    <row r="29" spans="1:12" x14ac:dyDescent="0.15">
      <c r="A29">
        <f t="shared" ca="1" si="0"/>
        <v>-2000</v>
      </c>
      <c r="B29">
        <v>0</v>
      </c>
      <c r="C29" t="str">
        <f t="shared" si="1"/>
        <v>{1000,1000}</v>
      </c>
      <c r="D29">
        <v>0</v>
      </c>
      <c r="E29">
        <f t="shared" ca="1" si="2"/>
        <v>-2000</v>
      </c>
      <c r="F29">
        <v>0</v>
      </c>
      <c r="H29">
        <v>0.1</v>
      </c>
    </row>
    <row r="30" spans="1:12" x14ac:dyDescent="0.15">
      <c r="A30">
        <f t="shared" si="0"/>
        <v>0</v>
      </c>
      <c r="B30">
        <v>0</v>
      </c>
      <c r="C30" t="str">
        <f t="shared" si="1"/>
        <v>{1000,1000}</v>
      </c>
      <c r="D30">
        <v>0</v>
      </c>
      <c r="E30">
        <f>D30*$L$26</f>
        <v>0</v>
      </c>
      <c r="F30">
        <v>1000</v>
      </c>
      <c r="H30">
        <v>0.1</v>
      </c>
    </row>
    <row r="31" spans="1:12" x14ac:dyDescent="0.15">
      <c r="A31">
        <f t="shared" ref="A31:A55" si="3">E31</f>
        <v>2000</v>
      </c>
      <c r="B31">
        <v>0</v>
      </c>
      <c r="C31" t="str">
        <f t="shared" si="1"/>
        <v>{1000,1000}</v>
      </c>
      <c r="D31">
        <v>0</v>
      </c>
      <c r="E31">
        <v>2000</v>
      </c>
      <c r="F31">
        <v>1200</v>
      </c>
      <c r="H31">
        <v>0.1</v>
      </c>
    </row>
    <row r="32" spans="1:12" x14ac:dyDescent="0.15">
      <c r="A32">
        <f t="shared" si="3"/>
        <v>4000</v>
      </c>
      <c r="B32">
        <v>0</v>
      </c>
      <c r="C32" t="str">
        <f t="shared" si="1"/>
        <v>{1000,1000}</v>
      </c>
      <c r="D32">
        <v>0</v>
      </c>
      <c r="E32">
        <v>4000</v>
      </c>
      <c r="F32">
        <v>1200</v>
      </c>
      <c r="H32">
        <v>0.1</v>
      </c>
    </row>
    <row r="33" spans="1:8" x14ac:dyDescent="0.15">
      <c r="A33">
        <f t="shared" si="3"/>
        <v>6000</v>
      </c>
      <c r="B33">
        <v>0</v>
      </c>
      <c r="C33" t="str">
        <f t="shared" si="1"/>
        <v>{1000,1000}</v>
      </c>
      <c r="D33">
        <v>1</v>
      </c>
      <c r="E33">
        <f t="shared" ref="E33:E55" si="4">D33*$L$26</f>
        <v>6000</v>
      </c>
      <c r="F33">
        <v>1200</v>
      </c>
      <c r="H33">
        <v>0.1</v>
      </c>
    </row>
    <row r="34" spans="1:8" x14ac:dyDescent="0.15">
      <c r="A34">
        <f t="shared" si="3"/>
        <v>12000</v>
      </c>
      <c r="B34">
        <v>0</v>
      </c>
      <c r="C34" t="str">
        <f t="shared" si="1"/>
        <v>{1000,1000}</v>
      </c>
      <c r="D34">
        <v>2</v>
      </c>
      <c r="E34">
        <f t="shared" si="4"/>
        <v>12000</v>
      </c>
      <c r="F34">
        <v>1200</v>
      </c>
      <c r="H34">
        <v>0.1</v>
      </c>
    </row>
    <row r="35" spans="1:8" x14ac:dyDescent="0.15">
      <c r="A35">
        <f t="shared" si="3"/>
        <v>18000</v>
      </c>
      <c r="B35">
        <v>0</v>
      </c>
      <c r="C35" t="str">
        <f t="shared" si="1"/>
        <v>{1000,1000}</v>
      </c>
      <c r="D35">
        <v>3</v>
      </c>
      <c r="E35">
        <f t="shared" si="4"/>
        <v>18000</v>
      </c>
      <c r="F35">
        <v>1200</v>
      </c>
      <c r="H35">
        <v>0.1</v>
      </c>
    </row>
    <row r="36" spans="1:8" x14ac:dyDescent="0.15">
      <c r="A36">
        <f t="shared" si="3"/>
        <v>30000</v>
      </c>
      <c r="B36">
        <v>0</v>
      </c>
      <c r="C36" t="str">
        <f t="shared" si="1"/>
        <v>{1000,1000}</v>
      </c>
      <c r="D36">
        <v>5</v>
      </c>
      <c r="E36">
        <f t="shared" si="4"/>
        <v>30000</v>
      </c>
      <c r="F36">
        <v>1000</v>
      </c>
      <c r="H36">
        <v>0.1</v>
      </c>
    </row>
    <row r="37" spans="1:8" x14ac:dyDescent="0.15">
      <c r="A37">
        <f t="shared" si="3"/>
        <v>48000</v>
      </c>
      <c r="B37">
        <v>0</v>
      </c>
      <c r="C37" t="str">
        <f t="shared" si="1"/>
        <v>{1000,1000}</v>
      </c>
      <c r="D37">
        <v>8</v>
      </c>
      <c r="E37">
        <f t="shared" si="4"/>
        <v>48000</v>
      </c>
      <c r="F37">
        <v>1000</v>
      </c>
      <c r="H37">
        <v>0.1</v>
      </c>
    </row>
    <row r="38" spans="1:8" x14ac:dyDescent="0.15">
      <c r="A38">
        <f t="shared" si="3"/>
        <v>60000</v>
      </c>
      <c r="B38">
        <v>0</v>
      </c>
      <c r="C38" t="str">
        <f t="shared" si="1"/>
        <v>{1000,1000}</v>
      </c>
      <c r="D38">
        <v>10</v>
      </c>
      <c r="E38">
        <f t="shared" si="4"/>
        <v>60000</v>
      </c>
      <c r="F38">
        <v>1200</v>
      </c>
      <c r="H38">
        <v>0.1</v>
      </c>
    </row>
    <row r="39" spans="1:8" x14ac:dyDescent="0.15">
      <c r="A39">
        <f t="shared" si="3"/>
        <v>120000</v>
      </c>
      <c r="B39">
        <v>0</v>
      </c>
      <c r="C39" t="str">
        <f t="shared" si="1"/>
        <v>{1000,1000}</v>
      </c>
      <c r="D39">
        <v>20</v>
      </c>
      <c r="E39">
        <f t="shared" si="4"/>
        <v>120000</v>
      </c>
      <c r="F39">
        <v>1200</v>
      </c>
      <c r="H39">
        <v>0.1</v>
      </c>
    </row>
    <row r="40" spans="1:8" x14ac:dyDescent="0.15">
      <c r="A40">
        <f t="shared" si="3"/>
        <v>180000</v>
      </c>
      <c r="B40">
        <v>0</v>
      </c>
      <c r="C40" t="str">
        <f t="shared" si="1"/>
        <v>{1000,1000}</v>
      </c>
      <c r="D40">
        <v>30</v>
      </c>
      <c r="E40">
        <f t="shared" si="4"/>
        <v>180000</v>
      </c>
      <c r="F40">
        <v>1200</v>
      </c>
      <c r="H40">
        <v>0.1</v>
      </c>
    </row>
    <row r="41" spans="1:8" x14ac:dyDescent="0.15">
      <c r="A41">
        <f t="shared" si="3"/>
        <v>300000</v>
      </c>
      <c r="B41">
        <v>0</v>
      </c>
      <c r="C41" t="str">
        <f t="shared" si="1"/>
        <v>{1000,1000}</v>
      </c>
      <c r="D41">
        <v>50</v>
      </c>
      <c r="E41">
        <f t="shared" si="4"/>
        <v>300000</v>
      </c>
      <c r="F41">
        <v>1200</v>
      </c>
      <c r="H41">
        <v>0.1</v>
      </c>
    </row>
    <row r="42" spans="1:8" x14ac:dyDescent="0.15">
      <c r="A42">
        <f t="shared" si="3"/>
        <v>600000</v>
      </c>
      <c r="B42">
        <v>0</v>
      </c>
      <c r="C42" t="str">
        <f t="shared" si="1"/>
        <v>{1000,1000}</v>
      </c>
      <c r="D42">
        <v>100</v>
      </c>
      <c r="E42">
        <f t="shared" si="4"/>
        <v>600000</v>
      </c>
      <c r="F42">
        <v>1500</v>
      </c>
      <c r="H42">
        <v>0.1</v>
      </c>
    </row>
    <row r="43" spans="1:8" x14ac:dyDescent="0.15">
      <c r="A43">
        <f t="shared" si="3"/>
        <v>900000</v>
      </c>
      <c r="B43">
        <v>0</v>
      </c>
      <c r="C43" t="str">
        <f t="shared" si="1"/>
        <v>{1000,1000}</v>
      </c>
      <c r="D43">
        <v>150</v>
      </c>
      <c r="E43">
        <f t="shared" si="4"/>
        <v>900000</v>
      </c>
      <c r="F43">
        <v>1500</v>
      </c>
      <c r="H43">
        <v>0.1</v>
      </c>
    </row>
    <row r="44" spans="1:8" x14ac:dyDescent="0.15">
      <c r="A44">
        <f t="shared" si="3"/>
        <v>1200000</v>
      </c>
      <c r="B44">
        <v>0</v>
      </c>
      <c r="C44" t="str">
        <f t="shared" si="1"/>
        <v>{1000,1000}</v>
      </c>
      <c r="D44">
        <v>200</v>
      </c>
      <c r="E44">
        <f t="shared" si="4"/>
        <v>1200000</v>
      </c>
      <c r="F44">
        <v>1500</v>
      </c>
      <c r="H44">
        <v>0.1</v>
      </c>
    </row>
    <row r="45" spans="1:8" x14ac:dyDescent="0.15">
      <c r="A45">
        <f t="shared" si="3"/>
        <v>1800000</v>
      </c>
      <c r="B45">
        <v>0</v>
      </c>
      <c r="C45" t="str">
        <f t="shared" si="1"/>
        <v>{1000,1000}</v>
      </c>
      <c r="D45">
        <v>300</v>
      </c>
      <c r="E45">
        <f t="shared" si="4"/>
        <v>1800000</v>
      </c>
      <c r="F45">
        <v>1500</v>
      </c>
      <c r="H45">
        <v>0.1</v>
      </c>
    </row>
    <row r="46" spans="1:8" x14ac:dyDescent="0.15">
      <c r="A46">
        <f t="shared" si="3"/>
        <v>3000000</v>
      </c>
      <c r="B46">
        <v>0</v>
      </c>
      <c r="C46" t="str">
        <f t="shared" si="1"/>
        <v>{1000,1000}</v>
      </c>
      <c r="D46">
        <v>500</v>
      </c>
      <c r="E46">
        <f t="shared" si="4"/>
        <v>3000000</v>
      </c>
      <c r="F46">
        <v>1500</v>
      </c>
      <c r="H46">
        <v>0.1</v>
      </c>
    </row>
    <row r="47" spans="1:8" x14ac:dyDescent="0.15">
      <c r="A47">
        <f t="shared" si="3"/>
        <v>6000000</v>
      </c>
      <c r="B47">
        <v>0</v>
      </c>
      <c r="C47" t="str">
        <f t="shared" si="1"/>
        <v>{1000,1000}</v>
      </c>
      <c r="D47">
        <v>1000</v>
      </c>
      <c r="E47">
        <f t="shared" si="4"/>
        <v>6000000</v>
      </c>
      <c r="F47">
        <v>1800</v>
      </c>
      <c r="H47">
        <v>0.1</v>
      </c>
    </row>
    <row r="48" spans="1:8" x14ac:dyDescent="0.15">
      <c r="A48">
        <f t="shared" si="3"/>
        <v>12000000</v>
      </c>
      <c r="B48">
        <v>0</v>
      </c>
      <c r="C48" t="str">
        <f t="shared" si="1"/>
        <v>{1000,1000}</v>
      </c>
      <c r="D48">
        <v>2000</v>
      </c>
      <c r="E48">
        <f t="shared" si="4"/>
        <v>12000000</v>
      </c>
      <c r="F48">
        <v>1800</v>
      </c>
      <c r="H48">
        <v>0.1</v>
      </c>
    </row>
    <row r="49" spans="1:8" x14ac:dyDescent="0.15">
      <c r="A49">
        <f t="shared" si="3"/>
        <v>18000000</v>
      </c>
      <c r="B49">
        <v>0</v>
      </c>
      <c r="C49" t="str">
        <f t="shared" si="1"/>
        <v>{1000,1000}</v>
      </c>
      <c r="D49">
        <v>3000</v>
      </c>
      <c r="E49">
        <f t="shared" si="4"/>
        <v>18000000</v>
      </c>
      <c r="F49">
        <v>1800</v>
      </c>
      <c r="H49">
        <v>0.1</v>
      </c>
    </row>
    <row r="50" spans="1:8" x14ac:dyDescent="0.15">
      <c r="A50">
        <f t="shared" si="3"/>
        <v>30000000</v>
      </c>
      <c r="B50">
        <v>0</v>
      </c>
      <c r="C50" t="str">
        <f t="shared" si="1"/>
        <v>{1000,1000}</v>
      </c>
      <c r="D50">
        <v>5000</v>
      </c>
      <c r="E50">
        <f t="shared" si="4"/>
        <v>30000000</v>
      </c>
      <c r="F50">
        <v>1800</v>
      </c>
      <c r="H50">
        <v>0.1</v>
      </c>
    </row>
    <row r="51" spans="1:8" x14ac:dyDescent="0.15">
      <c r="A51">
        <f t="shared" si="3"/>
        <v>60000000</v>
      </c>
      <c r="B51">
        <v>0</v>
      </c>
      <c r="C51" t="str">
        <f t="shared" si="1"/>
        <v>{1000,1000}</v>
      </c>
      <c r="D51">
        <v>10000</v>
      </c>
      <c r="E51">
        <f t="shared" si="4"/>
        <v>60000000</v>
      </c>
      <c r="F51">
        <v>1800</v>
      </c>
      <c r="H51">
        <v>0.1</v>
      </c>
    </row>
    <row r="52" spans="1:8" x14ac:dyDescent="0.15">
      <c r="A52">
        <f t="shared" si="3"/>
        <v>120000000</v>
      </c>
      <c r="B52">
        <v>0</v>
      </c>
      <c r="C52" t="str">
        <f t="shared" si="1"/>
        <v>{1000,1000}</v>
      </c>
      <c r="D52">
        <v>20000</v>
      </c>
      <c r="E52">
        <f t="shared" si="4"/>
        <v>120000000</v>
      </c>
      <c r="F52">
        <v>1800</v>
      </c>
      <c r="H52">
        <v>0.1</v>
      </c>
    </row>
    <row r="53" spans="1:8" x14ac:dyDescent="0.15">
      <c r="A53">
        <f t="shared" si="3"/>
        <v>180000000</v>
      </c>
      <c r="B53">
        <v>0</v>
      </c>
      <c r="C53" t="str">
        <f t="shared" si="1"/>
        <v>{1000,1000}</v>
      </c>
      <c r="D53">
        <v>30000</v>
      </c>
      <c r="E53">
        <f t="shared" si="4"/>
        <v>180000000</v>
      </c>
      <c r="F53">
        <v>1800</v>
      </c>
      <c r="H53">
        <v>0.1</v>
      </c>
    </row>
    <row r="54" spans="1:8" x14ac:dyDescent="0.15">
      <c r="A54">
        <f t="shared" si="3"/>
        <v>300000000</v>
      </c>
      <c r="B54">
        <v>0</v>
      </c>
      <c r="C54" t="str">
        <f t="shared" si="1"/>
        <v>{1000,1000}</v>
      </c>
      <c r="D54">
        <v>50000</v>
      </c>
      <c r="E54">
        <f t="shared" si="4"/>
        <v>300000000</v>
      </c>
      <c r="F54">
        <v>1800</v>
      </c>
      <c r="H54">
        <v>0.1</v>
      </c>
    </row>
    <row r="55" spans="1:8" x14ac:dyDescent="0.15">
      <c r="A55">
        <f t="shared" si="3"/>
        <v>600000000</v>
      </c>
      <c r="B55">
        <v>0</v>
      </c>
      <c r="C55" t="str">
        <f t="shared" si="1"/>
        <v>{1000,1000}</v>
      </c>
      <c r="D55">
        <v>100000</v>
      </c>
      <c r="E55">
        <f t="shared" si="4"/>
        <v>600000000</v>
      </c>
      <c r="F55">
        <v>1800</v>
      </c>
      <c r="H55">
        <v>0.1</v>
      </c>
    </row>
  </sheetData>
  <phoneticPr fontId="6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2"/>
  <sheetViews>
    <sheetView workbookViewId="0">
      <selection activeCell="J19" sqref="J19"/>
    </sheetView>
  </sheetViews>
  <sheetFormatPr defaultColWidth="9" defaultRowHeight="13.5" x14ac:dyDescent="0.15"/>
  <cols>
    <col min="1" max="2" width="12.75" customWidth="1"/>
    <col min="4" max="4" width="12.75" customWidth="1"/>
    <col min="6" max="6" width="16.875" customWidth="1"/>
  </cols>
  <sheetData>
    <row r="1" spans="1:8" x14ac:dyDescent="0.15">
      <c r="A1" s="18" t="s">
        <v>10</v>
      </c>
      <c r="B1" s="18" t="s">
        <v>1</v>
      </c>
    </row>
    <row r="2" spans="1:8" x14ac:dyDescent="0.15">
      <c r="A2" s="18" t="s">
        <v>11</v>
      </c>
      <c r="B2" s="18" t="s">
        <v>5</v>
      </c>
    </row>
    <row r="3" spans="1:8" x14ac:dyDescent="0.15">
      <c r="A3" s="19">
        <v>1</v>
      </c>
      <c r="B3" s="19">
        <v>1</v>
      </c>
    </row>
    <row r="4" spans="1:8" x14ac:dyDescent="0.15">
      <c r="A4" s="19">
        <v>0</v>
      </c>
      <c r="B4" s="19">
        <v>0</v>
      </c>
    </row>
    <row r="5" spans="1:8" x14ac:dyDescent="0.15">
      <c r="A5">
        <v>0</v>
      </c>
      <c r="B5">
        <v>-5000</v>
      </c>
    </row>
    <row r="6" spans="1:8" x14ac:dyDescent="0.15">
      <c r="A6">
        <v>10</v>
      </c>
      <c r="B6">
        <v>0</v>
      </c>
    </row>
    <row r="7" spans="1:8" x14ac:dyDescent="0.15">
      <c r="A7">
        <f>F7</f>
        <v>250000</v>
      </c>
      <c r="B7">
        <f>H7/100</f>
        <v>2000</v>
      </c>
      <c r="D7">
        <v>50</v>
      </c>
      <c r="E7">
        <v>5000</v>
      </c>
      <c r="F7">
        <f>D7*E7</f>
        <v>250000</v>
      </c>
      <c r="H7">
        <v>200000</v>
      </c>
    </row>
    <row r="8" spans="1:8" x14ac:dyDescent="0.15">
      <c r="A8">
        <f>F8</f>
        <v>500000</v>
      </c>
      <c r="B8">
        <f t="shared" ref="B8:B32" si="0">H8/100</f>
        <v>2000</v>
      </c>
      <c r="D8">
        <v>100</v>
      </c>
      <c r="E8">
        <v>5000</v>
      </c>
      <c r="F8">
        <f>D8*E8</f>
        <v>500000</v>
      </c>
      <c r="H8">
        <v>200000</v>
      </c>
    </row>
    <row r="9" spans="1:8" x14ac:dyDescent="0.15">
      <c r="A9">
        <f t="shared" ref="A9:A32" si="1">F9</f>
        <v>1000000</v>
      </c>
      <c r="B9">
        <f t="shared" si="0"/>
        <v>2000</v>
      </c>
      <c r="D9">
        <v>200</v>
      </c>
      <c r="E9">
        <v>5000</v>
      </c>
      <c r="F9">
        <f t="shared" ref="F9:F32" si="2">D9*E9</f>
        <v>1000000</v>
      </c>
      <c r="H9">
        <v>200000</v>
      </c>
    </row>
    <row r="10" spans="1:8" x14ac:dyDescent="0.15">
      <c r="A10">
        <f t="shared" si="1"/>
        <v>2500000</v>
      </c>
      <c r="B10">
        <f t="shared" si="0"/>
        <v>2000</v>
      </c>
      <c r="D10">
        <v>500</v>
      </c>
      <c r="E10">
        <v>5000</v>
      </c>
      <c r="F10">
        <f t="shared" si="2"/>
        <v>2500000</v>
      </c>
      <c r="H10">
        <v>200000</v>
      </c>
    </row>
    <row r="11" spans="1:8" x14ac:dyDescent="0.15">
      <c r="A11">
        <f t="shared" si="1"/>
        <v>4000000</v>
      </c>
      <c r="B11">
        <f t="shared" si="0"/>
        <v>2000</v>
      </c>
      <c r="D11">
        <v>800</v>
      </c>
      <c r="E11">
        <v>5000</v>
      </c>
      <c r="F11">
        <f t="shared" si="2"/>
        <v>4000000</v>
      </c>
      <c r="H11">
        <v>200000</v>
      </c>
    </row>
    <row r="12" spans="1:8" x14ac:dyDescent="0.15">
      <c r="A12">
        <f t="shared" si="1"/>
        <v>5000000</v>
      </c>
      <c r="B12">
        <f t="shared" si="0"/>
        <v>4000</v>
      </c>
      <c r="D12">
        <v>1000</v>
      </c>
      <c r="E12">
        <v>5000</v>
      </c>
      <c r="F12">
        <f t="shared" si="2"/>
        <v>5000000</v>
      </c>
      <c r="H12">
        <v>400000</v>
      </c>
    </row>
    <row r="13" spans="1:8" x14ac:dyDescent="0.15">
      <c r="A13">
        <f t="shared" si="1"/>
        <v>10000000</v>
      </c>
      <c r="B13">
        <f t="shared" si="0"/>
        <v>4000</v>
      </c>
      <c r="D13">
        <v>2000</v>
      </c>
      <c r="E13">
        <v>5000</v>
      </c>
      <c r="F13">
        <f t="shared" si="2"/>
        <v>10000000</v>
      </c>
      <c r="H13">
        <v>400000</v>
      </c>
    </row>
    <row r="14" spans="1:8" x14ac:dyDescent="0.15">
      <c r="A14">
        <f t="shared" si="1"/>
        <v>15000000</v>
      </c>
      <c r="B14">
        <f t="shared" si="0"/>
        <v>4000</v>
      </c>
      <c r="D14">
        <v>3000</v>
      </c>
      <c r="E14">
        <v>5000</v>
      </c>
      <c r="F14">
        <f t="shared" si="2"/>
        <v>15000000</v>
      </c>
      <c r="H14">
        <v>400000</v>
      </c>
    </row>
    <row r="15" spans="1:8" x14ac:dyDescent="0.15">
      <c r="A15">
        <f t="shared" si="1"/>
        <v>25000000</v>
      </c>
      <c r="B15">
        <f t="shared" si="0"/>
        <v>4000</v>
      </c>
      <c r="D15">
        <v>5000</v>
      </c>
      <c r="E15">
        <v>5000</v>
      </c>
      <c r="F15">
        <f t="shared" si="2"/>
        <v>25000000</v>
      </c>
      <c r="H15">
        <v>400000</v>
      </c>
    </row>
    <row r="16" spans="1:8" x14ac:dyDescent="0.15">
      <c r="A16">
        <f t="shared" si="1"/>
        <v>40000000</v>
      </c>
      <c r="B16">
        <f t="shared" si="0"/>
        <v>4000</v>
      </c>
      <c r="D16">
        <v>8000</v>
      </c>
      <c r="E16">
        <v>5000</v>
      </c>
      <c r="F16">
        <f t="shared" si="2"/>
        <v>40000000</v>
      </c>
      <c r="H16">
        <v>400000</v>
      </c>
    </row>
    <row r="17" spans="1:8" x14ac:dyDescent="0.15">
      <c r="A17">
        <f t="shared" si="1"/>
        <v>50000000</v>
      </c>
      <c r="B17">
        <f t="shared" si="0"/>
        <v>6000</v>
      </c>
      <c r="D17">
        <v>10000</v>
      </c>
      <c r="E17">
        <v>5000</v>
      </c>
      <c r="F17">
        <f t="shared" si="2"/>
        <v>50000000</v>
      </c>
      <c r="H17">
        <v>600000</v>
      </c>
    </row>
    <row r="18" spans="1:8" x14ac:dyDescent="0.15">
      <c r="A18">
        <f t="shared" si="1"/>
        <v>100000000</v>
      </c>
      <c r="B18">
        <f t="shared" si="0"/>
        <v>6000</v>
      </c>
      <c r="D18">
        <v>20000</v>
      </c>
      <c r="E18">
        <v>5000</v>
      </c>
      <c r="F18">
        <f t="shared" si="2"/>
        <v>100000000</v>
      </c>
      <c r="H18">
        <v>600000</v>
      </c>
    </row>
    <row r="19" spans="1:8" x14ac:dyDescent="0.15">
      <c r="A19">
        <f t="shared" si="1"/>
        <v>150000000</v>
      </c>
      <c r="B19">
        <f t="shared" si="0"/>
        <v>6000</v>
      </c>
      <c r="D19">
        <v>30000</v>
      </c>
      <c r="E19">
        <v>5000</v>
      </c>
      <c r="F19">
        <f t="shared" si="2"/>
        <v>150000000</v>
      </c>
      <c r="H19">
        <v>600000</v>
      </c>
    </row>
    <row r="20" spans="1:8" x14ac:dyDescent="0.15">
      <c r="A20">
        <f t="shared" si="1"/>
        <v>250000000</v>
      </c>
      <c r="B20">
        <f t="shared" si="0"/>
        <v>6000</v>
      </c>
      <c r="D20">
        <v>50000</v>
      </c>
      <c r="E20">
        <v>5000</v>
      </c>
      <c r="F20">
        <f t="shared" si="2"/>
        <v>250000000</v>
      </c>
      <c r="H20">
        <v>600000</v>
      </c>
    </row>
    <row r="21" spans="1:8" x14ac:dyDescent="0.15">
      <c r="A21">
        <f t="shared" si="1"/>
        <v>400000000</v>
      </c>
      <c r="B21">
        <f t="shared" si="0"/>
        <v>6000</v>
      </c>
      <c r="D21">
        <v>80000</v>
      </c>
      <c r="E21">
        <v>5000</v>
      </c>
      <c r="F21">
        <f t="shared" si="2"/>
        <v>400000000</v>
      </c>
      <c r="H21">
        <v>600000</v>
      </c>
    </row>
    <row r="22" spans="1:8" x14ac:dyDescent="0.15">
      <c r="A22">
        <f t="shared" si="1"/>
        <v>500000000</v>
      </c>
      <c r="B22">
        <f t="shared" si="0"/>
        <v>8000</v>
      </c>
      <c r="D22">
        <f>D17*10</f>
        <v>100000</v>
      </c>
      <c r="E22">
        <v>5000</v>
      </c>
      <c r="F22">
        <f t="shared" si="2"/>
        <v>500000000</v>
      </c>
      <c r="H22">
        <v>800000</v>
      </c>
    </row>
    <row r="23" spans="1:8" x14ac:dyDescent="0.15">
      <c r="A23">
        <f t="shared" si="1"/>
        <v>1000000000</v>
      </c>
      <c r="B23">
        <f t="shared" si="0"/>
        <v>8000</v>
      </c>
      <c r="D23">
        <f t="shared" ref="D23:D32" si="3">D18*10</f>
        <v>200000</v>
      </c>
      <c r="E23">
        <v>5000</v>
      </c>
      <c r="F23">
        <f t="shared" si="2"/>
        <v>1000000000</v>
      </c>
      <c r="H23">
        <v>800000</v>
      </c>
    </row>
    <row r="24" spans="1:8" x14ac:dyDescent="0.15">
      <c r="A24">
        <f t="shared" si="1"/>
        <v>1500000000</v>
      </c>
      <c r="B24">
        <f t="shared" si="0"/>
        <v>8000</v>
      </c>
      <c r="D24">
        <f t="shared" si="3"/>
        <v>300000</v>
      </c>
      <c r="E24">
        <v>5000</v>
      </c>
      <c r="F24">
        <f t="shared" si="2"/>
        <v>1500000000</v>
      </c>
      <c r="H24">
        <v>800000</v>
      </c>
    </row>
    <row r="25" spans="1:8" x14ac:dyDescent="0.15">
      <c r="A25">
        <f t="shared" si="1"/>
        <v>2500000000</v>
      </c>
      <c r="B25">
        <f t="shared" si="0"/>
        <v>8000</v>
      </c>
      <c r="D25">
        <f t="shared" si="3"/>
        <v>500000</v>
      </c>
      <c r="E25">
        <v>5000</v>
      </c>
      <c r="F25">
        <f t="shared" si="2"/>
        <v>2500000000</v>
      </c>
      <c r="H25">
        <v>800000</v>
      </c>
    </row>
    <row r="26" spans="1:8" x14ac:dyDescent="0.15">
      <c r="A26">
        <f t="shared" si="1"/>
        <v>4000000000</v>
      </c>
      <c r="B26">
        <f t="shared" si="0"/>
        <v>8000</v>
      </c>
      <c r="D26">
        <f t="shared" si="3"/>
        <v>800000</v>
      </c>
      <c r="E26">
        <v>5000</v>
      </c>
      <c r="F26">
        <f t="shared" si="2"/>
        <v>4000000000</v>
      </c>
      <c r="H26">
        <v>800000</v>
      </c>
    </row>
    <row r="27" spans="1:8" x14ac:dyDescent="0.15">
      <c r="A27">
        <f t="shared" si="1"/>
        <v>5000000000</v>
      </c>
      <c r="B27">
        <f t="shared" si="0"/>
        <v>10000</v>
      </c>
      <c r="D27">
        <f t="shared" si="3"/>
        <v>1000000</v>
      </c>
      <c r="E27">
        <v>5000</v>
      </c>
      <c r="F27">
        <f t="shared" si="2"/>
        <v>5000000000</v>
      </c>
      <c r="H27">
        <v>1000000</v>
      </c>
    </row>
    <row r="28" spans="1:8" x14ac:dyDescent="0.15">
      <c r="A28">
        <f t="shared" si="1"/>
        <v>10000000000</v>
      </c>
      <c r="B28">
        <f t="shared" si="0"/>
        <v>10000</v>
      </c>
      <c r="D28">
        <f t="shared" si="3"/>
        <v>2000000</v>
      </c>
      <c r="E28">
        <v>5000</v>
      </c>
      <c r="F28">
        <f t="shared" si="2"/>
        <v>10000000000</v>
      </c>
      <c r="H28">
        <v>1000000</v>
      </c>
    </row>
    <row r="29" spans="1:8" x14ac:dyDescent="0.15">
      <c r="A29">
        <f t="shared" si="1"/>
        <v>15000000000</v>
      </c>
      <c r="B29">
        <f t="shared" si="0"/>
        <v>10000</v>
      </c>
      <c r="D29">
        <f t="shared" si="3"/>
        <v>3000000</v>
      </c>
      <c r="E29">
        <v>5000</v>
      </c>
      <c r="F29">
        <f t="shared" si="2"/>
        <v>15000000000</v>
      </c>
      <c r="H29">
        <v>1000000</v>
      </c>
    </row>
    <row r="30" spans="1:8" x14ac:dyDescent="0.15">
      <c r="A30">
        <f t="shared" si="1"/>
        <v>25000000000</v>
      </c>
      <c r="B30">
        <f t="shared" si="0"/>
        <v>10000</v>
      </c>
      <c r="D30">
        <f t="shared" si="3"/>
        <v>5000000</v>
      </c>
      <c r="E30">
        <v>5000</v>
      </c>
      <c r="F30">
        <f t="shared" si="2"/>
        <v>25000000000</v>
      </c>
      <c r="H30">
        <v>1000000</v>
      </c>
    </row>
    <row r="31" spans="1:8" x14ac:dyDescent="0.15">
      <c r="A31">
        <f t="shared" si="1"/>
        <v>40000000000</v>
      </c>
      <c r="B31">
        <f t="shared" si="0"/>
        <v>10000</v>
      </c>
      <c r="D31">
        <f t="shared" si="3"/>
        <v>8000000</v>
      </c>
      <c r="E31">
        <v>5000</v>
      </c>
      <c r="F31">
        <f t="shared" si="2"/>
        <v>40000000000</v>
      </c>
      <c r="H31">
        <v>1000000</v>
      </c>
    </row>
    <row r="32" spans="1:8" x14ac:dyDescent="0.15">
      <c r="A32">
        <f t="shared" si="1"/>
        <v>50000000000</v>
      </c>
      <c r="B32">
        <f t="shared" si="0"/>
        <v>10000</v>
      </c>
      <c r="D32">
        <f t="shared" si="3"/>
        <v>10000000</v>
      </c>
      <c r="E32">
        <v>5000</v>
      </c>
      <c r="F32">
        <f t="shared" si="2"/>
        <v>50000000000</v>
      </c>
      <c r="H32">
        <v>1000000</v>
      </c>
    </row>
  </sheetData>
  <phoneticPr fontId="6" type="noConversion"/>
  <pageMargins left="0.69930555555555596" right="0.69930555555555596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19"/>
  <sheetViews>
    <sheetView tabSelected="1" workbookViewId="0">
      <selection activeCell="F12" sqref="F12"/>
    </sheetView>
  </sheetViews>
  <sheetFormatPr defaultColWidth="9" defaultRowHeight="13.5" x14ac:dyDescent="0.15"/>
  <cols>
    <col min="1" max="3" width="9" style="2"/>
    <col min="4" max="4" width="25.875" style="3" customWidth="1"/>
    <col min="5" max="5" width="9" style="3"/>
    <col min="6" max="6" width="8.125" style="3" customWidth="1"/>
    <col min="7" max="7" width="9.875" style="4" customWidth="1"/>
    <col min="8" max="8" width="2.625" style="3" customWidth="1"/>
    <col min="9" max="9" width="3.875" style="3" customWidth="1"/>
    <col min="10" max="10" width="9" style="3"/>
    <col min="11" max="11" width="48.25" style="3" customWidth="1"/>
    <col min="12" max="12" width="2.25" style="2" customWidth="1"/>
    <col min="13" max="16384" width="9" style="2"/>
  </cols>
  <sheetData>
    <row r="1" spans="1:18" x14ac:dyDescent="0.15">
      <c r="A1" s="5" t="s">
        <v>12</v>
      </c>
      <c r="B1" s="5"/>
      <c r="C1" s="5"/>
      <c r="D1" s="5" t="s">
        <v>13</v>
      </c>
      <c r="E1" s="5" t="s">
        <v>1</v>
      </c>
      <c r="H1" s="6"/>
      <c r="I1" s="6"/>
      <c r="J1" s="6"/>
      <c r="K1" s="6"/>
    </row>
    <row r="2" spans="1:18" x14ac:dyDescent="0.15">
      <c r="A2" s="5" t="s">
        <v>14</v>
      </c>
      <c r="B2" s="5"/>
      <c r="C2" s="5"/>
      <c r="D2" s="5" t="s">
        <v>15</v>
      </c>
      <c r="E2" s="5" t="s">
        <v>5</v>
      </c>
      <c r="G2" s="7"/>
      <c r="H2" s="6"/>
      <c r="J2" s="6"/>
      <c r="K2" s="6"/>
      <c r="M2" s="11"/>
    </row>
    <row r="3" spans="1:18" x14ac:dyDescent="0.15">
      <c r="A3" s="5">
        <v>1</v>
      </c>
      <c r="B3" s="5"/>
      <c r="C3" s="5"/>
      <c r="D3" s="5">
        <v>1</v>
      </c>
      <c r="E3" s="5">
        <v>1</v>
      </c>
      <c r="H3" s="4"/>
      <c r="I3" s="4"/>
      <c r="J3" s="4"/>
      <c r="K3" s="4"/>
      <c r="M3" s="11"/>
    </row>
    <row r="4" spans="1:18" x14ac:dyDescent="0.15">
      <c r="A4" s="5">
        <v>0</v>
      </c>
      <c r="B4" s="5"/>
      <c r="C4" s="5"/>
      <c r="D4" s="5">
        <v>0</v>
      </c>
      <c r="E4" s="5">
        <v>0</v>
      </c>
      <c r="H4" s="4"/>
      <c r="I4" s="4"/>
      <c r="J4" s="4"/>
      <c r="K4" s="4"/>
      <c r="M4" s="11"/>
    </row>
    <row r="5" spans="1:18" ht="16.5" x14ac:dyDescent="0.15">
      <c r="A5" s="3">
        <v>1</v>
      </c>
      <c r="B5" s="3">
        <f>VLOOKUP(A5,'[1]鱼种(fish)'!$D$5:$G$39,4,0)*10</f>
        <v>20</v>
      </c>
      <c r="C5" s="8">
        <v>0.6</v>
      </c>
      <c r="D5" s="3">
        <v>3333</v>
      </c>
      <c r="E5" s="3">
        <f t="shared" ref="E5:E13" si="0">C5*10000*Q$9</f>
        <v>6000</v>
      </c>
      <c r="H5" s="4"/>
      <c r="I5" s="4"/>
      <c r="J5" s="4"/>
      <c r="K5" s="4"/>
      <c r="M5" s="11"/>
    </row>
    <row r="6" spans="1:18" ht="16.5" x14ac:dyDescent="0.3">
      <c r="A6" s="3">
        <v>1</v>
      </c>
      <c r="B6" s="3">
        <f>VLOOKUP(A6,'[1]鱼种(fish)'!$D$5:$G$39,4,0)*10</f>
        <v>20</v>
      </c>
      <c r="C6" s="9">
        <v>0.8</v>
      </c>
      <c r="D6" s="3">
        <v>4000</v>
      </c>
      <c r="E6" s="3">
        <f t="shared" si="0"/>
        <v>8000</v>
      </c>
      <c r="H6" s="4"/>
      <c r="I6" s="4"/>
      <c r="J6" s="4"/>
      <c r="K6" s="4"/>
      <c r="L6" s="4">
        <v>12000</v>
      </c>
      <c r="M6" s="11"/>
    </row>
    <row r="7" spans="1:18" ht="16.5" x14ac:dyDescent="0.15">
      <c r="A7" s="3">
        <v>1</v>
      </c>
      <c r="B7" s="3">
        <f>VLOOKUP(A7,'[1]鱼种(fish)'!$D$5:$G$39,4,0)*10</f>
        <v>20</v>
      </c>
      <c r="C7" s="8">
        <v>1</v>
      </c>
      <c r="D7" s="3">
        <v>5000</v>
      </c>
      <c r="E7" s="3">
        <f t="shared" si="0"/>
        <v>10000</v>
      </c>
      <c r="G7" s="4" t="s">
        <v>28</v>
      </c>
      <c r="H7" s="4"/>
      <c r="I7" s="4"/>
      <c r="J7" s="4"/>
      <c r="K7" s="4"/>
      <c r="L7" s="4">
        <v>6000</v>
      </c>
      <c r="M7" s="11"/>
    </row>
    <row r="8" spans="1:18" ht="16.5" x14ac:dyDescent="0.3">
      <c r="A8" s="3">
        <v>1</v>
      </c>
      <c r="B8" s="3">
        <f>VLOOKUP(A8,'[1]鱼种(fish)'!$D$5:$G$39,4,0)*10</f>
        <v>20</v>
      </c>
      <c r="C8" s="9">
        <v>1</v>
      </c>
      <c r="D8" s="3">
        <v>6000</v>
      </c>
      <c r="E8" s="3">
        <f t="shared" si="0"/>
        <v>10000</v>
      </c>
      <c r="H8" s="4"/>
      <c r="I8" s="4"/>
      <c r="J8" s="4"/>
      <c r="K8" s="4"/>
      <c r="L8" s="4">
        <v>4000</v>
      </c>
      <c r="M8" s="2" t="s">
        <v>12</v>
      </c>
      <c r="O8" s="2" t="s">
        <v>16</v>
      </c>
      <c r="P8" s="2" t="s">
        <v>17</v>
      </c>
      <c r="Q8" s="15" t="s">
        <v>18</v>
      </c>
    </row>
    <row r="9" spans="1:18" ht="16.5" x14ac:dyDescent="0.15">
      <c r="A9" s="3">
        <v>1</v>
      </c>
      <c r="B9" s="3">
        <f>VLOOKUP(A9,'[1]鱼种(fish)'!$D$5:$G$39,4,0)*10</f>
        <v>20</v>
      </c>
      <c r="C9" s="8">
        <v>3</v>
      </c>
      <c r="D9" s="3">
        <v>7000</v>
      </c>
      <c r="E9" s="3">
        <f t="shared" si="0"/>
        <v>30000</v>
      </c>
      <c r="G9" s="4">
        <f>600000/(10000/6000+150)</f>
        <v>3956.0439560439563</v>
      </c>
      <c r="H9" s="4"/>
      <c r="I9" s="4"/>
      <c r="J9" s="4"/>
      <c r="K9" s="4"/>
      <c r="L9" s="4"/>
      <c r="M9" s="11">
        <v>1</v>
      </c>
      <c r="N9" s="11">
        <v>1</v>
      </c>
      <c r="O9" s="1">
        <v>2</v>
      </c>
      <c r="P9" s="11">
        <v>450000</v>
      </c>
      <c r="Q9" s="6">
        <v>1</v>
      </c>
      <c r="R9" s="16">
        <f>P9/1000000</f>
        <v>0.45</v>
      </c>
    </row>
    <row r="10" spans="1:18" ht="16.5" x14ac:dyDescent="0.15">
      <c r="A10" s="3">
        <v>1</v>
      </c>
      <c r="B10" s="3">
        <f>VLOOKUP(A10,'[1]鱼种(fish)'!$D$5:$G$39,4,0)*10</f>
        <v>20</v>
      </c>
      <c r="C10" s="8">
        <v>5</v>
      </c>
      <c r="D10" s="3">
        <v>8000</v>
      </c>
      <c r="E10" s="3">
        <f t="shared" si="0"/>
        <v>50000</v>
      </c>
      <c r="H10" s="4"/>
      <c r="I10" s="4"/>
      <c r="J10" s="4"/>
      <c r="K10" s="4"/>
      <c r="L10" s="4"/>
      <c r="M10" s="11">
        <v>2</v>
      </c>
      <c r="N10" s="11">
        <v>1</v>
      </c>
      <c r="O10" s="1">
        <v>2</v>
      </c>
      <c r="P10" s="11">
        <v>370000</v>
      </c>
      <c r="Q10" s="17">
        <v>1</v>
      </c>
      <c r="R10" s="16">
        <f t="shared" ref="R10:R38" si="1">P10/1000000</f>
        <v>0.37</v>
      </c>
    </row>
    <row r="11" spans="1:18" ht="16.5" x14ac:dyDescent="0.15">
      <c r="A11" s="3">
        <v>1</v>
      </c>
      <c r="B11" s="3">
        <f>VLOOKUP(A11,'[1]鱼种(fish)'!$D$5:$G$39,4,0)*10</f>
        <v>20</v>
      </c>
      <c r="C11" s="8">
        <v>8</v>
      </c>
      <c r="D11" s="3">
        <v>9000</v>
      </c>
      <c r="E11" s="3">
        <f t="shared" si="0"/>
        <v>80000</v>
      </c>
      <c r="G11" s="4" t="s">
        <v>19</v>
      </c>
      <c r="H11" s="4"/>
      <c r="I11" s="4"/>
      <c r="J11" s="4"/>
      <c r="K11" s="4"/>
      <c r="L11" s="4"/>
      <c r="M11" s="11">
        <v>3</v>
      </c>
      <c r="N11" s="11">
        <v>3</v>
      </c>
      <c r="O11" s="1">
        <v>3</v>
      </c>
      <c r="P11" s="11">
        <v>250000</v>
      </c>
      <c r="Q11" s="17">
        <v>1</v>
      </c>
      <c r="R11" s="16">
        <f t="shared" si="1"/>
        <v>0.25</v>
      </c>
    </row>
    <row r="12" spans="1:18" ht="16.5" x14ac:dyDescent="0.15">
      <c r="A12" s="3">
        <v>1</v>
      </c>
      <c r="B12" s="3">
        <f>VLOOKUP(A12,'[1]鱼种(fish)'!$D$5:$G$39,4,0)*10</f>
        <v>20</v>
      </c>
      <c r="C12" s="8">
        <v>10</v>
      </c>
      <c r="D12" s="3">
        <v>10000</v>
      </c>
      <c r="E12" s="3">
        <f t="shared" si="0"/>
        <v>100000</v>
      </c>
      <c r="G12" s="10" t="s">
        <v>20</v>
      </c>
      <c r="H12" s="4" t="s">
        <v>21</v>
      </c>
      <c r="I12" s="4"/>
      <c r="J12" s="4"/>
      <c r="K12" s="4"/>
      <c r="L12" s="4"/>
      <c r="M12" s="11">
        <v>4</v>
      </c>
      <c r="N12" s="11">
        <v>2</v>
      </c>
      <c r="O12" s="1">
        <v>3</v>
      </c>
      <c r="P12" s="11">
        <v>246667</v>
      </c>
      <c r="Q12" s="6">
        <v>1</v>
      </c>
      <c r="R12" s="16">
        <f t="shared" si="1"/>
        <v>0.246667</v>
      </c>
    </row>
    <row r="13" spans="1:18" ht="16.5" x14ac:dyDescent="0.15">
      <c r="A13" s="3">
        <v>1</v>
      </c>
      <c r="B13" s="3">
        <f>VLOOKUP(A13,'[1]鱼种(fish)'!$D$5:$G$39,4,0)*10</f>
        <v>20</v>
      </c>
      <c r="C13" s="8">
        <v>12</v>
      </c>
      <c r="D13" s="3">
        <v>100000</v>
      </c>
      <c r="E13" s="3">
        <f t="shared" si="0"/>
        <v>120000</v>
      </c>
      <c r="G13" s="10" t="s">
        <v>22</v>
      </c>
      <c r="H13" s="4" t="s">
        <v>23</v>
      </c>
      <c r="I13" s="4"/>
      <c r="J13" s="4"/>
      <c r="K13" s="4"/>
      <c r="L13" s="4"/>
      <c r="M13" s="11">
        <v>5</v>
      </c>
      <c r="N13" s="11">
        <v>5</v>
      </c>
      <c r="O13" s="1">
        <v>4</v>
      </c>
      <c r="P13" s="12">
        <v>230000</v>
      </c>
      <c r="Q13" s="17">
        <v>1</v>
      </c>
      <c r="R13" s="16">
        <f t="shared" si="1"/>
        <v>0.23</v>
      </c>
    </row>
    <row r="14" spans="1:18" ht="16.5" x14ac:dyDescent="0.15">
      <c r="A14" s="3">
        <f t="shared" ref="A14:A77" si="2">A5+1</f>
        <v>2</v>
      </c>
      <c r="B14" s="3">
        <f>VLOOKUP(A14,'[1]鱼种(fish)'!$D$5:$G$39,4,0)*10</f>
        <v>20</v>
      </c>
      <c r="C14" s="8">
        <v>0.6</v>
      </c>
      <c r="D14" s="3">
        <f t="shared" ref="D14:D77" si="3">D5</f>
        <v>3333</v>
      </c>
      <c r="E14" s="3">
        <f t="shared" ref="E14:E22" si="4">C14*10000*Q$10</f>
        <v>6000</v>
      </c>
      <c r="H14" s="4"/>
      <c r="I14" s="4"/>
      <c r="J14" s="4"/>
      <c r="K14" s="4"/>
      <c r="L14" s="4"/>
      <c r="M14" s="11">
        <v>6</v>
      </c>
      <c r="N14" s="11">
        <v>1</v>
      </c>
      <c r="O14" s="1">
        <v>4</v>
      </c>
      <c r="P14" s="12">
        <v>200000</v>
      </c>
      <c r="Q14" s="17">
        <v>1</v>
      </c>
      <c r="R14" s="16">
        <f t="shared" si="1"/>
        <v>0.2</v>
      </c>
    </row>
    <row r="15" spans="1:18" ht="16.5" x14ac:dyDescent="0.3">
      <c r="A15" s="3">
        <f t="shared" si="2"/>
        <v>2</v>
      </c>
      <c r="B15" s="3">
        <f>VLOOKUP(A15,'[1]鱼种(fish)'!$D$5:$G$39,4,0)*10</f>
        <v>20</v>
      </c>
      <c r="C15" s="9">
        <v>0.8</v>
      </c>
      <c r="D15" s="3">
        <f t="shared" si="3"/>
        <v>4000</v>
      </c>
      <c r="E15" s="3">
        <f t="shared" si="4"/>
        <v>8000</v>
      </c>
      <c r="G15" s="4" t="s">
        <v>24</v>
      </c>
      <c r="H15" s="4"/>
      <c r="I15" s="4"/>
      <c r="J15" s="4"/>
      <c r="K15" s="4"/>
      <c r="L15" s="4"/>
      <c r="M15" s="11">
        <v>7</v>
      </c>
      <c r="N15" s="11">
        <v>4</v>
      </c>
      <c r="O15" s="1">
        <v>5</v>
      </c>
      <c r="P15" s="12">
        <v>153333</v>
      </c>
      <c r="Q15" s="6">
        <v>1</v>
      </c>
      <c r="R15" s="16">
        <f t="shared" si="1"/>
        <v>0.153333</v>
      </c>
    </row>
    <row r="16" spans="1:18" ht="16.5" x14ac:dyDescent="0.15">
      <c r="A16" s="3">
        <f t="shared" si="2"/>
        <v>2</v>
      </c>
      <c r="B16" s="3">
        <f>VLOOKUP(A16,'[1]鱼种(fish)'!$D$5:$G$39,4,0)*10</f>
        <v>20</v>
      </c>
      <c r="C16" s="8">
        <v>1</v>
      </c>
      <c r="D16" s="3">
        <f t="shared" si="3"/>
        <v>5000</v>
      </c>
      <c r="E16" s="3">
        <f t="shared" si="4"/>
        <v>10000</v>
      </c>
      <c r="M16" s="11">
        <v>8</v>
      </c>
      <c r="N16" s="11">
        <v>9</v>
      </c>
      <c r="O16" s="1">
        <v>6</v>
      </c>
      <c r="P16" s="12">
        <v>148333</v>
      </c>
      <c r="Q16" s="6">
        <v>1.2</v>
      </c>
      <c r="R16" s="16">
        <f t="shared" si="1"/>
        <v>0.14833299999999999</v>
      </c>
    </row>
    <row r="17" spans="1:18" ht="16.5" x14ac:dyDescent="0.3">
      <c r="A17" s="3">
        <f t="shared" si="2"/>
        <v>2</v>
      </c>
      <c r="B17" s="3">
        <f>VLOOKUP(A17,'[1]鱼种(fish)'!$D$5:$G$39,4,0)*10</f>
        <v>20</v>
      </c>
      <c r="C17" s="9">
        <v>1</v>
      </c>
      <c r="D17" s="3">
        <f t="shared" si="3"/>
        <v>6000</v>
      </c>
      <c r="E17" s="3">
        <f t="shared" si="4"/>
        <v>10000</v>
      </c>
      <c r="G17" s="4" t="s">
        <v>25</v>
      </c>
      <c r="M17" s="11">
        <v>9</v>
      </c>
      <c r="N17" s="11">
        <v>6</v>
      </c>
      <c r="O17" s="1">
        <v>7</v>
      </c>
      <c r="P17" s="12">
        <v>131429</v>
      </c>
      <c r="Q17" s="6">
        <v>1.2</v>
      </c>
      <c r="R17" s="16">
        <f t="shared" si="1"/>
        <v>0.13142899999999999</v>
      </c>
    </row>
    <row r="18" spans="1:18" ht="16.5" x14ac:dyDescent="0.15">
      <c r="A18" s="3">
        <f t="shared" si="2"/>
        <v>2</v>
      </c>
      <c r="B18" s="3">
        <f>VLOOKUP(A18,'[1]鱼种(fish)'!$D$5:$G$39,4,0)*10</f>
        <v>20</v>
      </c>
      <c r="C18" s="8">
        <v>3</v>
      </c>
      <c r="D18" s="3">
        <f t="shared" si="3"/>
        <v>7000</v>
      </c>
      <c r="E18" s="3">
        <f t="shared" si="4"/>
        <v>30000</v>
      </c>
      <c r="M18" s="11">
        <v>10</v>
      </c>
      <c r="N18" s="11">
        <v>8</v>
      </c>
      <c r="O18" s="1">
        <v>7</v>
      </c>
      <c r="P18" s="12">
        <v>122222</v>
      </c>
      <c r="Q18" s="6">
        <v>1.2</v>
      </c>
      <c r="R18" s="16">
        <f t="shared" si="1"/>
        <v>0.122222</v>
      </c>
    </row>
    <row r="19" spans="1:18" ht="16.5" x14ac:dyDescent="0.15">
      <c r="A19" s="3">
        <f t="shared" si="2"/>
        <v>2</v>
      </c>
      <c r="B19" s="3">
        <f>VLOOKUP(A19,'[1]鱼种(fish)'!$D$5:$G$39,4,0)*10</f>
        <v>20</v>
      </c>
      <c r="C19" s="8">
        <v>5</v>
      </c>
      <c r="D19" s="3">
        <f t="shared" si="3"/>
        <v>8000</v>
      </c>
      <c r="E19" s="3">
        <f t="shared" si="4"/>
        <v>50000</v>
      </c>
      <c r="G19" s="4" t="s">
        <v>26</v>
      </c>
      <c r="M19" s="11">
        <v>11</v>
      </c>
      <c r="N19" s="11">
        <v>11</v>
      </c>
      <c r="O19" s="1">
        <v>10</v>
      </c>
      <c r="P19" s="12">
        <v>92000</v>
      </c>
      <c r="Q19" s="6">
        <v>1.2</v>
      </c>
      <c r="R19" s="16">
        <f t="shared" si="1"/>
        <v>9.1999999999999998E-2</v>
      </c>
    </row>
    <row r="20" spans="1:18" ht="16.5" x14ac:dyDescent="0.15">
      <c r="A20" s="3">
        <f t="shared" si="2"/>
        <v>2</v>
      </c>
      <c r="B20" s="3">
        <f>VLOOKUP(A20,'[1]鱼种(fish)'!$D$5:$G$39,4,0)*10</f>
        <v>20</v>
      </c>
      <c r="C20" s="8">
        <v>8</v>
      </c>
      <c r="D20" s="3">
        <f t="shared" si="3"/>
        <v>9000</v>
      </c>
      <c r="E20" s="3">
        <f t="shared" si="4"/>
        <v>80000</v>
      </c>
      <c r="M20" s="11">
        <v>12</v>
      </c>
      <c r="N20" s="11">
        <v>10</v>
      </c>
      <c r="O20" s="1">
        <v>12</v>
      </c>
      <c r="P20" s="12">
        <v>76667</v>
      </c>
      <c r="Q20" s="17">
        <v>1.2</v>
      </c>
      <c r="R20" s="16">
        <f t="shared" si="1"/>
        <v>7.6666999999999999E-2</v>
      </c>
    </row>
    <row r="21" spans="1:18" ht="16.5" x14ac:dyDescent="0.15">
      <c r="A21" s="3">
        <f t="shared" si="2"/>
        <v>2</v>
      </c>
      <c r="B21" s="3">
        <f>VLOOKUP(A21,'[1]鱼种(fish)'!$D$5:$G$39,4,0)*10</f>
        <v>20</v>
      </c>
      <c r="C21" s="8">
        <v>10</v>
      </c>
      <c r="D21" s="3">
        <f t="shared" si="3"/>
        <v>10000</v>
      </c>
      <c r="E21" s="3">
        <f t="shared" si="4"/>
        <v>100000</v>
      </c>
      <c r="M21" s="11">
        <v>13</v>
      </c>
      <c r="N21" s="11">
        <v>7</v>
      </c>
      <c r="O21" s="1">
        <v>12</v>
      </c>
      <c r="P21" s="12">
        <v>70000</v>
      </c>
      <c r="Q21" s="6">
        <v>1</v>
      </c>
      <c r="R21" s="16">
        <f t="shared" si="1"/>
        <v>7.0000000000000007E-2</v>
      </c>
    </row>
    <row r="22" spans="1:18" ht="16.5" x14ac:dyDescent="0.15">
      <c r="A22" s="3">
        <f t="shared" si="2"/>
        <v>2</v>
      </c>
      <c r="B22" s="3">
        <f>VLOOKUP(A22,'[1]鱼种(fish)'!$D$5:$G$39,4,0)*10</f>
        <v>20</v>
      </c>
      <c r="C22" s="8">
        <v>12</v>
      </c>
      <c r="D22" s="3">
        <f t="shared" si="3"/>
        <v>100000</v>
      </c>
      <c r="E22" s="3">
        <f t="shared" si="4"/>
        <v>120000</v>
      </c>
      <c r="M22" s="11">
        <v>14</v>
      </c>
      <c r="N22" s="11">
        <v>4</v>
      </c>
      <c r="O22" s="1">
        <v>15</v>
      </c>
      <c r="P22" s="12">
        <v>60000</v>
      </c>
      <c r="Q22" s="6">
        <v>1</v>
      </c>
      <c r="R22" s="16">
        <f t="shared" si="1"/>
        <v>0.06</v>
      </c>
    </row>
    <row r="23" spans="1:18" ht="16.5" x14ac:dyDescent="0.15">
      <c r="A23" s="3">
        <f t="shared" si="2"/>
        <v>3</v>
      </c>
      <c r="B23" s="3">
        <f>VLOOKUP(A23,'[1]鱼种(fish)'!$D$5:$G$39,4,0)*10</f>
        <v>30</v>
      </c>
      <c r="C23" s="8">
        <v>0.6</v>
      </c>
      <c r="D23" s="3">
        <f t="shared" si="3"/>
        <v>3333</v>
      </c>
      <c r="E23" s="3">
        <f t="shared" ref="E23:E31" si="5">C23*10000*Q$11</f>
        <v>6000</v>
      </c>
      <c r="M23" s="11">
        <v>15</v>
      </c>
      <c r="N23" s="11">
        <v>12</v>
      </c>
      <c r="O23" s="1">
        <v>15</v>
      </c>
      <c r="P23" s="12">
        <v>61111</v>
      </c>
      <c r="Q23" s="17">
        <v>1</v>
      </c>
      <c r="R23" s="16">
        <f t="shared" si="1"/>
        <v>6.1110999999999999E-2</v>
      </c>
    </row>
    <row r="24" spans="1:18" ht="16.5" x14ac:dyDescent="0.3">
      <c r="A24" s="3">
        <f t="shared" si="2"/>
        <v>3</v>
      </c>
      <c r="B24" s="3">
        <f>VLOOKUP(A24,'[1]鱼种(fish)'!$D$5:$G$39,4,0)*10</f>
        <v>30</v>
      </c>
      <c r="C24" s="9">
        <v>0.8</v>
      </c>
      <c r="D24" s="3">
        <f t="shared" si="3"/>
        <v>4000</v>
      </c>
      <c r="E24" s="3">
        <f t="shared" si="5"/>
        <v>8000</v>
      </c>
      <c r="G24" s="4">
        <f>55000/(30000/6000)</f>
        <v>11000</v>
      </c>
      <c r="M24" s="11">
        <v>16</v>
      </c>
      <c r="N24" s="11">
        <v>13</v>
      </c>
      <c r="O24" s="1">
        <v>20</v>
      </c>
      <c r="P24" s="12">
        <v>46000</v>
      </c>
      <c r="Q24" s="6">
        <v>1</v>
      </c>
      <c r="R24" s="16">
        <f t="shared" si="1"/>
        <v>4.5999999999999999E-2</v>
      </c>
    </row>
    <row r="25" spans="1:18" ht="16.5" x14ac:dyDescent="0.15">
      <c r="A25" s="3">
        <f t="shared" si="2"/>
        <v>3</v>
      </c>
      <c r="B25" s="3">
        <f>VLOOKUP(A25,'[1]鱼种(fish)'!$D$5:$G$39,4,0)*10</f>
        <v>30</v>
      </c>
      <c r="C25" s="8">
        <v>1</v>
      </c>
      <c r="D25" s="3">
        <f t="shared" si="3"/>
        <v>5000</v>
      </c>
      <c r="E25" s="3">
        <f t="shared" si="5"/>
        <v>10000</v>
      </c>
      <c r="M25" s="11">
        <v>17</v>
      </c>
      <c r="N25" s="11">
        <v>16</v>
      </c>
      <c r="O25" s="1">
        <v>25</v>
      </c>
      <c r="P25" s="12">
        <v>36800</v>
      </c>
      <c r="Q25" s="17">
        <v>1</v>
      </c>
      <c r="R25" s="16">
        <f t="shared" si="1"/>
        <v>3.6799999999999999E-2</v>
      </c>
    </row>
    <row r="26" spans="1:18" ht="16.5" x14ac:dyDescent="0.3">
      <c r="A26" s="3">
        <f t="shared" si="2"/>
        <v>3</v>
      </c>
      <c r="B26" s="3">
        <f>VLOOKUP(A26,'[1]鱼种(fish)'!$D$5:$G$39,4,0)*10</f>
        <v>30</v>
      </c>
      <c r="C26" s="9">
        <v>1</v>
      </c>
      <c r="D26" s="3">
        <f t="shared" si="3"/>
        <v>6000</v>
      </c>
      <c r="E26" s="3">
        <f t="shared" si="5"/>
        <v>10000</v>
      </c>
      <c r="M26" s="11">
        <v>18</v>
      </c>
      <c r="N26" s="11">
        <v>14</v>
      </c>
      <c r="O26" s="1">
        <v>30</v>
      </c>
      <c r="P26" s="12">
        <v>30667</v>
      </c>
      <c r="Q26" s="17">
        <v>1</v>
      </c>
      <c r="R26" s="16">
        <f t="shared" si="1"/>
        <v>3.0667E-2</v>
      </c>
    </row>
    <row r="27" spans="1:18" ht="16.5" x14ac:dyDescent="0.15">
      <c r="A27" s="3">
        <f t="shared" si="2"/>
        <v>3</v>
      </c>
      <c r="B27" s="3">
        <f>VLOOKUP(A27,'[1]鱼种(fish)'!$D$5:$G$39,4,0)*10</f>
        <v>30</v>
      </c>
      <c r="C27" s="8">
        <v>3</v>
      </c>
      <c r="D27" s="3">
        <f t="shared" si="3"/>
        <v>7000</v>
      </c>
      <c r="E27" s="3">
        <f t="shared" si="5"/>
        <v>30000</v>
      </c>
      <c r="M27" s="11">
        <v>19</v>
      </c>
      <c r="N27" s="11">
        <v>15</v>
      </c>
      <c r="O27" s="1">
        <v>35</v>
      </c>
      <c r="P27" s="12">
        <v>26286</v>
      </c>
      <c r="Q27" s="17">
        <v>1</v>
      </c>
      <c r="R27" s="16">
        <f t="shared" si="1"/>
        <v>2.6286E-2</v>
      </c>
    </row>
    <row r="28" spans="1:18" ht="16.5" x14ac:dyDescent="0.15">
      <c r="A28" s="3">
        <f t="shared" si="2"/>
        <v>3</v>
      </c>
      <c r="B28" s="3">
        <f>VLOOKUP(A28,'[1]鱼种(fish)'!$D$5:$G$39,4,0)*10</f>
        <v>30</v>
      </c>
      <c r="C28" s="8">
        <v>5</v>
      </c>
      <c r="D28" s="3">
        <f t="shared" si="3"/>
        <v>8000</v>
      </c>
      <c r="E28" s="3">
        <f t="shared" si="5"/>
        <v>50000</v>
      </c>
      <c r="M28" s="11">
        <v>20</v>
      </c>
      <c r="N28" s="11">
        <v>17</v>
      </c>
      <c r="O28" s="1">
        <v>40</v>
      </c>
      <c r="P28" s="12">
        <v>23000</v>
      </c>
      <c r="Q28" s="17">
        <v>1</v>
      </c>
      <c r="R28" s="16">
        <f t="shared" si="1"/>
        <v>2.3E-2</v>
      </c>
    </row>
    <row r="29" spans="1:18" ht="16.5" x14ac:dyDescent="0.15">
      <c r="A29" s="3">
        <f t="shared" si="2"/>
        <v>3</v>
      </c>
      <c r="B29" s="3">
        <f>VLOOKUP(A29,'[1]鱼种(fish)'!$D$5:$G$39,4,0)*10</f>
        <v>30</v>
      </c>
      <c r="C29" s="8">
        <v>8</v>
      </c>
      <c r="D29" s="3">
        <f t="shared" si="3"/>
        <v>9000</v>
      </c>
      <c r="E29" s="3">
        <f t="shared" si="5"/>
        <v>80000</v>
      </c>
      <c r="M29" s="11">
        <v>28</v>
      </c>
      <c r="N29" s="11">
        <v>20</v>
      </c>
      <c r="O29" s="11">
        <v>80</v>
      </c>
      <c r="P29" s="12">
        <v>10000</v>
      </c>
      <c r="Q29" s="17">
        <v>1</v>
      </c>
      <c r="R29" s="16">
        <f t="shared" si="1"/>
        <v>0.01</v>
      </c>
    </row>
    <row r="30" spans="1:18" ht="16.5" x14ac:dyDescent="0.15">
      <c r="A30" s="3">
        <f t="shared" si="2"/>
        <v>3</v>
      </c>
      <c r="B30" s="3">
        <f>VLOOKUP(A30,'[1]鱼种(fish)'!$D$5:$G$39,4,0)*10</f>
        <v>30</v>
      </c>
      <c r="C30" s="8">
        <v>10</v>
      </c>
      <c r="D30" s="3">
        <f t="shared" si="3"/>
        <v>10000</v>
      </c>
      <c r="E30" s="3">
        <f t="shared" si="5"/>
        <v>100000</v>
      </c>
      <c r="M30" s="11">
        <v>21</v>
      </c>
      <c r="N30" s="11">
        <v>21</v>
      </c>
      <c r="O30" s="11">
        <v>120</v>
      </c>
      <c r="P30" s="12">
        <v>7667</v>
      </c>
      <c r="Q30" s="17">
        <v>1</v>
      </c>
      <c r="R30" s="16">
        <f t="shared" si="1"/>
        <v>7.6670000000000002E-3</v>
      </c>
    </row>
    <row r="31" spans="1:18" ht="16.5" x14ac:dyDescent="0.15">
      <c r="A31" s="3">
        <f t="shared" si="2"/>
        <v>3</v>
      </c>
      <c r="B31" s="3">
        <f>VLOOKUP(A31,'[1]鱼种(fish)'!$D$5:$G$39,4,0)*10</f>
        <v>30</v>
      </c>
      <c r="C31" s="8">
        <v>12</v>
      </c>
      <c r="D31" s="3">
        <f t="shared" si="3"/>
        <v>100000</v>
      </c>
      <c r="E31" s="3">
        <f t="shared" si="5"/>
        <v>120000</v>
      </c>
      <c r="M31" s="13">
        <v>29</v>
      </c>
      <c r="N31" s="13">
        <v>22</v>
      </c>
      <c r="O31" s="13">
        <v>200</v>
      </c>
      <c r="P31" s="14">
        <v>4600</v>
      </c>
      <c r="Q31" s="17">
        <v>0.8</v>
      </c>
      <c r="R31" s="16">
        <f t="shared" si="1"/>
        <v>4.5999999999999999E-3</v>
      </c>
    </row>
    <row r="32" spans="1:18" ht="16.5" x14ac:dyDescent="0.15">
      <c r="A32" s="3">
        <f t="shared" si="2"/>
        <v>4</v>
      </c>
      <c r="B32" s="3">
        <f>VLOOKUP(A32,'[1]鱼种(fish)'!$D$5:$G$39,4,0)*10</f>
        <v>30</v>
      </c>
      <c r="C32" s="8">
        <v>0.6</v>
      </c>
      <c r="D32" s="3">
        <f t="shared" si="3"/>
        <v>3333</v>
      </c>
      <c r="E32" s="3">
        <f t="shared" ref="E32:E40" si="6">C32*10000*Q$12</f>
        <v>6000</v>
      </c>
      <c r="M32" s="11">
        <v>25</v>
      </c>
      <c r="N32" s="11">
        <v>24</v>
      </c>
      <c r="O32" s="11">
        <v>400</v>
      </c>
      <c r="P32" s="12">
        <v>2300</v>
      </c>
      <c r="Q32" s="17">
        <v>0.8</v>
      </c>
      <c r="R32" s="16">
        <f t="shared" si="1"/>
        <v>2.3E-3</v>
      </c>
    </row>
    <row r="33" spans="1:18" ht="16.5" x14ac:dyDescent="0.3">
      <c r="A33" s="3">
        <f t="shared" si="2"/>
        <v>4</v>
      </c>
      <c r="B33" s="3">
        <f>VLOOKUP(A33,'[1]鱼种(fish)'!$D$5:$G$39,4,0)*10</f>
        <v>30</v>
      </c>
      <c r="C33" s="9">
        <v>0.8</v>
      </c>
      <c r="D33" s="3">
        <f t="shared" si="3"/>
        <v>4000</v>
      </c>
      <c r="E33" s="3">
        <f t="shared" si="6"/>
        <v>8000</v>
      </c>
      <c r="M33" s="11">
        <v>22</v>
      </c>
      <c r="N33" s="11">
        <v>25</v>
      </c>
      <c r="O33" s="11">
        <v>500</v>
      </c>
      <c r="P33" s="12">
        <v>1840</v>
      </c>
      <c r="Q33" s="17">
        <v>0.8</v>
      </c>
      <c r="R33" s="16">
        <f t="shared" si="1"/>
        <v>1.8400000000000001E-3</v>
      </c>
    </row>
    <row r="34" spans="1:18" ht="16.5" x14ac:dyDescent="0.15">
      <c r="A34" s="3">
        <f t="shared" si="2"/>
        <v>4</v>
      </c>
      <c r="B34" s="3">
        <f>VLOOKUP(A34,'[1]鱼种(fish)'!$D$5:$G$39,4,0)*10</f>
        <v>30</v>
      </c>
      <c r="C34" s="8">
        <v>1</v>
      </c>
      <c r="D34" s="3">
        <f t="shared" si="3"/>
        <v>5000</v>
      </c>
      <c r="E34" s="3">
        <f t="shared" si="6"/>
        <v>10000</v>
      </c>
      <c r="M34" s="11">
        <v>30</v>
      </c>
      <c r="N34" s="11">
        <v>11</v>
      </c>
      <c r="O34" s="11">
        <v>35</v>
      </c>
      <c r="P34" s="12">
        <v>26286</v>
      </c>
      <c r="Q34" s="17">
        <v>0.8</v>
      </c>
      <c r="R34" s="16">
        <f t="shared" si="1"/>
        <v>2.6286E-2</v>
      </c>
    </row>
    <row r="35" spans="1:18" ht="16.5" x14ac:dyDescent="0.3">
      <c r="A35" s="3">
        <f t="shared" si="2"/>
        <v>4</v>
      </c>
      <c r="B35" s="3">
        <f>VLOOKUP(A35,'[1]鱼种(fish)'!$D$5:$G$39,4,0)*10</f>
        <v>30</v>
      </c>
      <c r="C35" s="9">
        <v>1</v>
      </c>
      <c r="D35" s="3">
        <f t="shared" si="3"/>
        <v>6000</v>
      </c>
      <c r="E35" s="3">
        <f t="shared" si="6"/>
        <v>10000</v>
      </c>
      <c r="M35" s="11">
        <v>31</v>
      </c>
      <c r="N35" s="11">
        <v>18</v>
      </c>
      <c r="O35" s="11">
        <v>55</v>
      </c>
      <c r="P35" s="12">
        <v>16727</v>
      </c>
      <c r="Q35" s="17">
        <v>0.8</v>
      </c>
      <c r="R35" s="16">
        <f t="shared" si="1"/>
        <v>1.6726999999999999E-2</v>
      </c>
    </row>
    <row r="36" spans="1:18" ht="16.5" x14ac:dyDescent="0.15">
      <c r="A36" s="3">
        <f t="shared" si="2"/>
        <v>4</v>
      </c>
      <c r="B36" s="3">
        <f>VLOOKUP(A36,'[1]鱼种(fish)'!$D$5:$G$39,4,0)*10</f>
        <v>30</v>
      </c>
      <c r="C36" s="8">
        <v>3</v>
      </c>
      <c r="D36" s="3">
        <f t="shared" si="3"/>
        <v>7000</v>
      </c>
      <c r="E36" s="3">
        <f t="shared" si="6"/>
        <v>30000</v>
      </c>
      <c r="M36" s="11">
        <v>32</v>
      </c>
      <c r="N36" s="11">
        <v>19</v>
      </c>
      <c r="O36" s="11">
        <v>75</v>
      </c>
      <c r="P36" s="12">
        <v>12267</v>
      </c>
      <c r="Q36" s="17">
        <v>0.8</v>
      </c>
      <c r="R36" s="16">
        <f t="shared" si="1"/>
        <v>1.2267E-2</v>
      </c>
    </row>
    <row r="37" spans="1:18" ht="16.5" x14ac:dyDescent="0.15">
      <c r="A37" s="3">
        <f t="shared" si="2"/>
        <v>4</v>
      </c>
      <c r="B37" s="3">
        <f>VLOOKUP(A37,'[1]鱼种(fish)'!$D$5:$G$39,4,0)*10</f>
        <v>30</v>
      </c>
      <c r="C37" s="8">
        <v>5</v>
      </c>
      <c r="D37" s="3">
        <f t="shared" si="3"/>
        <v>8000</v>
      </c>
      <c r="E37" s="3">
        <f t="shared" si="6"/>
        <v>50000</v>
      </c>
      <c r="M37" s="11">
        <v>33</v>
      </c>
      <c r="N37" s="11">
        <v>24</v>
      </c>
      <c r="O37" s="11">
        <v>600</v>
      </c>
      <c r="P37" s="12">
        <v>1600</v>
      </c>
      <c r="Q37" s="17">
        <v>0.8</v>
      </c>
      <c r="R37" s="16">
        <f t="shared" si="1"/>
        <v>1.6000000000000001E-3</v>
      </c>
    </row>
    <row r="38" spans="1:18" ht="16.5" x14ac:dyDescent="0.15">
      <c r="A38" s="3">
        <f t="shared" si="2"/>
        <v>4</v>
      </c>
      <c r="B38" s="3">
        <f>VLOOKUP(A38,'[1]鱼种(fish)'!$D$5:$G$39,4,0)*10</f>
        <v>30</v>
      </c>
      <c r="C38" s="8">
        <v>8</v>
      </c>
      <c r="D38" s="3">
        <f t="shared" si="3"/>
        <v>9000</v>
      </c>
      <c r="E38" s="3">
        <f t="shared" si="6"/>
        <v>80000</v>
      </c>
      <c r="M38" s="11">
        <v>34</v>
      </c>
      <c r="N38" s="11">
        <v>26</v>
      </c>
      <c r="O38" s="11">
        <v>1000</v>
      </c>
      <c r="P38" s="12">
        <v>920</v>
      </c>
      <c r="Q38" s="17">
        <v>0.8</v>
      </c>
      <c r="R38" s="16">
        <f t="shared" si="1"/>
        <v>9.2000000000000003E-4</v>
      </c>
    </row>
    <row r="39" spans="1:18" ht="16.5" x14ac:dyDescent="0.15">
      <c r="A39" s="3">
        <f t="shared" si="2"/>
        <v>4</v>
      </c>
      <c r="B39" s="3">
        <f>VLOOKUP(A39,'[1]鱼种(fish)'!$D$5:$G$39,4,0)*10</f>
        <v>30</v>
      </c>
      <c r="C39" s="8">
        <v>10</v>
      </c>
      <c r="D39" s="3">
        <f t="shared" si="3"/>
        <v>10000</v>
      </c>
      <c r="E39" s="3">
        <f t="shared" si="6"/>
        <v>100000</v>
      </c>
    </row>
    <row r="40" spans="1:18" ht="16.5" x14ac:dyDescent="0.15">
      <c r="A40" s="3">
        <f t="shared" si="2"/>
        <v>4</v>
      </c>
      <c r="B40" s="3">
        <f>VLOOKUP(A40,'[1]鱼种(fish)'!$D$5:$G$39,4,0)*10</f>
        <v>30</v>
      </c>
      <c r="C40" s="8">
        <v>12</v>
      </c>
      <c r="D40" s="3">
        <f t="shared" si="3"/>
        <v>100000</v>
      </c>
      <c r="E40" s="3">
        <f t="shared" si="6"/>
        <v>120000</v>
      </c>
    </row>
    <row r="41" spans="1:18" ht="16.5" x14ac:dyDescent="0.15">
      <c r="A41" s="3">
        <f t="shared" si="2"/>
        <v>5</v>
      </c>
      <c r="B41" s="3">
        <f>VLOOKUP(A41,'[1]鱼种(fish)'!$D$5:$G$39,4,0)*10</f>
        <v>40</v>
      </c>
      <c r="C41" s="8">
        <v>0.6</v>
      </c>
      <c r="D41" s="3">
        <f t="shared" si="3"/>
        <v>3333</v>
      </c>
      <c r="E41" s="3">
        <f t="shared" ref="E41:E49" si="7">C41*10000*Q$13</f>
        <v>6000</v>
      </c>
    </row>
    <row r="42" spans="1:18" ht="16.5" x14ac:dyDescent="0.3">
      <c r="A42" s="3">
        <f t="shared" si="2"/>
        <v>5</v>
      </c>
      <c r="B42" s="3">
        <f>VLOOKUP(A42,'[1]鱼种(fish)'!$D$5:$G$39,4,0)*10</f>
        <v>40</v>
      </c>
      <c r="C42" s="9">
        <v>0.8</v>
      </c>
      <c r="D42" s="3">
        <f t="shared" si="3"/>
        <v>4000</v>
      </c>
      <c r="E42" s="3">
        <f t="shared" si="7"/>
        <v>8000</v>
      </c>
    </row>
    <row r="43" spans="1:18" ht="16.5" x14ac:dyDescent="0.15">
      <c r="A43" s="3">
        <f t="shared" si="2"/>
        <v>5</v>
      </c>
      <c r="B43" s="3">
        <f>VLOOKUP(A43,'[1]鱼种(fish)'!$D$5:$G$39,4,0)*10</f>
        <v>40</v>
      </c>
      <c r="C43" s="8">
        <v>1</v>
      </c>
      <c r="D43" s="3">
        <f t="shared" si="3"/>
        <v>5000</v>
      </c>
      <c r="E43" s="3">
        <f t="shared" si="7"/>
        <v>10000</v>
      </c>
    </row>
    <row r="44" spans="1:18" ht="16.5" x14ac:dyDescent="0.3">
      <c r="A44" s="3">
        <f t="shared" si="2"/>
        <v>5</v>
      </c>
      <c r="B44" s="3">
        <f>VLOOKUP(A44,'[1]鱼种(fish)'!$D$5:$G$39,4,0)*10</f>
        <v>40</v>
      </c>
      <c r="C44" s="9">
        <v>1</v>
      </c>
      <c r="D44" s="3">
        <f t="shared" si="3"/>
        <v>6000</v>
      </c>
      <c r="E44" s="3">
        <f t="shared" si="7"/>
        <v>10000</v>
      </c>
    </row>
    <row r="45" spans="1:18" ht="16.5" x14ac:dyDescent="0.15">
      <c r="A45" s="3">
        <f t="shared" si="2"/>
        <v>5</v>
      </c>
      <c r="B45" s="3">
        <f>VLOOKUP(A45,'[1]鱼种(fish)'!$D$5:$G$39,4,0)*10</f>
        <v>40</v>
      </c>
      <c r="C45" s="8">
        <v>3</v>
      </c>
      <c r="D45" s="3">
        <f t="shared" si="3"/>
        <v>7000</v>
      </c>
      <c r="E45" s="3">
        <f t="shared" si="7"/>
        <v>30000</v>
      </c>
    </row>
    <row r="46" spans="1:18" ht="16.5" x14ac:dyDescent="0.15">
      <c r="A46" s="3">
        <f t="shared" si="2"/>
        <v>5</v>
      </c>
      <c r="B46" s="3">
        <f>VLOOKUP(A46,'[1]鱼种(fish)'!$D$5:$G$39,4,0)*10</f>
        <v>40</v>
      </c>
      <c r="C46" s="8">
        <v>5</v>
      </c>
      <c r="D46" s="3">
        <f t="shared" si="3"/>
        <v>8000</v>
      </c>
      <c r="E46" s="3">
        <f t="shared" si="7"/>
        <v>50000</v>
      </c>
    </row>
    <row r="47" spans="1:18" ht="16.5" x14ac:dyDescent="0.15">
      <c r="A47" s="3">
        <f t="shared" si="2"/>
        <v>5</v>
      </c>
      <c r="B47" s="3">
        <f>VLOOKUP(A47,'[1]鱼种(fish)'!$D$5:$G$39,4,0)*10</f>
        <v>40</v>
      </c>
      <c r="C47" s="8">
        <v>8</v>
      </c>
      <c r="D47" s="3">
        <f t="shared" si="3"/>
        <v>9000</v>
      </c>
      <c r="E47" s="3">
        <f t="shared" si="7"/>
        <v>80000</v>
      </c>
    </row>
    <row r="48" spans="1:18" ht="16.5" x14ac:dyDescent="0.15">
      <c r="A48" s="3">
        <f t="shared" si="2"/>
        <v>5</v>
      </c>
      <c r="B48" s="3">
        <f>VLOOKUP(A48,'[1]鱼种(fish)'!$D$5:$G$39,4,0)*10</f>
        <v>40</v>
      </c>
      <c r="C48" s="8">
        <v>10</v>
      </c>
      <c r="D48" s="3">
        <f t="shared" si="3"/>
        <v>10000</v>
      </c>
      <c r="E48" s="3">
        <f t="shared" si="7"/>
        <v>100000</v>
      </c>
    </row>
    <row r="49" spans="1:5" ht="16.5" x14ac:dyDescent="0.15">
      <c r="A49" s="3">
        <f t="shared" si="2"/>
        <v>5</v>
      </c>
      <c r="B49" s="3">
        <f>VLOOKUP(A49,'[1]鱼种(fish)'!$D$5:$G$39,4,0)*10</f>
        <v>40</v>
      </c>
      <c r="C49" s="8">
        <v>12</v>
      </c>
      <c r="D49" s="3">
        <f t="shared" si="3"/>
        <v>100000</v>
      </c>
      <c r="E49" s="3">
        <f t="shared" si="7"/>
        <v>120000</v>
      </c>
    </row>
    <row r="50" spans="1:5" ht="16.5" x14ac:dyDescent="0.15">
      <c r="A50" s="3">
        <f t="shared" si="2"/>
        <v>6</v>
      </c>
      <c r="B50" s="3">
        <f>VLOOKUP(A50,'[1]鱼种(fish)'!$D$5:$G$39,4,0)*10</f>
        <v>40</v>
      </c>
      <c r="C50" s="8">
        <v>0.6</v>
      </c>
      <c r="D50" s="3">
        <f t="shared" si="3"/>
        <v>3333</v>
      </c>
      <c r="E50" s="3">
        <f t="shared" ref="E50:E58" si="8">C50*10000*Q$14</f>
        <v>6000</v>
      </c>
    </row>
    <row r="51" spans="1:5" ht="16.5" x14ac:dyDescent="0.3">
      <c r="A51" s="3">
        <f t="shared" si="2"/>
        <v>6</v>
      </c>
      <c r="B51" s="3">
        <f>VLOOKUP(A51,'[1]鱼种(fish)'!$D$5:$G$39,4,0)*10</f>
        <v>40</v>
      </c>
      <c r="C51" s="9">
        <v>0.8</v>
      </c>
      <c r="D51" s="3">
        <f t="shared" si="3"/>
        <v>4000</v>
      </c>
      <c r="E51" s="3">
        <f t="shared" si="8"/>
        <v>8000</v>
      </c>
    </row>
    <row r="52" spans="1:5" ht="16.5" x14ac:dyDescent="0.15">
      <c r="A52" s="3">
        <f t="shared" si="2"/>
        <v>6</v>
      </c>
      <c r="B52" s="3">
        <f>VLOOKUP(A52,'[1]鱼种(fish)'!$D$5:$G$39,4,0)*10</f>
        <v>40</v>
      </c>
      <c r="C52" s="8">
        <v>1</v>
      </c>
      <c r="D52" s="3">
        <f t="shared" si="3"/>
        <v>5000</v>
      </c>
      <c r="E52" s="3">
        <f t="shared" si="8"/>
        <v>10000</v>
      </c>
    </row>
    <row r="53" spans="1:5" ht="16.5" x14ac:dyDescent="0.3">
      <c r="A53" s="3">
        <f t="shared" si="2"/>
        <v>6</v>
      </c>
      <c r="B53" s="3">
        <f>VLOOKUP(A53,'[1]鱼种(fish)'!$D$5:$G$39,4,0)*10</f>
        <v>40</v>
      </c>
      <c r="C53" s="9">
        <v>1</v>
      </c>
      <c r="D53" s="3">
        <f t="shared" si="3"/>
        <v>6000</v>
      </c>
      <c r="E53" s="3">
        <f t="shared" si="8"/>
        <v>10000</v>
      </c>
    </row>
    <row r="54" spans="1:5" ht="16.5" x14ac:dyDescent="0.15">
      <c r="A54" s="3">
        <f t="shared" si="2"/>
        <v>6</v>
      </c>
      <c r="B54" s="3">
        <f>VLOOKUP(A54,'[1]鱼种(fish)'!$D$5:$G$39,4,0)*10</f>
        <v>40</v>
      </c>
      <c r="C54" s="8">
        <v>3</v>
      </c>
      <c r="D54" s="3">
        <f t="shared" si="3"/>
        <v>7000</v>
      </c>
      <c r="E54" s="3">
        <f t="shared" si="8"/>
        <v>30000</v>
      </c>
    </row>
    <row r="55" spans="1:5" ht="16.5" x14ac:dyDescent="0.15">
      <c r="A55" s="3">
        <f t="shared" si="2"/>
        <v>6</v>
      </c>
      <c r="B55" s="3">
        <f>VLOOKUP(A55,'[1]鱼种(fish)'!$D$5:$G$39,4,0)*10</f>
        <v>40</v>
      </c>
      <c r="C55" s="8">
        <v>5</v>
      </c>
      <c r="D55" s="3">
        <f t="shared" si="3"/>
        <v>8000</v>
      </c>
      <c r="E55" s="3">
        <f t="shared" si="8"/>
        <v>50000</v>
      </c>
    </row>
    <row r="56" spans="1:5" ht="16.5" x14ac:dyDescent="0.15">
      <c r="A56" s="3">
        <f t="shared" si="2"/>
        <v>6</v>
      </c>
      <c r="B56" s="3">
        <f>VLOOKUP(A56,'[1]鱼种(fish)'!$D$5:$G$39,4,0)*10</f>
        <v>40</v>
      </c>
      <c r="C56" s="8">
        <v>8</v>
      </c>
      <c r="D56" s="3">
        <f t="shared" si="3"/>
        <v>9000</v>
      </c>
      <c r="E56" s="3">
        <f t="shared" si="8"/>
        <v>80000</v>
      </c>
    </row>
    <row r="57" spans="1:5" ht="16.5" x14ac:dyDescent="0.15">
      <c r="A57" s="3">
        <f t="shared" si="2"/>
        <v>6</v>
      </c>
      <c r="B57" s="3">
        <f>VLOOKUP(A57,'[1]鱼种(fish)'!$D$5:$G$39,4,0)*10</f>
        <v>40</v>
      </c>
      <c r="C57" s="8">
        <v>10</v>
      </c>
      <c r="D57" s="3">
        <f t="shared" si="3"/>
        <v>10000</v>
      </c>
      <c r="E57" s="3">
        <f t="shared" si="8"/>
        <v>100000</v>
      </c>
    </row>
    <row r="58" spans="1:5" ht="16.5" x14ac:dyDescent="0.15">
      <c r="A58" s="3">
        <f t="shared" si="2"/>
        <v>6</v>
      </c>
      <c r="B58" s="3">
        <f>VLOOKUP(A58,'[1]鱼种(fish)'!$D$5:$G$39,4,0)*10</f>
        <v>40</v>
      </c>
      <c r="C58" s="8">
        <v>12</v>
      </c>
      <c r="D58" s="3">
        <f t="shared" si="3"/>
        <v>100000</v>
      </c>
      <c r="E58" s="3">
        <f t="shared" si="8"/>
        <v>120000</v>
      </c>
    </row>
    <row r="59" spans="1:5" ht="16.5" x14ac:dyDescent="0.15">
      <c r="A59" s="3">
        <f t="shared" si="2"/>
        <v>7</v>
      </c>
      <c r="B59" s="3">
        <f>VLOOKUP(A59,'[1]鱼种(fish)'!$D$5:$G$39,4,0)*10</f>
        <v>50</v>
      </c>
      <c r="C59" s="8">
        <v>0.6</v>
      </c>
      <c r="D59" s="3">
        <f t="shared" si="3"/>
        <v>3333</v>
      </c>
      <c r="E59" s="3">
        <f t="shared" ref="E59:E67" si="9">C59*10000*Q$15</f>
        <v>6000</v>
      </c>
    </row>
    <row r="60" spans="1:5" ht="16.5" x14ac:dyDescent="0.3">
      <c r="A60" s="3">
        <f t="shared" si="2"/>
        <v>7</v>
      </c>
      <c r="B60" s="3">
        <f>VLOOKUP(A60,'[1]鱼种(fish)'!$D$5:$G$39,4,0)*10</f>
        <v>50</v>
      </c>
      <c r="C60" s="9">
        <v>0.8</v>
      </c>
      <c r="D60" s="3">
        <f t="shared" si="3"/>
        <v>4000</v>
      </c>
      <c r="E60" s="3">
        <f t="shared" si="9"/>
        <v>8000</v>
      </c>
    </row>
    <row r="61" spans="1:5" ht="16.5" x14ac:dyDescent="0.15">
      <c r="A61" s="3">
        <f t="shared" si="2"/>
        <v>7</v>
      </c>
      <c r="B61" s="3">
        <f>VLOOKUP(A61,'[1]鱼种(fish)'!$D$5:$G$39,4,0)*10</f>
        <v>50</v>
      </c>
      <c r="C61" s="8">
        <v>1</v>
      </c>
      <c r="D61" s="3">
        <f t="shared" si="3"/>
        <v>5000</v>
      </c>
      <c r="E61" s="3">
        <f t="shared" si="9"/>
        <v>10000</v>
      </c>
    </row>
    <row r="62" spans="1:5" ht="16.5" x14ac:dyDescent="0.3">
      <c r="A62" s="3">
        <f t="shared" si="2"/>
        <v>7</v>
      </c>
      <c r="B62" s="3">
        <f>VLOOKUP(A62,'[1]鱼种(fish)'!$D$5:$G$39,4,0)*10</f>
        <v>50</v>
      </c>
      <c r="C62" s="9">
        <v>1</v>
      </c>
      <c r="D62" s="3">
        <f t="shared" si="3"/>
        <v>6000</v>
      </c>
      <c r="E62" s="3">
        <f t="shared" si="9"/>
        <v>10000</v>
      </c>
    </row>
    <row r="63" spans="1:5" ht="16.5" x14ac:dyDescent="0.15">
      <c r="A63" s="3">
        <f t="shared" si="2"/>
        <v>7</v>
      </c>
      <c r="B63" s="3">
        <f>VLOOKUP(A63,'[1]鱼种(fish)'!$D$5:$G$39,4,0)*10</f>
        <v>50</v>
      </c>
      <c r="C63" s="8">
        <v>3</v>
      </c>
      <c r="D63" s="3">
        <f t="shared" si="3"/>
        <v>7000</v>
      </c>
      <c r="E63" s="3">
        <f t="shared" si="9"/>
        <v>30000</v>
      </c>
    </row>
    <row r="64" spans="1:5" ht="16.5" x14ac:dyDescent="0.15">
      <c r="A64" s="3">
        <f t="shared" si="2"/>
        <v>7</v>
      </c>
      <c r="B64" s="3">
        <f>VLOOKUP(A64,'[1]鱼种(fish)'!$D$5:$G$39,4,0)*10</f>
        <v>50</v>
      </c>
      <c r="C64" s="8">
        <v>5</v>
      </c>
      <c r="D64" s="3">
        <f t="shared" si="3"/>
        <v>8000</v>
      </c>
      <c r="E64" s="3">
        <f t="shared" si="9"/>
        <v>50000</v>
      </c>
    </row>
    <row r="65" spans="1:5" ht="16.5" x14ac:dyDescent="0.15">
      <c r="A65" s="3">
        <f t="shared" si="2"/>
        <v>7</v>
      </c>
      <c r="B65" s="3">
        <f>VLOOKUP(A65,'[1]鱼种(fish)'!$D$5:$G$39,4,0)*10</f>
        <v>50</v>
      </c>
      <c r="C65" s="8">
        <v>8</v>
      </c>
      <c r="D65" s="3">
        <f t="shared" si="3"/>
        <v>9000</v>
      </c>
      <c r="E65" s="3">
        <f t="shared" si="9"/>
        <v>80000</v>
      </c>
    </row>
    <row r="66" spans="1:5" ht="16.5" x14ac:dyDescent="0.15">
      <c r="A66" s="3">
        <f t="shared" si="2"/>
        <v>7</v>
      </c>
      <c r="B66" s="3">
        <f>VLOOKUP(A66,'[1]鱼种(fish)'!$D$5:$G$39,4,0)*10</f>
        <v>50</v>
      </c>
      <c r="C66" s="8">
        <v>10</v>
      </c>
      <c r="D66" s="3">
        <f t="shared" si="3"/>
        <v>10000</v>
      </c>
      <c r="E66" s="3">
        <f t="shared" si="9"/>
        <v>100000</v>
      </c>
    </row>
    <row r="67" spans="1:5" ht="16.5" x14ac:dyDescent="0.15">
      <c r="A67" s="3">
        <f t="shared" si="2"/>
        <v>7</v>
      </c>
      <c r="B67" s="3">
        <f>VLOOKUP(A67,'[1]鱼种(fish)'!$D$5:$G$39,4,0)*10</f>
        <v>50</v>
      </c>
      <c r="C67" s="8">
        <v>12</v>
      </c>
      <c r="D67" s="3">
        <f t="shared" si="3"/>
        <v>100000</v>
      </c>
      <c r="E67" s="3">
        <f t="shared" si="9"/>
        <v>120000</v>
      </c>
    </row>
    <row r="68" spans="1:5" ht="16.5" x14ac:dyDescent="0.15">
      <c r="A68" s="3">
        <f t="shared" si="2"/>
        <v>8</v>
      </c>
      <c r="B68" s="3">
        <f>VLOOKUP(A68,'[1]鱼种(fish)'!$D$5:$G$39,4,0)*10</f>
        <v>60</v>
      </c>
      <c r="C68" s="8">
        <v>0.5</v>
      </c>
      <c r="D68" s="3">
        <f t="shared" si="3"/>
        <v>3333</v>
      </c>
      <c r="E68" s="3">
        <f t="shared" ref="E68:E76" si="10">C68*10000*Q$16</f>
        <v>6000</v>
      </c>
    </row>
    <row r="69" spans="1:5" ht="16.5" x14ac:dyDescent="0.3">
      <c r="A69" s="3">
        <f t="shared" si="2"/>
        <v>8</v>
      </c>
      <c r="B69" s="3">
        <f>VLOOKUP(A69,'[1]鱼种(fish)'!$D$5:$G$39,4,0)*10</f>
        <v>60</v>
      </c>
      <c r="C69" s="9">
        <v>0.7</v>
      </c>
      <c r="D69" s="3">
        <f t="shared" si="3"/>
        <v>4000</v>
      </c>
      <c r="E69" s="3">
        <f t="shared" si="10"/>
        <v>8400</v>
      </c>
    </row>
    <row r="70" spans="1:5" ht="16.5" x14ac:dyDescent="0.15">
      <c r="A70" s="3">
        <f t="shared" si="2"/>
        <v>8</v>
      </c>
      <c r="B70" s="3">
        <f>VLOOKUP(A70,'[1]鱼种(fish)'!$D$5:$G$39,4,0)*10</f>
        <v>60</v>
      </c>
      <c r="C70" s="8">
        <v>1</v>
      </c>
      <c r="D70" s="3">
        <f t="shared" si="3"/>
        <v>5000</v>
      </c>
      <c r="E70" s="3">
        <f t="shared" si="10"/>
        <v>12000</v>
      </c>
    </row>
    <row r="71" spans="1:5" ht="16.5" x14ac:dyDescent="0.3">
      <c r="A71" s="3">
        <f t="shared" si="2"/>
        <v>8</v>
      </c>
      <c r="B71" s="3">
        <f>VLOOKUP(A71,'[1]鱼种(fish)'!$D$5:$G$39,4,0)*10</f>
        <v>60</v>
      </c>
      <c r="C71" s="9">
        <v>2</v>
      </c>
      <c r="D71" s="3">
        <f t="shared" si="3"/>
        <v>6000</v>
      </c>
      <c r="E71" s="3">
        <f t="shared" si="10"/>
        <v>24000</v>
      </c>
    </row>
    <row r="72" spans="1:5" ht="16.5" x14ac:dyDescent="0.15">
      <c r="A72" s="3">
        <f t="shared" si="2"/>
        <v>8</v>
      </c>
      <c r="B72" s="3">
        <f>VLOOKUP(A72,'[1]鱼种(fish)'!$D$5:$G$39,4,0)*10</f>
        <v>60</v>
      </c>
      <c r="C72" s="8">
        <v>3</v>
      </c>
      <c r="D72" s="3">
        <f t="shared" si="3"/>
        <v>7000</v>
      </c>
      <c r="E72" s="3">
        <f t="shared" si="10"/>
        <v>36000</v>
      </c>
    </row>
    <row r="73" spans="1:5" ht="16.5" x14ac:dyDescent="0.15">
      <c r="A73" s="3">
        <f t="shared" si="2"/>
        <v>8</v>
      </c>
      <c r="B73" s="3">
        <f>VLOOKUP(A73,'[1]鱼种(fish)'!$D$5:$G$39,4,0)*10</f>
        <v>60</v>
      </c>
      <c r="C73" s="8">
        <v>5</v>
      </c>
      <c r="D73" s="3">
        <f t="shared" si="3"/>
        <v>8000</v>
      </c>
      <c r="E73" s="3">
        <f t="shared" si="10"/>
        <v>60000</v>
      </c>
    </row>
    <row r="74" spans="1:5" ht="16.5" x14ac:dyDescent="0.15">
      <c r="A74" s="3">
        <f t="shared" si="2"/>
        <v>8</v>
      </c>
      <c r="B74" s="3">
        <f>VLOOKUP(A74,'[1]鱼种(fish)'!$D$5:$G$39,4,0)*10</f>
        <v>60</v>
      </c>
      <c r="C74" s="8">
        <v>8</v>
      </c>
      <c r="D74" s="3">
        <f t="shared" si="3"/>
        <v>9000</v>
      </c>
      <c r="E74" s="3">
        <f t="shared" si="10"/>
        <v>96000</v>
      </c>
    </row>
    <row r="75" spans="1:5" ht="16.5" x14ac:dyDescent="0.3">
      <c r="A75" s="3">
        <f t="shared" si="2"/>
        <v>8</v>
      </c>
      <c r="B75" s="3">
        <f>VLOOKUP(A75,'[1]鱼种(fish)'!$D$5:$G$39,4,0)*10</f>
        <v>60</v>
      </c>
      <c r="C75" s="9">
        <v>10</v>
      </c>
      <c r="D75" s="3">
        <f t="shared" si="3"/>
        <v>10000</v>
      </c>
      <c r="E75" s="3">
        <f t="shared" si="10"/>
        <v>120000</v>
      </c>
    </row>
    <row r="76" spans="1:5" ht="16.5" x14ac:dyDescent="0.15">
      <c r="A76" s="3">
        <f t="shared" si="2"/>
        <v>8</v>
      </c>
      <c r="B76" s="3">
        <f>VLOOKUP(A76,'[1]鱼种(fish)'!$D$5:$G$39,4,0)*10</f>
        <v>60</v>
      </c>
      <c r="C76" s="8">
        <v>12</v>
      </c>
      <c r="D76" s="3">
        <f t="shared" si="3"/>
        <v>100000</v>
      </c>
      <c r="E76" s="3">
        <f t="shared" si="10"/>
        <v>144000</v>
      </c>
    </row>
    <row r="77" spans="1:5" ht="16.5" x14ac:dyDescent="0.15">
      <c r="A77" s="3">
        <f t="shared" si="2"/>
        <v>9</v>
      </c>
      <c r="B77" s="3">
        <f>VLOOKUP(A77,'[1]鱼种(fish)'!$D$5:$G$39,4,0)*10</f>
        <v>70</v>
      </c>
      <c r="C77" s="8">
        <v>0.6</v>
      </c>
      <c r="D77" s="3">
        <f t="shared" si="3"/>
        <v>3333</v>
      </c>
      <c r="E77" s="3">
        <f t="shared" ref="E77:E85" si="11">C77*10000*Q$17</f>
        <v>7200</v>
      </c>
    </row>
    <row r="78" spans="1:5" ht="16.5" x14ac:dyDescent="0.3">
      <c r="A78" s="3">
        <f t="shared" ref="A78:A141" si="12">A69+1</f>
        <v>9</v>
      </c>
      <c r="B78" s="3">
        <f>VLOOKUP(A78,'[1]鱼种(fish)'!$D$5:$G$39,4,0)*10</f>
        <v>70</v>
      </c>
      <c r="C78" s="9">
        <v>0.8</v>
      </c>
      <c r="D78" s="3">
        <f t="shared" ref="D78:D141" si="13">D69</f>
        <v>4000</v>
      </c>
      <c r="E78" s="3">
        <f t="shared" si="11"/>
        <v>9600</v>
      </c>
    </row>
    <row r="79" spans="1:5" ht="16.5" x14ac:dyDescent="0.15">
      <c r="A79" s="3">
        <f t="shared" si="12"/>
        <v>9</v>
      </c>
      <c r="B79" s="3">
        <f>VLOOKUP(A79,'[1]鱼种(fish)'!$D$5:$G$39,4,0)*10</f>
        <v>70</v>
      </c>
      <c r="C79" s="8">
        <v>1</v>
      </c>
      <c r="D79" s="3">
        <f t="shared" si="13"/>
        <v>5000</v>
      </c>
      <c r="E79" s="3">
        <f t="shared" si="11"/>
        <v>12000</v>
      </c>
    </row>
    <row r="80" spans="1:5" ht="16.5" x14ac:dyDescent="0.3">
      <c r="A80" s="3">
        <f t="shared" si="12"/>
        <v>9</v>
      </c>
      <c r="B80" s="3">
        <f>VLOOKUP(A80,'[1]鱼种(fish)'!$D$5:$G$39,4,0)*10</f>
        <v>70</v>
      </c>
      <c r="C80" s="9">
        <v>1</v>
      </c>
      <c r="D80" s="3">
        <f t="shared" si="13"/>
        <v>6000</v>
      </c>
      <c r="E80" s="3">
        <f t="shared" si="11"/>
        <v>12000</v>
      </c>
    </row>
    <row r="81" spans="1:5" ht="16.5" x14ac:dyDescent="0.15">
      <c r="A81" s="3">
        <f t="shared" si="12"/>
        <v>9</v>
      </c>
      <c r="B81" s="3">
        <f>VLOOKUP(A81,'[1]鱼种(fish)'!$D$5:$G$39,4,0)*10</f>
        <v>70</v>
      </c>
      <c r="C81" s="8">
        <v>3</v>
      </c>
      <c r="D81" s="3">
        <f t="shared" si="13"/>
        <v>7000</v>
      </c>
      <c r="E81" s="3">
        <f t="shared" si="11"/>
        <v>36000</v>
      </c>
    </row>
    <row r="82" spans="1:5" ht="16.5" x14ac:dyDescent="0.15">
      <c r="A82" s="3">
        <f t="shared" si="12"/>
        <v>9</v>
      </c>
      <c r="B82" s="3">
        <f>VLOOKUP(A82,'[1]鱼种(fish)'!$D$5:$G$39,4,0)*10</f>
        <v>70</v>
      </c>
      <c r="C82" s="8">
        <v>5</v>
      </c>
      <c r="D82" s="3">
        <f t="shared" si="13"/>
        <v>8000</v>
      </c>
      <c r="E82" s="3">
        <f t="shared" si="11"/>
        <v>60000</v>
      </c>
    </row>
    <row r="83" spans="1:5" ht="16.5" x14ac:dyDescent="0.15">
      <c r="A83" s="3">
        <f t="shared" si="12"/>
        <v>9</v>
      </c>
      <c r="B83" s="3">
        <f>VLOOKUP(A83,'[1]鱼种(fish)'!$D$5:$G$39,4,0)*10</f>
        <v>70</v>
      </c>
      <c r="C83" s="8">
        <v>8</v>
      </c>
      <c r="D83" s="3">
        <f t="shared" si="13"/>
        <v>9000</v>
      </c>
      <c r="E83" s="3">
        <f t="shared" si="11"/>
        <v>96000</v>
      </c>
    </row>
    <row r="84" spans="1:5" ht="16.5" x14ac:dyDescent="0.15">
      <c r="A84" s="3">
        <f t="shared" si="12"/>
        <v>9</v>
      </c>
      <c r="B84" s="3">
        <f>VLOOKUP(A84,'[1]鱼种(fish)'!$D$5:$G$39,4,0)*10</f>
        <v>70</v>
      </c>
      <c r="C84" s="8">
        <v>10</v>
      </c>
      <c r="D84" s="3">
        <f t="shared" si="13"/>
        <v>10000</v>
      </c>
      <c r="E84" s="3">
        <f t="shared" si="11"/>
        <v>120000</v>
      </c>
    </row>
    <row r="85" spans="1:5" ht="16.5" x14ac:dyDescent="0.15">
      <c r="A85" s="3">
        <f t="shared" si="12"/>
        <v>9</v>
      </c>
      <c r="B85" s="3">
        <f>VLOOKUP(A85,'[1]鱼种(fish)'!$D$5:$G$39,4,0)*10</f>
        <v>70</v>
      </c>
      <c r="C85" s="8">
        <v>12</v>
      </c>
      <c r="D85" s="3">
        <f t="shared" si="13"/>
        <v>100000</v>
      </c>
      <c r="E85" s="3">
        <f t="shared" si="11"/>
        <v>144000</v>
      </c>
    </row>
    <row r="86" spans="1:5" ht="16.5" x14ac:dyDescent="0.15">
      <c r="A86" s="3">
        <f t="shared" si="12"/>
        <v>10</v>
      </c>
      <c r="B86" s="3">
        <f>VLOOKUP(A86,'[1]鱼种(fish)'!$D$5:$G$39,4,0)*10</f>
        <v>70</v>
      </c>
      <c r="C86" s="8">
        <v>0.6</v>
      </c>
      <c r="D86" s="3">
        <f t="shared" si="13"/>
        <v>3333</v>
      </c>
      <c r="E86" s="3">
        <f t="shared" ref="E86:E94" si="14">C86*10000*Q$18</f>
        <v>7200</v>
      </c>
    </row>
    <row r="87" spans="1:5" ht="16.5" x14ac:dyDescent="0.3">
      <c r="A87" s="3">
        <f t="shared" si="12"/>
        <v>10</v>
      </c>
      <c r="B87" s="3">
        <f>VLOOKUP(A87,'[1]鱼种(fish)'!$D$5:$G$39,4,0)*10</f>
        <v>70</v>
      </c>
      <c r="C87" s="9">
        <v>0.8</v>
      </c>
      <c r="D87" s="3">
        <f t="shared" si="13"/>
        <v>4000</v>
      </c>
      <c r="E87" s="3">
        <f t="shared" si="14"/>
        <v>9600</v>
      </c>
    </row>
    <row r="88" spans="1:5" ht="16.5" x14ac:dyDescent="0.15">
      <c r="A88" s="3">
        <f t="shared" si="12"/>
        <v>10</v>
      </c>
      <c r="B88" s="3">
        <f>VLOOKUP(A88,'[1]鱼种(fish)'!$D$5:$G$39,4,0)*10</f>
        <v>70</v>
      </c>
      <c r="C88" s="8">
        <v>1</v>
      </c>
      <c r="D88" s="3">
        <f t="shared" si="13"/>
        <v>5000</v>
      </c>
      <c r="E88" s="3">
        <f t="shared" si="14"/>
        <v>12000</v>
      </c>
    </row>
    <row r="89" spans="1:5" ht="16.5" x14ac:dyDescent="0.3">
      <c r="A89" s="3">
        <f t="shared" si="12"/>
        <v>10</v>
      </c>
      <c r="B89" s="3">
        <f>VLOOKUP(A89,'[1]鱼种(fish)'!$D$5:$G$39,4,0)*10</f>
        <v>70</v>
      </c>
      <c r="C89" s="9">
        <v>1</v>
      </c>
      <c r="D89" s="3">
        <f t="shared" si="13"/>
        <v>6000</v>
      </c>
      <c r="E89" s="3">
        <f t="shared" si="14"/>
        <v>12000</v>
      </c>
    </row>
    <row r="90" spans="1:5" ht="16.5" x14ac:dyDescent="0.15">
      <c r="A90" s="3">
        <f t="shared" si="12"/>
        <v>10</v>
      </c>
      <c r="B90" s="3">
        <f>VLOOKUP(A90,'[1]鱼种(fish)'!$D$5:$G$39,4,0)*10</f>
        <v>70</v>
      </c>
      <c r="C90" s="8">
        <v>3</v>
      </c>
      <c r="D90" s="3">
        <f t="shared" si="13"/>
        <v>7000</v>
      </c>
      <c r="E90" s="3">
        <f t="shared" si="14"/>
        <v>36000</v>
      </c>
    </row>
    <row r="91" spans="1:5" ht="16.5" x14ac:dyDescent="0.15">
      <c r="A91" s="3">
        <f t="shared" si="12"/>
        <v>10</v>
      </c>
      <c r="B91" s="3">
        <f>VLOOKUP(A91,'[1]鱼种(fish)'!$D$5:$G$39,4,0)*10</f>
        <v>70</v>
      </c>
      <c r="C91" s="8">
        <v>5</v>
      </c>
      <c r="D91" s="3">
        <f t="shared" si="13"/>
        <v>8000</v>
      </c>
      <c r="E91" s="3">
        <f t="shared" si="14"/>
        <v>60000</v>
      </c>
    </row>
    <row r="92" spans="1:5" ht="16.5" x14ac:dyDescent="0.15">
      <c r="A92" s="3">
        <f t="shared" si="12"/>
        <v>10</v>
      </c>
      <c r="B92" s="3">
        <f>VLOOKUP(A92,'[1]鱼种(fish)'!$D$5:$G$39,4,0)*10</f>
        <v>70</v>
      </c>
      <c r="C92" s="8">
        <v>8</v>
      </c>
      <c r="D92" s="3">
        <f t="shared" si="13"/>
        <v>9000</v>
      </c>
      <c r="E92" s="3">
        <f t="shared" si="14"/>
        <v>96000</v>
      </c>
    </row>
    <row r="93" spans="1:5" ht="16.5" x14ac:dyDescent="0.15">
      <c r="A93" s="3">
        <f t="shared" si="12"/>
        <v>10</v>
      </c>
      <c r="B93" s="3">
        <f>VLOOKUP(A93,'[1]鱼种(fish)'!$D$5:$G$39,4,0)*10</f>
        <v>70</v>
      </c>
      <c r="C93" s="8">
        <v>10</v>
      </c>
      <c r="D93" s="3">
        <f t="shared" si="13"/>
        <v>10000</v>
      </c>
      <c r="E93" s="3">
        <f t="shared" si="14"/>
        <v>120000</v>
      </c>
    </row>
    <row r="94" spans="1:5" ht="16.5" x14ac:dyDescent="0.15">
      <c r="A94" s="3">
        <f t="shared" si="12"/>
        <v>10</v>
      </c>
      <c r="B94" s="3">
        <f>VLOOKUP(A94,'[1]鱼种(fish)'!$D$5:$G$39,4,0)*10</f>
        <v>70</v>
      </c>
      <c r="C94" s="8">
        <v>12</v>
      </c>
      <c r="D94" s="3">
        <f t="shared" si="13"/>
        <v>100000</v>
      </c>
      <c r="E94" s="3">
        <f t="shared" si="14"/>
        <v>144000</v>
      </c>
    </row>
    <row r="95" spans="1:5" ht="16.5" x14ac:dyDescent="0.15">
      <c r="A95" s="3">
        <f t="shared" si="12"/>
        <v>11</v>
      </c>
      <c r="B95" s="3">
        <f>VLOOKUP(A95,'[1]鱼种(fish)'!$D$5:$G$39,4,0)*10</f>
        <v>100</v>
      </c>
      <c r="C95" s="8">
        <v>0.6</v>
      </c>
      <c r="D95" s="3">
        <f t="shared" si="13"/>
        <v>3333</v>
      </c>
      <c r="E95" s="3">
        <f t="shared" ref="E95:E103" si="15">C95*10000*Q$19</f>
        <v>7200</v>
      </c>
    </row>
    <row r="96" spans="1:5" ht="16.5" x14ac:dyDescent="0.3">
      <c r="A96" s="3">
        <f t="shared" si="12"/>
        <v>11</v>
      </c>
      <c r="B96" s="3">
        <f>VLOOKUP(A96,'[1]鱼种(fish)'!$D$5:$G$39,4,0)*10</f>
        <v>100</v>
      </c>
      <c r="C96" s="9">
        <v>0.8</v>
      </c>
      <c r="D96" s="3">
        <f t="shared" si="13"/>
        <v>4000</v>
      </c>
      <c r="E96" s="3">
        <f t="shared" si="15"/>
        <v>9600</v>
      </c>
    </row>
    <row r="97" spans="1:5" ht="16.5" x14ac:dyDescent="0.15">
      <c r="A97" s="3">
        <f t="shared" si="12"/>
        <v>11</v>
      </c>
      <c r="B97" s="3">
        <f>VLOOKUP(A97,'[1]鱼种(fish)'!$D$5:$G$39,4,0)*10</f>
        <v>100</v>
      </c>
      <c r="C97" s="8">
        <v>1</v>
      </c>
      <c r="D97" s="3">
        <f t="shared" si="13"/>
        <v>5000</v>
      </c>
      <c r="E97" s="3">
        <f t="shared" si="15"/>
        <v>12000</v>
      </c>
    </row>
    <row r="98" spans="1:5" ht="16.5" x14ac:dyDescent="0.3">
      <c r="A98" s="3">
        <f t="shared" si="12"/>
        <v>11</v>
      </c>
      <c r="B98" s="3">
        <f>VLOOKUP(A98,'[1]鱼种(fish)'!$D$5:$G$39,4,0)*10</f>
        <v>100</v>
      </c>
      <c r="C98" s="9">
        <v>1</v>
      </c>
      <c r="D98" s="3">
        <f t="shared" si="13"/>
        <v>6000</v>
      </c>
      <c r="E98" s="3">
        <f t="shared" si="15"/>
        <v>12000</v>
      </c>
    </row>
    <row r="99" spans="1:5" ht="16.5" x14ac:dyDescent="0.15">
      <c r="A99" s="3">
        <f t="shared" si="12"/>
        <v>11</v>
      </c>
      <c r="B99" s="3">
        <f>VLOOKUP(A99,'[1]鱼种(fish)'!$D$5:$G$39,4,0)*10</f>
        <v>100</v>
      </c>
      <c r="C99" s="8">
        <v>3</v>
      </c>
      <c r="D99" s="3">
        <f t="shared" si="13"/>
        <v>7000</v>
      </c>
      <c r="E99" s="3">
        <f t="shared" si="15"/>
        <v>36000</v>
      </c>
    </row>
    <row r="100" spans="1:5" ht="16.5" x14ac:dyDescent="0.15">
      <c r="A100" s="3">
        <f t="shared" si="12"/>
        <v>11</v>
      </c>
      <c r="B100" s="3">
        <f>VLOOKUP(A100,'[1]鱼种(fish)'!$D$5:$G$39,4,0)*10</f>
        <v>100</v>
      </c>
      <c r="C100" s="8">
        <v>5</v>
      </c>
      <c r="D100" s="3">
        <f t="shared" si="13"/>
        <v>8000</v>
      </c>
      <c r="E100" s="3">
        <f t="shared" si="15"/>
        <v>60000</v>
      </c>
    </row>
    <row r="101" spans="1:5" ht="16.5" x14ac:dyDescent="0.15">
      <c r="A101" s="3">
        <f t="shared" si="12"/>
        <v>11</v>
      </c>
      <c r="B101" s="3">
        <f>VLOOKUP(A101,'[1]鱼种(fish)'!$D$5:$G$39,4,0)*10</f>
        <v>100</v>
      </c>
      <c r="C101" s="8">
        <v>8</v>
      </c>
      <c r="D101" s="3">
        <f t="shared" si="13"/>
        <v>9000</v>
      </c>
      <c r="E101" s="3">
        <f t="shared" si="15"/>
        <v>96000</v>
      </c>
    </row>
    <row r="102" spans="1:5" ht="16.5" x14ac:dyDescent="0.15">
      <c r="A102" s="3">
        <f t="shared" si="12"/>
        <v>11</v>
      </c>
      <c r="B102" s="3">
        <f>VLOOKUP(A102,'[1]鱼种(fish)'!$D$5:$G$39,4,0)*10</f>
        <v>100</v>
      </c>
      <c r="C102" s="8">
        <v>10</v>
      </c>
      <c r="D102" s="3">
        <f t="shared" si="13"/>
        <v>10000</v>
      </c>
      <c r="E102" s="3">
        <f t="shared" si="15"/>
        <v>120000</v>
      </c>
    </row>
    <row r="103" spans="1:5" ht="16.5" x14ac:dyDescent="0.15">
      <c r="A103" s="3">
        <f t="shared" si="12"/>
        <v>11</v>
      </c>
      <c r="B103" s="3">
        <f>VLOOKUP(A103,'[1]鱼种(fish)'!$D$5:$G$39,4,0)*10</f>
        <v>100</v>
      </c>
      <c r="C103" s="8">
        <v>12</v>
      </c>
      <c r="D103" s="3">
        <f t="shared" si="13"/>
        <v>100000</v>
      </c>
      <c r="E103" s="3">
        <f t="shared" si="15"/>
        <v>144000</v>
      </c>
    </row>
    <row r="104" spans="1:5" ht="16.5" x14ac:dyDescent="0.15">
      <c r="A104" s="3">
        <f t="shared" si="12"/>
        <v>12</v>
      </c>
      <c r="B104" s="3">
        <f>VLOOKUP(A104,'[1]鱼种(fish)'!$D$5:$G$39,4,0)*10</f>
        <v>120</v>
      </c>
      <c r="C104" s="8">
        <v>0.6</v>
      </c>
      <c r="D104" s="3">
        <f t="shared" si="13"/>
        <v>3333</v>
      </c>
      <c r="E104" s="3">
        <f t="shared" ref="E104:E112" si="16">C104*10000*Q$20</f>
        <v>7200</v>
      </c>
    </row>
    <row r="105" spans="1:5" ht="16.5" x14ac:dyDescent="0.3">
      <c r="A105" s="3">
        <f t="shared" si="12"/>
        <v>12</v>
      </c>
      <c r="B105" s="3">
        <f>VLOOKUP(A105,'[1]鱼种(fish)'!$D$5:$G$39,4,0)*10</f>
        <v>120</v>
      </c>
      <c r="C105" s="9">
        <v>0.8</v>
      </c>
      <c r="D105" s="3">
        <f t="shared" si="13"/>
        <v>4000</v>
      </c>
      <c r="E105" s="3">
        <f t="shared" si="16"/>
        <v>9600</v>
      </c>
    </row>
    <row r="106" spans="1:5" ht="16.5" x14ac:dyDescent="0.15">
      <c r="A106" s="3">
        <f t="shared" si="12"/>
        <v>12</v>
      </c>
      <c r="B106" s="3">
        <f>VLOOKUP(A106,'[1]鱼种(fish)'!$D$5:$G$39,4,0)*10</f>
        <v>120</v>
      </c>
      <c r="C106" s="8">
        <v>1</v>
      </c>
      <c r="D106" s="3">
        <f t="shared" si="13"/>
        <v>5000</v>
      </c>
      <c r="E106" s="3">
        <f t="shared" si="16"/>
        <v>12000</v>
      </c>
    </row>
    <row r="107" spans="1:5" ht="16.5" x14ac:dyDescent="0.3">
      <c r="A107" s="3">
        <f t="shared" si="12"/>
        <v>12</v>
      </c>
      <c r="B107" s="3">
        <f>VLOOKUP(A107,'[1]鱼种(fish)'!$D$5:$G$39,4,0)*10</f>
        <v>120</v>
      </c>
      <c r="C107" s="9">
        <v>1</v>
      </c>
      <c r="D107" s="3">
        <f t="shared" si="13"/>
        <v>6000</v>
      </c>
      <c r="E107" s="3">
        <f t="shared" si="16"/>
        <v>12000</v>
      </c>
    </row>
    <row r="108" spans="1:5" ht="16.5" x14ac:dyDescent="0.15">
      <c r="A108" s="3">
        <f t="shared" si="12"/>
        <v>12</v>
      </c>
      <c r="B108" s="3">
        <f>VLOOKUP(A108,'[1]鱼种(fish)'!$D$5:$G$39,4,0)*10</f>
        <v>120</v>
      </c>
      <c r="C108" s="8">
        <v>3</v>
      </c>
      <c r="D108" s="3">
        <f t="shared" si="13"/>
        <v>7000</v>
      </c>
      <c r="E108" s="3">
        <f t="shared" si="16"/>
        <v>36000</v>
      </c>
    </row>
    <row r="109" spans="1:5" ht="16.5" x14ac:dyDescent="0.15">
      <c r="A109" s="3">
        <f t="shared" si="12"/>
        <v>12</v>
      </c>
      <c r="B109" s="3">
        <f>VLOOKUP(A109,'[1]鱼种(fish)'!$D$5:$G$39,4,0)*10</f>
        <v>120</v>
      </c>
      <c r="C109" s="8">
        <v>5</v>
      </c>
      <c r="D109" s="3">
        <f t="shared" si="13"/>
        <v>8000</v>
      </c>
      <c r="E109" s="3">
        <f t="shared" si="16"/>
        <v>60000</v>
      </c>
    </row>
    <row r="110" spans="1:5" ht="16.5" x14ac:dyDescent="0.15">
      <c r="A110" s="3">
        <f t="shared" si="12"/>
        <v>12</v>
      </c>
      <c r="B110" s="3">
        <f>VLOOKUP(A110,'[1]鱼种(fish)'!$D$5:$G$39,4,0)*10</f>
        <v>120</v>
      </c>
      <c r="C110" s="8">
        <v>8</v>
      </c>
      <c r="D110" s="3">
        <f t="shared" si="13"/>
        <v>9000</v>
      </c>
      <c r="E110" s="3">
        <f t="shared" si="16"/>
        <v>96000</v>
      </c>
    </row>
    <row r="111" spans="1:5" ht="16.5" x14ac:dyDescent="0.15">
      <c r="A111" s="3">
        <f t="shared" si="12"/>
        <v>12</v>
      </c>
      <c r="B111" s="3">
        <f>VLOOKUP(A111,'[1]鱼种(fish)'!$D$5:$G$39,4,0)*10</f>
        <v>120</v>
      </c>
      <c r="C111" s="8">
        <v>10</v>
      </c>
      <c r="D111" s="3">
        <f t="shared" si="13"/>
        <v>10000</v>
      </c>
      <c r="E111" s="3">
        <f t="shared" si="16"/>
        <v>120000</v>
      </c>
    </row>
    <row r="112" spans="1:5" ht="16.5" x14ac:dyDescent="0.15">
      <c r="A112" s="3">
        <f t="shared" si="12"/>
        <v>12</v>
      </c>
      <c r="B112" s="3">
        <f>VLOOKUP(A112,'[1]鱼种(fish)'!$D$5:$G$39,4,0)*10</f>
        <v>120</v>
      </c>
      <c r="C112" s="8">
        <v>12</v>
      </c>
      <c r="D112" s="3">
        <f t="shared" si="13"/>
        <v>100000</v>
      </c>
      <c r="E112" s="3">
        <f t="shared" si="16"/>
        <v>144000</v>
      </c>
    </row>
    <row r="113" spans="1:5" ht="16.5" x14ac:dyDescent="0.15">
      <c r="A113" s="3">
        <f t="shared" si="12"/>
        <v>13</v>
      </c>
      <c r="B113" s="3">
        <f>VLOOKUP(A113,'[1]鱼种(fish)'!$D$5:$G$39,4,0)*10</f>
        <v>120</v>
      </c>
      <c r="C113" s="8">
        <v>0.6</v>
      </c>
      <c r="D113" s="3">
        <f t="shared" si="13"/>
        <v>3333</v>
      </c>
      <c r="E113" s="3">
        <f t="shared" ref="E113:E121" si="17">C113*10000*Q$21</f>
        <v>6000</v>
      </c>
    </row>
    <row r="114" spans="1:5" ht="16.5" x14ac:dyDescent="0.3">
      <c r="A114" s="3">
        <f t="shared" si="12"/>
        <v>13</v>
      </c>
      <c r="B114" s="3">
        <f>VLOOKUP(A114,'[1]鱼种(fish)'!$D$5:$G$39,4,0)*10</f>
        <v>120</v>
      </c>
      <c r="C114" s="9">
        <v>0.8</v>
      </c>
      <c r="D114" s="3">
        <f t="shared" si="13"/>
        <v>4000</v>
      </c>
      <c r="E114" s="3">
        <f t="shared" si="17"/>
        <v>8000</v>
      </c>
    </row>
    <row r="115" spans="1:5" ht="16.5" x14ac:dyDescent="0.15">
      <c r="A115" s="3">
        <f t="shared" si="12"/>
        <v>13</v>
      </c>
      <c r="B115" s="3">
        <f>VLOOKUP(A115,'[1]鱼种(fish)'!$D$5:$G$39,4,0)*10</f>
        <v>120</v>
      </c>
      <c r="C115" s="8">
        <v>1</v>
      </c>
      <c r="D115" s="3">
        <f t="shared" si="13"/>
        <v>5000</v>
      </c>
      <c r="E115" s="3">
        <f t="shared" si="17"/>
        <v>10000</v>
      </c>
    </row>
    <row r="116" spans="1:5" ht="16.5" x14ac:dyDescent="0.3">
      <c r="A116" s="3">
        <f t="shared" si="12"/>
        <v>13</v>
      </c>
      <c r="B116" s="3">
        <f>VLOOKUP(A116,'[1]鱼种(fish)'!$D$5:$G$39,4,0)*10</f>
        <v>120</v>
      </c>
      <c r="C116" s="9">
        <v>1</v>
      </c>
      <c r="D116" s="3">
        <f t="shared" si="13"/>
        <v>6000</v>
      </c>
      <c r="E116" s="3">
        <f t="shared" si="17"/>
        <v>10000</v>
      </c>
    </row>
    <row r="117" spans="1:5" ht="16.5" x14ac:dyDescent="0.15">
      <c r="A117" s="3">
        <f t="shared" si="12"/>
        <v>13</v>
      </c>
      <c r="B117" s="3">
        <f>VLOOKUP(A117,'[1]鱼种(fish)'!$D$5:$G$39,4,0)*10</f>
        <v>120</v>
      </c>
      <c r="C117" s="8">
        <v>3</v>
      </c>
      <c r="D117" s="3">
        <f t="shared" si="13"/>
        <v>7000</v>
      </c>
      <c r="E117" s="3">
        <f t="shared" si="17"/>
        <v>30000</v>
      </c>
    </row>
    <row r="118" spans="1:5" ht="16.5" x14ac:dyDescent="0.15">
      <c r="A118" s="3">
        <f t="shared" si="12"/>
        <v>13</v>
      </c>
      <c r="B118" s="3">
        <f>VLOOKUP(A118,'[1]鱼种(fish)'!$D$5:$G$39,4,0)*10</f>
        <v>120</v>
      </c>
      <c r="C118" s="8">
        <v>5</v>
      </c>
      <c r="D118" s="3">
        <f t="shared" si="13"/>
        <v>8000</v>
      </c>
      <c r="E118" s="3">
        <f t="shared" si="17"/>
        <v>50000</v>
      </c>
    </row>
    <row r="119" spans="1:5" ht="16.5" x14ac:dyDescent="0.15">
      <c r="A119" s="3">
        <f t="shared" si="12"/>
        <v>13</v>
      </c>
      <c r="B119" s="3">
        <f>VLOOKUP(A119,'[1]鱼种(fish)'!$D$5:$G$39,4,0)*10</f>
        <v>120</v>
      </c>
      <c r="C119" s="8">
        <v>8</v>
      </c>
      <c r="D119" s="3">
        <f t="shared" si="13"/>
        <v>9000</v>
      </c>
      <c r="E119" s="3">
        <f t="shared" si="17"/>
        <v>80000</v>
      </c>
    </row>
    <row r="120" spans="1:5" ht="16.5" x14ac:dyDescent="0.15">
      <c r="A120" s="3">
        <f t="shared" si="12"/>
        <v>13</v>
      </c>
      <c r="B120" s="3">
        <f>VLOOKUP(A120,'[1]鱼种(fish)'!$D$5:$G$39,4,0)*10</f>
        <v>120</v>
      </c>
      <c r="C120" s="8">
        <v>10</v>
      </c>
      <c r="D120" s="3">
        <f t="shared" si="13"/>
        <v>10000</v>
      </c>
      <c r="E120" s="3">
        <f t="shared" si="17"/>
        <v>100000</v>
      </c>
    </row>
    <row r="121" spans="1:5" ht="16.5" x14ac:dyDescent="0.15">
      <c r="A121" s="3">
        <f t="shared" si="12"/>
        <v>13</v>
      </c>
      <c r="B121" s="3">
        <f>VLOOKUP(A121,'[1]鱼种(fish)'!$D$5:$G$39,4,0)*10</f>
        <v>120</v>
      </c>
      <c r="C121" s="8">
        <v>12</v>
      </c>
      <c r="D121" s="3">
        <f t="shared" si="13"/>
        <v>100000</v>
      </c>
      <c r="E121" s="3">
        <f t="shared" si="17"/>
        <v>120000</v>
      </c>
    </row>
    <row r="122" spans="1:5" ht="16.5" x14ac:dyDescent="0.15">
      <c r="A122" s="3">
        <f t="shared" si="12"/>
        <v>14</v>
      </c>
      <c r="B122" s="3">
        <f>VLOOKUP(A122,'[1]鱼种(fish)'!$D$5:$G$39,4,0)*10</f>
        <v>150</v>
      </c>
      <c r="C122" s="8">
        <v>0.6</v>
      </c>
      <c r="D122" s="3">
        <f t="shared" si="13"/>
        <v>3333</v>
      </c>
      <c r="E122" s="3">
        <f t="shared" ref="E122:E130" si="18">C122*10000*Q$22</f>
        <v>6000</v>
      </c>
    </row>
    <row r="123" spans="1:5" ht="16.5" x14ac:dyDescent="0.3">
      <c r="A123" s="3">
        <f t="shared" si="12"/>
        <v>14</v>
      </c>
      <c r="B123" s="3">
        <f>VLOOKUP(A123,'[1]鱼种(fish)'!$D$5:$G$39,4,0)*10</f>
        <v>150</v>
      </c>
      <c r="C123" s="9">
        <v>0.8</v>
      </c>
      <c r="D123" s="3">
        <f t="shared" si="13"/>
        <v>4000</v>
      </c>
      <c r="E123" s="3">
        <f t="shared" si="18"/>
        <v>8000</v>
      </c>
    </row>
    <row r="124" spans="1:5" ht="16.5" x14ac:dyDescent="0.15">
      <c r="A124" s="3">
        <f t="shared" si="12"/>
        <v>14</v>
      </c>
      <c r="B124" s="3">
        <f>VLOOKUP(A124,'[1]鱼种(fish)'!$D$5:$G$39,4,0)*10</f>
        <v>150</v>
      </c>
      <c r="C124" s="8">
        <v>1</v>
      </c>
      <c r="D124" s="3">
        <f t="shared" si="13"/>
        <v>5000</v>
      </c>
      <c r="E124" s="3">
        <f t="shared" si="18"/>
        <v>10000</v>
      </c>
    </row>
    <row r="125" spans="1:5" ht="16.5" x14ac:dyDescent="0.3">
      <c r="A125" s="3">
        <f t="shared" si="12"/>
        <v>14</v>
      </c>
      <c r="B125" s="3">
        <f>VLOOKUP(A125,'[1]鱼种(fish)'!$D$5:$G$39,4,0)*10</f>
        <v>150</v>
      </c>
      <c r="C125" s="9">
        <v>1</v>
      </c>
      <c r="D125" s="3">
        <f t="shared" si="13"/>
        <v>6000</v>
      </c>
      <c r="E125" s="3">
        <f t="shared" si="18"/>
        <v>10000</v>
      </c>
    </row>
    <row r="126" spans="1:5" ht="16.5" x14ac:dyDescent="0.15">
      <c r="A126" s="3">
        <f t="shared" si="12"/>
        <v>14</v>
      </c>
      <c r="B126" s="3">
        <f>VLOOKUP(A126,'[1]鱼种(fish)'!$D$5:$G$39,4,0)*10</f>
        <v>150</v>
      </c>
      <c r="C126" s="8">
        <v>3</v>
      </c>
      <c r="D126" s="3">
        <f t="shared" si="13"/>
        <v>7000</v>
      </c>
      <c r="E126" s="3">
        <f t="shared" si="18"/>
        <v>30000</v>
      </c>
    </row>
    <row r="127" spans="1:5" ht="16.5" x14ac:dyDescent="0.15">
      <c r="A127" s="3">
        <f t="shared" si="12"/>
        <v>14</v>
      </c>
      <c r="B127" s="3">
        <f>VLOOKUP(A127,'[1]鱼种(fish)'!$D$5:$G$39,4,0)*10</f>
        <v>150</v>
      </c>
      <c r="C127" s="8">
        <v>5</v>
      </c>
      <c r="D127" s="3">
        <f t="shared" si="13"/>
        <v>8000</v>
      </c>
      <c r="E127" s="3">
        <f t="shared" si="18"/>
        <v>50000</v>
      </c>
    </row>
    <row r="128" spans="1:5" ht="16.5" x14ac:dyDescent="0.15">
      <c r="A128" s="3">
        <f t="shared" si="12"/>
        <v>14</v>
      </c>
      <c r="B128" s="3">
        <f>VLOOKUP(A128,'[1]鱼种(fish)'!$D$5:$G$39,4,0)*10</f>
        <v>150</v>
      </c>
      <c r="C128" s="8">
        <v>8</v>
      </c>
      <c r="D128" s="3">
        <f t="shared" si="13"/>
        <v>9000</v>
      </c>
      <c r="E128" s="3">
        <f t="shared" si="18"/>
        <v>80000</v>
      </c>
    </row>
    <row r="129" spans="1:5" ht="16.5" x14ac:dyDescent="0.15">
      <c r="A129" s="3">
        <f t="shared" si="12"/>
        <v>14</v>
      </c>
      <c r="B129" s="3">
        <f>VLOOKUP(A129,'[1]鱼种(fish)'!$D$5:$G$39,4,0)*10</f>
        <v>150</v>
      </c>
      <c r="C129" s="8">
        <v>10</v>
      </c>
      <c r="D129" s="3">
        <f t="shared" si="13"/>
        <v>10000</v>
      </c>
      <c r="E129" s="3">
        <f t="shared" si="18"/>
        <v>100000</v>
      </c>
    </row>
    <row r="130" spans="1:5" ht="16.5" x14ac:dyDescent="0.15">
      <c r="A130" s="3">
        <f t="shared" si="12"/>
        <v>14</v>
      </c>
      <c r="B130" s="3">
        <f>VLOOKUP(A130,'[1]鱼种(fish)'!$D$5:$G$39,4,0)*10</f>
        <v>150</v>
      </c>
      <c r="C130" s="8">
        <v>12</v>
      </c>
      <c r="D130" s="3">
        <f t="shared" si="13"/>
        <v>100000</v>
      </c>
      <c r="E130" s="3">
        <f t="shared" si="18"/>
        <v>120000</v>
      </c>
    </row>
    <row r="131" spans="1:5" ht="16.5" x14ac:dyDescent="0.15">
      <c r="A131" s="3">
        <f t="shared" si="12"/>
        <v>15</v>
      </c>
      <c r="B131" s="3">
        <f>VLOOKUP(A131,'[1]鱼种(fish)'!$D$5:$G$39,4,0)*10</f>
        <v>150</v>
      </c>
      <c r="C131" s="8">
        <v>0.6</v>
      </c>
      <c r="D131" s="3">
        <f t="shared" si="13"/>
        <v>3333</v>
      </c>
      <c r="E131" s="3">
        <f t="shared" ref="E131:E139" si="19">C131*10000*Q$23</f>
        <v>6000</v>
      </c>
    </row>
    <row r="132" spans="1:5" ht="16.5" x14ac:dyDescent="0.3">
      <c r="A132" s="3">
        <f t="shared" si="12"/>
        <v>15</v>
      </c>
      <c r="B132" s="3">
        <f>VLOOKUP(A132,'[1]鱼种(fish)'!$D$5:$G$39,4,0)*10</f>
        <v>150</v>
      </c>
      <c r="C132" s="9">
        <v>0.8</v>
      </c>
      <c r="D132" s="3">
        <f t="shared" si="13"/>
        <v>4000</v>
      </c>
      <c r="E132" s="3">
        <f t="shared" si="19"/>
        <v>8000</v>
      </c>
    </row>
    <row r="133" spans="1:5" ht="16.5" x14ac:dyDescent="0.15">
      <c r="A133" s="3">
        <f t="shared" si="12"/>
        <v>15</v>
      </c>
      <c r="B133" s="3">
        <f>VLOOKUP(A133,'[1]鱼种(fish)'!$D$5:$G$39,4,0)*10</f>
        <v>150</v>
      </c>
      <c r="C133" s="8">
        <v>1</v>
      </c>
      <c r="D133" s="3">
        <f t="shared" si="13"/>
        <v>5000</v>
      </c>
      <c r="E133" s="3">
        <f t="shared" si="19"/>
        <v>10000</v>
      </c>
    </row>
    <row r="134" spans="1:5" ht="16.5" x14ac:dyDescent="0.3">
      <c r="A134" s="3">
        <f t="shared" si="12"/>
        <v>15</v>
      </c>
      <c r="B134" s="3">
        <f>VLOOKUP(A134,'[1]鱼种(fish)'!$D$5:$G$39,4,0)*10</f>
        <v>150</v>
      </c>
      <c r="C134" s="9">
        <v>1</v>
      </c>
      <c r="D134" s="3">
        <f t="shared" si="13"/>
        <v>6000</v>
      </c>
      <c r="E134" s="3">
        <f t="shared" si="19"/>
        <v>10000</v>
      </c>
    </row>
    <row r="135" spans="1:5" ht="16.5" x14ac:dyDescent="0.15">
      <c r="A135" s="3">
        <f t="shared" si="12"/>
        <v>15</v>
      </c>
      <c r="B135" s="3">
        <f>VLOOKUP(A135,'[1]鱼种(fish)'!$D$5:$G$39,4,0)*10</f>
        <v>150</v>
      </c>
      <c r="C135" s="8">
        <v>3</v>
      </c>
      <c r="D135" s="3">
        <f t="shared" si="13"/>
        <v>7000</v>
      </c>
      <c r="E135" s="3">
        <f t="shared" si="19"/>
        <v>30000</v>
      </c>
    </row>
    <row r="136" spans="1:5" ht="16.5" x14ac:dyDescent="0.15">
      <c r="A136" s="3">
        <f t="shared" si="12"/>
        <v>15</v>
      </c>
      <c r="B136" s="3">
        <f>VLOOKUP(A136,'[1]鱼种(fish)'!$D$5:$G$39,4,0)*10</f>
        <v>150</v>
      </c>
      <c r="C136" s="8">
        <v>5</v>
      </c>
      <c r="D136" s="3">
        <f t="shared" si="13"/>
        <v>8000</v>
      </c>
      <c r="E136" s="3">
        <f t="shared" si="19"/>
        <v>50000</v>
      </c>
    </row>
    <row r="137" spans="1:5" ht="16.5" x14ac:dyDescent="0.15">
      <c r="A137" s="3">
        <f t="shared" si="12"/>
        <v>15</v>
      </c>
      <c r="B137" s="3">
        <f>VLOOKUP(A137,'[1]鱼种(fish)'!$D$5:$G$39,4,0)*10</f>
        <v>150</v>
      </c>
      <c r="C137" s="8">
        <v>8</v>
      </c>
      <c r="D137" s="3">
        <f t="shared" si="13"/>
        <v>9000</v>
      </c>
      <c r="E137" s="3">
        <f t="shared" si="19"/>
        <v>80000</v>
      </c>
    </row>
    <row r="138" spans="1:5" ht="16.5" x14ac:dyDescent="0.15">
      <c r="A138" s="3">
        <f t="shared" si="12"/>
        <v>15</v>
      </c>
      <c r="B138" s="3">
        <f>VLOOKUP(A138,'[1]鱼种(fish)'!$D$5:$G$39,4,0)*10</f>
        <v>150</v>
      </c>
      <c r="C138" s="8">
        <v>10</v>
      </c>
      <c r="D138" s="3">
        <f t="shared" si="13"/>
        <v>10000</v>
      </c>
      <c r="E138" s="3">
        <f t="shared" si="19"/>
        <v>100000</v>
      </c>
    </row>
    <row r="139" spans="1:5" ht="16.5" x14ac:dyDescent="0.15">
      <c r="A139" s="3">
        <f t="shared" si="12"/>
        <v>15</v>
      </c>
      <c r="B139" s="3">
        <f>VLOOKUP(A139,'[1]鱼种(fish)'!$D$5:$G$39,4,0)*10</f>
        <v>150</v>
      </c>
      <c r="C139" s="8">
        <v>12</v>
      </c>
      <c r="D139" s="3">
        <f t="shared" si="13"/>
        <v>100000</v>
      </c>
      <c r="E139" s="3">
        <f t="shared" si="19"/>
        <v>120000</v>
      </c>
    </row>
    <row r="140" spans="1:5" ht="16.5" x14ac:dyDescent="0.15">
      <c r="A140" s="3">
        <f t="shared" si="12"/>
        <v>16</v>
      </c>
      <c r="B140" s="3">
        <f>VLOOKUP(A140,'[1]鱼种(fish)'!$D$5:$G$39,4,0)*10</f>
        <v>200</v>
      </c>
      <c r="C140" s="8">
        <v>0.6</v>
      </c>
      <c r="D140" s="3">
        <f t="shared" si="13"/>
        <v>3333</v>
      </c>
      <c r="E140" s="3">
        <f t="shared" ref="E140:E148" si="20">C140*10000*Q$24</f>
        <v>6000</v>
      </c>
    </row>
    <row r="141" spans="1:5" ht="16.5" x14ac:dyDescent="0.3">
      <c r="A141" s="3">
        <f t="shared" si="12"/>
        <v>16</v>
      </c>
      <c r="B141" s="3">
        <f>VLOOKUP(A141,'[1]鱼种(fish)'!$D$5:$G$39,4,0)*10</f>
        <v>200</v>
      </c>
      <c r="C141" s="9">
        <v>0.8</v>
      </c>
      <c r="D141" s="3">
        <f t="shared" si="13"/>
        <v>4000</v>
      </c>
      <c r="E141" s="3">
        <f t="shared" si="20"/>
        <v>8000</v>
      </c>
    </row>
    <row r="142" spans="1:5" ht="16.5" x14ac:dyDescent="0.15">
      <c r="A142" s="3">
        <f t="shared" ref="A142:A205" si="21">A133+1</f>
        <v>16</v>
      </c>
      <c r="B142" s="3">
        <f>VLOOKUP(A142,'[1]鱼种(fish)'!$D$5:$G$39,4,0)*10</f>
        <v>200</v>
      </c>
      <c r="C142" s="8">
        <v>1</v>
      </c>
      <c r="D142" s="3">
        <f t="shared" ref="D142:D205" si="22">D133</f>
        <v>5000</v>
      </c>
      <c r="E142" s="3">
        <f t="shared" si="20"/>
        <v>10000</v>
      </c>
    </row>
    <row r="143" spans="1:5" ht="16.5" x14ac:dyDescent="0.3">
      <c r="A143" s="3">
        <f t="shared" si="21"/>
        <v>16</v>
      </c>
      <c r="B143" s="3">
        <f>VLOOKUP(A143,'[1]鱼种(fish)'!$D$5:$G$39,4,0)*10</f>
        <v>200</v>
      </c>
      <c r="C143" s="9">
        <v>1</v>
      </c>
      <c r="D143" s="3">
        <f t="shared" si="22"/>
        <v>6000</v>
      </c>
      <c r="E143" s="3">
        <f t="shared" si="20"/>
        <v>10000</v>
      </c>
    </row>
    <row r="144" spans="1:5" ht="16.5" x14ac:dyDescent="0.15">
      <c r="A144" s="3">
        <f t="shared" si="21"/>
        <v>16</v>
      </c>
      <c r="B144" s="3">
        <f>VLOOKUP(A144,'[1]鱼种(fish)'!$D$5:$G$39,4,0)*10</f>
        <v>200</v>
      </c>
      <c r="C144" s="8">
        <v>3</v>
      </c>
      <c r="D144" s="3">
        <f t="shared" si="22"/>
        <v>7000</v>
      </c>
      <c r="E144" s="3">
        <f t="shared" si="20"/>
        <v>30000</v>
      </c>
    </row>
    <row r="145" spans="1:5" ht="16.5" x14ac:dyDescent="0.15">
      <c r="A145" s="3">
        <f t="shared" si="21"/>
        <v>16</v>
      </c>
      <c r="B145" s="3">
        <f>VLOOKUP(A145,'[1]鱼种(fish)'!$D$5:$G$39,4,0)*10</f>
        <v>200</v>
      </c>
      <c r="C145" s="8">
        <v>5</v>
      </c>
      <c r="D145" s="3">
        <f t="shared" si="22"/>
        <v>8000</v>
      </c>
      <c r="E145" s="3">
        <f t="shared" si="20"/>
        <v>50000</v>
      </c>
    </row>
    <row r="146" spans="1:5" ht="16.5" x14ac:dyDescent="0.15">
      <c r="A146" s="3">
        <f t="shared" si="21"/>
        <v>16</v>
      </c>
      <c r="B146" s="3">
        <f>VLOOKUP(A146,'[1]鱼种(fish)'!$D$5:$G$39,4,0)*10</f>
        <v>200</v>
      </c>
      <c r="C146" s="8">
        <v>8</v>
      </c>
      <c r="D146" s="3">
        <f t="shared" si="22"/>
        <v>9000</v>
      </c>
      <c r="E146" s="3">
        <f t="shared" si="20"/>
        <v>80000</v>
      </c>
    </row>
    <row r="147" spans="1:5" ht="16.5" x14ac:dyDescent="0.15">
      <c r="A147" s="3">
        <f t="shared" si="21"/>
        <v>16</v>
      </c>
      <c r="B147" s="3">
        <f>VLOOKUP(A147,'[1]鱼种(fish)'!$D$5:$G$39,4,0)*10</f>
        <v>200</v>
      </c>
      <c r="C147" s="8">
        <v>10</v>
      </c>
      <c r="D147" s="3">
        <f t="shared" si="22"/>
        <v>10000</v>
      </c>
      <c r="E147" s="3">
        <f t="shared" si="20"/>
        <v>100000</v>
      </c>
    </row>
    <row r="148" spans="1:5" ht="16.5" x14ac:dyDescent="0.15">
      <c r="A148" s="3">
        <f t="shared" si="21"/>
        <v>16</v>
      </c>
      <c r="B148" s="3">
        <f>VLOOKUP(A148,'[1]鱼种(fish)'!$D$5:$G$39,4,0)*10</f>
        <v>200</v>
      </c>
      <c r="C148" s="8">
        <v>12</v>
      </c>
      <c r="D148" s="3">
        <f t="shared" si="22"/>
        <v>100000</v>
      </c>
      <c r="E148" s="3">
        <f t="shared" si="20"/>
        <v>120000</v>
      </c>
    </row>
    <row r="149" spans="1:5" ht="16.5" x14ac:dyDescent="0.15">
      <c r="A149" s="3">
        <f t="shared" si="21"/>
        <v>17</v>
      </c>
      <c r="B149" s="3">
        <f>VLOOKUP(A149,'[1]鱼种(fish)'!$D$5:$G$39,4,0)*10</f>
        <v>250</v>
      </c>
      <c r="C149" s="8">
        <v>0.6</v>
      </c>
      <c r="D149" s="3">
        <f t="shared" si="22"/>
        <v>3333</v>
      </c>
      <c r="E149" s="3">
        <f t="shared" ref="E149:E157" si="23">C149*10000*Q$25</f>
        <v>6000</v>
      </c>
    </row>
    <row r="150" spans="1:5" ht="16.5" x14ac:dyDescent="0.3">
      <c r="A150" s="3">
        <f t="shared" si="21"/>
        <v>17</v>
      </c>
      <c r="B150" s="3">
        <f>VLOOKUP(A150,'[1]鱼种(fish)'!$D$5:$G$39,4,0)*10</f>
        <v>250</v>
      </c>
      <c r="C150" s="9">
        <v>0.8</v>
      </c>
      <c r="D150" s="3">
        <f t="shared" si="22"/>
        <v>4000</v>
      </c>
      <c r="E150" s="3">
        <f t="shared" si="23"/>
        <v>8000</v>
      </c>
    </row>
    <row r="151" spans="1:5" ht="16.5" x14ac:dyDescent="0.15">
      <c r="A151" s="3">
        <f t="shared" si="21"/>
        <v>17</v>
      </c>
      <c r="B151" s="3">
        <f>VLOOKUP(A151,'[1]鱼种(fish)'!$D$5:$G$39,4,0)*10</f>
        <v>250</v>
      </c>
      <c r="C151" s="8">
        <v>1</v>
      </c>
      <c r="D151" s="3">
        <f t="shared" si="22"/>
        <v>5000</v>
      </c>
      <c r="E151" s="3">
        <f t="shared" si="23"/>
        <v>10000</v>
      </c>
    </row>
    <row r="152" spans="1:5" ht="16.5" x14ac:dyDescent="0.3">
      <c r="A152" s="3">
        <f t="shared" si="21"/>
        <v>17</v>
      </c>
      <c r="B152" s="3">
        <f>VLOOKUP(A152,'[1]鱼种(fish)'!$D$5:$G$39,4,0)*10</f>
        <v>250</v>
      </c>
      <c r="C152" s="9">
        <v>1</v>
      </c>
      <c r="D152" s="3">
        <f t="shared" si="22"/>
        <v>6000</v>
      </c>
      <c r="E152" s="3">
        <f t="shared" si="23"/>
        <v>10000</v>
      </c>
    </row>
    <row r="153" spans="1:5" ht="16.5" x14ac:dyDescent="0.15">
      <c r="A153" s="3">
        <f t="shared" si="21"/>
        <v>17</v>
      </c>
      <c r="B153" s="3">
        <f>VLOOKUP(A153,'[1]鱼种(fish)'!$D$5:$G$39,4,0)*10</f>
        <v>250</v>
      </c>
      <c r="C153" s="8">
        <v>3</v>
      </c>
      <c r="D153" s="3">
        <f t="shared" si="22"/>
        <v>7000</v>
      </c>
      <c r="E153" s="3">
        <f t="shared" si="23"/>
        <v>30000</v>
      </c>
    </row>
    <row r="154" spans="1:5" ht="16.5" x14ac:dyDescent="0.15">
      <c r="A154" s="3">
        <f t="shared" si="21"/>
        <v>17</v>
      </c>
      <c r="B154" s="3">
        <f>VLOOKUP(A154,'[1]鱼种(fish)'!$D$5:$G$39,4,0)*10</f>
        <v>250</v>
      </c>
      <c r="C154" s="8">
        <v>5</v>
      </c>
      <c r="D154" s="3">
        <f t="shared" si="22"/>
        <v>8000</v>
      </c>
      <c r="E154" s="3">
        <f t="shared" si="23"/>
        <v>50000</v>
      </c>
    </row>
    <row r="155" spans="1:5" ht="16.5" x14ac:dyDescent="0.15">
      <c r="A155" s="3">
        <f t="shared" si="21"/>
        <v>17</v>
      </c>
      <c r="B155" s="3">
        <f>VLOOKUP(A155,'[1]鱼种(fish)'!$D$5:$G$39,4,0)*10</f>
        <v>250</v>
      </c>
      <c r="C155" s="8">
        <v>8</v>
      </c>
      <c r="D155" s="3">
        <f t="shared" si="22"/>
        <v>9000</v>
      </c>
      <c r="E155" s="3">
        <f t="shared" si="23"/>
        <v>80000</v>
      </c>
    </row>
    <row r="156" spans="1:5" ht="16.5" x14ac:dyDescent="0.15">
      <c r="A156" s="3">
        <f t="shared" si="21"/>
        <v>17</v>
      </c>
      <c r="B156" s="3">
        <f>VLOOKUP(A156,'[1]鱼种(fish)'!$D$5:$G$39,4,0)*10</f>
        <v>250</v>
      </c>
      <c r="C156" s="8">
        <v>10</v>
      </c>
      <c r="D156" s="3">
        <f t="shared" si="22"/>
        <v>10000</v>
      </c>
      <c r="E156" s="3">
        <f t="shared" si="23"/>
        <v>100000</v>
      </c>
    </row>
    <row r="157" spans="1:5" ht="16.5" x14ac:dyDescent="0.15">
      <c r="A157" s="3">
        <f t="shared" si="21"/>
        <v>17</v>
      </c>
      <c r="B157" s="3">
        <f>VLOOKUP(A157,'[1]鱼种(fish)'!$D$5:$G$39,4,0)*10</f>
        <v>250</v>
      </c>
      <c r="C157" s="8">
        <v>12</v>
      </c>
      <c r="D157" s="3">
        <f t="shared" si="22"/>
        <v>100000</v>
      </c>
      <c r="E157" s="3">
        <f t="shared" si="23"/>
        <v>120000</v>
      </c>
    </row>
    <row r="158" spans="1:5" ht="16.5" x14ac:dyDescent="0.15">
      <c r="A158" s="3">
        <f t="shared" si="21"/>
        <v>18</v>
      </c>
      <c r="B158" s="3">
        <f>VLOOKUP(A158,'[1]鱼种(fish)'!$D$5:$G$39,4,0)*10</f>
        <v>300</v>
      </c>
      <c r="C158" s="8">
        <v>0.6</v>
      </c>
      <c r="D158" s="3">
        <f t="shared" si="22"/>
        <v>3333</v>
      </c>
      <c r="E158" s="3">
        <f t="shared" ref="E158:E166" si="24">C158*10000*Q$26</f>
        <v>6000</v>
      </c>
    </row>
    <row r="159" spans="1:5" ht="16.5" x14ac:dyDescent="0.3">
      <c r="A159" s="3">
        <f t="shared" si="21"/>
        <v>18</v>
      </c>
      <c r="B159" s="3">
        <f>VLOOKUP(A159,'[1]鱼种(fish)'!$D$5:$G$39,4,0)*10</f>
        <v>300</v>
      </c>
      <c r="C159" s="9">
        <v>0.8</v>
      </c>
      <c r="D159" s="3">
        <f t="shared" si="22"/>
        <v>4000</v>
      </c>
      <c r="E159" s="3">
        <f t="shared" si="24"/>
        <v>8000</v>
      </c>
    </row>
    <row r="160" spans="1:5" ht="16.5" x14ac:dyDescent="0.15">
      <c r="A160" s="3">
        <f t="shared" si="21"/>
        <v>18</v>
      </c>
      <c r="B160" s="3">
        <f>VLOOKUP(A160,'[1]鱼种(fish)'!$D$5:$G$39,4,0)*10</f>
        <v>300</v>
      </c>
      <c r="C160" s="8">
        <v>1</v>
      </c>
      <c r="D160" s="3">
        <f t="shared" si="22"/>
        <v>5000</v>
      </c>
      <c r="E160" s="3">
        <f t="shared" si="24"/>
        <v>10000</v>
      </c>
    </row>
    <row r="161" spans="1:5" ht="16.5" x14ac:dyDescent="0.3">
      <c r="A161" s="3">
        <f t="shared" si="21"/>
        <v>18</v>
      </c>
      <c r="B161" s="3">
        <f>VLOOKUP(A161,'[1]鱼种(fish)'!$D$5:$G$39,4,0)*10</f>
        <v>300</v>
      </c>
      <c r="C161" s="9">
        <v>1</v>
      </c>
      <c r="D161" s="3">
        <f t="shared" si="22"/>
        <v>6000</v>
      </c>
      <c r="E161" s="3">
        <f t="shared" si="24"/>
        <v>10000</v>
      </c>
    </row>
    <row r="162" spans="1:5" ht="16.5" x14ac:dyDescent="0.15">
      <c r="A162" s="3">
        <f t="shared" si="21"/>
        <v>18</v>
      </c>
      <c r="B162" s="3">
        <f>VLOOKUP(A162,'[1]鱼种(fish)'!$D$5:$G$39,4,0)*10</f>
        <v>300</v>
      </c>
      <c r="C162" s="8">
        <v>3</v>
      </c>
      <c r="D162" s="3">
        <f t="shared" si="22"/>
        <v>7000</v>
      </c>
      <c r="E162" s="3">
        <f t="shared" si="24"/>
        <v>30000</v>
      </c>
    </row>
    <row r="163" spans="1:5" ht="16.5" x14ac:dyDescent="0.15">
      <c r="A163" s="3">
        <f t="shared" si="21"/>
        <v>18</v>
      </c>
      <c r="B163" s="3">
        <f>VLOOKUP(A163,'[1]鱼种(fish)'!$D$5:$G$39,4,0)*10</f>
        <v>300</v>
      </c>
      <c r="C163" s="8">
        <v>5</v>
      </c>
      <c r="D163" s="3">
        <f t="shared" si="22"/>
        <v>8000</v>
      </c>
      <c r="E163" s="3">
        <f t="shared" si="24"/>
        <v>50000</v>
      </c>
    </row>
    <row r="164" spans="1:5" ht="16.5" x14ac:dyDescent="0.15">
      <c r="A164" s="3">
        <f t="shared" si="21"/>
        <v>18</v>
      </c>
      <c r="B164" s="3">
        <f>VLOOKUP(A164,'[1]鱼种(fish)'!$D$5:$G$39,4,0)*10</f>
        <v>300</v>
      </c>
      <c r="C164" s="8">
        <v>8</v>
      </c>
      <c r="D164" s="3">
        <f t="shared" si="22"/>
        <v>9000</v>
      </c>
      <c r="E164" s="3">
        <f t="shared" si="24"/>
        <v>80000</v>
      </c>
    </row>
    <row r="165" spans="1:5" ht="16.5" x14ac:dyDescent="0.15">
      <c r="A165" s="3">
        <f t="shared" si="21"/>
        <v>18</v>
      </c>
      <c r="B165" s="3">
        <f>VLOOKUP(A165,'[1]鱼种(fish)'!$D$5:$G$39,4,0)*10</f>
        <v>300</v>
      </c>
      <c r="C165" s="8">
        <v>10</v>
      </c>
      <c r="D165" s="3">
        <f t="shared" si="22"/>
        <v>10000</v>
      </c>
      <c r="E165" s="3">
        <f t="shared" si="24"/>
        <v>100000</v>
      </c>
    </row>
    <row r="166" spans="1:5" ht="16.5" x14ac:dyDescent="0.15">
      <c r="A166" s="3">
        <f t="shared" si="21"/>
        <v>18</v>
      </c>
      <c r="B166" s="3">
        <f>VLOOKUP(A166,'[1]鱼种(fish)'!$D$5:$G$39,4,0)*10</f>
        <v>300</v>
      </c>
      <c r="C166" s="8">
        <v>12</v>
      </c>
      <c r="D166" s="3">
        <f t="shared" si="22"/>
        <v>100000</v>
      </c>
      <c r="E166" s="3">
        <f t="shared" si="24"/>
        <v>120000</v>
      </c>
    </row>
    <row r="167" spans="1:5" ht="16.5" x14ac:dyDescent="0.15">
      <c r="A167" s="3">
        <f t="shared" si="21"/>
        <v>19</v>
      </c>
      <c r="B167" s="3">
        <f>VLOOKUP(A167,'[1]鱼种(fish)'!$D$5:$G$39,4,0)*10</f>
        <v>350</v>
      </c>
      <c r="C167" s="8">
        <v>0.6</v>
      </c>
      <c r="D167" s="3">
        <f t="shared" si="22"/>
        <v>3333</v>
      </c>
      <c r="E167" s="3">
        <f t="shared" ref="E167:E175" si="25">C167*10000*Q$27</f>
        <v>6000</v>
      </c>
    </row>
    <row r="168" spans="1:5" ht="16.5" x14ac:dyDescent="0.3">
      <c r="A168" s="3">
        <f t="shared" si="21"/>
        <v>19</v>
      </c>
      <c r="B168" s="3">
        <f>VLOOKUP(A168,'[1]鱼种(fish)'!$D$5:$G$39,4,0)*10</f>
        <v>350</v>
      </c>
      <c r="C168" s="9">
        <v>0.8</v>
      </c>
      <c r="D168" s="3">
        <f t="shared" si="22"/>
        <v>4000</v>
      </c>
      <c r="E168" s="3">
        <f t="shared" si="25"/>
        <v>8000</v>
      </c>
    </row>
    <row r="169" spans="1:5" ht="16.5" x14ac:dyDescent="0.15">
      <c r="A169" s="3">
        <f t="shared" si="21"/>
        <v>19</v>
      </c>
      <c r="B169" s="3">
        <f>VLOOKUP(A169,'[1]鱼种(fish)'!$D$5:$G$39,4,0)*10</f>
        <v>350</v>
      </c>
      <c r="C169" s="8">
        <v>1</v>
      </c>
      <c r="D169" s="3">
        <f t="shared" si="22"/>
        <v>5000</v>
      </c>
      <c r="E169" s="3">
        <f t="shared" si="25"/>
        <v>10000</v>
      </c>
    </row>
    <row r="170" spans="1:5" ht="16.5" x14ac:dyDescent="0.3">
      <c r="A170" s="3">
        <f t="shared" si="21"/>
        <v>19</v>
      </c>
      <c r="B170" s="3">
        <f>VLOOKUP(A170,'[1]鱼种(fish)'!$D$5:$G$39,4,0)*10</f>
        <v>350</v>
      </c>
      <c r="C170" s="9">
        <v>1</v>
      </c>
      <c r="D170" s="3">
        <f t="shared" si="22"/>
        <v>6000</v>
      </c>
      <c r="E170" s="3">
        <f t="shared" si="25"/>
        <v>10000</v>
      </c>
    </row>
    <row r="171" spans="1:5" ht="16.5" x14ac:dyDescent="0.15">
      <c r="A171" s="3">
        <f t="shared" si="21"/>
        <v>19</v>
      </c>
      <c r="B171" s="3">
        <f>VLOOKUP(A171,'[1]鱼种(fish)'!$D$5:$G$39,4,0)*10</f>
        <v>350</v>
      </c>
      <c r="C171" s="8">
        <v>3</v>
      </c>
      <c r="D171" s="3">
        <f t="shared" si="22"/>
        <v>7000</v>
      </c>
      <c r="E171" s="3">
        <f t="shared" si="25"/>
        <v>30000</v>
      </c>
    </row>
    <row r="172" spans="1:5" ht="16.5" x14ac:dyDescent="0.15">
      <c r="A172" s="3">
        <f t="shared" si="21"/>
        <v>19</v>
      </c>
      <c r="B172" s="3">
        <f>VLOOKUP(A172,'[1]鱼种(fish)'!$D$5:$G$39,4,0)*10</f>
        <v>350</v>
      </c>
      <c r="C172" s="8">
        <v>5</v>
      </c>
      <c r="D172" s="3">
        <f t="shared" si="22"/>
        <v>8000</v>
      </c>
      <c r="E172" s="3">
        <f t="shared" si="25"/>
        <v>50000</v>
      </c>
    </row>
    <row r="173" spans="1:5" ht="16.5" x14ac:dyDescent="0.15">
      <c r="A173" s="3">
        <f t="shared" si="21"/>
        <v>19</v>
      </c>
      <c r="B173" s="3">
        <f>VLOOKUP(A173,'[1]鱼种(fish)'!$D$5:$G$39,4,0)*10</f>
        <v>350</v>
      </c>
      <c r="C173" s="8">
        <v>8</v>
      </c>
      <c r="D173" s="3">
        <f t="shared" si="22"/>
        <v>9000</v>
      </c>
      <c r="E173" s="3">
        <f t="shared" si="25"/>
        <v>80000</v>
      </c>
    </row>
    <row r="174" spans="1:5" ht="16.5" x14ac:dyDescent="0.15">
      <c r="A174" s="3">
        <f t="shared" si="21"/>
        <v>19</v>
      </c>
      <c r="B174" s="3">
        <f>VLOOKUP(A174,'[1]鱼种(fish)'!$D$5:$G$39,4,0)*10</f>
        <v>350</v>
      </c>
      <c r="C174" s="8">
        <v>10</v>
      </c>
      <c r="D174" s="3">
        <f t="shared" si="22"/>
        <v>10000</v>
      </c>
      <c r="E174" s="3">
        <f t="shared" si="25"/>
        <v>100000</v>
      </c>
    </row>
    <row r="175" spans="1:5" ht="16.5" x14ac:dyDescent="0.15">
      <c r="A175" s="3">
        <f t="shared" si="21"/>
        <v>19</v>
      </c>
      <c r="B175" s="3">
        <f>VLOOKUP(A175,'[1]鱼种(fish)'!$D$5:$G$39,4,0)*10</f>
        <v>350</v>
      </c>
      <c r="C175" s="8">
        <v>12</v>
      </c>
      <c r="D175" s="3">
        <f t="shared" si="22"/>
        <v>100000</v>
      </c>
      <c r="E175" s="3">
        <f t="shared" si="25"/>
        <v>120000</v>
      </c>
    </row>
    <row r="176" spans="1:5" ht="16.5" x14ac:dyDescent="0.15">
      <c r="A176" s="3">
        <f t="shared" si="21"/>
        <v>20</v>
      </c>
      <c r="B176" s="3">
        <f>VLOOKUP(A176,'[1]鱼种(fish)'!$D$5:$G$39,4,0)*10</f>
        <v>400</v>
      </c>
      <c r="C176" s="8">
        <v>0.6</v>
      </c>
      <c r="D176" s="3">
        <f t="shared" si="22"/>
        <v>3333</v>
      </c>
      <c r="E176" s="3">
        <f t="shared" ref="E176:E184" si="26">C176*10000*Q$28</f>
        <v>6000</v>
      </c>
    </row>
    <row r="177" spans="1:5" ht="16.5" x14ac:dyDescent="0.3">
      <c r="A177" s="3">
        <f t="shared" si="21"/>
        <v>20</v>
      </c>
      <c r="B177" s="3">
        <f>VLOOKUP(A177,'[1]鱼种(fish)'!$D$5:$G$39,4,0)*10</f>
        <v>400</v>
      </c>
      <c r="C177" s="9">
        <v>0.8</v>
      </c>
      <c r="D177" s="3">
        <f t="shared" si="22"/>
        <v>4000</v>
      </c>
      <c r="E177" s="3">
        <f t="shared" si="26"/>
        <v>8000</v>
      </c>
    </row>
    <row r="178" spans="1:5" ht="16.5" x14ac:dyDescent="0.15">
      <c r="A178" s="3">
        <f t="shared" si="21"/>
        <v>20</v>
      </c>
      <c r="B178" s="3">
        <f>VLOOKUP(A178,'[1]鱼种(fish)'!$D$5:$G$39,4,0)*10</f>
        <v>400</v>
      </c>
      <c r="C178" s="8">
        <v>1</v>
      </c>
      <c r="D178" s="3">
        <f t="shared" si="22"/>
        <v>5000</v>
      </c>
      <c r="E178" s="3">
        <f t="shared" si="26"/>
        <v>10000</v>
      </c>
    </row>
    <row r="179" spans="1:5" ht="16.5" x14ac:dyDescent="0.3">
      <c r="A179" s="3">
        <f t="shared" si="21"/>
        <v>20</v>
      </c>
      <c r="B179" s="3">
        <f>VLOOKUP(A179,'[1]鱼种(fish)'!$D$5:$G$39,4,0)*10</f>
        <v>400</v>
      </c>
      <c r="C179" s="9">
        <v>1</v>
      </c>
      <c r="D179" s="3">
        <f t="shared" si="22"/>
        <v>6000</v>
      </c>
      <c r="E179" s="3">
        <f t="shared" si="26"/>
        <v>10000</v>
      </c>
    </row>
    <row r="180" spans="1:5" ht="16.5" x14ac:dyDescent="0.15">
      <c r="A180" s="3">
        <f t="shared" si="21"/>
        <v>20</v>
      </c>
      <c r="B180" s="3">
        <f>VLOOKUP(A180,'[1]鱼种(fish)'!$D$5:$G$39,4,0)*10</f>
        <v>400</v>
      </c>
      <c r="C180" s="8">
        <v>3</v>
      </c>
      <c r="D180" s="3">
        <f t="shared" si="22"/>
        <v>7000</v>
      </c>
      <c r="E180" s="3">
        <f t="shared" si="26"/>
        <v>30000</v>
      </c>
    </row>
    <row r="181" spans="1:5" ht="16.5" x14ac:dyDescent="0.15">
      <c r="A181" s="3">
        <f t="shared" si="21"/>
        <v>20</v>
      </c>
      <c r="B181" s="3">
        <f>VLOOKUP(A181,'[1]鱼种(fish)'!$D$5:$G$39,4,0)*10</f>
        <v>400</v>
      </c>
      <c r="C181" s="8">
        <v>5</v>
      </c>
      <c r="D181" s="3">
        <f t="shared" si="22"/>
        <v>8000</v>
      </c>
      <c r="E181" s="3">
        <f t="shared" si="26"/>
        <v>50000</v>
      </c>
    </row>
    <row r="182" spans="1:5" ht="16.5" x14ac:dyDescent="0.15">
      <c r="A182" s="3">
        <f t="shared" si="21"/>
        <v>20</v>
      </c>
      <c r="B182" s="3">
        <f>VLOOKUP(A182,'[1]鱼种(fish)'!$D$5:$G$39,4,0)*10</f>
        <v>400</v>
      </c>
      <c r="C182" s="8">
        <v>8</v>
      </c>
      <c r="D182" s="3">
        <f t="shared" si="22"/>
        <v>9000</v>
      </c>
      <c r="E182" s="3">
        <f t="shared" si="26"/>
        <v>80000</v>
      </c>
    </row>
    <row r="183" spans="1:5" ht="16.5" x14ac:dyDescent="0.15">
      <c r="A183" s="3">
        <f t="shared" si="21"/>
        <v>20</v>
      </c>
      <c r="B183" s="3">
        <f>VLOOKUP(A183,'[1]鱼种(fish)'!$D$5:$G$39,4,0)*10</f>
        <v>400</v>
      </c>
      <c r="C183" s="8">
        <v>10</v>
      </c>
      <c r="D183" s="3">
        <f t="shared" si="22"/>
        <v>10000</v>
      </c>
      <c r="E183" s="3">
        <f t="shared" si="26"/>
        <v>100000</v>
      </c>
    </row>
    <row r="184" spans="1:5" ht="16.5" x14ac:dyDescent="0.15">
      <c r="A184" s="3">
        <f t="shared" si="21"/>
        <v>20</v>
      </c>
      <c r="B184" s="3">
        <f>VLOOKUP(A184,'[1]鱼种(fish)'!$D$5:$G$39,4,0)*10</f>
        <v>400</v>
      </c>
      <c r="C184" s="8">
        <v>12</v>
      </c>
      <c r="D184" s="3">
        <f t="shared" si="22"/>
        <v>100000</v>
      </c>
      <c r="E184" s="3">
        <f t="shared" si="26"/>
        <v>120000</v>
      </c>
    </row>
    <row r="185" spans="1:5" ht="16.5" x14ac:dyDescent="0.15">
      <c r="A185" s="3">
        <f t="shared" si="21"/>
        <v>21</v>
      </c>
      <c r="B185" s="3">
        <f>VLOOKUP(A185,'[1]鱼种(fish)'!$D$5:$G$39,4,0)*10</f>
        <v>1200</v>
      </c>
      <c r="C185" s="8">
        <v>0.5</v>
      </c>
      <c r="D185" s="3">
        <f t="shared" si="22"/>
        <v>3333</v>
      </c>
      <c r="E185" s="3">
        <f t="shared" ref="E185:E193" si="27">C185*10000*Q$30</f>
        <v>5000</v>
      </c>
    </row>
    <row r="186" spans="1:5" ht="16.5" x14ac:dyDescent="0.3">
      <c r="A186" s="3">
        <f t="shared" si="21"/>
        <v>21</v>
      </c>
      <c r="B186" s="3">
        <f>VLOOKUP(A186,'[1]鱼种(fish)'!$D$5:$G$39,4,0)*10</f>
        <v>1200</v>
      </c>
      <c r="C186" s="9">
        <v>0.7</v>
      </c>
      <c r="D186" s="3">
        <f t="shared" si="22"/>
        <v>4000</v>
      </c>
      <c r="E186" s="3">
        <f t="shared" si="27"/>
        <v>7000</v>
      </c>
    </row>
    <row r="187" spans="1:5" ht="16.5" x14ac:dyDescent="0.15">
      <c r="A187" s="3">
        <f t="shared" si="21"/>
        <v>21</v>
      </c>
      <c r="B187" s="3">
        <f>VLOOKUP(A187,'[1]鱼种(fish)'!$D$5:$G$39,4,0)*10</f>
        <v>1200</v>
      </c>
      <c r="C187" s="8">
        <v>1</v>
      </c>
      <c r="D187" s="3">
        <f t="shared" si="22"/>
        <v>5000</v>
      </c>
      <c r="E187" s="3">
        <f t="shared" si="27"/>
        <v>10000</v>
      </c>
    </row>
    <row r="188" spans="1:5" ht="16.5" x14ac:dyDescent="0.3">
      <c r="A188" s="3">
        <f t="shared" si="21"/>
        <v>21</v>
      </c>
      <c r="B188" s="3">
        <f>VLOOKUP(A188,'[1]鱼种(fish)'!$D$5:$G$39,4,0)*10</f>
        <v>1200</v>
      </c>
      <c r="C188" s="9">
        <v>2</v>
      </c>
      <c r="D188" s="3">
        <f t="shared" si="22"/>
        <v>6000</v>
      </c>
      <c r="E188" s="3">
        <f t="shared" si="27"/>
        <v>20000</v>
      </c>
    </row>
    <row r="189" spans="1:5" ht="16.5" x14ac:dyDescent="0.15">
      <c r="A189" s="3">
        <f t="shared" si="21"/>
        <v>21</v>
      </c>
      <c r="B189" s="3">
        <f>VLOOKUP(A189,'[1]鱼种(fish)'!$D$5:$G$39,4,0)*10</f>
        <v>1200</v>
      </c>
      <c r="C189" s="8">
        <v>3</v>
      </c>
      <c r="D189" s="3">
        <f t="shared" si="22"/>
        <v>7000</v>
      </c>
      <c r="E189" s="3">
        <f t="shared" si="27"/>
        <v>30000</v>
      </c>
    </row>
    <row r="190" spans="1:5" ht="16.5" x14ac:dyDescent="0.15">
      <c r="A190" s="3">
        <f t="shared" si="21"/>
        <v>21</v>
      </c>
      <c r="B190" s="3">
        <f>VLOOKUP(A190,'[1]鱼种(fish)'!$D$5:$G$39,4,0)*10</f>
        <v>1200</v>
      </c>
      <c r="C190" s="8">
        <v>5</v>
      </c>
      <c r="D190" s="3">
        <f t="shared" si="22"/>
        <v>8000</v>
      </c>
      <c r="E190" s="3">
        <f t="shared" si="27"/>
        <v>50000</v>
      </c>
    </row>
    <row r="191" spans="1:5" ht="16.5" x14ac:dyDescent="0.15">
      <c r="A191" s="3">
        <f t="shared" si="21"/>
        <v>21</v>
      </c>
      <c r="B191" s="3">
        <f>VLOOKUP(A191,'[1]鱼种(fish)'!$D$5:$G$39,4,0)*10</f>
        <v>1200</v>
      </c>
      <c r="C191" s="8">
        <v>8</v>
      </c>
      <c r="D191" s="3">
        <f t="shared" si="22"/>
        <v>9000</v>
      </c>
      <c r="E191" s="3">
        <f t="shared" si="27"/>
        <v>80000</v>
      </c>
    </row>
    <row r="192" spans="1:5" ht="16.5" x14ac:dyDescent="0.3">
      <c r="A192" s="3">
        <f t="shared" si="21"/>
        <v>21</v>
      </c>
      <c r="B192" s="3">
        <f>VLOOKUP(A192,'[1]鱼种(fish)'!$D$5:$G$39,4,0)*10</f>
        <v>1200</v>
      </c>
      <c r="C192" s="9">
        <v>10</v>
      </c>
      <c r="D192" s="3">
        <f t="shared" si="22"/>
        <v>10000</v>
      </c>
      <c r="E192" s="3">
        <f t="shared" si="27"/>
        <v>100000</v>
      </c>
    </row>
    <row r="193" spans="1:5" ht="16.5" x14ac:dyDescent="0.15">
      <c r="A193" s="3">
        <f t="shared" si="21"/>
        <v>21</v>
      </c>
      <c r="B193" s="3">
        <f>VLOOKUP(A193,'[1]鱼种(fish)'!$D$5:$G$39,4,0)*10</f>
        <v>1200</v>
      </c>
      <c r="C193" s="8">
        <v>12</v>
      </c>
      <c r="D193" s="3">
        <f t="shared" si="22"/>
        <v>100000</v>
      </c>
      <c r="E193" s="3">
        <f t="shared" si="27"/>
        <v>120000</v>
      </c>
    </row>
    <row r="194" spans="1:5" ht="16.5" x14ac:dyDescent="0.15">
      <c r="A194" s="3">
        <f t="shared" si="21"/>
        <v>22</v>
      </c>
      <c r="B194" s="3">
        <f>VLOOKUP(A194,'[1]鱼种(fish)'!$D$5:$G$39,4,0)*10</f>
        <v>5000</v>
      </c>
      <c r="C194" s="8">
        <v>0.4</v>
      </c>
      <c r="D194" s="3">
        <f t="shared" si="22"/>
        <v>3333</v>
      </c>
      <c r="E194" s="3">
        <f t="shared" ref="E194:E202" si="28">C194*10000*Q$33</f>
        <v>3200</v>
      </c>
    </row>
    <row r="195" spans="1:5" ht="16.5" x14ac:dyDescent="0.3">
      <c r="A195" s="3">
        <f t="shared" si="21"/>
        <v>22</v>
      </c>
      <c r="B195" s="3">
        <f>VLOOKUP(A195,'[1]鱼种(fish)'!$D$5:$G$39,4,0)*10</f>
        <v>5000</v>
      </c>
      <c r="C195" s="9">
        <v>0.7</v>
      </c>
      <c r="D195" s="3">
        <f t="shared" si="22"/>
        <v>4000</v>
      </c>
      <c r="E195" s="3">
        <f t="shared" si="28"/>
        <v>5600</v>
      </c>
    </row>
    <row r="196" spans="1:5" ht="16.5" x14ac:dyDescent="0.15">
      <c r="A196" s="3">
        <f t="shared" si="21"/>
        <v>22</v>
      </c>
      <c r="B196" s="3">
        <f>VLOOKUP(A196,'[1]鱼种(fish)'!$D$5:$G$39,4,0)*10</f>
        <v>5000</v>
      </c>
      <c r="C196" s="8">
        <v>1</v>
      </c>
      <c r="D196" s="3">
        <f t="shared" si="22"/>
        <v>5000</v>
      </c>
      <c r="E196" s="3">
        <f t="shared" si="28"/>
        <v>8000</v>
      </c>
    </row>
    <row r="197" spans="1:5" ht="16.5" x14ac:dyDescent="0.3">
      <c r="A197" s="3">
        <f t="shared" si="21"/>
        <v>22</v>
      </c>
      <c r="B197" s="3">
        <f>VLOOKUP(A197,'[1]鱼种(fish)'!$D$5:$G$39,4,0)*10</f>
        <v>5000</v>
      </c>
      <c r="C197" s="9">
        <v>2</v>
      </c>
      <c r="D197" s="3">
        <f t="shared" si="22"/>
        <v>6000</v>
      </c>
      <c r="E197" s="3">
        <f t="shared" si="28"/>
        <v>16000</v>
      </c>
    </row>
    <row r="198" spans="1:5" ht="16.5" x14ac:dyDescent="0.15">
      <c r="A198" s="3">
        <f t="shared" si="21"/>
        <v>22</v>
      </c>
      <c r="B198" s="3">
        <f>VLOOKUP(A198,'[1]鱼种(fish)'!$D$5:$G$39,4,0)*10</f>
        <v>5000</v>
      </c>
      <c r="C198" s="8">
        <v>4</v>
      </c>
      <c r="D198" s="3">
        <f t="shared" si="22"/>
        <v>7000</v>
      </c>
      <c r="E198" s="3">
        <f t="shared" si="28"/>
        <v>32000</v>
      </c>
    </row>
    <row r="199" spans="1:5" ht="16.5" x14ac:dyDescent="0.15">
      <c r="A199" s="3">
        <f t="shared" si="21"/>
        <v>22</v>
      </c>
      <c r="B199" s="3">
        <f>VLOOKUP(A199,'[1]鱼种(fish)'!$D$5:$G$39,4,0)*10</f>
        <v>5000</v>
      </c>
      <c r="C199" s="8">
        <v>7</v>
      </c>
      <c r="D199" s="3">
        <f t="shared" si="22"/>
        <v>8000</v>
      </c>
      <c r="E199" s="3">
        <f t="shared" si="28"/>
        <v>56000</v>
      </c>
    </row>
    <row r="200" spans="1:5" ht="16.5" x14ac:dyDescent="0.15">
      <c r="A200" s="3">
        <f t="shared" si="21"/>
        <v>22</v>
      </c>
      <c r="B200" s="3">
        <f>VLOOKUP(A200,'[1]鱼种(fish)'!$D$5:$G$39,4,0)*10</f>
        <v>5000</v>
      </c>
      <c r="C200" s="8">
        <v>10</v>
      </c>
      <c r="D200" s="3">
        <f t="shared" si="22"/>
        <v>9000</v>
      </c>
      <c r="E200" s="3">
        <f t="shared" si="28"/>
        <v>80000</v>
      </c>
    </row>
    <row r="201" spans="1:5" ht="16.5" x14ac:dyDescent="0.3">
      <c r="A201" s="3">
        <f t="shared" si="21"/>
        <v>22</v>
      </c>
      <c r="B201" s="3">
        <f>VLOOKUP(A201,'[1]鱼种(fish)'!$D$5:$G$39,4,0)*10</f>
        <v>5000</v>
      </c>
      <c r="C201" s="9">
        <v>12</v>
      </c>
      <c r="D201" s="3">
        <f t="shared" si="22"/>
        <v>10000</v>
      </c>
      <c r="E201" s="3">
        <f t="shared" si="28"/>
        <v>96000</v>
      </c>
    </row>
    <row r="202" spans="1:5" ht="16.5" x14ac:dyDescent="0.15">
      <c r="A202" s="3">
        <f t="shared" si="21"/>
        <v>22</v>
      </c>
      <c r="B202" s="3">
        <f>VLOOKUP(A202,'[1]鱼种(fish)'!$D$5:$G$39,4,0)*10</f>
        <v>5000</v>
      </c>
      <c r="C202" s="8">
        <v>15</v>
      </c>
      <c r="D202" s="3">
        <f t="shared" si="22"/>
        <v>100000</v>
      </c>
      <c r="E202" s="3">
        <f t="shared" si="28"/>
        <v>120000</v>
      </c>
    </row>
    <row r="203" spans="1:5" ht="16.5" x14ac:dyDescent="0.15">
      <c r="A203" s="3">
        <f t="shared" si="21"/>
        <v>23</v>
      </c>
      <c r="B203" s="3" t="e">
        <f>VLOOKUP(A203,'[1]鱼种(fish)'!$D$5:$G$39,4,0)*10</f>
        <v>#N/A</v>
      </c>
      <c r="C203" s="8">
        <v>0.4</v>
      </c>
      <c r="D203" s="3">
        <f t="shared" si="22"/>
        <v>3333</v>
      </c>
      <c r="E203" s="3">
        <f t="shared" ref="E203:E220" si="29">C203*10000</f>
        <v>4000</v>
      </c>
    </row>
    <row r="204" spans="1:5" ht="16.5" x14ac:dyDescent="0.3">
      <c r="A204" s="3">
        <f t="shared" si="21"/>
        <v>23</v>
      </c>
      <c r="B204" s="3" t="e">
        <f>VLOOKUP(A204,'[1]鱼种(fish)'!$D$5:$G$39,4,0)*10</f>
        <v>#N/A</v>
      </c>
      <c r="C204" s="9">
        <v>0.7</v>
      </c>
      <c r="D204" s="3">
        <f t="shared" si="22"/>
        <v>4000</v>
      </c>
      <c r="E204" s="3">
        <f t="shared" si="29"/>
        <v>7000</v>
      </c>
    </row>
    <row r="205" spans="1:5" ht="16.5" x14ac:dyDescent="0.15">
      <c r="A205" s="3">
        <f t="shared" si="21"/>
        <v>23</v>
      </c>
      <c r="B205" s="3" t="e">
        <f>VLOOKUP(A205,'[1]鱼种(fish)'!$D$5:$G$39,4,0)*10</f>
        <v>#N/A</v>
      </c>
      <c r="C205" s="8">
        <v>1</v>
      </c>
      <c r="D205" s="3">
        <f t="shared" si="22"/>
        <v>5000</v>
      </c>
      <c r="E205" s="3">
        <f t="shared" si="29"/>
        <v>10000</v>
      </c>
    </row>
    <row r="206" spans="1:5" ht="16.5" x14ac:dyDescent="0.3">
      <c r="A206" s="3">
        <f t="shared" ref="A206:A269" si="30">A197+1</f>
        <v>23</v>
      </c>
      <c r="B206" s="3" t="e">
        <f>VLOOKUP(A206,'[1]鱼种(fish)'!$D$5:$G$39,4,0)*10</f>
        <v>#N/A</v>
      </c>
      <c r="C206" s="9">
        <v>2</v>
      </c>
      <c r="D206" s="3">
        <f t="shared" ref="D206:D269" si="31">D197</f>
        <v>6000</v>
      </c>
      <c r="E206" s="3">
        <f t="shared" si="29"/>
        <v>20000</v>
      </c>
    </row>
    <row r="207" spans="1:5" ht="16.5" x14ac:dyDescent="0.15">
      <c r="A207" s="3">
        <f t="shared" si="30"/>
        <v>23</v>
      </c>
      <c r="B207" s="3" t="e">
        <f>VLOOKUP(A207,'[1]鱼种(fish)'!$D$5:$G$39,4,0)*10</f>
        <v>#N/A</v>
      </c>
      <c r="C207" s="8">
        <v>4</v>
      </c>
      <c r="D207" s="3">
        <f t="shared" si="31"/>
        <v>7000</v>
      </c>
      <c r="E207" s="3">
        <f t="shared" si="29"/>
        <v>40000</v>
      </c>
    </row>
    <row r="208" spans="1:5" ht="16.5" x14ac:dyDescent="0.15">
      <c r="A208" s="3">
        <f t="shared" si="30"/>
        <v>23</v>
      </c>
      <c r="B208" s="3" t="e">
        <f>VLOOKUP(A208,'[1]鱼种(fish)'!$D$5:$G$39,4,0)*10</f>
        <v>#N/A</v>
      </c>
      <c r="C208" s="8">
        <v>7</v>
      </c>
      <c r="D208" s="3">
        <f t="shared" si="31"/>
        <v>8000</v>
      </c>
      <c r="E208" s="3">
        <f t="shared" si="29"/>
        <v>70000</v>
      </c>
    </row>
    <row r="209" spans="1:5" ht="16.5" x14ac:dyDescent="0.15">
      <c r="A209" s="3">
        <f t="shared" si="30"/>
        <v>23</v>
      </c>
      <c r="B209" s="3" t="e">
        <f>VLOOKUP(A209,'[1]鱼种(fish)'!$D$5:$G$39,4,0)*10</f>
        <v>#N/A</v>
      </c>
      <c r="C209" s="8">
        <v>10</v>
      </c>
      <c r="D209" s="3">
        <f t="shared" si="31"/>
        <v>9000</v>
      </c>
      <c r="E209" s="3">
        <f t="shared" si="29"/>
        <v>100000</v>
      </c>
    </row>
    <row r="210" spans="1:5" ht="16.5" x14ac:dyDescent="0.3">
      <c r="A210" s="3">
        <f t="shared" si="30"/>
        <v>23</v>
      </c>
      <c r="B210" s="3" t="e">
        <f>VLOOKUP(A210,'[1]鱼种(fish)'!$D$5:$G$39,4,0)*10</f>
        <v>#N/A</v>
      </c>
      <c r="C210" s="9">
        <v>12</v>
      </c>
      <c r="D210" s="3">
        <f t="shared" si="31"/>
        <v>10000</v>
      </c>
      <c r="E210" s="3">
        <f t="shared" si="29"/>
        <v>120000</v>
      </c>
    </row>
    <row r="211" spans="1:5" ht="16.5" x14ac:dyDescent="0.15">
      <c r="A211" s="3">
        <f t="shared" si="30"/>
        <v>23</v>
      </c>
      <c r="B211" s="3" t="e">
        <f>VLOOKUP(A211,'[1]鱼种(fish)'!$D$5:$G$39,4,0)*10</f>
        <v>#N/A</v>
      </c>
      <c r="C211" s="8">
        <v>15</v>
      </c>
      <c r="D211" s="3">
        <f t="shared" si="31"/>
        <v>100000</v>
      </c>
      <c r="E211" s="3">
        <f t="shared" si="29"/>
        <v>150000</v>
      </c>
    </row>
    <row r="212" spans="1:5" ht="16.5" x14ac:dyDescent="0.15">
      <c r="A212" s="3">
        <f t="shared" si="30"/>
        <v>24</v>
      </c>
      <c r="B212" s="3" t="e">
        <f>VLOOKUP(A212,'[1]鱼种(fish)'!$D$5:$G$39,4,0)*10</f>
        <v>#N/A</v>
      </c>
      <c r="C212" s="8">
        <v>0.4</v>
      </c>
      <c r="D212" s="3">
        <f t="shared" si="31"/>
        <v>3333</v>
      </c>
      <c r="E212" s="3">
        <f t="shared" si="29"/>
        <v>4000</v>
      </c>
    </row>
    <row r="213" spans="1:5" ht="16.5" x14ac:dyDescent="0.3">
      <c r="A213" s="3">
        <f t="shared" si="30"/>
        <v>24</v>
      </c>
      <c r="B213" s="3" t="e">
        <f>VLOOKUP(A213,'[1]鱼种(fish)'!$D$5:$G$39,4,0)*10</f>
        <v>#N/A</v>
      </c>
      <c r="C213" s="9">
        <v>0.7</v>
      </c>
      <c r="D213" s="3">
        <f t="shared" si="31"/>
        <v>4000</v>
      </c>
      <c r="E213" s="3">
        <f t="shared" si="29"/>
        <v>7000</v>
      </c>
    </row>
    <row r="214" spans="1:5" ht="16.5" x14ac:dyDescent="0.15">
      <c r="A214" s="3">
        <f t="shared" si="30"/>
        <v>24</v>
      </c>
      <c r="B214" s="3" t="e">
        <f>VLOOKUP(A214,'[1]鱼种(fish)'!$D$5:$G$39,4,0)*10</f>
        <v>#N/A</v>
      </c>
      <c r="C214" s="8">
        <v>1</v>
      </c>
      <c r="D214" s="3">
        <f t="shared" si="31"/>
        <v>5000</v>
      </c>
      <c r="E214" s="3">
        <f t="shared" si="29"/>
        <v>10000</v>
      </c>
    </row>
    <row r="215" spans="1:5" ht="16.5" x14ac:dyDescent="0.3">
      <c r="A215" s="3">
        <f t="shared" si="30"/>
        <v>24</v>
      </c>
      <c r="B215" s="3" t="e">
        <f>VLOOKUP(A215,'[1]鱼种(fish)'!$D$5:$G$39,4,0)*10</f>
        <v>#N/A</v>
      </c>
      <c r="C215" s="9">
        <v>2</v>
      </c>
      <c r="D215" s="3">
        <f t="shared" si="31"/>
        <v>6000</v>
      </c>
      <c r="E215" s="3">
        <f t="shared" si="29"/>
        <v>20000</v>
      </c>
    </row>
    <row r="216" spans="1:5" ht="16.5" x14ac:dyDescent="0.15">
      <c r="A216" s="3">
        <f t="shared" si="30"/>
        <v>24</v>
      </c>
      <c r="B216" s="3" t="e">
        <f>VLOOKUP(A216,'[1]鱼种(fish)'!$D$5:$G$39,4,0)*10</f>
        <v>#N/A</v>
      </c>
      <c r="C216" s="8">
        <v>4</v>
      </c>
      <c r="D216" s="3">
        <f t="shared" si="31"/>
        <v>7000</v>
      </c>
      <c r="E216" s="3">
        <f t="shared" si="29"/>
        <v>40000</v>
      </c>
    </row>
    <row r="217" spans="1:5" ht="16.5" x14ac:dyDescent="0.15">
      <c r="A217" s="3">
        <f t="shared" si="30"/>
        <v>24</v>
      </c>
      <c r="B217" s="3" t="e">
        <f>VLOOKUP(A217,'[1]鱼种(fish)'!$D$5:$G$39,4,0)*10</f>
        <v>#N/A</v>
      </c>
      <c r="C217" s="8">
        <v>7</v>
      </c>
      <c r="D217" s="3">
        <f t="shared" si="31"/>
        <v>8000</v>
      </c>
      <c r="E217" s="3">
        <f t="shared" si="29"/>
        <v>70000</v>
      </c>
    </row>
    <row r="218" spans="1:5" ht="16.5" x14ac:dyDescent="0.15">
      <c r="A218" s="3">
        <f t="shared" si="30"/>
        <v>24</v>
      </c>
      <c r="B218" s="3" t="e">
        <f>VLOOKUP(A218,'[1]鱼种(fish)'!$D$5:$G$39,4,0)*10</f>
        <v>#N/A</v>
      </c>
      <c r="C218" s="8">
        <v>10</v>
      </c>
      <c r="D218" s="3">
        <f t="shared" si="31"/>
        <v>9000</v>
      </c>
      <c r="E218" s="3">
        <f t="shared" si="29"/>
        <v>100000</v>
      </c>
    </row>
    <row r="219" spans="1:5" ht="16.5" x14ac:dyDescent="0.3">
      <c r="A219" s="3">
        <f t="shared" si="30"/>
        <v>24</v>
      </c>
      <c r="B219" s="3" t="e">
        <f>VLOOKUP(A219,'[1]鱼种(fish)'!$D$5:$G$39,4,0)*10</f>
        <v>#N/A</v>
      </c>
      <c r="C219" s="9">
        <v>12</v>
      </c>
      <c r="D219" s="3">
        <f t="shared" si="31"/>
        <v>10000</v>
      </c>
      <c r="E219" s="3">
        <f t="shared" si="29"/>
        <v>120000</v>
      </c>
    </row>
    <row r="220" spans="1:5" ht="16.5" x14ac:dyDescent="0.15">
      <c r="A220" s="3">
        <f t="shared" si="30"/>
        <v>24</v>
      </c>
      <c r="B220" s="3" t="e">
        <f>VLOOKUP(A220,'[1]鱼种(fish)'!$D$5:$G$39,4,0)*10</f>
        <v>#N/A</v>
      </c>
      <c r="C220" s="8">
        <v>15</v>
      </c>
      <c r="D220" s="3">
        <f t="shared" si="31"/>
        <v>100000</v>
      </c>
      <c r="E220" s="3">
        <f t="shared" si="29"/>
        <v>150000</v>
      </c>
    </row>
    <row r="221" spans="1:5" ht="16.5" x14ac:dyDescent="0.15">
      <c r="A221" s="3">
        <f t="shared" si="30"/>
        <v>25</v>
      </c>
      <c r="B221" s="3">
        <f>VLOOKUP(A221,'[1]鱼种(fish)'!$D$5:$G$39,4,0)*10</f>
        <v>4000</v>
      </c>
      <c r="C221" s="8">
        <v>0.4</v>
      </c>
      <c r="D221" s="3">
        <f t="shared" si="31"/>
        <v>3333</v>
      </c>
      <c r="E221" s="3">
        <f t="shared" ref="E221:E229" si="32">C221*10000*Q$32</f>
        <v>3200</v>
      </c>
    </row>
    <row r="222" spans="1:5" ht="16.5" x14ac:dyDescent="0.3">
      <c r="A222" s="3">
        <f t="shared" si="30"/>
        <v>25</v>
      </c>
      <c r="B222" s="3">
        <f>VLOOKUP(A222,'[1]鱼种(fish)'!$D$5:$G$39,4,0)*10</f>
        <v>4000</v>
      </c>
      <c r="C222" s="9">
        <v>0.7</v>
      </c>
      <c r="D222" s="3">
        <f t="shared" si="31"/>
        <v>4000</v>
      </c>
      <c r="E222" s="3">
        <f t="shared" si="32"/>
        <v>5600</v>
      </c>
    </row>
    <row r="223" spans="1:5" ht="16.5" x14ac:dyDescent="0.15">
      <c r="A223" s="3">
        <f t="shared" si="30"/>
        <v>25</v>
      </c>
      <c r="B223" s="3">
        <f>VLOOKUP(A223,'[1]鱼种(fish)'!$D$5:$G$39,4,0)*10</f>
        <v>4000</v>
      </c>
      <c r="C223" s="8">
        <v>1</v>
      </c>
      <c r="D223" s="3">
        <f t="shared" si="31"/>
        <v>5000</v>
      </c>
      <c r="E223" s="3">
        <f t="shared" si="32"/>
        <v>8000</v>
      </c>
    </row>
    <row r="224" spans="1:5" ht="16.5" x14ac:dyDescent="0.3">
      <c r="A224" s="3">
        <f t="shared" si="30"/>
        <v>25</v>
      </c>
      <c r="B224" s="3">
        <f>VLOOKUP(A224,'[1]鱼种(fish)'!$D$5:$G$39,4,0)*10</f>
        <v>4000</v>
      </c>
      <c r="C224" s="9">
        <v>2</v>
      </c>
      <c r="D224" s="3">
        <f t="shared" si="31"/>
        <v>6000</v>
      </c>
      <c r="E224" s="3">
        <f t="shared" si="32"/>
        <v>16000</v>
      </c>
    </row>
    <row r="225" spans="1:5" ht="16.5" x14ac:dyDescent="0.15">
      <c r="A225" s="3">
        <f t="shared" si="30"/>
        <v>25</v>
      </c>
      <c r="B225" s="3">
        <f>VLOOKUP(A225,'[1]鱼种(fish)'!$D$5:$G$39,4,0)*10</f>
        <v>4000</v>
      </c>
      <c r="C225" s="8">
        <v>4</v>
      </c>
      <c r="D225" s="3">
        <f t="shared" si="31"/>
        <v>7000</v>
      </c>
      <c r="E225" s="3">
        <f t="shared" si="32"/>
        <v>32000</v>
      </c>
    </row>
    <row r="226" spans="1:5" ht="16.5" x14ac:dyDescent="0.15">
      <c r="A226" s="3">
        <f t="shared" si="30"/>
        <v>25</v>
      </c>
      <c r="B226" s="3">
        <f>VLOOKUP(A226,'[1]鱼种(fish)'!$D$5:$G$39,4,0)*10</f>
        <v>4000</v>
      </c>
      <c r="C226" s="8">
        <v>7</v>
      </c>
      <c r="D226" s="3">
        <f t="shared" si="31"/>
        <v>8000</v>
      </c>
      <c r="E226" s="3">
        <f t="shared" si="32"/>
        <v>56000</v>
      </c>
    </row>
    <row r="227" spans="1:5" ht="16.5" x14ac:dyDescent="0.15">
      <c r="A227" s="3">
        <f t="shared" si="30"/>
        <v>25</v>
      </c>
      <c r="B227" s="3">
        <f>VLOOKUP(A227,'[1]鱼种(fish)'!$D$5:$G$39,4,0)*10</f>
        <v>4000</v>
      </c>
      <c r="C227" s="8">
        <v>10</v>
      </c>
      <c r="D227" s="3">
        <f t="shared" si="31"/>
        <v>9000</v>
      </c>
      <c r="E227" s="3">
        <f t="shared" si="32"/>
        <v>80000</v>
      </c>
    </row>
    <row r="228" spans="1:5" ht="16.5" x14ac:dyDescent="0.3">
      <c r="A228" s="3">
        <f t="shared" si="30"/>
        <v>25</v>
      </c>
      <c r="B228" s="3">
        <f>VLOOKUP(A228,'[1]鱼种(fish)'!$D$5:$G$39,4,0)*10</f>
        <v>4000</v>
      </c>
      <c r="C228" s="9">
        <v>12</v>
      </c>
      <c r="D228" s="3">
        <f t="shared" si="31"/>
        <v>10000</v>
      </c>
      <c r="E228" s="3">
        <f t="shared" si="32"/>
        <v>96000</v>
      </c>
    </row>
    <row r="229" spans="1:5" ht="16.5" x14ac:dyDescent="0.15">
      <c r="A229" s="3">
        <f t="shared" si="30"/>
        <v>25</v>
      </c>
      <c r="B229" s="3">
        <f>VLOOKUP(A229,'[1]鱼种(fish)'!$D$5:$G$39,4,0)*10</f>
        <v>4000</v>
      </c>
      <c r="C229" s="8">
        <v>15</v>
      </c>
      <c r="D229" s="3">
        <f t="shared" si="31"/>
        <v>100000</v>
      </c>
      <c r="E229" s="3">
        <f t="shared" si="32"/>
        <v>120000</v>
      </c>
    </row>
    <row r="230" spans="1:5" ht="16.5" x14ac:dyDescent="0.15">
      <c r="A230" s="3">
        <f t="shared" si="30"/>
        <v>26</v>
      </c>
      <c r="B230" s="3" t="e">
        <f>VLOOKUP(A230,'[1]鱼种(fish)'!$D$5:$G$39,4,0)*10</f>
        <v>#N/A</v>
      </c>
      <c r="C230" s="8">
        <v>0.4</v>
      </c>
      <c r="D230" s="3">
        <f t="shared" si="31"/>
        <v>3333</v>
      </c>
      <c r="E230" s="3">
        <f t="shared" ref="E230:E247" si="33">C230*10000</f>
        <v>4000</v>
      </c>
    </row>
    <row r="231" spans="1:5" ht="16.5" x14ac:dyDescent="0.3">
      <c r="A231" s="3">
        <f t="shared" si="30"/>
        <v>26</v>
      </c>
      <c r="B231" s="3" t="e">
        <f>VLOOKUP(A231,'[1]鱼种(fish)'!$D$5:$G$39,4,0)*10</f>
        <v>#N/A</v>
      </c>
      <c r="C231" s="9">
        <v>0.7</v>
      </c>
      <c r="D231" s="3">
        <f t="shared" si="31"/>
        <v>4000</v>
      </c>
      <c r="E231" s="3">
        <f t="shared" si="33"/>
        <v>7000</v>
      </c>
    </row>
    <row r="232" spans="1:5" ht="16.5" x14ac:dyDescent="0.15">
      <c r="A232" s="3">
        <f t="shared" si="30"/>
        <v>26</v>
      </c>
      <c r="B232" s="3" t="e">
        <f>VLOOKUP(A232,'[1]鱼种(fish)'!$D$5:$G$39,4,0)*10</f>
        <v>#N/A</v>
      </c>
      <c r="C232" s="8">
        <v>1</v>
      </c>
      <c r="D232" s="3">
        <f t="shared" si="31"/>
        <v>5000</v>
      </c>
      <c r="E232" s="3">
        <f t="shared" si="33"/>
        <v>10000</v>
      </c>
    </row>
    <row r="233" spans="1:5" ht="16.5" x14ac:dyDescent="0.3">
      <c r="A233" s="3">
        <f t="shared" si="30"/>
        <v>26</v>
      </c>
      <c r="B233" s="3" t="e">
        <f>VLOOKUP(A233,'[1]鱼种(fish)'!$D$5:$G$39,4,0)*10</f>
        <v>#N/A</v>
      </c>
      <c r="C233" s="9">
        <v>2</v>
      </c>
      <c r="D233" s="3">
        <f t="shared" si="31"/>
        <v>6000</v>
      </c>
      <c r="E233" s="3">
        <f t="shared" si="33"/>
        <v>20000</v>
      </c>
    </row>
    <row r="234" spans="1:5" ht="16.5" x14ac:dyDescent="0.15">
      <c r="A234" s="3">
        <f t="shared" si="30"/>
        <v>26</v>
      </c>
      <c r="B234" s="3" t="e">
        <f>VLOOKUP(A234,'[1]鱼种(fish)'!$D$5:$G$39,4,0)*10</f>
        <v>#N/A</v>
      </c>
      <c r="C234" s="8">
        <v>4</v>
      </c>
      <c r="D234" s="3">
        <f t="shared" si="31"/>
        <v>7000</v>
      </c>
      <c r="E234" s="3">
        <f t="shared" si="33"/>
        <v>40000</v>
      </c>
    </row>
    <row r="235" spans="1:5" ht="16.5" x14ac:dyDescent="0.15">
      <c r="A235" s="3">
        <f t="shared" si="30"/>
        <v>26</v>
      </c>
      <c r="B235" s="3" t="e">
        <f>VLOOKUP(A235,'[1]鱼种(fish)'!$D$5:$G$39,4,0)*10</f>
        <v>#N/A</v>
      </c>
      <c r="C235" s="8">
        <v>7</v>
      </c>
      <c r="D235" s="3">
        <f t="shared" si="31"/>
        <v>8000</v>
      </c>
      <c r="E235" s="3">
        <f t="shared" si="33"/>
        <v>70000</v>
      </c>
    </row>
    <row r="236" spans="1:5" ht="16.5" x14ac:dyDescent="0.15">
      <c r="A236" s="3">
        <f t="shared" si="30"/>
        <v>26</v>
      </c>
      <c r="B236" s="3" t="e">
        <f>VLOOKUP(A236,'[1]鱼种(fish)'!$D$5:$G$39,4,0)*10</f>
        <v>#N/A</v>
      </c>
      <c r="C236" s="8">
        <v>10</v>
      </c>
      <c r="D236" s="3">
        <f t="shared" si="31"/>
        <v>9000</v>
      </c>
      <c r="E236" s="3">
        <f t="shared" si="33"/>
        <v>100000</v>
      </c>
    </row>
    <row r="237" spans="1:5" ht="16.5" x14ac:dyDescent="0.3">
      <c r="A237" s="3">
        <f t="shared" si="30"/>
        <v>26</v>
      </c>
      <c r="B237" s="3" t="e">
        <f>VLOOKUP(A237,'[1]鱼种(fish)'!$D$5:$G$39,4,0)*10</f>
        <v>#N/A</v>
      </c>
      <c r="C237" s="9">
        <v>12</v>
      </c>
      <c r="D237" s="3">
        <f t="shared" si="31"/>
        <v>10000</v>
      </c>
      <c r="E237" s="3">
        <f t="shared" si="33"/>
        <v>120000</v>
      </c>
    </row>
    <row r="238" spans="1:5" ht="16.5" x14ac:dyDescent="0.15">
      <c r="A238" s="3">
        <f t="shared" si="30"/>
        <v>26</v>
      </c>
      <c r="B238" s="3" t="e">
        <f>VLOOKUP(A238,'[1]鱼种(fish)'!$D$5:$G$39,4,0)*10</f>
        <v>#N/A</v>
      </c>
      <c r="C238" s="8">
        <v>15</v>
      </c>
      <c r="D238" s="3">
        <f t="shared" si="31"/>
        <v>100000</v>
      </c>
      <c r="E238" s="3">
        <f t="shared" si="33"/>
        <v>150000</v>
      </c>
    </row>
    <row r="239" spans="1:5" ht="16.5" x14ac:dyDescent="0.15">
      <c r="A239" s="3">
        <f t="shared" si="30"/>
        <v>27</v>
      </c>
      <c r="B239" s="3" t="e">
        <f>VLOOKUP(A239,'[1]鱼种(fish)'!$D$5:$G$39,4,0)*10</f>
        <v>#N/A</v>
      </c>
      <c r="C239" s="8">
        <v>0.4</v>
      </c>
      <c r="D239" s="3">
        <f t="shared" si="31"/>
        <v>3333</v>
      </c>
      <c r="E239" s="3">
        <f t="shared" si="33"/>
        <v>4000</v>
      </c>
    </row>
    <row r="240" spans="1:5" ht="16.5" x14ac:dyDescent="0.3">
      <c r="A240" s="3">
        <f t="shared" si="30"/>
        <v>27</v>
      </c>
      <c r="B240" s="3" t="e">
        <f>VLOOKUP(A240,'[1]鱼种(fish)'!$D$5:$G$39,4,0)*10</f>
        <v>#N/A</v>
      </c>
      <c r="C240" s="9">
        <v>0.7</v>
      </c>
      <c r="D240" s="3">
        <f t="shared" si="31"/>
        <v>4000</v>
      </c>
      <c r="E240" s="3">
        <f t="shared" si="33"/>
        <v>7000</v>
      </c>
    </row>
    <row r="241" spans="1:5" ht="16.5" x14ac:dyDescent="0.15">
      <c r="A241" s="3">
        <f t="shared" si="30"/>
        <v>27</v>
      </c>
      <c r="B241" s="3" t="e">
        <f>VLOOKUP(A241,'[1]鱼种(fish)'!$D$5:$G$39,4,0)*10</f>
        <v>#N/A</v>
      </c>
      <c r="C241" s="8">
        <v>1</v>
      </c>
      <c r="D241" s="3">
        <f t="shared" si="31"/>
        <v>5000</v>
      </c>
      <c r="E241" s="3">
        <f t="shared" si="33"/>
        <v>10000</v>
      </c>
    </row>
    <row r="242" spans="1:5" ht="16.5" x14ac:dyDescent="0.3">
      <c r="A242" s="3">
        <f t="shared" si="30"/>
        <v>27</v>
      </c>
      <c r="B242" s="3" t="e">
        <f>VLOOKUP(A242,'[1]鱼种(fish)'!$D$5:$G$39,4,0)*10</f>
        <v>#N/A</v>
      </c>
      <c r="C242" s="9">
        <v>2</v>
      </c>
      <c r="D242" s="3">
        <f t="shared" si="31"/>
        <v>6000</v>
      </c>
      <c r="E242" s="3">
        <f t="shared" si="33"/>
        <v>20000</v>
      </c>
    </row>
    <row r="243" spans="1:5" ht="16.5" x14ac:dyDescent="0.15">
      <c r="A243" s="3">
        <f t="shared" si="30"/>
        <v>27</v>
      </c>
      <c r="B243" s="3" t="e">
        <f>VLOOKUP(A243,'[1]鱼种(fish)'!$D$5:$G$39,4,0)*10</f>
        <v>#N/A</v>
      </c>
      <c r="C243" s="8">
        <v>4</v>
      </c>
      <c r="D243" s="3">
        <f t="shared" si="31"/>
        <v>7000</v>
      </c>
      <c r="E243" s="3">
        <f t="shared" si="33"/>
        <v>40000</v>
      </c>
    </row>
    <row r="244" spans="1:5" ht="16.5" x14ac:dyDescent="0.15">
      <c r="A244" s="3">
        <f t="shared" si="30"/>
        <v>27</v>
      </c>
      <c r="B244" s="3" t="e">
        <f>VLOOKUP(A244,'[1]鱼种(fish)'!$D$5:$G$39,4,0)*10</f>
        <v>#N/A</v>
      </c>
      <c r="C244" s="8">
        <v>7</v>
      </c>
      <c r="D244" s="3">
        <f t="shared" si="31"/>
        <v>8000</v>
      </c>
      <c r="E244" s="3">
        <f t="shared" si="33"/>
        <v>70000</v>
      </c>
    </row>
    <row r="245" spans="1:5" ht="16.5" x14ac:dyDescent="0.15">
      <c r="A245" s="3">
        <f t="shared" si="30"/>
        <v>27</v>
      </c>
      <c r="B245" s="3" t="e">
        <f>VLOOKUP(A245,'[1]鱼种(fish)'!$D$5:$G$39,4,0)*10</f>
        <v>#N/A</v>
      </c>
      <c r="C245" s="8">
        <v>10</v>
      </c>
      <c r="D245" s="3">
        <f t="shared" si="31"/>
        <v>9000</v>
      </c>
      <c r="E245" s="3">
        <f t="shared" si="33"/>
        <v>100000</v>
      </c>
    </row>
    <row r="246" spans="1:5" ht="16.5" x14ac:dyDescent="0.3">
      <c r="A246" s="3">
        <f t="shared" si="30"/>
        <v>27</v>
      </c>
      <c r="B246" s="3" t="e">
        <f>VLOOKUP(A246,'[1]鱼种(fish)'!$D$5:$G$39,4,0)*10</f>
        <v>#N/A</v>
      </c>
      <c r="C246" s="9">
        <v>12</v>
      </c>
      <c r="D246" s="3">
        <f t="shared" si="31"/>
        <v>10000</v>
      </c>
      <c r="E246" s="3">
        <f t="shared" si="33"/>
        <v>120000</v>
      </c>
    </row>
    <row r="247" spans="1:5" ht="16.5" x14ac:dyDescent="0.15">
      <c r="A247" s="3">
        <f t="shared" si="30"/>
        <v>27</v>
      </c>
      <c r="B247" s="3" t="e">
        <f>VLOOKUP(A247,'[1]鱼种(fish)'!$D$5:$G$39,4,0)*10</f>
        <v>#N/A</v>
      </c>
      <c r="C247" s="8">
        <v>15</v>
      </c>
      <c r="D247" s="3">
        <f t="shared" si="31"/>
        <v>100000</v>
      </c>
      <c r="E247" s="3">
        <f t="shared" si="33"/>
        <v>150000</v>
      </c>
    </row>
    <row r="248" spans="1:5" ht="16.5" x14ac:dyDescent="0.15">
      <c r="A248" s="3">
        <f t="shared" si="30"/>
        <v>28</v>
      </c>
      <c r="B248" s="3">
        <f>VLOOKUP(A248,'[1]鱼种(fish)'!$D$5:$G$39,4,0)*10</f>
        <v>800</v>
      </c>
      <c r="C248" s="8">
        <v>0.6</v>
      </c>
      <c r="D248" s="3">
        <f t="shared" si="31"/>
        <v>3333</v>
      </c>
      <c r="E248" s="3">
        <f t="shared" ref="E248:E256" si="34">C248*10000*Q$29</f>
        <v>6000</v>
      </c>
    </row>
    <row r="249" spans="1:5" ht="16.5" x14ac:dyDescent="0.3">
      <c r="A249" s="3">
        <f t="shared" si="30"/>
        <v>28</v>
      </c>
      <c r="B249" s="3">
        <f>VLOOKUP(A249,'[1]鱼种(fish)'!$D$5:$G$39,4,0)*10</f>
        <v>800</v>
      </c>
      <c r="C249" s="9">
        <v>0.8</v>
      </c>
      <c r="D249" s="3">
        <f t="shared" si="31"/>
        <v>4000</v>
      </c>
      <c r="E249" s="3">
        <f t="shared" si="34"/>
        <v>8000</v>
      </c>
    </row>
    <row r="250" spans="1:5" ht="16.5" x14ac:dyDescent="0.15">
      <c r="A250" s="3">
        <f t="shared" si="30"/>
        <v>28</v>
      </c>
      <c r="B250" s="3">
        <f>VLOOKUP(A250,'[1]鱼种(fish)'!$D$5:$G$39,4,0)*10</f>
        <v>800</v>
      </c>
      <c r="C250" s="8">
        <v>1</v>
      </c>
      <c r="D250" s="3">
        <f t="shared" si="31"/>
        <v>5000</v>
      </c>
      <c r="E250" s="3">
        <f t="shared" si="34"/>
        <v>10000</v>
      </c>
    </row>
    <row r="251" spans="1:5" ht="16.5" x14ac:dyDescent="0.3">
      <c r="A251" s="3">
        <f t="shared" si="30"/>
        <v>28</v>
      </c>
      <c r="B251" s="3">
        <f>VLOOKUP(A251,'[1]鱼种(fish)'!$D$5:$G$39,4,0)*10</f>
        <v>800</v>
      </c>
      <c r="C251" s="9">
        <v>1</v>
      </c>
      <c r="D251" s="3">
        <f t="shared" si="31"/>
        <v>6000</v>
      </c>
      <c r="E251" s="3">
        <f t="shared" si="34"/>
        <v>10000</v>
      </c>
    </row>
    <row r="252" spans="1:5" ht="16.5" x14ac:dyDescent="0.15">
      <c r="A252" s="3">
        <f t="shared" si="30"/>
        <v>28</v>
      </c>
      <c r="B252" s="3">
        <f>VLOOKUP(A252,'[1]鱼种(fish)'!$D$5:$G$39,4,0)*10</f>
        <v>800</v>
      </c>
      <c r="C252" s="8">
        <v>3</v>
      </c>
      <c r="D252" s="3">
        <f t="shared" si="31"/>
        <v>7000</v>
      </c>
      <c r="E252" s="3">
        <f t="shared" si="34"/>
        <v>30000</v>
      </c>
    </row>
    <row r="253" spans="1:5" ht="16.5" x14ac:dyDescent="0.15">
      <c r="A253" s="3">
        <f t="shared" si="30"/>
        <v>28</v>
      </c>
      <c r="B253" s="3">
        <f>VLOOKUP(A253,'[1]鱼种(fish)'!$D$5:$G$39,4,0)*10</f>
        <v>800</v>
      </c>
      <c r="C253" s="8">
        <v>5</v>
      </c>
      <c r="D253" s="3">
        <f t="shared" si="31"/>
        <v>8000</v>
      </c>
      <c r="E253" s="3">
        <f t="shared" si="34"/>
        <v>50000</v>
      </c>
    </row>
    <row r="254" spans="1:5" ht="16.5" x14ac:dyDescent="0.15">
      <c r="A254" s="3">
        <f t="shared" si="30"/>
        <v>28</v>
      </c>
      <c r="B254" s="3">
        <f>VLOOKUP(A254,'[1]鱼种(fish)'!$D$5:$G$39,4,0)*10</f>
        <v>800</v>
      </c>
      <c r="C254" s="8">
        <v>8</v>
      </c>
      <c r="D254" s="3">
        <f t="shared" si="31"/>
        <v>9000</v>
      </c>
      <c r="E254" s="3">
        <f t="shared" si="34"/>
        <v>80000</v>
      </c>
    </row>
    <row r="255" spans="1:5" ht="16.5" x14ac:dyDescent="0.15">
      <c r="A255" s="3">
        <f t="shared" si="30"/>
        <v>28</v>
      </c>
      <c r="B255" s="3">
        <f>VLOOKUP(A255,'[1]鱼种(fish)'!$D$5:$G$39,4,0)*10</f>
        <v>800</v>
      </c>
      <c r="C255" s="8">
        <v>10</v>
      </c>
      <c r="D255" s="3">
        <f t="shared" si="31"/>
        <v>10000</v>
      </c>
      <c r="E255" s="3">
        <f t="shared" si="34"/>
        <v>100000</v>
      </c>
    </row>
    <row r="256" spans="1:5" ht="16.5" x14ac:dyDescent="0.15">
      <c r="A256" s="3">
        <f t="shared" si="30"/>
        <v>28</v>
      </c>
      <c r="B256" s="3">
        <f>VLOOKUP(A256,'[1]鱼种(fish)'!$D$5:$G$39,4,0)*10</f>
        <v>800</v>
      </c>
      <c r="C256" s="8">
        <v>12</v>
      </c>
      <c r="D256" s="3">
        <f t="shared" si="31"/>
        <v>100000</v>
      </c>
      <c r="E256" s="3">
        <f t="shared" si="34"/>
        <v>120000</v>
      </c>
    </row>
    <row r="257" spans="1:5" ht="16.5" x14ac:dyDescent="0.15">
      <c r="A257" s="3">
        <f t="shared" si="30"/>
        <v>29</v>
      </c>
      <c r="B257" s="3">
        <f>VLOOKUP(A257,'[1]鱼种(fish)'!$D$5:$G$39,4,0)*10</f>
        <v>2000</v>
      </c>
      <c r="C257" s="8">
        <v>0.5</v>
      </c>
      <c r="D257" s="3">
        <f t="shared" si="31"/>
        <v>3333</v>
      </c>
      <c r="E257" s="3">
        <f t="shared" ref="E257:E265" si="35">C257*10000*Q$31</f>
        <v>4000</v>
      </c>
    </row>
    <row r="258" spans="1:5" ht="16.5" x14ac:dyDescent="0.3">
      <c r="A258" s="3">
        <f t="shared" si="30"/>
        <v>29</v>
      </c>
      <c r="B258" s="3">
        <f>VLOOKUP(A258,'[1]鱼种(fish)'!$D$5:$G$39,4,0)*10</f>
        <v>2000</v>
      </c>
      <c r="C258" s="9">
        <v>0.7</v>
      </c>
      <c r="D258" s="3">
        <f t="shared" si="31"/>
        <v>4000</v>
      </c>
      <c r="E258" s="3">
        <f t="shared" si="35"/>
        <v>5600</v>
      </c>
    </row>
    <row r="259" spans="1:5" ht="16.5" x14ac:dyDescent="0.15">
      <c r="A259" s="3">
        <f t="shared" si="30"/>
        <v>29</v>
      </c>
      <c r="B259" s="3">
        <f>VLOOKUP(A259,'[1]鱼种(fish)'!$D$5:$G$39,4,0)*10</f>
        <v>2000</v>
      </c>
      <c r="C259" s="8">
        <v>1</v>
      </c>
      <c r="D259" s="3">
        <f t="shared" si="31"/>
        <v>5000</v>
      </c>
      <c r="E259" s="3">
        <f t="shared" si="35"/>
        <v>8000</v>
      </c>
    </row>
    <row r="260" spans="1:5" ht="16.5" x14ac:dyDescent="0.3">
      <c r="A260" s="3">
        <f t="shared" si="30"/>
        <v>29</v>
      </c>
      <c r="B260" s="3">
        <f>VLOOKUP(A260,'[1]鱼种(fish)'!$D$5:$G$39,4,0)*10</f>
        <v>2000</v>
      </c>
      <c r="C260" s="9">
        <v>2</v>
      </c>
      <c r="D260" s="3">
        <f t="shared" si="31"/>
        <v>6000</v>
      </c>
      <c r="E260" s="3">
        <f t="shared" si="35"/>
        <v>16000</v>
      </c>
    </row>
    <row r="261" spans="1:5" ht="16.5" x14ac:dyDescent="0.15">
      <c r="A261" s="3">
        <f t="shared" si="30"/>
        <v>29</v>
      </c>
      <c r="B261" s="3">
        <f>VLOOKUP(A261,'[1]鱼种(fish)'!$D$5:$G$39,4,0)*10</f>
        <v>2000</v>
      </c>
      <c r="C261" s="8">
        <v>3</v>
      </c>
      <c r="D261" s="3">
        <f t="shared" si="31"/>
        <v>7000</v>
      </c>
      <c r="E261" s="3">
        <f t="shared" si="35"/>
        <v>24000</v>
      </c>
    </row>
    <row r="262" spans="1:5" ht="16.5" x14ac:dyDescent="0.15">
      <c r="A262" s="3">
        <f t="shared" si="30"/>
        <v>29</v>
      </c>
      <c r="B262" s="3">
        <f>VLOOKUP(A262,'[1]鱼种(fish)'!$D$5:$G$39,4,0)*10</f>
        <v>2000</v>
      </c>
      <c r="C262" s="8">
        <v>5</v>
      </c>
      <c r="D262" s="3">
        <f t="shared" si="31"/>
        <v>8000</v>
      </c>
      <c r="E262" s="3">
        <f t="shared" si="35"/>
        <v>40000</v>
      </c>
    </row>
    <row r="263" spans="1:5" ht="16.5" x14ac:dyDescent="0.15">
      <c r="A263" s="3">
        <f t="shared" si="30"/>
        <v>29</v>
      </c>
      <c r="B263" s="3">
        <f>VLOOKUP(A263,'[1]鱼种(fish)'!$D$5:$G$39,4,0)*10</f>
        <v>2000</v>
      </c>
      <c r="C263" s="8">
        <v>8</v>
      </c>
      <c r="D263" s="3">
        <f t="shared" si="31"/>
        <v>9000</v>
      </c>
      <c r="E263" s="3">
        <f t="shared" si="35"/>
        <v>64000</v>
      </c>
    </row>
    <row r="264" spans="1:5" ht="16.5" x14ac:dyDescent="0.3">
      <c r="A264" s="3">
        <f t="shared" si="30"/>
        <v>29</v>
      </c>
      <c r="B264" s="3">
        <f>VLOOKUP(A264,'[1]鱼种(fish)'!$D$5:$G$39,4,0)*10</f>
        <v>2000</v>
      </c>
      <c r="C264" s="9">
        <v>10</v>
      </c>
      <c r="D264" s="3">
        <f t="shared" si="31"/>
        <v>10000</v>
      </c>
      <c r="E264" s="3">
        <f t="shared" si="35"/>
        <v>80000</v>
      </c>
    </row>
    <row r="265" spans="1:5" ht="16.5" x14ac:dyDescent="0.15">
      <c r="A265" s="3">
        <f t="shared" si="30"/>
        <v>29</v>
      </c>
      <c r="B265" s="3">
        <f>VLOOKUP(A265,'[1]鱼种(fish)'!$D$5:$G$39,4,0)*10</f>
        <v>2000</v>
      </c>
      <c r="C265" s="8">
        <v>12</v>
      </c>
      <c r="D265" s="3">
        <f t="shared" si="31"/>
        <v>100000</v>
      </c>
      <c r="E265" s="3">
        <f t="shared" si="35"/>
        <v>96000</v>
      </c>
    </row>
    <row r="266" spans="1:5" ht="16.5" x14ac:dyDescent="0.15">
      <c r="A266" s="3">
        <f t="shared" si="30"/>
        <v>30</v>
      </c>
      <c r="B266" s="3">
        <f>VLOOKUP(A266,'[1]鱼种(fish)'!$D$5:$G$39,4,0)*10</f>
        <v>350</v>
      </c>
      <c r="C266" s="8">
        <v>0.6</v>
      </c>
      <c r="D266" s="3">
        <f t="shared" si="31"/>
        <v>3333</v>
      </c>
      <c r="E266" s="3">
        <f t="shared" ref="E266:E274" si="36">C266*10000*Q$34</f>
        <v>4800</v>
      </c>
    </row>
    <row r="267" spans="1:5" ht="16.5" x14ac:dyDescent="0.3">
      <c r="A267" s="3">
        <f t="shared" si="30"/>
        <v>30</v>
      </c>
      <c r="B267" s="3">
        <f>VLOOKUP(A267,'[1]鱼种(fish)'!$D$5:$G$39,4,0)*10</f>
        <v>350</v>
      </c>
      <c r="C267" s="9">
        <v>0.8</v>
      </c>
      <c r="D267" s="3">
        <f t="shared" si="31"/>
        <v>4000</v>
      </c>
      <c r="E267" s="3">
        <f t="shared" si="36"/>
        <v>6400</v>
      </c>
    </row>
    <row r="268" spans="1:5" ht="16.5" x14ac:dyDescent="0.15">
      <c r="A268" s="3">
        <f t="shared" si="30"/>
        <v>30</v>
      </c>
      <c r="B268" s="3">
        <f>VLOOKUP(A268,'[1]鱼种(fish)'!$D$5:$G$39,4,0)*10</f>
        <v>350</v>
      </c>
      <c r="C268" s="8">
        <v>1</v>
      </c>
      <c r="D268" s="3">
        <f t="shared" si="31"/>
        <v>5000</v>
      </c>
      <c r="E268" s="3">
        <f t="shared" si="36"/>
        <v>8000</v>
      </c>
    </row>
    <row r="269" spans="1:5" ht="16.5" x14ac:dyDescent="0.3">
      <c r="A269" s="3">
        <f t="shared" si="30"/>
        <v>30</v>
      </c>
      <c r="B269" s="3">
        <f>VLOOKUP(A269,'[1]鱼种(fish)'!$D$5:$G$39,4,0)*10</f>
        <v>350</v>
      </c>
      <c r="C269" s="9">
        <v>1</v>
      </c>
      <c r="D269" s="3">
        <f t="shared" si="31"/>
        <v>6000</v>
      </c>
      <c r="E269" s="3">
        <f t="shared" si="36"/>
        <v>8000</v>
      </c>
    </row>
    <row r="270" spans="1:5" ht="16.5" x14ac:dyDescent="0.15">
      <c r="A270" s="3">
        <f t="shared" ref="A270:A310" si="37">A261+1</f>
        <v>30</v>
      </c>
      <c r="B270" s="3">
        <f>VLOOKUP(A270,'[1]鱼种(fish)'!$D$5:$G$39,4,0)*10</f>
        <v>350</v>
      </c>
      <c r="C270" s="8">
        <v>3</v>
      </c>
      <c r="D270" s="3">
        <f t="shared" ref="D270:D310" si="38">D261</f>
        <v>7000</v>
      </c>
      <c r="E270" s="3">
        <f t="shared" si="36"/>
        <v>24000</v>
      </c>
    </row>
    <row r="271" spans="1:5" ht="16.5" x14ac:dyDescent="0.15">
      <c r="A271" s="3">
        <f t="shared" si="37"/>
        <v>30</v>
      </c>
      <c r="B271" s="3">
        <f>VLOOKUP(A271,'[1]鱼种(fish)'!$D$5:$G$39,4,0)*10</f>
        <v>350</v>
      </c>
      <c r="C271" s="8">
        <v>5</v>
      </c>
      <c r="D271" s="3">
        <f t="shared" si="38"/>
        <v>8000</v>
      </c>
      <c r="E271" s="3">
        <f t="shared" si="36"/>
        <v>40000</v>
      </c>
    </row>
    <row r="272" spans="1:5" ht="16.5" x14ac:dyDescent="0.15">
      <c r="A272" s="3">
        <f t="shared" si="37"/>
        <v>30</v>
      </c>
      <c r="B272" s="3">
        <f>VLOOKUP(A272,'[1]鱼种(fish)'!$D$5:$G$39,4,0)*10</f>
        <v>350</v>
      </c>
      <c r="C272" s="8">
        <v>8</v>
      </c>
      <c r="D272" s="3">
        <f t="shared" si="38"/>
        <v>9000</v>
      </c>
      <c r="E272" s="3">
        <f t="shared" si="36"/>
        <v>64000</v>
      </c>
    </row>
    <row r="273" spans="1:5" ht="16.5" x14ac:dyDescent="0.15">
      <c r="A273" s="3">
        <f t="shared" si="37"/>
        <v>30</v>
      </c>
      <c r="B273" s="3">
        <f>VLOOKUP(A273,'[1]鱼种(fish)'!$D$5:$G$39,4,0)*10</f>
        <v>350</v>
      </c>
      <c r="C273" s="8">
        <v>10</v>
      </c>
      <c r="D273" s="3">
        <f t="shared" si="38"/>
        <v>10000</v>
      </c>
      <c r="E273" s="3">
        <f t="shared" si="36"/>
        <v>80000</v>
      </c>
    </row>
    <row r="274" spans="1:5" ht="16.5" x14ac:dyDescent="0.15">
      <c r="A274" s="3">
        <f t="shared" si="37"/>
        <v>30</v>
      </c>
      <c r="B274" s="3">
        <f>VLOOKUP(A274,'[1]鱼种(fish)'!$D$5:$G$39,4,0)*10</f>
        <v>350</v>
      </c>
      <c r="C274" s="8">
        <v>12</v>
      </c>
      <c r="D274" s="3">
        <f t="shared" si="38"/>
        <v>100000</v>
      </c>
      <c r="E274" s="3">
        <f t="shared" si="36"/>
        <v>96000</v>
      </c>
    </row>
    <row r="275" spans="1:5" ht="16.5" x14ac:dyDescent="0.15">
      <c r="A275" s="3">
        <f t="shared" si="37"/>
        <v>31</v>
      </c>
      <c r="B275" s="3">
        <f>VLOOKUP(A275,'[1]鱼种(fish)'!$D$5:$G$39,4,0)*10</f>
        <v>550</v>
      </c>
      <c r="C275" s="8">
        <v>0.6</v>
      </c>
      <c r="D275" s="3">
        <f t="shared" si="38"/>
        <v>3333</v>
      </c>
      <c r="E275" s="3">
        <f t="shared" ref="E275:E283" si="39">C275*10000*Q$35</f>
        <v>4800</v>
      </c>
    </row>
    <row r="276" spans="1:5" ht="16.5" x14ac:dyDescent="0.3">
      <c r="A276" s="3">
        <f t="shared" si="37"/>
        <v>31</v>
      </c>
      <c r="B276" s="3">
        <f>VLOOKUP(A276,'[1]鱼种(fish)'!$D$5:$G$39,4,0)*10</f>
        <v>550</v>
      </c>
      <c r="C276" s="9">
        <v>0.8</v>
      </c>
      <c r="D276" s="3">
        <f t="shared" si="38"/>
        <v>4000</v>
      </c>
      <c r="E276" s="3">
        <f t="shared" si="39"/>
        <v>6400</v>
      </c>
    </row>
    <row r="277" spans="1:5" ht="16.5" x14ac:dyDescent="0.15">
      <c r="A277" s="3">
        <f t="shared" si="37"/>
        <v>31</v>
      </c>
      <c r="B277" s="3">
        <f>VLOOKUP(A277,'[1]鱼种(fish)'!$D$5:$G$39,4,0)*10</f>
        <v>550</v>
      </c>
      <c r="C277" s="8">
        <v>1</v>
      </c>
      <c r="D277" s="3">
        <f t="shared" si="38"/>
        <v>5000</v>
      </c>
      <c r="E277" s="3">
        <f t="shared" si="39"/>
        <v>8000</v>
      </c>
    </row>
    <row r="278" spans="1:5" ht="16.5" x14ac:dyDescent="0.3">
      <c r="A278" s="3">
        <f t="shared" si="37"/>
        <v>31</v>
      </c>
      <c r="B278" s="3">
        <f>VLOOKUP(A278,'[1]鱼种(fish)'!$D$5:$G$39,4,0)*10</f>
        <v>550</v>
      </c>
      <c r="C278" s="9">
        <v>1</v>
      </c>
      <c r="D278" s="3">
        <f t="shared" si="38"/>
        <v>6000</v>
      </c>
      <c r="E278" s="3">
        <f t="shared" si="39"/>
        <v>8000</v>
      </c>
    </row>
    <row r="279" spans="1:5" ht="16.5" x14ac:dyDescent="0.15">
      <c r="A279" s="3">
        <f t="shared" si="37"/>
        <v>31</v>
      </c>
      <c r="B279" s="3">
        <f>VLOOKUP(A279,'[1]鱼种(fish)'!$D$5:$G$39,4,0)*10</f>
        <v>550</v>
      </c>
      <c r="C279" s="8">
        <v>3</v>
      </c>
      <c r="D279" s="3">
        <f t="shared" si="38"/>
        <v>7000</v>
      </c>
      <c r="E279" s="3">
        <f t="shared" si="39"/>
        <v>24000</v>
      </c>
    </row>
    <row r="280" spans="1:5" ht="16.5" x14ac:dyDescent="0.15">
      <c r="A280" s="3">
        <f t="shared" si="37"/>
        <v>31</v>
      </c>
      <c r="B280" s="3">
        <f>VLOOKUP(A280,'[1]鱼种(fish)'!$D$5:$G$39,4,0)*10</f>
        <v>550</v>
      </c>
      <c r="C280" s="8">
        <v>5</v>
      </c>
      <c r="D280" s="3">
        <f t="shared" si="38"/>
        <v>8000</v>
      </c>
      <c r="E280" s="3">
        <f t="shared" si="39"/>
        <v>40000</v>
      </c>
    </row>
    <row r="281" spans="1:5" ht="16.5" x14ac:dyDescent="0.15">
      <c r="A281" s="3">
        <f t="shared" si="37"/>
        <v>31</v>
      </c>
      <c r="B281" s="3">
        <f>VLOOKUP(A281,'[1]鱼种(fish)'!$D$5:$G$39,4,0)*10</f>
        <v>550</v>
      </c>
      <c r="C281" s="8">
        <v>8</v>
      </c>
      <c r="D281" s="3">
        <f t="shared" si="38"/>
        <v>9000</v>
      </c>
      <c r="E281" s="3">
        <f t="shared" si="39"/>
        <v>64000</v>
      </c>
    </row>
    <row r="282" spans="1:5" ht="16.5" x14ac:dyDescent="0.15">
      <c r="A282" s="3">
        <f t="shared" si="37"/>
        <v>31</v>
      </c>
      <c r="B282" s="3">
        <f>VLOOKUP(A282,'[1]鱼种(fish)'!$D$5:$G$39,4,0)*10</f>
        <v>550</v>
      </c>
      <c r="C282" s="8">
        <v>10</v>
      </c>
      <c r="D282" s="3">
        <f t="shared" si="38"/>
        <v>10000</v>
      </c>
      <c r="E282" s="3">
        <f t="shared" si="39"/>
        <v>80000</v>
      </c>
    </row>
    <row r="283" spans="1:5" ht="16.5" x14ac:dyDescent="0.15">
      <c r="A283" s="3">
        <f t="shared" si="37"/>
        <v>31</v>
      </c>
      <c r="B283" s="3">
        <f>VLOOKUP(A283,'[1]鱼种(fish)'!$D$5:$G$39,4,0)*10</f>
        <v>550</v>
      </c>
      <c r="C283" s="8">
        <v>12</v>
      </c>
      <c r="D283" s="3">
        <f t="shared" si="38"/>
        <v>100000</v>
      </c>
      <c r="E283" s="3">
        <f t="shared" si="39"/>
        <v>96000</v>
      </c>
    </row>
    <row r="284" spans="1:5" ht="16.5" x14ac:dyDescent="0.15">
      <c r="A284" s="3">
        <f t="shared" si="37"/>
        <v>32</v>
      </c>
      <c r="B284" s="3">
        <f>VLOOKUP(A284,'[1]鱼种(fish)'!$D$5:$G$39,4,0)*10</f>
        <v>750</v>
      </c>
      <c r="C284" s="8">
        <v>0.6</v>
      </c>
      <c r="D284" s="3">
        <f t="shared" si="38"/>
        <v>3333</v>
      </c>
      <c r="E284" s="3">
        <f t="shared" ref="E284:E292" si="40">C284*10000*Q$36</f>
        <v>4800</v>
      </c>
    </row>
    <row r="285" spans="1:5" ht="16.5" x14ac:dyDescent="0.3">
      <c r="A285" s="3">
        <f t="shared" si="37"/>
        <v>32</v>
      </c>
      <c r="B285" s="3">
        <f>VLOOKUP(A285,'[1]鱼种(fish)'!$D$5:$G$39,4,0)*10</f>
        <v>750</v>
      </c>
      <c r="C285" s="9">
        <v>0.8</v>
      </c>
      <c r="D285" s="3">
        <f t="shared" si="38"/>
        <v>4000</v>
      </c>
      <c r="E285" s="3">
        <f t="shared" si="40"/>
        <v>6400</v>
      </c>
    </row>
    <row r="286" spans="1:5" ht="16.5" x14ac:dyDescent="0.15">
      <c r="A286" s="3">
        <f t="shared" si="37"/>
        <v>32</v>
      </c>
      <c r="B286" s="3">
        <f>VLOOKUP(A286,'[1]鱼种(fish)'!$D$5:$G$39,4,0)*10</f>
        <v>750</v>
      </c>
      <c r="C286" s="8">
        <v>1</v>
      </c>
      <c r="D286" s="3">
        <f t="shared" si="38"/>
        <v>5000</v>
      </c>
      <c r="E286" s="3">
        <f t="shared" si="40"/>
        <v>8000</v>
      </c>
    </row>
    <row r="287" spans="1:5" ht="16.5" x14ac:dyDescent="0.3">
      <c r="A287" s="3">
        <f t="shared" si="37"/>
        <v>32</v>
      </c>
      <c r="B287" s="3">
        <f>VLOOKUP(A287,'[1]鱼种(fish)'!$D$5:$G$39,4,0)*10</f>
        <v>750</v>
      </c>
      <c r="C287" s="9">
        <v>1</v>
      </c>
      <c r="D287" s="3">
        <f t="shared" si="38"/>
        <v>6000</v>
      </c>
      <c r="E287" s="3">
        <f t="shared" si="40"/>
        <v>8000</v>
      </c>
    </row>
    <row r="288" spans="1:5" ht="16.5" x14ac:dyDescent="0.15">
      <c r="A288" s="3">
        <f t="shared" si="37"/>
        <v>32</v>
      </c>
      <c r="B288" s="3">
        <f>VLOOKUP(A288,'[1]鱼种(fish)'!$D$5:$G$39,4,0)*10</f>
        <v>750</v>
      </c>
      <c r="C288" s="8">
        <v>3</v>
      </c>
      <c r="D288" s="3">
        <f t="shared" si="38"/>
        <v>7000</v>
      </c>
      <c r="E288" s="3">
        <f t="shared" si="40"/>
        <v>24000</v>
      </c>
    </row>
    <row r="289" spans="1:5" ht="16.5" x14ac:dyDescent="0.15">
      <c r="A289" s="3">
        <f t="shared" si="37"/>
        <v>32</v>
      </c>
      <c r="B289" s="3">
        <f>VLOOKUP(A289,'[1]鱼种(fish)'!$D$5:$G$39,4,0)*10</f>
        <v>750</v>
      </c>
      <c r="C289" s="8">
        <v>5</v>
      </c>
      <c r="D289" s="3">
        <f t="shared" si="38"/>
        <v>8000</v>
      </c>
      <c r="E289" s="3">
        <f t="shared" si="40"/>
        <v>40000</v>
      </c>
    </row>
    <row r="290" spans="1:5" ht="16.5" x14ac:dyDescent="0.15">
      <c r="A290" s="3">
        <f t="shared" si="37"/>
        <v>32</v>
      </c>
      <c r="B290" s="3">
        <f>VLOOKUP(A290,'[1]鱼种(fish)'!$D$5:$G$39,4,0)*10</f>
        <v>750</v>
      </c>
      <c r="C290" s="8">
        <v>8</v>
      </c>
      <c r="D290" s="3">
        <f t="shared" si="38"/>
        <v>9000</v>
      </c>
      <c r="E290" s="3">
        <f t="shared" si="40"/>
        <v>64000</v>
      </c>
    </row>
    <row r="291" spans="1:5" ht="16.5" x14ac:dyDescent="0.15">
      <c r="A291" s="3">
        <f t="shared" si="37"/>
        <v>32</v>
      </c>
      <c r="B291" s="3">
        <f>VLOOKUP(A291,'[1]鱼种(fish)'!$D$5:$G$39,4,0)*10</f>
        <v>750</v>
      </c>
      <c r="C291" s="8">
        <v>10</v>
      </c>
      <c r="D291" s="3">
        <f t="shared" si="38"/>
        <v>10000</v>
      </c>
      <c r="E291" s="3">
        <f t="shared" si="40"/>
        <v>80000</v>
      </c>
    </row>
    <row r="292" spans="1:5" ht="16.5" x14ac:dyDescent="0.15">
      <c r="A292" s="3">
        <f t="shared" si="37"/>
        <v>32</v>
      </c>
      <c r="B292" s="3">
        <f>VLOOKUP(A292,'[1]鱼种(fish)'!$D$5:$G$39,4,0)*10</f>
        <v>750</v>
      </c>
      <c r="C292" s="8">
        <v>12</v>
      </c>
      <c r="D292" s="3">
        <f t="shared" si="38"/>
        <v>100000</v>
      </c>
      <c r="E292" s="3">
        <f t="shared" si="40"/>
        <v>96000</v>
      </c>
    </row>
    <row r="293" spans="1:5" ht="16.5" x14ac:dyDescent="0.15">
      <c r="A293" s="3">
        <f t="shared" si="37"/>
        <v>33</v>
      </c>
      <c r="B293" s="3">
        <f>VLOOKUP(A293,'[1]鱼种(fish)'!$D$5:$G$39,4,0)*10</f>
        <v>6000</v>
      </c>
      <c r="C293" s="8">
        <v>0.4</v>
      </c>
      <c r="D293" s="3">
        <f t="shared" si="38"/>
        <v>3333</v>
      </c>
      <c r="E293" s="3">
        <f t="shared" ref="E293:E301" si="41">C293*10000*Q$37</f>
        <v>3200</v>
      </c>
    </row>
    <row r="294" spans="1:5" ht="16.5" x14ac:dyDescent="0.3">
      <c r="A294" s="3">
        <f t="shared" si="37"/>
        <v>33</v>
      </c>
      <c r="B294" s="3">
        <f>VLOOKUP(A294,'[1]鱼种(fish)'!$D$5:$G$39,4,0)*10</f>
        <v>6000</v>
      </c>
      <c r="C294" s="9">
        <v>0.7</v>
      </c>
      <c r="D294" s="3">
        <f t="shared" si="38"/>
        <v>4000</v>
      </c>
      <c r="E294" s="3">
        <f t="shared" si="41"/>
        <v>5600</v>
      </c>
    </row>
    <row r="295" spans="1:5" ht="16.5" x14ac:dyDescent="0.15">
      <c r="A295" s="3">
        <f t="shared" si="37"/>
        <v>33</v>
      </c>
      <c r="B295" s="3">
        <f>VLOOKUP(A295,'[1]鱼种(fish)'!$D$5:$G$39,4,0)*10</f>
        <v>6000</v>
      </c>
      <c r="C295" s="8">
        <v>1</v>
      </c>
      <c r="D295" s="3">
        <f t="shared" si="38"/>
        <v>5000</v>
      </c>
      <c r="E295" s="3">
        <f t="shared" si="41"/>
        <v>8000</v>
      </c>
    </row>
    <row r="296" spans="1:5" ht="16.5" x14ac:dyDescent="0.3">
      <c r="A296" s="3">
        <f t="shared" si="37"/>
        <v>33</v>
      </c>
      <c r="B296" s="3">
        <f>VLOOKUP(A296,'[1]鱼种(fish)'!$D$5:$G$39,4,0)*10</f>
        <v>6000</v>
      </c>
      <c r="C296" s="9">
        <v>2</v>
      </c>
      <c r="D296" s="3">
        <f t="shared" si="38"/>
        <v>6000</v>
      </c>
      <c r="E296" s="3">
        <f t="shared" si="41"/>
        <v>16000</v>
      </c>
    </row>
    <row r="297" spans="1:5" ht="16.5" x14ac:dyDescent="0.15">
      <c r="A297" s="3">
        <f t="shared" si="37"/>
        <v>33</v>
      </c>
      <c r="B297" s="3">
        <f>VLOOKUP(A297,'[1]鱼种(fish)'!$D$5:$G$39,4,0)*10</f>
        <v>6000</v>
      </c>
      <c r="C297" s="8">
        <v>4</v>
      </c>
      <c r="D297" s="3">
        <f t="shared" si="38"/>
        <v>7000</v>
      </c>
      <c r="E297" s="3">
        <f t="shared" si="41"/>
        <v>32000</v>
      </c>
    </row>
    <row r="298" spans="1:5" ht="16.5" x14ac:dyDescent="0.15">
      <c r="A298" s="3">
        <f t="shared" si="37"/>
        <v>33</v>
      </c>
      <c r="B298" s="3">
        <f>VLOOKUP(A298,'[1]鱼种(fish)'!$D$5:$G$39,4,0)*10</f>
        <v>6000</v>
      </c>
      <c r="C298" s="8">
        <v>7</v>
      </c>
      <c r="D298" s="3">
        <f t="shared" si="38"/>
        <v>8000</v>
      </c>
      <c r="E298" s="3">
        <f t="shared" si="41"/>
        <v>56000</v>
      </c>
    </row>
    <row r="299" spans="1:5" ht="16.5" x14ac:dyDescent="0.15">
      <c r="A299" s="3">
        <f t="shared" si="37"/>
        <v>33</v>
      </c>
      <c r="B299" s="3">
        <f>VLOOKUP(A299,'[1]鱼种(fish)'!$D$5:$G$39,4,0)*10</f>
        <v>6000</v>
      </c>
      <c r="C299" s="8">
        <v>10</v>
      </c>
      <c r="D299" s="3">
        <f t="shared" si="38"/>
        <v>9000</v>
      </c>
      <c r="E299" s="3">
        <f t="shared" si="41"/>
        <v>80000</v>
      </c>
    </row>
    <row r="300" spans="1:5" ht="16.5" x14ac:dyDescent="0.3">
      <c r="A300" s="3">
        <f t="shared" si="37"/>
        <v>33</v>
      </c>
      <c r="B300" s="3">
        <f>VLOOKUP(A300,'[1]鱼种(fish)'!$D$5:$G$39,4,0)*10</f>
        <v>6000</v>
      </c>
      <c r="C300" s="9">
        <v>12</v>
      </c>
      <c r="D300" s="3">
        <f t="shared" si="38"/>
        <v>10000</v>
      </c>
      <c r="E300" s="3">
        <f t="shared" si="41"/>
        <v>96000</v>
      </c>
    </row>
    <row r="301" spans="1:5" ht="16.5" x14ac:dyDescent="0.15">
      <c r="A301" s="3">
        <f t="shared" si="37"/>
        <v>33</v>
      </c>
      <c r="B301" s="3">
        <f>VLOOKUP(A301,'[1]鱼种(fish)'!$D$5:$G$39,4,0)*10</f>
        <v>6000</v>
      </c>
      <c r="C301" s="8">
        <v>15</v>
      </c>
      <c r="D301" s="3">
        <f t="shared" si="38"/>
        <v>100000</v>
      </c>
      <c r="E301" s="3">
        <f t="shared" si="41"/>
        <v>120000</v>
      </c>
    </row>
    <row r="302" spans="1:5" ht="16.5" x14ac:dyDescent="0.15">
      <c r="A302" s="3">
        <f t="shared" si="37"/>
        <v>34</v>
      </c>
      <c r="B302" s="3">
        <f>VLOOKUP(A302,'[1]鱼种(fish)'!$D$5:$G$39,4,0)*10</f>
        <v>10000</v>
      </c>
      <c r="C302" s="8">
        <v>0.4</v>
      </c>
      <c r="D302" s="3">
        <f t="shared" si="38"/>
        <v>3333</v>
      </c>
      <c r="E302" s="3">
        <f t="shared" ref="E302:E310" si="42">C302*10000*Q$38</f>
        <v>3200</v>
      </c>
    </row>
    <row r="303" spans="1:5" ht="16.5" x14ac:dyDescent="0.3">
      <c r="A303" s="3">
        <f t="shared" si="37"/>
        <v>34</v>
      </c>
      <c r="B303" s="3">
        <f>VLOOKUP(A303,'[1]鱼种(fish)'!$D$5:$G$39,4,0)*10</f>
        <v>10000</v>
      </c>
      <c r="C303" s="9">
        <v>0.7</v>
      </c>
      <c r="D303" s="3">
        <f t="shared" si="38"/>
        <v>4000</v>
      </c>
      <c r="E303" s="3">
        <f t="shared" si="42"/>
        <v>5600</v>
      </c>
    </row>
    <row r="304" spans="1:5" ht="16.5" x14ac:dyDescent="0.15">
      <c r="A304" s="3">
        <f t="shared" si="37"/>
        <v>34</v>
      </c>
      <c r="B304" s="3">
        <f>VLOOKUP(A304,'[1]鱼种(fish)'!$D$5:$G$39,4,0)*10</f>
        <v>10000</v>
      </c>
      <c r="C304" s="8">
        <v>1</v>
      </c>
      <c r="D304" s="3">
        <f t="shared" si="38"/>
        <v>5000</v>
      </c>
      <c r="E304" s="3">
        <f t="shared" si="42"/>
        <v>8000</v>
      </c>
    </row>
    <row r="305" spans="1:8" ht="16.5" x14ac:dyDescent="0.3">
      <c r="A305" s="3">
        <f t="shared" si="37"/>
        <v>34</v>
      </c>
      <c r="B305" s="3">
        <f>VLOOKUP(A305,'[1]鱼种(fish)'!$D$5:$G$39,4,0)*10</f>
        <v>10000</v>
      </c>
      <c r="C305" s="9">
        <v>2</v>
      </c>
      <c r="D305" s="3">
        <f t="shared" si="38"/>
        <v>6000</v>
      </c>
      <c r="E305" s="3">
        <f t="shared" si="42"/>
        <v>16000</v>
      </c>
      <c r="H305" s="3" t="s">
        <v>27</v>
      </c>
    </row>
    <row r="306" spans="1:8" ht="16.5" x14ac:dyDescent="0.15">
      <c r="A306" s="3">
        <f t="shared" si="37"/>
        <v>34</v>
      </c>
      <c r="B306" s="3">
        <f>VLOOKUP(A306,'[1]鱼种(fish)'!$D$5:$G$39,4,0)*10</f>
        <v>10000</v>
      </c>
      <c r="C306" s="8">
        <v>4</v>
      </c>
      <c r="D306" s="3">
        <f t="shared" si="38"/>
        <v>7000</v>
      </c>
      <c r="E306" s="3">
        <f t="shared" si="42"/>
        <v>32000</v>
      </c>
    </row>
    <row r="307" spans="1:8" ht="16.5" x14ac:dyDescent="0.15">
      <c r="A307" s="3">
        <f t="shared" si="37"/>
        <v>34</v>
      </c>
      <c r="B307" s="3">
        <f>VLOOKUP(A307,'[1]鱼种(fish)'!$D$5:$G$39,4,0)*10</f>
        <v>10000</v>
      </c>
      <c r="C307" s="8">
        <v>7</v>
      </c>
      <c r="D307" s="3">
        <f t="shared" si="38"/>
        <v>8000</v>
      </c>
      <c r="E307" s="3">
        <f t="shared" si="42"/>
        <v>56000</v>
      </c>
    </row>
    <row r="308" spans="1:8" ht="16.5" x14ac:dyDescent="0.15">
      <c r="A308" s="3">
        <f t="shared" si="37"/>
        <v>34</v>
      </c>
      <c r="B308" s="3">
        <f>VLOOKUP(A308,'[1]鱼种(fish)'!$D$5:$G$39,4,0)*10</f>
        <v>10000</v>
      </c>
      <c r="C308" s="8">
        <v>10</v>
      </c>
      <c r="D308" s="3">
        <f t="shared" si="38"/>
        <v>9000</v>
      </c>
      <c r="E308" s="3">
        <f t="shared" si="42"/>
        <v>80000</v>
      </c>
    </row>
    <row r="309" spans="1:8" ht="16.5" x14ac:dyDescent="0.3">
      <c r="A309" s="3">
        <f t="shared" si="37"/>
        <v>34</v>
      </c>
      <c r="B309" s="3">
        <f>VLOOKUP(A309,'[1]鱼种(fish)'!$D$5:$G$39,4,0)*10</f>
        <v>10000</v>
      </c>
      <c r="C309" s="9">
        <v>12</v>
      </c>
      <c r="D309" s="3">
        <f t="shared" si="38"/>
        <v>10000</v>
      </c>
      <c r="E309" s="3">
        <f t="shared" si="42"/>
        <v>96000</v>
      </c>
    </row>
    <row r="310" spans="1:8" ht="16.5" x14ac:dyDescent="0.15">
      <c r="A310" s="3">
        <f t="shared" si="37"/>
        <v>34</v>
      </c>
      <c r="B310" s="3">
        <f>VLOOKUP(A310,'[1]鱼种(fish)'!$D$5:$G$39,4,0)*10</f>
        <v>10000</v>
      </c>
      <c r="C310" s="8">
        <v>15</v>
      </c>
      <c r="D310" s="3">
        <f t="shared" si="38"/>
        <v>100000</v>
      </c>
      <c r="E310" s="3">
        <f t="shared" si="42"/>
        <v>120000</v>
      </c>
    </row>
    <row r="311" spans="1:8" ht="16.5" x14ac:dyDescent="0.15">
      <c r="A311" s="3">
        <f t="shared" ref="A311:A319" si="43">A302+1</f>
        <v>35</v>
      </c>
      <c r="B311" s="3" t="e">
        <f>VLOOKUP(A311,'[1]鱼种(fish)'!$D$5:$G$39,4,0)*10</f>
        <v>#N/A</v>
      </c>
      <c r="C311" s="8">
        <v>0.4</v>
      </c>
      <c r="D311" s="3">
        <f t="shared" ref="D311:D319" si="44">D302</f>
        <v>3333</v>
      </c>
      <c r="E311" s="3">
        <f t="shared" ref="E311:E319" si="45">C311*10000</f>
        <v>4000</v>
      </c>
    </row>
    <row r="312" spans="1:8" ht="16.5" x14ac:dyDescent="0.3">
      <c r="A312" s="3">
        <f t="shared" si="43"/>
        <v>35</v>
      </c>
      <c r="B312" s="3" t="e">
        <f>VLOOKUP(A312,'[1]鱼种(fish)'!$D$5:$G$39,4,0)*10</f>
        <v>#N/A</v>
      </c>
      <c r="C312" s="9">
        <v>0.7</v>
      </c>
      <c r="D312" s="3">
        <f t="shared" si="44"/>
        <v>4000</v>
      </c>
      <c r="E312" s="3">
        <f t="shared" si="45"/>
        <v>7000</v>
      </c>
    </row>
    <row r="313" spans="1:8" ht="16.5" x14ac:dyDescent="0.15">
      <c r="A313" s="3">
        <f t="shared" si="43"/>
        <v>35</v>
      </c>
      <c r="B313" s="3" t="e">
        <f>VLOOKUP(A313,'[1]鱼种(fish)'!$D$5:$G$39,4,0)*10</f>
        <v>#N/A</v>
      </c>
      <c r="C313" s="8">
        <v>1</v>
      </c>
      <c r="D313" s="3">
        <f t="shared" si="44"/>
        <v>5000</v>
      </c>
      <c r="E313" s="3">
        <f t="shared" si="45"/>
        <v>10000</v>
      </c>
    </row>
    <row r="314" spans="1:8" ht="16.5" x14ac:dyDescent="0.3">
      <c r="A314" s="3">
        <f t="shared" si="43"/>
        <v>35</v>
      </c>
      <c r="B314" s="3" t="e">
        <f>VLOOKUP(A314,'[1]鱼种(fish)'!$D$5:$G$39,4,0)*10</f>
        <v>#N/A</v>
      </c>
      <c r="C314" s="9">
        <v>2</v>
      </c>
      <c r="D314" s="3">
        <f t="shared" si="44"/>
        <v>6000</v>
      </c>
      <c r="E314" s="3">
        <f t="shared" si="45"/>
        <v>20000</v>
      </c>
    </row>
    <row r="315" spans="1:8" ht="16.5" x14ac:dyDescent="0.15">
      <c r="A315" s="3">
        <f t="shared" si="43"/>
        <v>35</v>
      </c>
      <c r="B315" s="3" t="e">
        <f>VLOOKUP(A315,'[1]鱼种(fish)'!$D$5:$G$39,4,0)*10</f>
        <v>#N/A</v>
      </c>
      <c r="C315" s="8">
        <v>4</v>
      </c>
      <c r="D315" s="3">
        <f t="shared" si="44"/>
        <v>7000</v>
      </c>
      <c r="E315" s="3">
        <f t="shared" si="45"/>
        <v>40000</v>
      </c>
    </row>
    <row r="316" spans="1:8" ht="16.5" x14ac:dyDescent="0.15">
      <c r="A316" s="3">
        <f t="shared" si="43"/>
        <v>35</v>
      </c>
      <c r="B316" s="3" t="e">
        <f>VLOOKUP(A316,'[1]鱼种(fish)'!$D$5:$G$39,4,0)*10</f>
        <v>#N/A</v>
      </c>
      <c r="C316" s="8">
        <v>7</v>
      </c>
      <c r="D316" s="3">
        <f t="shared" si="44"/>
        <v>8000</v>
      </c>
      <c r="E316" s="3">
        <f t="shared" si="45"/>
        <v>70000</v>
      </c>
    </row>
    <row r="317" spans="1:8" ht="16.5" x14ac:dyDescent="0.15">
      <c r="A317" s="3">
        <f t="shared" si="43"/>
        <v>35</v>
      </c>
      <c r="B317" s="3" t="e">
        <f>VLOOKUP(A317,'[1]鱼种(fish)'!$D$5:$G$39,4,0)*10</f>
        <v>#N/A</v>
      </c>
      <c r="C317" s="8">
        <v>10</v>
      </c>
      <c r="D317" s="3">
        <f t="shared" si="44"/>
        <v>9000</v>
      </c>
      <c r="E317" s="3">
        <f t="shared" si="45"/>
        <v>100000</v>
      </c>
    </row>
    <row r="318" spans="1:8" ht="16.5" x14ac:dyDescent="0.3">
      <c r="A318" s="3">
        <f t="shared" si="43"/>
        <v>35</v>
      </c>
      <c r="B318" s="3" t="e">
        <f>VLOOKUP(A318,'[1]鱼种(fish)'!$D$5:$G$39,4,0)*10</f>
        <v>#N/A</v>
      </c>
      <c r="C318" s="9">
        <v>12</v>
      </c>
      <c r="D318" s="3">
        <f t="shared" si="44"/>
        <v>10000</v>
      </c>
      <c r="E318" s="3">
        <f t="shared" si="45"/>
        <v>120000</v>
      </c>
    </row>
    <row r="319" spans="1:8" ht="16.5" x14ac:dyDescent="0.15">
      <c r="A319" s="3">
        <f t="shared" si="43"/>
        <v>35</v>
      </c>
      <c r="B319" s="3" t="e">
        <f>VLOOKUP(A319,'[1]鱼种(fish)'!$D$5:$G$39,4,0)*10</f>
        <v>#N/A</v>
      </c>
      <c r="C319" s="8">
        <v>15</v>
      </c>
      <c r="D319" s="3">
        <f t="shared" si="44"/>
        <v>100000</v>
      </c>
      <c r="E319" s="3">
        <f t="shared" si="45"/>
        <v>150000</v>
      </c>
    </row>
  </sheetData>
  <phoneticPr fontId="5" type="noConversion"/>
  <pageMargins left="0.69930555555555596" right="0.69930555555555596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库存(stock)</vt:lpstr>
      <vt:lpstr>奖池(pool)</vt:lpstr>
      <vt:lpstr>个人收益(private_benefit)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</dc:creator>
  <cp:lastModifiedBy>wywy23501</cp:lastModifiedBy>
  <dcterms:created xsi:type="dcterms:W3CDTF">2016-03-15T13:08:00Z</dcterms:created>
  <dcterms:modified xsi:type="dcterms:W3CDTF">2016-11-06T20:05:10Z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