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ng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</row>
    <row r="2">
      <c r="A2" s="1" t="n">
        <v>0</v>
      </c>
      <c r="B2" t="inlineStr">
        <is>
          <t>Tensei Renkin Shoujo no Slow Life</t>
        </is>
      </c>
      <c r="C2" t="n">
        <v>3</v>
      </c>
      <c r="D2">
        <f>HYPERLINK("https://mangadex.org/title/821c138d-98a3-41b6-a9f5-43e100508500")</f>
        <v/>
      </c>
    </row>
    <row r="3">
      <c r="A3" s="1" t="n">
        <v>1</v>
      </c>
      <c r="B3" t="inlineStr">
        <is>
          <t>Isekai Shoukan Oji-san no Juumusou Life ~Sabage Suki Salaryman wa Kaisha Owari ni Isekai e Chokki suru~</t>
        </is>
      </c>
      <c r="C3" t="n">
        <v>21</v>
      </c>
      <c r="D3">
        <f>HYPERLINK("https://mangadex.org/title/be7dda55-4eb6-4a73-92a7-21e5e8faf0a5")</f>
        <v/>
      </c>
    </row>
    <row r="4">
      <c r="A4" s="1" t="n">
        <v>2</v>
      </c>
      <c r="B4" t="inlineStr">
        <is>
          <t>Heimin no Watashi desu ga Koushaku Reijou-sama o Taburakashite Ikiteimasu</t>
        </is>
      </c>
      <c r="C4" t="n">
        <v>3</v>
      </c>
      <c r="D4">
        <f>HYPERLINK("https://mangadex.org/title/594063f1-2cf8-4307-b6e1-fbc984e88fdb")</f>
        <v/>
      </c>
    </row>
    <row r="5">
      <c r="A5" s="1" t="n">
        <v>3</v>
      </c>
      <c r="B5" t="inlineStr">
        <is>
          <t>S-Rank Party Kara Kaikosareta [Jugushi] ~"Noroi no Item" Shika Tsukuremasen ga, Sono Seinou wa Artifact-kyuu nari......!~</t>
        </is>
      </c>
      <c r="C5" t="n">
        <v>73</v>
      </c>
      <c r="D5">
        <f>HYPERLINK("https://mangadex.org/title/23a70b08-9ad9-4e5c-973d-81ec48c8f5a3")</f>
        <v/>
      </c>
    </row>
    <row r="6">
      <c r="A6" s="1" t="n">
        <v>4</v>
      </c>
      <c r="B6" t="inlineStr">
        <is>
          <t>Welcome to Japan, Ms. Elf!</t>
        </is>
      </c>
      <c r="C6" t="n">
        <v>78</v>
      </c>
      <c r="D6">
        <f>HYPERLINK("https://mangadex.org/title/1aaa0a4b-78bc-4f39-aa20-145766f83092")</f>
        <v/>
      </c>
    </row>
    <row r="7">
      <c r="A7" s="1" t="n">
        <v>5</v>
      </c>
      <c r="B7" t="inlineStr">
        <is>
          <t>The Seven Deadly Sins: Four Knights of the Apocalypse</t>
        </is>
      </c>
      <c r="C7" t="n">
        <v>47</v>
      </c>
      <c r="D7">
        <f>HYPERLINK("https://mangadex.org/title/34019331-7377-4e2c-837e-f6e1ab2b5ef7")</f>
        <v/>
      </c>
    </row>
    <row r="8">
      <c r="A8" s="1" t="n">
        <v>6</v>
      </c>
      <c r="B8" t="inlineStr">
        <is>
          <t>Mairimashita! Iruma-kun</t>
        </is>
      </c>
      <c r="C8" t="n">
        <v>100</v>
      </c>
      <c r="D8">
        <f>HYPERLINK("https://mangadex.org/title/d7037b2a-874a-4360-8a7b-07f2899152fd")</f>
        <v/>
      </c>
    </row>
    <row r="9">
      <c r="A9" s="1" t="n">
        <v>7</v>
      </c>
      <c r="B9" t="inlineStr">
        <is>
          <t>Isekai Cheat Breakers</t>
        </is>
      </c>
      <c r="C9" t="n">
        <v>11</v>
      </c>
      <c r="D9">
        <f>HYPERLINK("https://mangadex.org/title/c9bc75fb-c01a-4659-87a1-bf8c5b9816b4")</f>
        <v/>
      </c>
    </row>
    <row r="10">
      <c r="A10" s="1" t="n">
        <v>8</v>
      </c>
      <c r="B10" t="inlineStr">
        <is>
          <t>Blue Exorcist</t>
        </is>
      </c>
      <c r="C10" t="n">
        <v>92</v>
      </c>
      <c r="D10">
        <f>HYPERLINK("https://mangadex.org/title/3ee952f1-45c7-4c39-aea2-7df7676606d4")</f>
        <v/>
      </c>
    </row>
    <row r="11">
      <c r="A11" s="1" t="n">
        <v>9</v>
      </c>
      <c r="B11" t="inlineStr">
        <is>
          <t>Kumo Desu ga, Nani ka?</t>
        </is>
      </c>
      <c r="C11" t="n">
        <v>100</v>
      </c>
      <c r="D11">
        <f>HYPERLINK("https://mangadex.org/title/eb2d1a45-d4e7-4e32-a171-b5b029c5b0cb")</f>
        <v/>
      </c>
    </row>
    <row r="12">
      <c r="A12" s="1" t="n">
        <v>10</v>
      </c>
      <c r="B12" t="inlineStr">
        <is>
          <t>IseGure - Isekai Cheat Musou Ore TUEEE-kei Ikiri Tenseisha ni Kamaseinu ni sare Tsuzuketa Elite Kishi, Chou Gureru.</t>
        </is>
      </c>
      <c r="C12" t="n">
        <v>3</v>
      </c>
      <c r="D12">
        <f>HYPERLINK("https://mangadex.org/title/eeafdf50-e0de-4cf0-a1cc-3263fce1f403")</f>
        <v/>
      </c>
    </row>
    <row r="13">
      <c r="A13" s="1" t="n">
        <v>11</v>
      </c>
      <c r="B13" t="inlineStr">
        <is>
          <t>Busaneko ni Kaerareta Kiyowa Reijou desu ga, Saikyou no Gunjin Koushaku ni Hirowarete Kizetsu Sunzen desu</t>
        </is>
      </c>
      <c r="C13" t="n">
        <v>11</v>
      </c>
      <c r="D13">
        <f>HYPERLINK("https://mangadex.org/title/45512720-3b58-4c43-8714-1a1a41ec2191")</f>
        <v/>
      </c>
    </row>
    <row r="14">
      <c r="A14" s="1" t="n">
        <v>12</v>
      </c>
      <c r="B14" t="inlineStr">
        <is>
          <t>Saiaku no Avalon</t>
        </is>
      </c>
      <c r="C14" t="n">
        <v>60</v>
      </c>
      <c r="D14">
        <f>HYPERLINK("https://mangadex.org/title/7e4e5e8a-f3f0-4612-b04d-257e2ac0b7eb")</f>
        <v/>
      </c>
    </row>
    <row r="15">
      <c r="A15" s="1" t="n">
        <v>13</v>
      </c>
      <c r="B15" t="inlineStr">
        <is>
          <t>Fushigi Yuugi - Byakko Senki</t>
        </is>
      </c>
      <c r="C15" t="n">
        <v>13</v>
      </c>
      <c r="D15">
        <f>HYPERLINK("https://mangadex.org/title/72b3ae65-f936-42b7-966a-891014ddebf4")</f>
        <v/>
      </c>
    </row>
    <row r="16">
      <c r="A16" s="1" t="n">
        <v>14</v>
      </c>
      <c r="B16" t="inlineStr">
        <is>
          <t>Isekai Shachuuhaku Monogatari: Outrunner PHEV</t>
        </is>
      </c>
      <c r="C16" t="n">
        <v>9</v>
      </c>
      <c r="D16">
        <f>HYPERLINK("https://mangadex.org/title/66542ad9-bfc4-4953-9941-c359e513d6fe")</f>
        <v/>
      </c>
    </row>
    <row r="17">
      <c r="A17" s="1" t="n">
        <v>15</v>
      </c>
      <c r="B17" t="inlineStr">
        <is>
          <t>100-man no Inochi no Ue ni Ore wa Tatteiru</t>
        </is>
      </c>
      <c r="C17" t="n">
        <v>52</v>
      </c>
      <c r="D17">
        <f>HYPERLINK("https://mangadex.org/title/0a817d8e-6458-4332-bdf1-63318e2dc740")</f>
        <v/>
      </c>
    </row>
    <row r="18">
      <c r="A18" s="1" t="n">
        <v>16</v>
      </c>
      <c r="B18" t="inlineStr">
        <is>
          <t>Hazure Hantei kara Hajimatta Cheat Majutsushi Seikatsu</t>
        </is>
      </c>
      <c r="C18" t="n">
        <v>56</v>
      </c>
      <c r="D18">
        <f>HYPERLINK("https://mangadex.org/title/e64ba108-bbd7-40ce-9243-21791d9489bf")</f>
        <v/>
      </c>
    </row>
    <row r="19">
      <c r="A19" s="1" t="n">
        <v>17</v>
      </c>
      <c r="B19" t="inlineStr">
        <is>
          <t>Yameru Hoshi yori Ai wo Komete</t>
        </is>
      </c>
      <c r="C19" t="n">
        <v>7</v>
      </c>
      <c r="D19">
        <f>HYPERLINK("https://mangadex.org/title/3e2f3e25-b81c-4f65-9129-8b5529102594")</f>
        <v/>
      </c>
    </row>
    <row r="20">
      <c r="A20" s="1" t="n">
        <v>18</v>
      </c>
      <c r="B20" t="inlineStr">
        <is>
          <t>Mieruko-chan</t>
        </is>
      </c>
      <c r="C20" t="n">
        <v>82</v>
      </c>
      <c r="D20">
        <f>HYPERLINK("https://mangadex.org/title/6670ee28-f26d-4b61-b49c-d71149cd5a6e")</f>
        <v/>
      </c>
    </row>
    <row r="21">
      <c r="A21" s="1" t="n">
        <v>19</v>
      </c>
      <c r="B21" t="inlineStr">
        <is>
          <t>Kinnikuman Lady</t>
        </is>
      </c>
      <c r="C21" t="n">
        <v>8</v>
      </c>
      <c r="D21">
        <f>HYPERLINK("https://mangadex.org/title/3c157222-4425-46d4-a7e7-321bc0bb61de")</f>
        <v/>
      </c>
    </row>
    <row r="22">
      <c r="A22" s="1" t="n">
        <v>20</v>
      </c>
      <c r="B22" t="inlineStr">
        <is>
          <t>Isekai de Tochi o Katte Noujou o Tsukurou</t>
        </is>
      </c>
      <c r="C22" t="n">
        <v>62</v>
      </c>
      <c r="D22">
        <f>HYPERLINK("https://mangadex.org/title/45ed7ed8-23b3-45bf-9b9c-da6e9e88f747")</f>
        <v/>
      </c>
    </row>
    <row r="23">
      <c r="A23" s="1" t="n">
        <v>21</v>
      </c>
      <c r="B23" t="inlineStr">
        <is>
          <t>Tensei Shitara Dainana-ouji Dattanode, Kimama ni Majutsu wo Kiwamemasu</t>
        </is>
      </c>
      <c r="C23" t="n">
        <v>100</v>
      </c>
      <c r="D23">
        <f>HYPERLINK("https://mangadex.org/title/b5c415a8-2af4-44cd-8b2e-edb23800e2c8")</f>
        <v/>
      </c>
    </row>
    <row r="24">
      <c r="A24" s="1" t="n">
        <v>22</v>
      </c>
      <c r="B24" t="inlineStr">
        <is>
          <t>Holiday Yasumi's Twitter Shorts</t>
        </is>
      </c>
      <c r="C24" t="n">
        <v>100</v>
      </c>
      <c r="D24">
        <f>HYPERLINK("https://mangadex.org/title/366dcef2-11ac-4ec0-9d75-967638f211a7")</f>
        <v/>
      </c>
    </row>
    <row r="25">
      <c r="A25" s="1" t="n">
        <v>23</v>
      </c>
      <c r="B25" t="inlineStr">
        <is>
          <t>Iken Senki Völundio</t>
        </is>
      </c>
      <c r="C25" t="n">
        <v>46</v>
      </c>
      <c r="D25">
        <f>HYPERLINK("https://mangadex.org/title/4fd4f8c0-fab8-4ee5-ab9e-5907720afed9")</f>
        <v/>
      </c>
    </row>
    <row r="26">
      <c r="A26" s="1" t="n">
        <v>24</v>
      </c>
      <c r="B26" t="inlineStr">
        <is>
          <t>Moto Dorei Desu ga, Oni no Dorei wo Katte Mitara Seiryoku ga Tsuyosugiru node Sutetai...</t>
        </is>
      </c>
      <c r="C26" t="n">
        <v>52</v>
      </c>
      <c r="D26">
        <f>HYPERLINK("https://mangadex.org/title/5162d7e1-dcd4-4a3f-980f-83ca6c2a6957")</f>
        <v/>
      </c>
    </row>
    <row r="27">
      <c r="A27" s="1" t="n">
        <v>25</v>
      </c>
      <c r="B27" t="inlineStr">
        <is>
          <t>Kimi ga Shinu Made Koi wo Shitai</t>
        </is>
      </c>
      <c r="C27" t="n">
        <v>47</v>
      </c>
      <c r="D27">
        <f>HYPERLINK("https://mangadex.org/title/0c44cf39-3d6c-4472-815b-9e163613cfe9")</f>
        <v/>
      </c>
    </row>
    <row r="28">
      <c r="A28" s="1" t="n">
        <v>26</v>
      </c>
      <c r="B28" t="inlineStr">
        <is>
          <t>The Fake Alchemist</t>
        </is>
      </c>
      <c r="C28" t="n">
        <v>33</v>
      </c>
      <c r="D28">
        <f>HYPERLINK("https://mangadex.org/title/175be589-d357-4704-85ec-aeeacb2f416f")</f>
        <v/>
      </c>
    </row>
    <row r="29">
      <c r="A29" s="1" t="n">
        <v>27</v>
      </c>
      <c r="B29" t="inlineStr">
        <is>
          <t>Kobayashi-san Chi no Maid Dragon</t>
        </is>
      </c>
      <c r="C29" t="n">
        <v>100</v>
      </c>
      <c r="D29">
        <f>HYPERLINK("https://mangadex.org/title/67b35ba4-9c53-4957-91e7-4f7884e4b412")</f>
        <v/>
      </c>
    </row>
    <row r="30">
      <c r="A30" s="1" t="n">
        <v>28</v>
      </c>
      <c r="B30" t="inlineStr">
        <is>
          <t>I Have Zero Magic Power, But I’m The Strongest With Physical Magic!</t>
        </is>
      </c>
      <c r="C30" t="n">
        <v>1</v>
      </c>
      <c r="D30">
        <f>HYPERLINK("https://mangadex.org/title/34a695fb-ffff-4899-b826-b876c29f0bc4")</f>
        <v/>
      </c>
    </row>
    <row r="31">
      <c r="A31" s="1" t="n">
        <v>29</v>
      </c>
      <c r="B31" t="inlineStr">
        <is>
          <t>Shuzoku [Hanshin] na Ore wa Isekai Demo Futsuu ni Kurashitai</t>
        </is>
      </c>
      <c r="C31" t="n">
        <v>12</v>
      </c>
      <c r="D31">
        <f>HYPERLINK("https://mangadex.org/title/c47055bd-6cdb-4ecc-b6ef-e103e6f68e69")</f>
        <v/>
      </c>
    </row>
    <row r="32">
      <c r="A32" s="1" t="n">
        <v>30</v>
      </c>
      <c r="B32" t="inlineStr">
        <is>
          <t>Isekai Tensei Slum Machi kara no Nariagari</t>
        </is>
      </c>
      <c r="C32" t="n">
        <v>12</v>
      </c>
      <c r="D32">
        <f>HYPERLINK("https://mangadex.org/title/2f7053db-b1c2-4d6a-8bf6-8b1dffe329fc")</f>
        <v/>
      </c>
    </row>
    <row r="33">
      <c r="A33" s="1" t="n">
        <v>31</v>
      </c>
      <c r="B33" t="inlineStr">
        <is>
          <t>7-Nin no Nemuri Hime</t>
        </is>
      </c>
      <c r="C33" t="n">
        <v>44</v>
      </c>
      <c r="D33">
        <f>HYPERLINK("https://mangadex.org/title/912dd3eb-80f2-4659-8986-badb32c847c0")</f>
        <v/>
      </c>
    </row>
    <row r="34">
      <c r="A34" s="1" t="n">
        <v>32</v>
      </c>
      <c r="B34" t="inlineStr">
        <is>
          <t>Lv2 kara Cheat datta Moto Yuusha Kouho no Mattari Isekai Life</t>
        </is>
      </c>
      <c r="C34" t="n">
        <v>58</v>
      </c>
      <c r="D34">
        <f>HYPERLINK("https://mangadex.org/title/58bc83a0-1808-484e-88b9-17e167469e23")</f>
        <v/>
      </c>
    </row>
    <row r="35">
      <c r="A35" s="1" t="n">
        <v>33</v>
      </c>
      <c r="B35" t="inlineStr">
        <is>
          <t>Re:Zero kara Hajimeru Isekai Seikatsu - Daigoshou - Mizu no Miyako to Eiyuu no Uta</t>
        </is>
      </c>
      <c r="C35" t="n">
        <v>18</v>
      </c>
      <c r="D35">
        <f>HYPERLINK("https://mangadex.org/title/fa0fb27a-d1db-4826-b400-fa3375468353")</f>
        <v/>
      </c>
    </row>
    <row r="36">
      <c r="A36" s="1" t="n">
        <v>34</v>
      </c>
      <c r="B36" t="inlineStr">
        <is>
          <t>Class Ten'i de Ore dake Haburareta no de, Doukyuusei Harem Tsukuru Koto ni shita</t>
        </is>
      </c>
      <c r="C36" t="n">
        <v>33</v>
      </c>
      <c r="D36">
        <f>HYPERLINK("https://mangadex.org/title/1c5952d2-ed8a-4160-a7dd-d1e35a238568")</f>
        <v/>
      </c>
    </row>
    <row r="37">
      <c r="A37" s="1" t="n">
        <v>35</v>
      </c>
      <c r="B37" t="inlineStr">
        <is>
          <t>Touhou Suichouka ~ Lotus Eater-tachi no Suisei</t>
        </is>
      </c>
      <c r="C37" t="n">
        <v>59</v>
      </c>
      <c r="D37">
        <f>HYPERLINK("https://mangadex.org/title/0483d2ef-557e-43ae-9761-2f2f0677625a")</f>
        <v/>
      </c>
    </row>
    <row r="38">
      <c r="A38" s="1" t="n">
        <v>36</v>
      </c>
      <c r="B38" t="inlineStr">
        <is>
          <t>Trinity of the Royal Palace</t>
        </is>
      </c>
      <c r="C38" t="n">
        <v>46</v>
      </c>
      <c r="D38">
        <f>HYPERLINK("https://mangadex.org/title/6dbc8581-3fc1-4734-8160-d09faa252ae8")</f>
        <v/>
      </c>
    </row>
    <row r="39">
      <c r="A39" s="1" t="n">
        <v>37</v>
      </c>
      <c r="B39" t="inlineStr">
        <is>
          <t>Ore to Kimitachi no Dungeon Sensou</t>
        </is>
      </c>
      <c r="C39" t="n">
        <v>6</v>
      </c>
      <c r="D39">
        <f>HYPERLINK("https://mangadex.org/title/b5ad4719-88b0-49aa-9a3c-a0ff71d40445")</f>
        <v/>
      </c>
    </row>
    <row r="40">
      <c r="A40" s="1" t="n">
        <v>38</v>
      </c>
      <c r="B40" t="inlineStr">
        <is>
          <t>Ore no Ie ga Maryoku Spot datta Ken: Sundeiru dake de Sekai Saikyou</t>
        </is>
      </c>
      <c r="C40" t="n">
        <v>100</v>
      </c>
      <c r="D40">
        <f>HYPERLINK("https://mangadex.org/title/6d02e579-b0db-4240-98e9-e68e458f8dfc")</f>
        <v/>
      </c>
    </row>
    <row r="41">
      <c r="A41" s="1" t="n">
        <v>39</v>
      </c>
      <c r="B41" t="inlineStr">
        <is>
          <t>Yuusha to Yobareta Nochi ni - Soshite Musou Otoko wa Kazoku wo Tsukuru</t>
        </is>
      </c>
      <c r="C41" t="n">
        <v>58</v>
      </c>
      <c r="D41">
        <f>HYPERLINK("https://mangadex.org/title/a58747fa-3bca-43ff-9187-549b00f43578")</f>
        <v/>
      </c>
    </row>
    <row r="42">
      <c r="A42" s="1" t="n">
        <v>40</v>
      </c>
      <c r="B42" t="inlineStr">
        <is>
          <t>Tensei Shitara Ken Deshita</t>
        </is>
      </c>
      <c r="C42" t="n">
        <v>92</v>
      </c>
      <c r="D42">
        <f>HYPERLINK("https://mangadex.org/title/77fd8118-61b0-4b1f-95a6-2b839d754f81")</f>
        <v/>
      </c>
    </row>
    <row r="43">
      <c r="A43" s="1" t="n">
        <v>41</v>
      </c>
      <c r="B43" t="inlineStr">
        <is>
          <t>I'm in Love with the Villainess</t>
        </is>
      </c>
      <c r="C43" t="n">
        <v>59</v>
      </c>
      <c r="D43">
        <f>HYPERLINK("https://mangadex.org/title/22d6d048-9f9f-4c3a-95c2-3b145f110e20")</f>
        <v/>
      </c>
    </row>
    <row r="44">
      <c r="A44" s="1" t="n">
        <v>42</v>
      </c>
      <c r="B44" t="inlineStr">
        <is>
          <t>Monster Musume no Iru Nichijou</t>
        </is>
      </c>
      <c r="C44" t="n">
        <v>90</v>
      </c>
      <c r="D44">
        <f>HYPERLINK("https://mangadex.org/title/65498ee8-3c32-4228-b433-73a4d08f8927")</f>
        <v/>
      </c>
    </row>
    <row r="45">
      <c r="A45" s="1" t="n">
        <v>43</v>
      </c>
      <c r="B45" t="inlineStr">
        <is>
          <t>From Bureaucrat to Villainess: Dad's Been Reincarnated!</t>
        </is>
      </c>
      <c r="C45" t="n">
        <v>26</v>
      </c>
      <c r="D45">
        <f>HYPERLINK("https://mangadex.org/title/61b0d21c-b703-4999-910d-ebffc44791bb")</f>
        <v/>
      </c>
    </row>
    <row r="46">
      <c r="A46" s="1" t="n">
        <v>44</v>
      </c>
      <c r="B46" t="inlineStr">
        <is>
          <t>Akuyaku Reijou no Shitsuji-sama: Hametsu Flag wa Ore ga Tsubusasete Itadakimasu</t>
        </is>
      </c>
      <c r="C46" t="n">
        <v>53</v>
      </c>
      <c r="D46">
        <f>HYPERLINK("https://mangadex.org/title/7722cc2c-cc19-4ca6-ac22-81bce771afe8")</f>
        <v/>
      </c>
    </row>
    <row r="47">
      <c r="A47" s="1" t="n">
        <v>45</v>
      </c>
      <c r="B47" t="inlineStr">
        <is>
          <t>A Splendid Revenge Story of a Super-Dreadnought Cheat Villainess</t>
        </is>
      </c>
      <c r="C47" t="n">
        <v>13</v>
      </c>
      <c r="D47">
        <f>HYPERLINK("https://mangadex.org/title/8adbd5c7-5ccc-4eec-ae8e-1b7daa062959")</f>
        <v/>
      </c>
    </row>
    <row r="48">
      <c r="A48" s="1" t="n">
        <v>46</v>
      </c>
      <c r="B48" t="inlineStr">
        <is>
          <t>City Pokoko</t>
        </is>
      </c>
      <c r="C48" t="n">
        <v>1</v>
      </c>
      <c r="D48">
        <f>HYPERLINK("https://mangadex.org/title/32cf0dc4-7ef7-4e49-bc41-3e75fd0b4c7a")</f>
        <v/>
      </c>
    </row>
    <row r="49">
      <c r="A49" s="1" t="n">
        <v>47</v>
      </c>
      <c r="B49" t="inlineStr">
        <is>
          <t>Isekai Nonbiri Nouka</t>
        </is>
      </c>
      <c r="C49" t="n">
        <v>100</v>
      </c>
      <c r="D49">
        <f>HYPERLINK("https://mangadex.org/title/879af0bb-ce30-47e4-a74e-cd1ce874c6e3")</f>
        <v/>
      </c>
    </row>
    <row r="50">
      <c r="A50" s="1" t="n">
        <v>48</v>
      </c>
      <c r="B50" t="inlineStr">
        <is>
          <t>Mushoku Tensei ~Isekai Ittara Honki Dasu~ Shitsui no Majutsushi-hen</t>
        </is>
      </c>
      <c r="C50" t="n">
        <v>16</v>
      </c>
      <c r="D50">
        <f>HYPERLINK("https://mangadex.org/title/dc481ed5-4925-4f3c-bac1-e73f1e7ed338")</f>
        <v/>
      </c>
    </row>
    <row r="51">
      <c r="A51" s="1" t="n">
        <v>49</v>
      </c>
      <c r="B51" t="inlineStr">
        <is>
          <t>Re:Zero kara Hajimeru Isekai Seikatsu - Daiyonshou - Seiiki to Gouyoku no Majou</t>
        </is>
      </c>
      <c r="C51" t="n">
        <v>66</v>
      </c>
      <c r="D51">
        <f>HYPERLINK("https://mangadex.org/title/8211bac6-a392-4e37-b3b6-dac0f4512d24")</f>
        <v/>
      </c>
    </row>
    <row r="52">
      <c r="A52" s="1" t="n">
        <v>50</v>
      </c>
      <c r="B52" t="inlineStr">
        <is>
          <t>Suterare Elf-san wa Sekai de Ichiban Tsuyokute Kawaii!</t>
        </is>
      </c>
      <c r="C52" t="n">
        <v>10</v>
      </c>
      <c r="D52">
        <f>HYPERLINK("https://mangadex.org/title/56504d3e-3ceb-44e5-811c-0293f1919042")</f>
        <v/>
      </c>
    </row>
    <row r="53">
      <c r="A53" s="1" t="n">
        <v>51</v>
      </c>
      <c r="B53" t="inlineStr">
        <is>
          <t>Monster no Niku o Kutte Itara Oui no Tsuita Ken</t>
        </is>
      </c>
      <c r="C53" t="n">
        <v>3</v>
      </c>
      <c r="D53">
        <f>HYPERLINK("https://mangadex.org/title/f229a28c-32d8-433a-b122-f7e33b10c32c")</f>
        <v/>
      </c>
    </row>
    <row r="54">
      <c r="A54" s="1" t="n">
        <v>52</v>
      </c>
      <c r="B54" t="inlineStr">
        <is>
          <t>Fate/Grand Order -Turas Réalta-</t>
        </is>
      </c>
      <c r="C54" t="n">
        <v>89</v>
      </c>
      <c r="D54">
        <f>HYPERLINK("https://mangadex.org/title/8a1b2e8c-afd9-4c43-ba96-0eb1507a4ddf")</f>
        <v/>
      </c>
    </row>
    <row r="55">
      <c r="A55" s="1" t="n">
        <v>53</v>
      </c>
      <c r="B55" t="inlineStr">
        <is>
          <t>Mahouka Koukou no Rettousei - Yotsuba Keishou-hen</t>
        </is>
      </c>
      <c r="C55" t="n">
        <v>22</v>
      </c>
      <c r="D55">
        <f>HYPERLINK("https://mangadex.org/title/95f11d75-2018-4fe7-ac9f-04039f15b4e4")</f>
        <v/>
      </c>
    </row>
    <row r="56">
      <c r="A56" s="1" t="n">
        <v>54</v>
      </c>
      <c r="B56" t="inlineStr">
        <is>
          <t>Mao</t>
        </is>
      </c>
      <c r="C56" t="n">
        <v>100</v>
      </c>
      <c r="D56">
        <f>HYPERLINK("https://mangadex.org/title/26102334-1f7b-4a5b-a64f-107c5c24a70f")</f>
        <v/>
      </c>
    </row>
    <row r="57">
      <c r="A57" s="1" t="n">
        <v>55</v>
      </c>
      <c r="B57" t="inlineStr">
        <is>
          <t>TS Akuyaku Reijou Kamisama Tensei Zen'nin Tsuihou Haishin RTA ~Kiraware Tsuihou End o Mezashiteru no ni Saikyou Musou Road kara Orirarenai~</t>
        </is>
      </c>
      <c r="C57" t="n">
        <v>5</v>
      </c>
      <c r="D57">
        <f>HYPERLINK("https://mangadex.org/title/86a16dfd-bf53-4349-8c64-84f20dcef3b5")</f>
        <v/>
      </c>
    </row>
    <row r="58">
      <c r="A58" s="1" t="n">
        <v>56</v>
      </c>
      <c r="B58" t="inlineStr">
        <is>
          <t>Isekai de Haishin Katsudou wo Shitara Tairyou no Yandere Shinja wo Umidashite Shimatta Ken</t>
        </is>
      </c>
      <c r="C58" t="n">
        <v>37</v>
      </c>
      <c r="D58">
        <f>HYPERLINK("https://mangadex.org/title/7df2d2d6-34b2-4ff7-8a3a-f6b5a9d546ed")</f>
        <v/>
      </c>
    </row>
    <row r="59">
      <c r="A59" s="1" t="n">
        <v>57</v>
      </c>
      <c r="B59" t="inlineStr">
        <is>
          <t>The Exiled Heavy Knight Knows How to Game the System</t>
        </is>
      </c>
      <c r="C59" t="n">
        <v>100</v>
      </c>
      <c r="D59">
        <f>HYPERLINK("https://mangadex.org/title/7c5ee2ae-5bed-4e72-8d75-91e3b8e9787a")</f>
        <v/>
      </c>
    </row>
    <row r="60">
      <c r="A60" s="1" t="n">
        <v>58</v>
      </c>
      <c r="B60" t="inlineStr">
        <is>
          <t>Kono Kuni wa Mou Owari da yo:  Nihon Dasshutsu Shite Isekai de Yarinaosu</t>
        </is>
      </c>
      <c r="C60" t="n">
        <v>3</v>
      </c>
      <c r="D60">
        <f>HYPERLINK("https://mangadex.org/title/f09db8e6-a4b8-4dde-b99e-ff4b9e7d6ee6")</f>
        <v/>
      </c>
    </row>
    <row r="61">
      <c r="A61" s="1" t="n">
        <v>59</v>
      </c>
      <c r="B61" t="inlineStr">
        <is>
          <t>Centuria</t>
        </is>
      </c>
      <c r="C61" t="n">
        <v>14</v>
      </c>
      <c r="D61">
        <f>HYPERLINK("https://mangadex.org/title/3486c56e-47db-4d62-a9b4-71ea44acbaec")</f>
        <v/>
      </c>
    </row>
    <row r="62">
      <c r="A62" s="1" t="n">
        <v>60</v>
      </c>
      <c r="B62" t="inlineStr">
        <is>
          <t>Isekai Kaeri no Yuusha wa, Dungeon ga Shutsugen shita Genjitsu Sekai de, Influencer natte Kane wo Kasegimasu!</t>
        </is>
      </c>
      <c r="C62" t="n">
        <v>16</v>
      </c>
      <c r="D62">
        <f>HYPERLINK("https://mangadex.org/title/7b9cc384-4c98-4d57-83a4-93be3e573d69")</f>
        <v/>
      </c>
    </row>
    <row r="63">
      <c r="A63" s="1" t="n">
        <v>61</v>
      </c>
      <c r="B63" t="inlineStr">
        <is>
          <t>Yajin Tensei: Karate Survivor in Another World</t>
        </is>
      </c>
      <c r="C63" t="n">
        <v>68</v>
      </c>
      <c r="D63">
        <f>HYPERLINK("https://mangadex.org/title/b4615bd9-7cbd-4243-a8a2-5c24671663e0")</f>
        <v/>
      </c>
    </row>
    <row r="64">
      <c r="A64" s="1" t="n">
        <v>62</v>
      </c>
      <c r="B64" t="inlineStr">
        <is>
          <t>Goshujin-sama to Yuku Isekai Survival!</t>
        </is>
      </c>
      <c r="C64" t="n">
        <v>51</v>
      </c>
      <c r="D64">
        <f>HYPERLINK("https://mangadex.org/title/83067b19-bdfb-4ba1-8178-7052e68b41bf")</f>
        <v/>
      </c>
    </row>
    <row r="65">
      <c r="A65" s="1" t="n">
        <v>63</v>
      </c>
      <c r="B65" t="inlineStr">
        <is>
          <t>Eroge Sekai ni Tensei Shita Ore ga, Oshi e no Ai de Netorare Heroine o Shiawase ni Suru.</t>
        </is>
      </c>
      <c r="C65" t="n">
        <v>7</v>
      </c>
      <c r="D65">
        <f>HYPERLINK("https://mangadex.org/title/c185ef1c-6fec-44f1-8c79-a8e74399cdba")</f>
        <v/>
      </c>
    </row>
    <row r="66">
      <c r="A66" s="1" t="n">
        <v>64</v>
      </c>
      <c r="B66" t="inlineStr">
        <is>
          <t>Rosen Garten Saga</t>
        </is>
      </c>
      <c r="C66" t="n">
        <v>88</v>
      </c>
      <c r="D66">
        <f>HYPERLINK("https://mangadex.org/title/461f0cfa-cd72-4d70-bf26-a0279e0aa8fc")</f>
        <v/>
      </c>
    </row>
    <row r="67">
      <c r="A67" s="1" t="n">
        <v>65</v>
      </c>
      <c r="B67" t="inlineStr">
        <is>
          <t>Neko no Inai Isekai ni Neko ga Tensei Shichatta Ohanashi</t>
        </is>
      </c>
      <c r="C67" t="n">
        <v>21</v>
      </c>
      <c r="D67">
        <f>HYPERLINK("https://mangadex.org/title/cdb5d636-0dc4-4b1b-81b0-36164ba3db2c")</f>
        <v/>
      </c>
    </row>
    <row r="68">
      <c r="A68" s="1" t="n">
        <v>66</v>
      </c>
      <c r="B68" t="inlineStr">
        <is>
          <t>Demon Lord, Retry! R</t>
        </is>
      </c>
      <c r="C68" t="n">
        <v>61</v>
      </c>
      <c r="D68">
        <f>HYPERLINK("https://mangadex.org/title/546bfea8-8134-40e1-9676-fe21da8622dc")</f>
        <v/>
      </c>
    </row>
    <row r="69">
      <c r="A69" s="1" t="n">
        <v>67</v>
      </c>
      <c r="B69" t="inlineStr">
        <is>
          <t>Mato Seihei no Slave</t>
        </is>
      </c>
      <c r="C69" t="n">
        <v>100</v>
      </c>
      <c r="D69">
        <f>HYPERLINK("https://mangadex.org/title/e1e38166-20e4-4468-9370-187f985c550e")</f>
        <v/>
      </c>
    </row>
    <row r="70">
      <c r="A70" s="1" t="n">
        <v>68</v>
      </c>
      <c r="B70" t="inlineStr">
        <is>
          <t>A Parallel World With a 1:39 Male to Female Ratio Is Unexpectedly Normal</t>
        </is>
      </c>
      <c r="C70" t="n">
        <v>100</v>
      </c>
      <c r="D70">
        <f>HYPERLINK("https://mangadex.org/title/547b5366-e71a-400d-b48e-7d4447ac1cf3")</f>
        <v/>
      </c>
    </row>
    <row r="71">
      <c r="A71" s="1" t="n">
        <v>69</v>
      </c>
      <c r="B71" t="inlineStr">
        <is>
          <t>Genkaigoe no Skill wa, Tenseisha ni Shika Atsukaenai - Over Limit Skill Holder</t>
        </is>
      </c>
      <c r="C71" t="n">
        <v>44</v>
      </c>
      <c r="D71">
        <f>HYPERLINK("https://mangadex.org/title/e57ac6cc-c475-4ef1-a970-b2e261d2ca59")</f>
        <v/>
      </c>
    </row>
    <row r="72">
      <c r="A72" s="1" t="n">
        <v>70</v>
      </c>
      <c r="B72" t="inlineStr">
        <is>
          <t>Isekai Izakaya "Nobu"</t>
        </is>
      </c>
      <c r="C72" t="n">
        <v>100</v>
      </c>
      <c r="D72">
        <f>HYPERLINK("https://mangadex.org/title/4710b856-0585-40d2-a87e-099fc032511f")</f>
        <v/>
      </c>
    </row>
    <row r="73">
      <c r="A73" s="1" t="n">
        <v>71</v>
      </c>
      <c r="B73" t="inlineStr">
        <is>
          <t>Clevatess -Majuu no Ou to Akago to Shikabane no Yuusha-</t>
        </is>
      </c>
      <c r="C73" t="n">
        <v>28</v>
      </c>
      <c r="D73">
        <f>HYPERLINK("https://mangadex.org/title/b16f2554-9525-4f2a-bbe4-5b75b6605176")</f>
        <v/>
      </c>
    </row>
    <row r="74">
      <c r="A74" s="1" t="n">
        <v>72</v>
      </c>
      <c r="B74" t="inlineStr">
        <is>
          <t>Tsugumomo</t>
        </is>
      </c>
      <c r="C74" t="n">
        <v>100</v>
      </c>
      <c r="D74">
        <f>HYPERLINK("https://mangadex.org/title/5b2cdbf6-9f64-4a01-9fd3-33b51724f9d3")</f>
        <v/>
      </c>
    </row>
    <row r="75">
      <c r="A75" s="1" t="n">
        <v>73</v>
      </c>
      <c r="B75" t="inlineStr">
        <is>
          <t>Yu-Gi-Oh!</t>
        </is>
      </c>
      <c r="C75" t="n">
        <v>53</v>
      </c>
      <c r="D75">
        <f>HYPERLINK("https://mangadex.org/title/edaae213-67c7-4a6c-ad5f-141001891741")</f>
        <v/>
      </c>
    </row>
    <row r="76">
      <c r="A76" s="1" t="n">
        <v>74</v>
      </c>
      <c r="B76" t="inlineStr">
        <is>
          <t>UQ HOLDER!</t>
        </is>
      </c>
      <c r="C76" t="n">
        <v>44</v>
      </c>
      <c r="D76">
        <f>HYPERLINK("https://mangadex.org/title/73d70237-b7c4-4350-ae11-fd09a103f84a")</f>
        <v/>
      </c>
    </row>
    <row r="77">
      <c r="A77" s="1" t="n">
        <v>75</v>
      </c>
      <c r="B77" t="inlineStr">
        <is>
          <t>Fukushuu o Koinegau Saikyou Yuusha wa, Yami no Chikara de Senmetsu Musou Suru</t>
        </is>
      </c>
      <c r="C77" t="n">
        <v>100</v>
      </c>
      <c r="D77">
        <f>HYPERLINK("https://mangadex.org/title/bd38c075-8b12-450a-aeee-125e3ac5da4b")</f>
        <v/>
      </c>
    </row>
    <row r="78">
      <c r="A78" s="1" t="n">
        <v>76</v>
      </c>
      <c r="B78" t="inlineStr">
        <is>
          <t>Ataerareta Skill wo Tsukatte Kasei de Isekai Bijotachi to Ichaicha shitai</t>
        </is>
      </c>
      <c r="C78" t="n">
        <v>45</v>
      </c>
      <c r="D78">
        <f>HYPERLINK("https://mangadex.org/title/449f58e2-3a33-4df5-9d9b-62e867e7f918")</f>
        <v/>
      </c>
    </row>
    <row r="79">
      <c r="A79" s="1" t="n">
        <v>77</v>
      </c>
      <c r="B79" t="inlineStr">
        <is>
          <t>Fantasy Bishoujo Juniku Ojisan to</t>
        </is>
      </c>
      <c r="C79" t="n">
        <v>100</v>
      </c>
      <c r="D79">
        <f>HYPERLINK("https://mangadex.org/title/975f3334-8395-4393-84a2-50fcaccbcdc0")</f>
        <v/>
      </c>
    </row>
    <row r="80">
      <c r="A80" s="1" t="n">
        <v>78</v>
      </c>
      <c r="B80" t="inlineStr">
        <is>
          <t>Sekai ni Hitori, Zenzokusei Mahou no Tsukaite</t>
        </is>
      </c>
      <c r="C80" t="n">
        <v>32</v>
      </c>
      <c r="D80">
        <f>HYPERLINK("https://mangadex.org/title/7a47c571-7567-471d-bc65-ff942e3186f8")</f>
        <v/>
      </c>
    </row>
    <row r="81">
      <c r="A81" s="1" t="n">
        <v>79</v>
      </c>
      <c r="B81" t="inlineStr">
        <is>
          <t>Genjitsushugi Yuusha no Oukoku Saikenki</t>
        </is>
      </c>
      <c r="C81" t="n">
        <v>84</v>
      </c>
      <c r="D81">
        <f>HYPERLINK("https://mangadex.org/title/1ef6ddce-7930-45ae-a335-9a45604b99f7")</f>
        <v/>
      </c>
    </row>
    <row r="82">
      <c r="A82" s="1" t="n">
        <v>80</v>
      </c>
      <c r="B82" t="inlineStr">
        <is>
          <t>Onna Chara de Isekai Teni shite Cheatppoi kedo Zako Chara na no de Medatazu Heiwa na Shomin wo Mezashimasu!</t>
        </is>
      </c>
      <c r="C82" t="n">
        <v>8</v>
      </c>
      <c r="D82">
        <f>HYPERLINK("https://mangadex.org/title/8f5366b7-3c41-4cff-895c-385a41d5e39a")</f>
        <v/>
      </c>
    </row>
    <row r="83">
      <c r="A83" s="1" t="n">
        <v>81</v>
      </c>
      <c r="B83" t="inlineStr">
        <is>
          <t>S-Kyuu Boukensha ga Ayumu Michi: Tsuihou Sareta Shounen wa Shin no Nouryoku 'Buki Master' de Sekai Saikyou ni Itaru</t>
        </is>
      </c>
      <c r="C83" t="n">
        <v>7</v>
      </c>
      <c r="D83">
        <f>HYPERLINK("https://mangadex.org/title/4e836868-6459-4c58-b3b3-92ee808a197f")</f>
        <v/>
      </c>
    </row>
    <row r="84">
      <c r="A84" s="1" t="n">
        <v>82</v>
      </c>
      <c r="B84" t="inlineStr">
        <is>
          <t>Kyuuseishu «Messiah» ~Isekai o Sukutta Motoyuusha ga Mamono no Afureru Genjitsu Sekai o Musou Suru~</t>
        </is>
      </c>
      <c r="C84" t="n">
        <v>55</v>
      </c>
      <c r="D84">
        <f>HYPERLINK("https://mangadex.org/title/3b999f4a-0b7f-4aef-a849-cd86e31c4b57")</f>
        <v/>
      </c>
    </row>
    <row r="85">
      <c r="A85" s="1" t="n">
        <v>83</v>
      </c>
      <c r="B85" t="inlineStr">
        <is>
          <t>Gensou Shinkou</t>
        </is>
      </c>
      <c r="C85" t="n">
        <v>5</v>
      </c>
      <c r="D85">
        <f>HYPERLINK("https://mangadex.org/title/c7067cad-53fb-43b7-9727-579f4e4ddab3")</f>
        <v/>
      </c>
    </row>
    <row r="86">
      <c r="A86" s="1" t="n">
        <v>84</v>
      </c>
      <c r="B86" t="inlineStr">
        <is>
          <t>Irozuku Monochrome</t>
        </is>
      </c>
      <c r="C86" t="n">
        <v>5</v>
      </c>
      <c r="D86">
        <f>HYPERLINK("https://mangadex.org/title/628c13b7-dcef-4434-94c4-15ba177e154e")</f>
        <v/>
      </c>
    </row>
    <row r="87">
      <c r="A87" s="1" t="n">
        <v>85</v>
      </c>
      <c r="B87" t="inlineStr">
        <is>
          <t>Yopparai Touzoku, Dorei no Shoujo wo Kau</t>
        </is>
      </c>
      <c r="C87" t="n">
        <v>21</v>
      </c>
      <c r="D87">
        <f>HYPERLINK("https://mangadex.org/title/9fc1e72f-ccd2-4674-83a5-7245c121f287")</f>
        <v/>
      </c>
    </row>
    <row r="88">
      <c r="A88" s="1" t="n">
        <v>86</v>
      </c>
      <c r="B88" t="inlineStr">
        <is>
          <t>Shikkaku Mon no Saikyou Kenja - Sekai Saikyou no Kenja ga Sara ni Tsuyoku naru Tame ni Tensei Shimashita</t>
        </is>
      </c>
      <c r="C88" t="n">
        <v>97</v>
      </c>
      <c r="D88">
        <f>HYPERLINK("https://mangadex.org/title/70fe972b-3c88-4165-b9a5-3db96d6d2c14")</f>
        <v/>
      </c>
    </row>
    <row r="89">
      <c r="A89" s="1" t="n">
        <v>87</v>
      </c>
      <c r="B89" t="inlineStr">
        <is>
          <t>Kage no Jitsuryokusha ni Naritakute!</t>
        </is>
      </c>
      <c r="C89" t="n">
        <v>75</v>
      </c>
      <c r="D89">
        <f>HYPERLINK("https://mangadex.org/title/77bee52c-d2d6-44ad-a33a-1734c1fe696a")</f>
        <v/>
      </c>
    </row>
    <row r="90">
      <c r="A90" s="1" t="n">
        <v>88</v>
      </c>
      <c r="B90" t="inlineStr">
        <is>
          <t>Muryoku Seijo to Munou Oujo ~Maryoku Zero de Shoukansareta Seijo no Isekai Kyuukokuki~</t>
        </is>
      </c>
      <c r="C90" t="n">
        <v>6</v>
      </c>
      <c r="D90">
        <f>HYPERLINK("https://mangadex.org/title/be314f77-95d8-4722-8369-7ae6cb1a536b")</f>
        <v/>
      </c>
    </row>
    <row r="91">
      <c r="A91" s="1" t="n">
        <v>89</v>
      </c>
      <c r="B91" t="inlineStr">
        <is>
          <t>MagiLumiere Co., Ltd.</t>
        </is>
      </c>
      <c r="C91" t="n">
        <v>9</v>
      </c>
      <c r="D91">
        <f>HYPERLINK("https://mangadex.org/title/35b9f818-926b-4f4a-aa2b-0ac068986a73")</f>
        <v/>
      </c>
    </row>
    <row r="92">
      <c r="A92" s="1" t="n">
        <v>90</v>
      </c>
      <c r="B92" t="inlineStr">
        <is>
          <t>Tensei Shitara Suterareta ga, Hirowarete Tanoshiku Ikiteimasu</t>
        </is>
      </c>
      <c r="C92" t="n">
        <v>12</v>
      </c>
      <c r="D92">
        <f>HYPERLINK("https://mangadex.org/title/be638794-0dfb-4d1b-af54-df5ca0cf8334")</f>
        <v/>
      </c>
    </row>
    <row r="93">
      <c r="A93" s="1" t="n">
        <v>91</v>
      </c>
      <c r="B93" t="inlineStr">
        <is>
          <t>Fate/Grand Order -Epic of Remnant- Pseudo-Singularity I: Quarantined Territory of Malice, Shinjuku - Shinjuku Phantom Incident</t>
        </is>
      </c>
      <c r="C93" t="n">
        <v>42</v>
      </c>
      <c r="D93">
        <f>HYPERLINK("https://mangadex.org/title/f898761d-a6b0-4ac9-b78b-50021eb93205")</f>
        <v/>
      </c>
    </row>
    <row r="94">
      <c r="A94" s="1" t="n">
        <v>92</v>
      </c>
      <c r="B94" t="inlineStr">
        <is>
          <t>Youheidan no Ryouriban</t>
        </is>
      </c>
      <c r="C94" t="n">
        <v>16</v>
      </c>
      <c r="D94">
        <f>HYPERLINK("https://mangadex.org/title/0a62cb38-c27e-4b27-9738-6fe317c2c004")</f>
        <v/>
      </c>
    </row>
    <row r="95">
      <c r="A95" s="1" t="n">
        <v>93</v>
      </c>
      <c r="B95" t="inlineStr">
        <is>
          <t>Astro King - Shoukan Yuusha dakedo Kakyuu Nintei sareta node Maid Harem o Tsukurimasu!</t>
        </is>
      </c>
      <c r="C95" t="n">
        <v>20</v>
      </c>
      <c r="D95">
        <f>HYPERLINK("https://mangadex.org/title/e5b86815-b2f6-4f3e-a5ac-374a9423235f")</f>
        <v/>
      </c>
    </row>
    <row r="96">
      <c r="A96" s="1" t="n">
        <v>94</v>
      </c>
      <c r="B96" t="inlineStr">
        <is>
          <t>Is It Wrong to Try to Pick Up Girls in a Dungeon? II</t>
        </is>
      </c>
      <c r="C96" t="n">
        <v>17</v>
      </c>
      <c r="D96">
        <f>HYPERLINK("https://mangadex.org/title/2cfb0b5a-f6ea-46e4-975b-c56ad90b8627")</f>
        <v/>
      </c>
    </row>
    <row r="97">
      <c r="A97" s="1" t="n">
        <v>95</v>
      </c>
      <c r="B97" t="inlineStr">
        <is>
          <t>Touhou Chireikiden - Hansoku Tantei Satori</t>
        </is>
      </c>
      <c r="C97" t="n">
        <v>44</v>
      </c>
      <c r="D97">
        <f>HYPERLINK("https://mangadex.org/title/f4fa3679-6918-4684-bcb6-377c9f336898")</f>
        <v/>
      </c>
    </row>
    <row r="98">
      <c r="A98" s="1" t="n">
        <v>96</v>
      </c>
      <c r="B98" t="inlineStr">
        <is>
          <t>Minikui Yuukaku no Ko</t>
        </is>
      </c>
      <c r="C98" t="n">
        <v>23</v>
      </c>
      <c r="D98">
        <f>HYPERLINK("https://mangadex.org/title/0fa5d81b-b7a8-42ac-8e5c-d9a862365b18")</f>
        <v/>
      </c>
    </row>
    <row r="99">
      <c r="A99" s="1" t="n">
        <v>97</v>
      </c>
      <c r="B99" t="inlineStr">
        <is>
          <t>Koha-Ace EX</t>
        </is>
      </c>
      <c r="C99" t="n">
        <v>6</v>
      </c>
      <c r="D99">
        <f>HYPERLINK("https://mangadex.org/title/04da6e83-eb64-4f3e-9c78-296c07ac37a5")</f>
        <v/>
      </c>
    </row>
    <row r="100">
      <c r="A100" s="1" t="n">
        <v>98</v>
      </c>
      <c r="B100" t="inlineStr">
        <is>
          <t>Metalial Story</t>
        </is>
      </c>
      <c r="C100" t="n">
        <v>16</v>
      </c>
      <c r="D100">
        <f>HYPERLINK("https://mangadex.org/title/9a894da8-57bc-49e4-b65b-69b680f42bd4")</f>
        <v/>
      </c>
    </row>
    <row r="101">
      <c r="A101" s="1" t="n">
        <v>99</v>
      </c>
      <c r="B101" t="inlineStr">
        <is>
          <t>Ansatsu Skill de Isekai Saikyou: Renkinjutsu to Ansatsujutsu o Kiwameta Ore wa, Sekai o Kage kara Shihai suru</t>
        </is>
      </c>
      <c r="C101" t="n">
        <v>23</v>
      </c>
      <c r="D101">
        <f>HYPERLINK("https://mangadex.org/title/860c10f3-4e84-44b9-86ed-04ddd65ad648")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2024-12-05T14:55:44Z</dcterms:created>
  <dcterms:modified xsi:type="dcterms:W3CDTF">2024-12-05T14:55:44Z</dcterms:modified>
</cp:coreProperties>
</file>