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Hub\CS4341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81" i="1" l="1"/>
  <c r="E80" i="1"/>
  <c r="E79" i="1"/>
  <c r="E78" i="1"/>
  <c r="E77" i="1"/>
  <c r="E73" i="1"/>
  <c r="E72" i="1"/>
  <c r="E71" i="1"/>
  <c r="E70" i="1"/>
  <c r="E69" i="1"/>
  <c r="E65" i="1"/>
  <c r="E64" i="1"/>
  <c r="E63" i="1"/>
  <c r="E62" i="1"/>
  <c r="E61" i="1"/>
  <c r="E57" i="1"/>
  <c r="E56" i="1"/>
  <c r="E55" i="1"/>
  <c r="E54" i="1"/>
  <c r="E53" i="1"/>
  <c r="E50" i="1"/>
  <c r="E49" i="1"/>
  <c r="E48" i="1"/>
  <c r="E47" i="1"/>
  <c r="E46" i="1"/>
  <c r="E42" i="1"/>
  <c r="E41" i="1"/>
  <c r="E40" i="1"/>
  <c r="E39" i="1"/>
  <c r="E38" i="1"/>
  <c r="C25" i="1" a="1"/>
  <c r="E25" i="1" s="1"/>
  <c r="J24" i="1"/>
  <c r="C24" i="1" a="1"/>
  <c r="F24" i="1" s="1"/>
  <c r="J23" i="1"/>
  <c r="C23" i="1" a="1"/>
  <c r="G23" i="1" s="1"/>
  <c r="J22" i="1"/>
  <c r="C22" i="1" a="1"/>
  <c r="G22" i="1" s="1"/>
  <c r="J21" i="1"/>
  <c r="C21" i="1" a="1"/>
  <c r="G21" i="1" s="1"/>
  <c r="C20" i="1" a="1"/>
  <c r="C20" i="1" s="1"/>
  <c r="D21" i="1" l="1"/>
  <c r="D20" i="1"/>
  <c r="B20" i="1" s="1"/>
  <c r="E21" i="1"/>
  <c r="D22" i="1"/>
  <c r="C21" i="1"/>
  <c r="B21" i="1" s="1"/>
  <c r="G24" i="1"/>
  <c r="F25" i="1"/>
  <c r="G25" i="1"/>
  <c r="C23" i="1"/>
  <c r="C22" i="1"/>
  <c r="C24" i="1"/>
  <c r="E20" i="1"/>
  <c r="F21" i="1"/>
  <c r="E22" i="1"/>
  <c r="D23" i="1"/>
  <c r="C25" i="1"/>
  <c r="F20" i="1"/>
  <c r="F22" i="1"/>
  <c r="E23" i="1"/>
  <c r="D24" i="1"/>
  <c r="G20" i="1"/>
  <c r="F23" i="1"/>
  <c r="E24" i="1"/>
  <c r="D25" i="1"/>
  <c r="I21" i="1" l="1"/>
  <c r="B24" i="1"/>
  <c r="I24" i="1" s="1"/>
  <c r="B23" i="1"/>
  <c r="B22" i="1"/>
  <c r="I22" i="1" s="1"/>
  <c r="B25" i="1"/>
  <c r="I23" i="1" l="1"/>
</calcChain>
</file>

<file path=xl/sharedStrings.xml><?xml version="1.0" encoding="utf-8"?>
<sst xmlns="http://schemas.openxmlformats.org/spreadsheetml/2006/main" count="100" uniqueCount="48">
  <si>
    <t>CS4341: A1 Analysis.</t>
  </si>
  <si>
    <t>Nicholas Bradford, Thomas Grimshaw, Lucas Lebrao, Tim Petri</t>
  </si>
  <si>
    <t>Search Complexity: O(b^d)</t>
  </si>
  <si>
    <t>Thus, effective branching factor can be approximated as: b ≈ #nodes^(1/d)</t>
  </si>
  <si>
    <t>How do the 5 heuristics vary in effectiveness?  How much gain is there to using any heuristic (#1 vs. #2)?  Is #5 noticeably more effective than the other heuristics?</t>
  </si>
  <si>
    <t xml:space="preserve">With each heuristic, the average effective branching factor decreases by about 5%. </t>
  </si>
  <si>
    <t>With each heuristic, the average decrease in nodes expanded is a bit more than 20%. That is, each heuristic is more than 20% faster than the previous one.</t>
  </si>
  <si>
    <t>While not massive, this increase in time is definitely noticable, with #5 being nearly twice as fast as #1.</t>
  </si>
  <si>
    <t>For heuristic #6: how does its solution quality compare with #5? Is it performing noticeably worse? How much more efficient is it?</t>
  </si>
  <si>
    <t>Heuristic #6, as a non-admissible heuristic, does not always find the optimal solution (path), but is complete, and is nearly always much faster than the admissible heuristics.</t>
  </si>
  <si>
    <t>For the 5 worlds, it performs 0, 1, 0, 3, and 4 points less than optimal. Because it only performs worse on some worlds, its slightly worse performance can easily pass unnoticed.</t>
  </si>
  <si>
    <t>It is much, much more efficient than any of the other heuristics (by nearly two orders of magnitude for some worlds), leading to nearly instantaneous computing time.</t>
  </si>
  <si>
    <t>Overall, Heuristic #6 showcases the properties of non-admissibility very well: it is not always optimal, but finds a (nearly) optimal solution much faster.</t>
  </si>
  <si>
    <t>Heuristic</t>
  </si>
  <si>
    <t>Effective Branching Factor</t>
  </si>
  <si>
    <t>World 1</t>
  </si>
  <si>
    <t>World2</t>
  </si>
  <si>
    <t>World3</t>
  </si>
  <si>
    <t>World4</t>
  </si>
  <si>
    <t>World5</t>
  </si>
  <si>
    <t>Average decrease in branching factor</t>
  </si>
  <si>
    <t>Average decrease in expanded nodes</t>
  </si>
  <si>
    <t>h1</t>
  </si>
  <si>
    <t>h2</t>
  </si>
  <si>
    <t>h3</t>
  </si>
  <si>
    <t>h4</t>
  </si>
  <si>
    <t>h5</t>
  </si>
  <si>
    <t>h6</t>
  </si>
  <si>
    <t/>
  </si>
  <si>
    <t>Nodes expanded</t>
  </si>
  <si>
    <t>World 2</t>
  </si>
  <si>
    <t>World 3</t>
  </si>
  <si>
    <t>World 4</t>
  </si>
  <si>
    <t>World 5</t>
  </si>
  <si>
    <t>Heuristic 1</t>
  </si>
  <si>
    <t>Number of actions</t>
  </si>
  <si>
    <t>Score</t>
  </si>
  <si>
    <t>Branching Factor</t>
  </si>
  <si>
    <t>world1</t>
  </si>
  <si>
    <t>world2</t>
  </si>
  <si>
    <t>world3</t>
  </si>
  <si>
    <t>world4</t>
  </si>
  <si>
    <t>world5</t>
  </si>
  <si>
    <t>Heuristic 2</t>
  </si>
  <si>
    <t>Heuristic 3</t>
  </si>
  <si>
    <t>Heuristic 4</t>
  </si>
  <si>
    <t>Heuristic 5</t>
  </si>
  <si>
    <t>Heuristic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</si>
</sst>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i/>
      <sz val="10"/>
      <name val="Arial"/>
    </font>
    <font>
      <b/>
      <i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3" borderId="0" xfId="0" applyFont="1" applyFill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Branching factors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Sheet1!$A$20</c:f>
              <c:strCache>
                <c:ptCount val="1"/>
                <c:pt idx="0">
                  <c:v>h1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Sheet1!$C$19:$G$19</c:f>
              <c:strCache>
                <c:ptCount val="5"/>
                <c:pt idx="0">
                  <c:v>World 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Sheet1!$C$20:$G$20</c:f>
              <c:numCache>
                <c:formatCode>General</c:formatCode>
                <c:ptCount val="5"/>
                <c:pt idx="0">
                  <c:v>3.5033980603867239</c:v>
                </c:pt>
                <c:pt idx="1">
                  <c:v>1.517275208700815</c:v>
                </c:pt>
                <c:pt idx="2">
                  <c:v>1.395300596053479</c:v>
                </c:pt>
                <c:pt idx="3">
                  <c:v>1.3327583552795361</c:v>
                </c:pt>
                <c:pt idx="4">
                  <c:v>1.415972064985846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h2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Sheet1!$C$19:$G$19</c:f>
              <c:strCache>
                <c:ptCount val="5"/>
                <c:pt idx="0">
                  <c:v>World 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3.2396118012774835</c:v>
                </c:pt>
                <c:pt idx="1">
                  <c:v>1.4991669151268936</c:v>
                </c:pt>
                <c:pt idx="2">
                  <c:v>1.3852003579520222</c:v>
                </c:pt>
                <c:pt idx="3">
                  <c:v>1.3273822917161402</c:v>
                </c:pt>
                <c:pt idx="4">
                  <c:v>1.4133004890882215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h3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Sheet1!$C$19:$G$19</c:f>
              <c:strCache>
                <c:ptCount val="5"/>
                <c:pt idx="0">
                  <c:v>World 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2.7144176165949063</c:v>
                </c:pt>
                <c:pt idx="1">
                  <c:v>1.4666140446605971</c:v>
                </c:pt>
                <c:pt idx="2">
                  <c:v>1.3769432560879884</c:v>
                </c:pt>
                <c:pt idx="3">
                  <c:v>1.2955887194796087</c:v>
                </c:pt>
                <c:pt idx="4">
                  <c:v>1.3980601711321514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h4</c:v>
                </c:pt>
              </c:strCache>
            </c:strRef>
          </c:tx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Sheet1!$C$19:$G$19</c:f>
              <c:strCache>
                <c:ptCount val="5"/>
                <c:pt idx="0">
                  <c:v>World 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2.2894284851066637</c:v>
                </c:pt>
                <c:pt idx="1">
                  <c:v>1.4418356645767283</c:v>
                </c:pt>
                <c:pt idx="2">
                  <c:v>1.3682683263056028</c:v>
                </c:pt>
                <c:pt idx="3">
                  <c:v>1.2925292689189041</c:v>
                </c:pt>
                <c:pt idx="4">
                  <c:v>1.3882813934500571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Sheet1!$A$24</c:f>
              <c:strCache>
                <c:ptCount val="1"/>
                <c:pt idx="0">
                  <c:v>h5</c:v>
                </c:pt>
              </c:strCache>
            </c:strRef>
          </c:tx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cat>
            <c:strRef>
              <c:f>Sheet1!$C$19:$G$19</c:f>
              <c:strCache>
                <c:ptCount val="5"/>
                <c:pt idx="0">
                  <c:v>World 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Sheet1!$C$24:$G$24</c:f>
              <c:numCache>
                <c:formatCode>General</c:formatCode>
                <c:ptCount val="5"/>
                <c:pt idx="0">
                  <c:v>1.9999999999999998</c:v>
                </c:pt>
                <c:pt idx="1">
                  <c:v>1.4180275200781509</c:v>
                </c:pt>
                <c:pt idx="2">
                  <c:v>1.362474374328841</c:v>
                </c:pt>
                <c:pt idx="3">
                  <c:v>1.2796605702538115</c:v>
                </c:pt>
                <c:pt idx="4">
                  <c:v>1.3820465092749876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Sheet1!$A$25</c:f>
              <c:strCache>
                <c:ptCount val="1"/>
                <c:pt idx="0">
                  <c:v>h6</c:v>
                </c:pt>
              </c:strCache>
            </c:strRef>
          </c:tx>
          <c:spPr>
            <a:ln w="25400" cmpd="sng">
              <a:solidFill>
                <a:srgbClr val="4942CC"/>
              </a:solidFill>
            </a:ln>
          </c:spPr>
          <c:marker>
            <c:symbol val="none"/>
          </c:marker>
          <c:cat>
            <c:strRef>
              <c:f>Sheet1!$C$19:$G$19</c:f>
              <c:strCache>
                <c:ptCount val="5"/>
                <c:pt idx="0">
                  <c:v>World 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Sheet1!$C$25:$G$25</c:f>
              <c:numCache>
                <c:formatCode>General</c:formatCode>
                <c:ptCount val="5"/>
                <c:pt idx="0">
                  <c:v>1.2599210498948732</c:v>
                </c:pt>
                <c:pt idx="1">
                  <c:v>1.1573940616755694</c:v>
                </c:pt>
                <c:pt idx="2">
                  <c:v>1.2632752547244555</c:v>
                </c:pt>
                <c:pt idx="3">
                  <c:v>1.1174770201528108</c:v>
                </c:pt>
                <c:pt idx="4">
                  <c:v>1.1822243682367464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5595712"/>
        <c:axId val="-935587552"/>
      </c:lineChart>
      <c:catAx>
        <c:axId val="-93559571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-935587552"/>
        <c:crosses val="autoZero"/>
        <c:auto val="1"/>
        <c:lblAlgn val="ctr"/>
        <c:lblOffset val="100"/>
        <c:noMultiLvlLbl val="1"/>
      </c:catAx>
      <c:valAx>
        <c:axId val="-935587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9355957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Expanded nodes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Sheet1!$B$29</c:f>
              <c:strCache>
                <c:ptCount val="1"/>
                <c:pt idx="0">
                  <c:v>h1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Sheet1!$A$30:$A$34</c:f>
              <c:strCache>
                <c:ptCount val="5"/>
                <c:pt idx="0">
                  <c:v>World 1</c:v>
                </c:pt>
                <c:pt idx="1">
                  <c:v>World 2</c:v>
                </c:pt>
                <c:pt idx="2">
                  <c:v>World 3</c:v>
                </c:pt>
                <c:pt idx="3">
                  <c:v>World 4</c:v>
                </c:pt>
                <c:pt idx="4">
                  <c:v>World 5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43</c:v>
                </c:pt>
                <c:pt idx="1">
                  <c:v>1197</c:v>
                </c:pt>
                <c:pt idx="2">
                  <c:v>2125</c:v>
                </c:pt>
                <c:pt idx="3">
                  <c:v>3112</c:v>
                </c:pt>
                <c:pt idx="4">
                  <c:v>4220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h2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Sheet1!$A$30:$A$34</c:f>
              <c:strCache>
                <c:ptCount val="5"/>
                <c:pt idx="0">
                  <c:v>World 1</c:v>
                </c:pt>
                <c:pt idx="1">
                  <c:v>World 2</c:v>
                </c:pt>
                <c:pt idx="2">
                  <c:v>World 3</c:v>
                </c:pt>
                <c:pt idx="3">
                  <c:v>World 4</c:v>
                </c:pt>
                <c:pt idx="4">
                  <c:v>World 5</c:v>
                </c:pt>
              </c:strCache>
            </c:strRef>
          </c:cat>
          <c:val>
            <c:numRef>
              <c:f>Sheet1!$C$30:$C$34</c:f>
              <c:numCache>
                <c:formatCode>General</c:formatCode>
                <c:ptCount val="5"/>
                <c:pt idx="0">
                  <c:v>34</c:v>
                </c:pt>
                <c:pt idx="1">
                  <c:v>976</c:v>
                </c:pt>
                <c:pt idx="2">
                  <c:v>1798</c:v>
                </c:pt>
                <c:pt idx="3">
                  <c:v>2779</c:v>
                </c:pt>
                <c:pt idx="4">
                  <c:v>4033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h3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Sheet1!$A$30:$A$34</c:f>
              <c:strCache>
                <c:ptCount val="5"/>
                <c:pt idx="0">
                  <c:v>World 1</c:v>
                </c:pt>
                <c:pt idx="1">
                  <c:v>World 2</c:v>
                </c:pt>
                <c:pt idx="2">
                  <c:v>World 3</c:v>
                </c:pt>
                <c:pt idx="3">
                  <c:v>World 4</c:v>
                </c:pt>
                <c:pt idx="4">
                  <c:v>World 5</c:v>
                </c:pt>
              </c:strCache>
            </c:strRef>
          </c:cat>
          <c:val>
            <c:numRef>
              <c:f>Sheet1!$D$30:$D$34</c:f>
              <c:numCache>
                <c:formatCode>General</c:formatCode>
                <c:ptCount val="5"/>
                <c:pt idx="0">
                  <c:v>20</c:v>
                </c:pt>
                <c:pt idx="1">
                  <c:v>672</c:v>
                </c:pt>
                <c:pt idx="2">
                  <c:v>1567</c:v>
                </c:pt>
                <c:pt idx="3">
                  <c:v>2366</c:v>
                </c:pt>
                <c:pt idx="4">
                  <c:v>3109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Sheet1!$E$29</c:f>
              <c:strCache>
                <c:ptCount val="1"/>
                <c:pt idx="0">
                  <c:v>h4</c:v>
                </c:pt>
              </c:strCache>
            </c:strRef>
          </c:tx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Sheet1!$A$30:$A$34</c:f>
              <c:strCache>
                <c:ptCount val="5"/>
                <c:pt idx="0">
                  <c:v>World 1</c:v>
                </c:pt>
                <c:pt idx="1">
                  <c:v>World 2</c:v>
                </c:pt>
                <c:pt idx="2">
                  <c:v>World 3</c:v>
                </c:pt>
                <c:pt idx="3">
                  <c:v>World 4</c:v>
                </c:pt>
                <c:pt idx="4">
                  <c:v>World 5</c:v>
                </c:pt>
              </c:strCache>
            </c:strRef>
          </c:cat>
          <c:val>
            <c:numRef>
              <c:f>Sheet1!$E$30:$E$34</c:f>
              <c:numCache>
                <c:formatCode>General</c:formatCode>
                <c:ptCount val="5"/>
                <c:pt idx="0">
                  <c:v>12</c:v>
                </c:pt>
                <c:pt idx="1">
                  <c:v>503</c:v>
                </c:pt>
                <c:pt idx="2">
                  <c:v>1355</c:v>
                </c:pt>
                <c:pt idx="3">
                  <c:v>2204</c:v>
                </c:pt>
                <c:pt idx="4">
                  <c:v>2627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Sheet1!$F$29</c:f>
              <c:strCache>
                <c:ptCount val="1"/>
                <c:pt idx="0">
                  <c:v>h5</c:v>
                </c:pt>
              </c:strCache>
            </c:strRef>
          </c:tx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cat>
            <c:strRef>
              <c:f>Sheet1!$A$30:$A$34</c:f>
              <c:strCache>
                <c:ptCount val="5"/>
                <c:pt idx="0">
                  <c:v>World 1</c:v>
                </c:pt>
                <c:pt idx="1">
                  <c:v>World 2</c:v>
                </c:pt>
                <c:pt idx="2">
                  <c:v>World 3</c:v>
                </c:pt>
                <c:pt idx="3">
                  <c:v>World 4</c:v>
                </c:pt>
                <c:pt idx="4">
                  <c:v>World 5</c:v>
                </c:pt>
              </c:strCache>
            </c:strRef>
          </c:cat>
          <c:val>
            <c:numRef>
              <c:f>Sheet1!$F$30:$F$34</c:f>
              <c:numCache>
                <c:formatCode>General</c:formatCode>
                <c:ptCount val="5"/>
                <c:pt idx="0">
                  <c:v>8</c:v>
                </c:pt>
                <c:pt idx="1">
                  <c:v>379</c:v>
                </c:pt>
                <c:pt idx="2">
                  <c:v>1229</c:v>
                </c:pt>
                <c:pt idx="3">
                  <c:v>2089</c:v>
                </c:pt>
                <c:pt idx="4">
                  <c:v>2358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Sheet1!$G$29</c:f>
              <c:strCache>
                <c:ptCount val="1"/>
                <c:pt idx="0">
                  <c:v>h6</c:v>
                </c:pt>
              </c:strCache>
            </c:strRef>
          </c:tx>
          <c:spPr>
            <a:ln w="25400" cmpd="sng">
              <a:solidFill>
                <a:srgbClr val="4942CC"/>
              </a:solidFill>
            </a:ln>
          </c:spPr>
          <c:marker>
            <c:symbol val="none"/>
          </c:marker>
          <c:cat>
            <c:strRef>
              <c:f>Sheet1!$A$30:$A$34</c:f>
              <c:strCache>
                <c:ptCount val="5"/>
                <c:pt idx="0">
                  <c:v>World 1</c:v>
                </c:pt>
                <c:pt idx="1">
                  <c:v>World 2</c:v>
                </c:pt>
                <c:pt idx="2">
                  <c:v>World 3</c:v>
                </c:pt>
                <c:pt idx="3">
                  <c:v>World 4</c:v>
                </c:pt>
                <c:pt idx="4">
                  <c:v>World 5</c:v>
                </c:pt>
              </c:strCache>
            </c:str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216</c:v>
                </c:pt>
                <c:pt idx="3">
                  <c:v>28</c:v>
                </c:pt>
                <c:pt idx="4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5594624"/>
        <c:axId val="-935587008"/>
      </c:lineChart>
      <c:catAx>
        <c:axId val="-93559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-935587008"/>
        <c:crosses val="autoZero"/>
        <c:auto val="1"/>
        <c:lblAlgn val="ctr"/>
        <c:lblOffset val="100"/>
        <c:noMultiLvlLbl val="1"/>
      </c:catAx>
      <c:valAx>
        <c:axId val="-935587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93559462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25</xdr:row>
      <xdr:rowOff>123825</xdr:rowOff>
    </xdr:from>
    <xdr:to>
      <xdr:col>13</xdr:col>
      <xdr:colOff>171450</xdr:colOff>
      <xdr:row>43</xdr:row>
      <xdr:rowOff>190500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</xdr:col>
      <xdr:colOff>180975</xdr:colOff>
      <xdr:row>43</xdr:row>
      <xdr:rowOff>180975</xdr:rowOff>
    </xdr:from>
    <xdr:to>
      <xdr:col>13</xdr:col>
      <xdr:colOff>352425</xdr:colOff>
      <xdr:row>61</xdr:row>
      <xdr:rowOff>114300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24" workbookViewId="0">
      <selection activeCell="H48" sqref="H48"/>
    </sheetView>
  </sheetViews>
  <sheetFormatPr defaultColWidth="14.42578125" defaultRowHeight="15.75" customHeight="1" x14ac:dyDescent="0.2"/>
  <cols>
    <col min="1" max="1" width="12.140625" customWidth="1"/>
    <col min="2" max="2" width="25.28515625" customWidth="1"/>
    <col min="3" max="3" width="16.140625" customWidth="1"/>
    <col min="9" max="9" width="31.42578125" customWidth="1"/>
  </cols>
  <sheetData>
    <row r="1" spans="1:9" ht="15.75" customHeight="1" x14ac:dyDescent="0.2">
      <c r="A1" s="1" t="s">
        <v>0</v>
      </c>
      <c r="B1" s="2"/>
      <c r="C1" s="1" t="s">
        <v>1</v>
      </c>
      <c r="D1" s="2"/>
      <c r="E1" s="2"/>
      <c r="F1" s="2"/>
    </row>
    <row r="3" spans="1:9" ht="15.75" customHeight="1" x14ac:dyDescent="0.2">
      <c r="A3" s="3" t="s">
        <v>2</v>
      </c>
    </row>
    <row r="4" spans="1:9" ht="15.75" customHeight="1" x14ac:dyDescent="0.2">
      <c r="A4" s="3" t="s">
        <v>3</v>
      </c>
    </row>
    <row r="5" spans="1:9" ht="15.75" customHeight="1" x14ac:dyDescent="0.2">
      <c r="A5" s="3"/>
      <c r="B5" s="3"/>
      <c r="C5" s="3"/>
      <c r="D5" s="3"/>
      <c r="E5" s="3"/>
      <c r="F5" s="3"/>
      <c r="G5" s="3"/>
    </row>
    <row r="6" spans="1:9" ht="15.75" customHeight="1" x14ac:dyDescent="0.2">
      <c r="A6" s="4" t="s">
        <v>4</v>
      </c>
      <c r="B6" s="5"/>
      <c r="C6" s="5"/>
      <c r="D6" s="5"/>
      <c r="E6" s="5"/>
      <c r="F6" s="5"/>
      <c r="G6" s="5"/>
      <c r="H6" s="6"/>
      <c r="I6" s="6"/>
    </row>
    <row r="7" spans="1:9" ht="15.75" customHeight="1" x14ac:dyDescent="0.2">
      <c r="A7" s="3" t="s">
        <v>5</v>
      </c>
      <c r="B7" s="3"/>
      <c r="C7" s="3"/>
      <c r="D7" s="3"/>
      <c r="E7" s="3"/>
      <c r="F7" s="3"/>
      <c r="G7" s="3"/>
    </row>
    <row r="8" spans="1:9" ht="15.75" customHeight="1" x14ac:dyDescent="0.2">
      <c r="A8" s="3" t="s">
        <v>6</v>
      </c>
      <c r="B8" s="3"/>
      <c r="C8" s="3"/>
      <c r="D8" s="3"/>
      <c r="E8" s="3"/>
      <c r="F8" s="3"/>
      <c r="G8" s="3"/>
    </row>
    <row r="9" spans="1:9" ht="15.75" customHeight="1" x14ac:dyDescent="0.2">
      <c r="A9" s="3" t="s">
        <v>7</v>
      </c>
      <c r="B9" s="3"/>
      <c r="C9" s="3"/>
      <c r="D9" s="3"/>
      <c r="E9" s="3"/>
      <c r="F9" s="3"/>
      <c r="G9" s="3"/>
    </row>
    <row r="10" spans="1:9" ht="15.75" customHeight="1" x14ac:dyDescent="0.2">
      <c r="A10" s="3"/>
      <c r="B10" s="3"/>
      <c r="C10" s="3"/>
      <c r="D10" s="3"/>
      <c r="E10" s="3"/>
      <c r="F10" s="3"/>
      <c r="G10" s="3"/>
    </row>
    <row r="11" spans="1:9" ht="15.75" customHeight="1" x14ac:dyDescent="0.2">
      <c r="A11" s="7" t="s">
        <v>8</v>
      </c>
      <c r="B11" s="3"/>
      <c r="C11" s="3"/>
      <c r="D11" s="3"/>
      <c r="E11" s="3"/>
      <c r="F11" s="3"/>
      <c r="G11" s="3"/>
    </row>
    <row r="12" spans="1:9" ht="15.75" customHeight="1" x14ac:dyDescent="0.2">
      <c r="A12" s="3" t="s">
        <v>9</v>
      </c>
      <c r="B12" s="3"/>
      <c r="C12" s="3"/>
      <c r="D12" s="3"/>
      <c r="E12" s="3"/>
      <c r="F12" s="3"/>
      <c r="G12" s="3"/>
    </row>
    <row r="13" spans="1:9" ht="15.75" customHeight="1" x14ac:dyDescent="0.2">
      <c r="A13" s="3" t="s">
        <v>10</v>
      </c>
      <c r="B13" s="3"/>
      <c r="C13" s="3"/>
      <c r="D13" s="3"/>
      <c r="E13" s="3"/>
      <c r="F13" s="3"/>
      <c r="G13" s="3"/>
    </row>
    <row r="14" spans="1:9" ht="15.75" customHeight="1" x14ac:dyDescent="0.2">
      <c r="A14" s="3" t="s">
        <v>11</v>
      </c>
      <c r="B14" s="3"/>
      <c r="C14" s="3"/>
      <c r="D14" s="3"/>
      <c r="E14" s="3"/>
      <c r="F14" s="3"/>
      <c r="G14" s="3"/>
    </row>
    <row r="15" spans="1:9" ht="15.75" customHeight="1" x14ac:dyDescent="0.2">
      <c r="A15" s="3" t="s">
        <v>12</v>
      </c>
      <c r="B15" s="3"/>
      <c r="C15" s="3"/>
      <c r="D15" s="3"/>
      <c r="E15" s="3"/>
      <c r="F15" s="3"/>
      <c r="G15" s="3"/>
    </row>
    <row r="16" spans="1:9" ht="15.75" customHeight="1" x14ac:dyDescent="0.2">
      <c r="A16" s="3"/>
      <c r="B16" s="3"/>
      <c r="C16" s="3"/>
      <c r="D16" s="3"/>
      <c r="E16" s="3"/>
      <c r="F16" s="3"/>
      <c r="G16" s="3"/>
    </row>
    <row r="17" spans="1:11" ht="15.75" customHeight="1" x14ac:dyDescent="0.2">
      <c r="A17" s="3"/>
      <c r="B17" s="3"/>
      <c r="C17" s="3"/>
      <c r="D17" s="3"/>
      <c r="E17" s="3"/>
      <c r="F17" s="3"/>
      <c r="G17" s="3"/>
    </row>
    <row r="18" spans="1:11" ht="15.75" customHeight="1" x14ac:dyDescent="0.2">
      <c r="A18" s="3"/>
      <c r="B18" s="3"/>
      <c r="C18" s="3"/>
      <c r="D18" s="3"/>
      <c r="E18" s="3"/>
      <c r="F18" s="3"/>
      <c r="G18" s="3"/>
    </row>
    <row r="19" spans="1:11" ht="15.75" customHeight="1" x14ac:dyDescent="0.2">
      <c r="A19" s="8" t="s">
        <v>13</v>
      </c>
      <c r="B19" s="8" t="s">
        <v>14</v>
      </c>
      <c r="C19" s="9" t="s">
        <v>15</v>
      </c>
      <c r="D19" s="9" t="s">
        <v>16</v>
      </c>
      <c r="E19" s="9" t="s">
        <v>17</v>
      </c>
      <c r="F19" s="9" t="s">
        <v>18</v>
      </c>
      <c r="G19" s="9" t="s">
        <v>19</v>
      </c>
      <c r="I19" s="3" t="s">
        <v>20</v>
      </c>
      <c r="J19" s="3" t="s">
        <v>21</v>
      </c>
    </row>
    <row r="20" spans="1:11" ht="15.75" customHeight="1" x14ac:dyDescent="0.2">
      <c r="A20" s="10" t="s">
        <v>22</v>
      </c>
      <c r="B20" s="11">
        <f t="shared" ref="B20:B25" si="0">AVERAGE(C20:G20)</f>
        <v>1.83294085708128</v>
      </c>
      <c r="C20">
        <f t="array" ref="C20:G20">TRANSPOSE(E38:E42)</f>
        <v>3.5033980603867239</v>
      </c>
      <c r="D20">
        <v>1.517275208700815</v>
      </c>
      <c r="E20">
        <v>1.395300596053479</v>
      </c>
      <c r="F20">
        <v>1.3327583552795361</v>
      </c>
      <c r="G20">
        <v>1.415972064985846</v>
      </c>
    </row>
    <row r="21" spans="1:11" ht="15.75" customHeight="1" x14ac:dyDescent="0.2">
      <c r="A21" s="10" t="s">
        <v>23</v>
      </c>
      <c r="B21" s="11">
        <f t="shared" si="0"/>
        <v>1.7729323710321523</v>
      </c>
      <c r="C21">
        <f t="array" ref="C21:G21">TRANSPOSE(E46:E50)</f>
        <v>3.2396118012774835</v>
      </c>
      <c r="D21">
        <v>1.4991669151268936</v>
      </c>
      <c r="E21">
        <v>1.3852003579520222</v>
      </c>
      <c r="F21">
        <v>1.3273822917161402</v>
      </c>
      <c r="G21">
        <v>1.4133004890882215</v>
      </c>
      <c r="I21">
        <f t="shared" ref="I21:I24" si="1">(1-(B21/B20))</f>
        <v>3.2738910160300172E-2</v>
      </c>
      <c r="J21">
        <f>1-AVERAGE(B46/B38, B47/B39, B47/B40,B49/B41, B50/B42)</f>
        <v>0.21719087655817171</v>
      </c>
    </row>
    <row r="22" spans="1:11" ht="15.75" customHeight="1" x14ac:dyDescent="0.2">
      <c r="A22" s="10" t="s">
        <v>24</v>
      </c>
      <c r="B22" s="11">
        <f t="shared" si="0"/>
        <v>1.6503247615910503</v>
      </c>
      <c r="C22">
        <f t="array" ref="C22:G22">TRANSPOSE(E53:E57)</f>
        <v>2.7144176165949063</v>
      </c>
      <c r="D22">
        <v>1.4666140446605971</v>
      </c>
      <c r="E22">
        <v>1.3769432560879884</v>
      </c>
      <c r="F22">
        <v>1.2955887194796087</v>
      </c>
      <c r="G22">
        <v>1.3980601711321514</v>
      </c>
      <c r="I22">
        <f t="shared" si="1"/>
        <v>6.9155265843402258E-2</v>
      </c>
      <c r="J22">
        <f>1-AVERAGE(B53/B46, B54/B47, B55/B48,B56/B49, B57/B50)</f>
        <v>0.24588813072346516</v>
      </c>
    </row>
    <row r="23" spans="1:11" ht="15.75" customHeight="1" x14ac:dyDescent="0.2">
      <c r="A23" s="10" t="s">
        <v>25</v>
      </c>
      <c r="B23" s="11">
        <f t="shared" si="0"/>
        <v>1.5560686276715914</v>
      </c>
      <c r="C23">
        <f t="array" ref="C23:G23">TRANSPOSE(E61:E65)</f>
        <v>2.2894284851066637</v>
      </c>
      <c r="D23">
        <v>1.4418356645767283</v>
      </c>
      <c r="E23">
        <v>1.3682683263056028</v>
      </c>
      <c r="F23">
        <v>1.2925292689189041</v>
      </c>
      <c r="G23">
        <v>1.3882813934500571</v>
      </c>
      <c r="I23">
        <f t="shared" si="1"/>
        <v>5.7113688234664894E-2</v>
      </c>
      <c r="J23">
        <f>1-AVERAGE(B61/B53, B62/B54, B63/B55, B64/B56, B65/B57)</f>
        <v>0.20205644469094797</v>
      </c>
      <c r="K23" s="3"/>
    </row>
    <row r="24" spans="1:11" ht="15.75" customHeight="1" x14ac:dyDescent="0.2">
      <c r="A24" s="10" t="s">
        <v>26</v>
      </c>
      <c r="B24" s="11">
        <f t="shared" si="0"/>
        <v>1.4884417947871582</v>
      </c>
      <c r="C24">
        <f t="array" ref="C24:G24">TRANSPOSE(E69:E73)</f>
        <v>1.9999999999999998</v>
      </c>
      <c r="D24">
        <v>1.4180275200781509</v>
      </c>
      <c r="E24">
        <v>1.362474374328841</v>
      </c>
      <c r="F24">
        <v>1.2796605702538115</v>
      </c>
      <c r="G24">
        <v>1.3820465092749876</v>
      </c>
      <c r="I24">
        <f t="shared" si="1"/>
        <v>4.346005804745634E-2</v>
      </c>
      <c r="J24">
        <f>1-AVERAGE(B69/B61, B70/B62, B71/B63,B71/B64, B72/B65)</f>
        <v>0.2640033958156669</v>
      </c>
    </row>
    <row r="25" spans="1:11" ht="15.75" customHeight="1" x14ac:dyDescent="0.2">
      <c r="A25" s="10" t="s">
        <v>27</v>
      </c>
      <c r="B25" s="11">
        <f t="shared" si="0"/>
        <v>1.1960583509368912</v>
      </c>
      <c r="C25">
        <f t="array" ref="C25:G25">TRANSPOSE(E77:E81)</f>
        <v>1.2599210498948732</v>
      </c>
      <c r="D25">
        <v>1.1573940616755694</v>
      </c>
      <c r="E25">
        <v>1.2632752547244555</v>
      </c>
      <c r="F25">
        <v>1.1174770201528108</v>
      </c>
      <c r="G25">
        <v>1.1822243682367464</v>
      </c>
    </row>
    <row r="27" spans="1:11" ht="15.75" customHeight="1" x14ac:dyDescent="0.2">
      <c r="A27" s="3"/>
    </row>
    <row r="28" spans="1:11" ht="15.75" customHeight="1" x14ac:dyDescent="0.2">
      <c r="A28" s="9" t="s">
        <v>28</v>
      </c>
    </row>
    <row r="29" spans="1:11" ht="15.75" customHeight="1" x14ac:dyDescent="0.2">
      <c r="A29" s="9" t="s">
        <v>29</v>
      </c>
      <c r="B29" s="9" t="s">
        <v>22</v>
      </c>
      <c r="C29" s="9" t="s">
        <v>23</v>
      </c>
      <c r="D29" s="9" t="s">
        <v>24</v>
      </c>
      <c r="E29" s="9" t="s">
        <v>25</v>
      </c>
      <c r="F29" s="9" t="s">
        <v>26</v>
      </c>
      <c r="G29" s="9" t="s">
        <v>27</v>
      </c>
    </row>
    <row r="30" spans="1:11" ht="15.75" customHeight="1" x14ac:dyDescent="0.2">
      <c r="A30" s="3" t="s">
        <v>15</v>
      </c>
      <c r="B30" s="3">
        <v>43</v>
      </c>
      <c r="C30" s="3">
        <v>34</v>
      </c>
      <c r="D30" s="3">
        <v>20</v>
      </c>
      <c r="E30" s="3">
        <v>12</v>
      </c>
      <c r="F30" s="3">
        <v>8</v>
      </c>
      <c r="G30" s="3">
        <v>2</v>
      </c>
    </row>
    <row r="31" spans="1:11" ht="15.75" customHeight="1" x14ac:dyDescent="0.2">
      <c r="A31" s="3" t="s">
        <v>30</v>
      </c>
      <c r="B31" s="3">
        <v>1197</v>
      </c>
      <c r="C31" s="3">
        <v>976</v>
      </c>
      <c r="D31" s="3">
        <v>672</v>
      </c>
      <c r="E31" s="3">
        <v>503</v>
      </c>
      <c r="F31" s="3">
        <v>379</v>
      </c>
      <c r="G31" s="3">
        <v>12</v>
      </c>
    </row>
    <row r="32" spans="1:11" ht="15.75" customHeight="1" x14ac:dyDescent="0.2">
      <c r="A32" s="3" t="s">
        <v>31</v>
      </c>
      <c r="B32" s="3">
        <v>2125</v>
      </c>
      <c r="C32" s="3">
        <v>1798</v>
      </c>
      <c r="D32" s="3">
        <v>1567</v>
      </c>
      <c r="E32" s="3">
        <v>1355</v>
      </c>
      <c r="F32" s="3">
        <v>1229</v>
      </c>
      <c r="G32" s="3">
        <v>216</v>
      </c>
    </row>
    <row r="33" spans="1:7" ht="15.75" customHeight="1" x14ac:dyDescent="0.2">
      <c r="A33" s="3" t="s">
        <v>32</v>
      </c>
      <c r="B33" s="3">
        <v>3112</v>
      </c>
      <c r="C33" s="3">
        <v>2779</v>
      </c>
      <c r="D33" s="3">
        <v>2366</v>
      </c>
      <c r="E33" s="3">
        <v>2204</v>
      </c>
      <c r="F33" s="3">
        <v>2089</v>
      </c>
      <c r="G33" s="3">
        <v>28</v>
      </c>
    </row>
    <row r="34" spans="1:7" ht="15.75" customHeight="1" x14ac:dyDescent="0.2">
      <c r="A34" s="3" t="s">
        <v>33</v>
      </c>
      <c r="B34" s="3">
        <v>4220</v>
      </c>
      <c r="C34" s="3">
        <v>4033</v>
      </c>
      <c r="D34" s="3">
        <v>3109</v>
      </c>
      <c r="E34" s="3">
        <v>2627</v>
      </c>
      <c r="F34" s="3">
        <v>2358</v>
      </c>
      <c r="G34" s="3">
        <v>47</v>
      </c>
    </row>
    <row r="35" spans="1:7" ht="15.75" customHeight="1" x14ac:dyDescent="0.2">
      <c r="A35" s="3"/>
    </row>
    <row r="36" spans="1:7" ht="15.75" customHeight="1" x14ac:dyDescent="0.2">
      <c r="A36" s="3"/>
    </row>
    <row r="37" spans="1:7" ht="15.75" customHeight="1" x14ac:dyDescent="0.2">
      <c r="A37" s="9" t="s">
        <v>34</v>
      </c>
      <c r="B37" s="3" t="s">
        <v>29</v>
      </c>
      <c r="C37" s="3" t="s">
        <v>35</v>
      </c>
      <c r="D37" s="3" t="s">
        <v>36</v>
      </c>
      <c r="E37" s="3" t="s">
        <v>37</v>
      </c>
    </row>
    <row r="38" spans="1:7" ht="15.75" customHeight="1" x14ac:dyDescent="0.2">
      <c r="A38" s="3" t="s">
        <v>38</v>
      </c>
      <c r="B38" s="3">
        <v>43</v>
      </c>
      <c r="C38" s="3">
        <v>3</v>
      </c>
      <c r="D38" s="3">
        <v>91</v>
      </c>
      <c r="E38">
        <f t="shared" ref="E38:E42" si="2">B38^(1/C38)</f>
        <v>3.5033980603867239</v>
      </c>
    </row>
    <row r="39" spans="1:7" ht="12.75" x14ac:dyDescent="0.2">
      <c r="A39" s="3" t="s">
        <v>39</v>
      </c>
      <c r="B39" s="3">
        <v>1197</v>
      </c>
      <c r="C39" s="3">
        <v>17</v>
      </c>
      <c r="D39" s="3">
        <v>69</v>
      </c>
      <c r="E39">
        <f t="shared" si="2"/>
        <v>1.517275208700815</v>
      </c>
      <c r="G39" s="12"/>
    </row>
    <row r="40" spans="1:7" ht="12.75" x14ac:dyDescent="0.2">
      <c r="A40" s="3" t="s">
        <v>40</v>
      </c>
      <c r="B40" s="3">
        <v>2125</v>
      </c>
      <c r="C40" s="3">
        <v>23</v>
      </c>
      <c r="D40" s="3">
        <v>41</v>
      </c>
      <c r="E40">
        <f t="shared" si="2"/>
        <v>1.395300596053479</v>
      </c>
      <c r="G40" s="12"/>
    </row>
    <row r="41" spans="1:7" ht="12.75" x14ac:dyDescent="0.2">
      <c r="A41" s="3" t="s">
        <v>41</v>
      </c>
      <c r="B41" s="3">
        <v>3112</v>
      </c>
      <c r="C41" s="3">
        <v>28</v>
      </c>
      <c r="D41" s="3">
        <v>33</v>
      </c>
      <c r="E41">
        <f t="shared" si="2"/>
        <v>1.3327583552795361</v>
      </c>
      <c r="G41" s="12"/>
    </row>
    <row r="42" spans="1:7" ht="12.75" x14ac:dyDescent="0.2">
      <c r="A42" s="3" t="s">
        <v>42</v>
      </c>
      <c r="B42" s="3">
        <v>4220</v>
      </c>
      <c r="C42" s="3">
        <v>24</v>
      </c>
      <c r="D42" s="3">
        <v>46</v>
      </c>
      <c r="E42">
        <f t="shared" si="2"/>
        <v>1.415972064985846</v>
      </c>
    </row>
    <row r="43" spans="1:7" ht="12.75" x14ac:dyDescent="0.2">
      <c r="A43" s="3"/>
    </row>
    <row r="44" spans="1:7" ht="12.75" x14ac:dyDescent="0.2">
      <c r="A44" s="9"/>
      <c r="B44" s="3"/>
      <c r="C44" s="3"/>
      <c r="D44" s="3"/>
    </row>
    <row r="45" spans="1:7" ht="12.75" x14ac:dyDescent="0.2">
      <c r="A45" s="9" t="s">
        <v>43</v>
      </c>
      <c r="B45" s="3" t="s">
        <v>29</v>
      </c>
      <c r="C45" s="3" t="s">
        <v>35</v>
      </c>
      <c r="D45" s="3" t="s">
        <v>36</v>
      </c>
    </row>
    <row r="46" spans="1:7" ht="12.75" x14ac:dyDescent="0.2">
      <c r="A46" s="3" t="s">
        <v>15</v>
      </c>
      <c r="B46" s="3">
        <v>34</v>
      </c>
      <c r="C46" s="3">
        <v>3</v>
      </c>
      <c r="D46" s="3">
        <v>91</v>
      </c>
      <c r="E46">
        <f t="shared" ref="E46:E50" si="3">B46^(1/C46)</f>
        <v>3.2396118012774835</v>
      </c>
    </row>
    <row r="47" spans="1:7" ht="12.75" x14ac:dyDescent="0.2">
      <c r="A47" s="3" t="s">
        <v>30</v>
      </c>
      <c r="B47" s="3">
        <v>976</v>
      </c>
      <c r="C47" s="3">
        <v>17</v>
      </c>
      <c r="D47" s="3">
        <v>69</v>
      </c>
      <c r="E47">
        <f t="shared" si="3"/>
        <v>1.4991669151268936</v>
      </c>
    </row>
    <row r="48" spans="1:7" ht="12.75" x14ac:dyDescent="0.2">
      <c r="A48" s="3" t="s">
        <v>31</v>
      </c>
      <c r="B48" s="3">
        <v>1798</v>
      </c>
      <c r="C48" s="3">
        <v>23</v>
      </c>
      <c r="D48" s="3">
        <v>41</v>
      </c>
      <c r="E48">
        <f t="shared" si="3"/>
        <v>1.3852003579520222</v>
      </c>
    </row>
    <row r="49" spans="1:13" ht="12.75" x14ac:dyDescent="0.2">
      <c r="A49" s="3" t="s">
        <v>32</v>
      </c>
      <c r="B49" s="3">
        <v>2779</v>
      </c>
      <c r="C49" s="3">
        <v>28</v>
      </c>
      <c r="D49" s="3">
        <v>33</v>
      </c>
      <c r="E49">
        <f t="shared" si="3"/>
        <v>1.3273822917161402</v>
      </c>
    </row>
    <row r="50" spans="1:13" ht="12.75" x14ac:dyDescent="0.2">
      <c r="A50" s="3" t="s">
        <v>33</v>
      </c>
      <c r="B50" s="3">
        <v>4033</v>
      </c>
      <c r="C50" s="3">
        <v>24</v>
      </c>
      <c r="D50" s="3">
        <v>46</v>
      </c>
      <c r="E50">
        <f t="shared" si="3"/>
        <v>1.4133004890882215</v>
      </c>
    </row>
    <row r="51" spans="1:13" ht="12.75" x14ac:dyDescent="0.2">
      <c r="A51" s="3"/>
    </row>
    <row r="52" spans="1:13" ht="12.75" x14ac:dyDescent="0.2">
      <c r="A52" s="9" t="s">
        <v>44</v>
      </c>
      <c r="B52" s="3" t="s">
        <v>29</v>
      </c>
      <c r="C52" s="3" t="s">
        <v>35</v>
      </c>
      <c r="D52" s="3" t="s">
        <v>36</v>
      </c>
      <c r="E52" s="3" t="s">
        <v>37</v>
      </c>
    </row>
    <row r="53" spans="1:13" ht="12.75" x14ac:dyDescent="0.2">
      <c r="A53" s="3" t="s">
        <v>15</v>
      </c>
      <c r="B53" s="3">
        <v>20</v>
      </c>
      <c r="C53" s="3">
        <v>3</v>
      </c>
      <c r="D53" s="3">
        <v>91</v>
      </c>
      <c r="E53">
        <f t="shared" ref="E53:E57" si="4">B53^(1/C53)</f>
        <v>2.7144176165949063</v>
      </c>
    </row>
    <row r="54" spans="1:13" ht="12.75" x14ac:dyDescent="0.2">
      <c r="A54" s="3" t="s">
        <v>30</v>
      </c>
      <c r="B54" s="3">
        <v>672</v>
      </c>
      <c r="C54" s="3">
        <v>17</v>
      </c>
      <c r="D54" s="3">
        <v>69</v>
      </c>
      <c r="E54">
        <f t="shared" si="4"/>
        <v>1.4666140446605971</v>
      </c>
    </row>
    <row r="55" spans="1:13" ht="12.75" x14ac:dyDescent="0.2">
      <c r="A55" s="3" t="s">
        <v>31</v>
      </c>
      <c r="B55" s="3">
        <v>1567</v>
      </c>
      <c r="C55" s="3">
        <v>23</v>
      </c>
      <c r="D55" s="3">
        <v>41</v>
      </c>
      <c r="E55">
        <f t="shared" si="4"/>
        <v>1.3769432560879884</v>
      </c>
    </row>
    <row r="56" spans="1:13" ht="12.75" x14ac:dyDescent="0.2">
      <c r="A56" s="3" t="s">
        <v>32</v>
      </c>
      <c r="B56" s="3">
        <v>2366</v>
      </c>
      <c r="C56" s="3">
        <v>30</v>
      </c>
      <c r="D56" s="3">
        <v>33</v>
      </c>
      <c r="E56">
        <f t="shared" si="4"/>
        <v>1.2955887194796087</v>
      </c>
    </row>
    <row r="57" spans="1:13" ht="12.75" x14ac:dyDescent="0.2">
      <c r="A57" s="3" t="s">
        <v>33</v>
      </c>
      <c r="B57" s="3">
        <v>3109</v>
      </c>
      <c r="C57" s="3">
        <v>24</v>
      </c>
      <c r="D57" s="3">
        <v>46</v>
      </c>
      <c r="E57">
        <f t="shared" si="4"/>
        <v>1.3980601711321514</v>
      </c>
    </row>
    <row r="58" spans="1:13" ht="12.75" x14ac:dyDescent="0.2">
      <c r="A58" s="3"/>
    </row>
    <row r="59" spans="1:13" ht="12.75" x14ac:dyDescent="0.2">
      <c r="A59" s="9"/>
      <c r="B59" s="3"/>
      <c r="C59" s="3"/>
      <c r="D59" s="3"/>
      <c r="E59" s="3"/>
    </row>
    <row r="60" spans="1:13" ht="12.75" x14ac:dyDescent="0.2">
      <c r="A60" s="9" t="s">
        <v>45</v>
      </c>
      <c r="B60" s="3" t="s">
        <v>29</v>
      </c>
      <c r="C60" s="3" t="s">
        <v>35</v>
      </c>
      <c r="D60" s="3" t="s">
        <v>36</v>
      </c>
      <c r="E60" s="3" t="s">
        <v>37</v>
      </c>
    </row>
    <row r="61" spans="1:13" ht="12.75" x14ac:dyDescent="0.2">
      <c r="A61" s="3" t="s">
        <v>15</v>
      </c>
      <c r="B61" s="3">
        <v>12</v>
      </c>
      <c r="C61" s="3">
        <v>3</v>
      </c>
      <c r="D61" s="3">
        <v>91</v>
      </c>
      <c r="E61">
        <f t="shared" ref="E61:E65" si="5">B61^(1/C61)</f>
        <v>2.2894284851066637</v>
      </c>
    </row>
    <row r="62" spans="1:13" ht="12.75" x14ac:dyDescent="0.2">
      <c r="A62" s="3" t="s">
        <v>30</v>
      </c>
      <c r="B62" s="3">
        <v>503</v>
      </c>
      <c r="C62" s="3">
        <v>17</v>
      </c>
      <c r="D62" s="3">
        <v>69</v>
      </c>
      <c r="E62">
        <f t="shared" si="5"/>
        <v>1.4418356645767283</v>
      </c>
      <c r="G62" s="3"/>
    </row>
    <row r="63" spans="1:13" ht="12.75" x14ac:dyDescent="0.2">
      <c r="A63" s="3" t="s">
        <v>31</v>
      </c>
      <c r="B63" s="3">
        <v>1355</v>
      </c>
      <c r="C63" s="3">
        <v>23</v>
      </c>
      <c r="D63" s="3">
        <v>41</v>
      </c>
      <c r="E63">
        <f t="shared" si="5"/>
        <v>1.3682683263056028</v>
      </c>
      <c r="G63" s="3"/>
      <c r="H63" s="3"/>
      <c r="I63" s="3"/>
      <c r="J63" s="3"/>
      <c r="K63" s="3"/>
      <c r="L63" s="3"/>
      <c r="M63" s="3"/>
    </row>
    <row r="64" spans="1:13" ht="12.75" x14ac:dyDescent="0.2">
      <c r="A64" s="3" t="s">
        <v>32</v>
      </c>
      <c r="B64" s="3">
        <v>2204</v>
      </c>
      <c r="C64" s="3">
        <v>30</v>
      </c>
      <c r="D64" s="3">
        <v>33</v>
      </c>
      <c r="E64">
        <f t="shared" si="5"/>
        <v>1.2925292689189041</v>
      </c>
      <c r="G64" s="3"/>
      <c r="H64" s="3"/>
      <c r="I64" s="3"/>
      <c r="J64" s="3"/>
      <c r="K64" s="3"/>
      <c r="L64" s="3"/>
    </row>
    <row r="65" spans="1:12" ht="12.75" x14ac:dyDescent="0.2">
      <c r="A65" s="3" t="s">
        <v>33</v>
      </c>
      <c r="B65" s="3">
        <v>2627</v>
      </c>
      <c r="C65" s="3">
        <v>24</v>
      </c>
      <c r="D65" s="3">
        <v>46</v>
      </c>
      <c r="E65">
        <f t="shared" si="5"/>
        <v>1.3882813934500571</v>
      </c>
      <c r="G65" s="3"/>
      <c r="H65" s="3"/>
      <c r="I65" s="3"/>
      <c r="J65" s="3"/>
      <c r="K65" s="3"/>
      <c r="L65" s="3"/>
    </row>
    <row r="66" spans="1:12" ht="12.75" x14ac:dyDescent="0.2">
      <c r="A66" s="3"/>
      <c r="G66" s="3"/>
      <c r="H66" s="3"/>
      <c r="I66" s="3"/>
      <c r="J66" s="3"/>
      <c r="K66" s="3"/>
      <c r="L66" s="3"/>
    </row>
    <row r="67" spans="1:12" ht="12.75" x14ac:dyDescent="0.2">
      <c r="A67" s="9"/>
      <c r="B67" s="3"/>
      <c r="C67" s="3"/>
      <c r="D67" s="3"/>
      <c r="E67" s="3"/>
      <c r="G67" s="3"/>
      <c r="H67" s="3"/>
      <c r="I67" s="3"/>
      <c r="J67" s="3"/>
      <c r="K67" s="3"/>
      <c r="L67" s="3"/>
    </row>
    <row r="68" spans="1:12" ht="12.75" x14ac:dyDescent="0.2">
      <c r="A68" s="9" t="s">
        <v>46</v>
      </c>
      <c r="B68" s="3" t="s">
        <v>29</v>
      </c>
      <c r="C68" s="3" t="s">
        <v>35</v>
      </c>
      <c r="D68" s="3" t="s">
        <v>36</v>
      </c>
      <c r="E68" s="3" t="s">
        <v>37</v>
      </c>
      <c r="G68" s="3"/>
      <c r="H68" s="3"/>
      <c r="I68" s="3"/>
      <c r="J68" s="3"/>
      <c r="K68" s="3"/>
      <c r="L68" s="3"/>
    </row>
    <row r="69" spans="1:12" ht="12.75" x14ac:dyDescent="0.2">
      <c r="A69" s="3" t="s">
        <v>15</v>
      </c>
      <c r="B69" s="3">
        <v>8</v>
      </c>
      <c r="C69" s="3">
        <v>3</v>
      </c>
      <c r="D69" s="3">
        <v>91</v>
      </c>
      <c r="E69">
        <f t="shared" ref="E69:E73" si="6">B69^(1/C69)</f>
        <v>1.9999999999999998</v>
      </c>
    </row>
    <row r="70" spans="1:12" ht="12.75" x14ac:dyDescent="0.2">
      <c r="A70" s="3" t="s">
        <v>30</v>
      </c>
      <c r="B70" s="3">
        <v>379</v>
      </c>
      <c r="C70" s="3">
        <v>17</v>
      </c>
      <c r="D70" s="3">
        <v>69</v>
      </c>
      <c r="E70">
        <f t="shared" si="6"/>
        <v>1.4180275200781509</v>
      </c>
    </row>
    <row r="71" spans="1:12" ht="12.75" x14ac:dyDescent="0.2">
      <c r="A71" s="3" t="s">
        <v>31</v>
      </c>
      <c r="B71" s="3">
        <v>1229</v>
      </c>
      <c r="C71" s="3">
        <v>23</v>
      </c>
      <c r="D71" s="3">
        <v>41</v>
      </c>
      <c r="E71">
        <f t="shared" si="6"/>
        <v>1.362474374328841</v>
      </c>
    </row>
    <row r="72" spans="1:12" ht="12.75" x14ac:dyDescent="0.2">
      <c r="A72" s="3" t="s">
        <v>32</v>
      </c>
      <c r="B72" s="3">
        <v>2089</v>
      </c>
      <c r="C72" s="3">
        <v>31</v>
      </c>
      <c r="D72" s="3">
        <v>33</v>
      </c>
      <c r="E72">
        <f t="shared" si="6"/>
        <v>1.2796605702538115</v>
      </c>
    </row>
    <row r="73" spans="1:12" ht="12.75" x14ac:dyDescent="0.2">
      <c r="A73" s="3" t="s">
        <v>33</v>
      </c>
      <c r="B73" s="3">
        <v>2358</v>
      </c>
      <c r="C73" s="3">
        <v>24</v>
      </c>
      <c r="D73" s="3">
        <v>46</v>
      </c>
      <c r="E73">
        <f t="shared" si="6"/>
        <v>1.3820465092749876</v>
      </c>
    </row>
    <row r="74" spans="1:12" ht="12.75" x14ac:dyDescent="0.2">
      <c r="A74" s="3"/>
    </row>
    <row r="76" spans="1:12" ht="12.75" x14ac:dyDescent="0.2">
      <c r="A76" s="9" t="s">
        <v>47</v>
      </c>
      <c r="B76" s="3" t="s">
        <v>29</v>
      </c>
      <c r="C76" s="3" t="s">
        <v>35</v>
      </c>
      <c r="D76" s="3" t="s">
        <v>36</v>
      </c>
      <c r="E76" s="3" t="s">
        <v>37</v>
      </c>
    </row>
    <row r="77" spans="1:12" ht="12.75" x14ac:dyDescent="0.2">
      <c r="A77" s="3" t="s">
        <v>15</v>
      </c>
      <c r="B77" s="3">
        <v>2</v>
      </c>
      <c r="C77" s="3">
        <v>3</v>
      </c>
      <c r="D77" s="3">
        <v>91</v>
      </c>
      <c r="E77">
        <f t="shared" ref="E77:E81" si="7">B77^(1/C77)</f>
        <v>1.2599210498948732</v>
      </c>
    </row>
    <row r="78" spans="1:12" ht="12.75" x14ac:dyDescent="0.2">
      <c r="A78" s="3" t="s">
        <v>30</v>
      </c>
      <c r="B78" s="3">
        <v>12</v>
      </c>
      <c r="C78" s="3">
        <v>17</v>
      </c>
      <c r="D78" s="3">
        <v>68</v>
      </c>
      <c r="E78">
        <f t="shared" si="7"/>
        <v>1.1573940616755694</v>
      </c>
    </row>
    <row r="79" spans="1:12" ht="12.75" x14ac:dyDescent="0.2">
      <c r="A79" s="3" t="s">
        <v>31</v>
      </c>
      <c r="B79" s="3">
        <v>216</v>
      </c>
      <c r="C79" s="3">
        <v>23</v>
      </c>
      <c r="D79" s="3">
        <v>41</v>
      </c>
      <c r="E79">
        <f t="shared" si="7"/>
        <v>1.2632752547244555</v>
      </c>
    </row>
    <row r="80" spans="1:12" ht="12.75" x14ac:dyDescent="0.2">
      <c r="A80" s="3" t="s">
        <v>32</v>
      </c>
      <c r="B80" s="3">
        <v>28</v>
      </c>
      <c r="C80" s="3">
        <v>30</v>
      </c>
      <c r="D80" s="3">
        <v>30</v>
      </c>
      <c r="E80">
        <f t="shared" si="7"/>
        <v>1.1174770201528108</v>
      </c>
    </row>
    <row r="81" spans="1:5" ht="12.75" x14ac:dyDescent="0.2">
      <c r="A81" s="3" t="s">
        <v>33</v>
      </c>
      <c r="B81" s="3">
        <v>47</v>
      </c>
      <c r="C81" s="3">
        <v>23</v>
      </c>
      <c r="D81" s="3">
        <v>42</v>
      </c>
      <c r="E81">
        <f t="shared" si="7"/>
        <v>1.1822243682367464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dcterms:modified xsi:type="dcterms:W3CDTF">2015-09-11T21:04:39Z</dcterms:modified>
</cp:coreProperties>
</file>