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hartnett/Downloads/3d-int_3-7-21/plots/"/>
    </mc:Choice>
  </mc:AlternateContent>
  <xr:revisionPtr revIDLastSave="0" documentId="8_{0547AF80-0D10-B34A-B8C0-6B907EF6C0A8}" xr6:coauthVersionLast="47" xr6:coauthVersionMax="47" xr10:uidLastSave="{00000000-0000-0000-0000-000000000000}"/>
  <bookViews>
    <workbookView xWindow="33540" yWindow="2240" windowWidth="28800" windowHeight="16480" activeTab="3" xr2:uid="{944C0AF0-231C-614D-8CAD-5C852C982411}"/>
  </bookViews>
  <sheets>
    <sheet name="E2-2" sheetId="1" r:id="rId1"/>
    <sheet name="E5-1" sheetId="3" r:id="rId2"/>
    <sheet name="E4-1" sheetId="4" r:id="rId3"/>
    <sheet name="E3-1" sheetId="5" r:id="rId4"/>
    <sheet name="E2-1" sheetId="6" r:id="rId5"/>
    <sheet name="E1-1" sheetId="7" r:id="rId6"/>
    <sheet name="Sheet2" sheetId="2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7" l="1"/>
  <c r="E6" i="7"/>
  <c r="D6" i="7"/>
  <c r="H5" i="7"/>
  <c r="E5" i="7"/>
  <c r="D5" i="7"/>
  <c r="H4" i="7"/>
  <c r="E4" i="7"/>
  <c r="D4" i="7"/>
  <c r="H3" i="7"/>
  <c r="E3" i="7"/>
  <c r="D3" i="7"/>
  <c r="H2" i="7"/>
  <c r="E2" i="7"/>
  <c r="D2" i="7"/>
  <c r="H6" i="6"/>
  <c r="E6" i="6"/>
  <c r="D6" i="6"/>
  <c r="H5" i="6"/>
  <c r="E5" i="6"/>
  <c r="D5" i="6"/>
  <c r="H4" i="6"/>
  <c r="E4" i="6"/>
  <c r="D4" i="6"/>
  <c r="H3" i="6"/>
  <c r="E3" i="6"/>
  <c r="D3" i="6"/>
  <c r="H2" i="6"/>
  <c r="E2" i="6"/>
  <c r="D2" i="6"/>
  <c r="H6" i="5"/>
  <c r="E6" i="5"/>
  <c r="D6" i="5"/>
  <c r="H5" i="5"/>
  <c r="E5" i="5"/>
  <c r="D5" i="5"/>
  <c r="H4" i="5"/>
  <c r="E4" i="5"/>
  <c r="D4" i="5"/>
  <c r="H3" i="5"/>
  <c r="E3" i="5"/>
  <c r="D3" i="5"/>
  <c r="H2" i="5"/>
  <c r="E2" i="5"/>
  <c r="D2" i="5"/>
  <c r="H6" i="4"/>
  <c r="E6" i="4"/>
  <c r="D6" i="4"/>
  <c r="H5" i="4"/>
  <c r="E5" i="4"/>
  <c r="D5" i="4"/>
  <c r="H4" i="4"/>
  <c r="E4" i="4"/>
  <c r="D4" i="4"/>
  <c r="H3" i="4"/>
  <c r="E3" i="4"/>
  <c r="D3" i="4"/>
  <c r="M2" i="4"/>
  <c r="H2" i="4"/>
  <c r="E2" i="4"/>
  <c r="D2" i="4"/>
  <c r="H6" i="3"/>
  <c r="E6" i="3"/>
  <c r="D6" i="3"/>
  <c r="H5" i="3"/>
  <c r="E5" i="3"/>
  <c r="D5" i="3"/>
  <c r="H4" i="3"/>
  <c r="E4" i="3"/>
  <c r="D4" i="3"/>
  <c r="H3" i="3"/>
  <c r="E3" i="3"/>
  <c r="D3" i="3"/>
  <c r="M2" i="3"/>
  <c r="H2" i="3"/>
  <c r="E2" i="3"/>
  <c r="D2" i="3"/>
  <c r="D3" i="1"/>
  <c r="D4" i="1"/>
  <c r="D5" i="1"/>
  <c r="D6" i="1"/>
  <c r="D2" i="1"/>
  <c r="H3" i="1"/>
  <c r="H4" i="1"/>
  <c r="H5" i="1"/>
  <c r="H6" i="1"/>
  <c r="H2" i="1"/>
  <c r="E3" i="1"/>
  <c r="E4" i="1"/>
  <c r="E5" i="1"/>
  <c r="E6" i="1"/>
  <c r="E2" i="1"/>
  <c r="M2" i="1"/>
</calcChain>
</file>

<file path=xl/sharedStrings.xml><?xml version="1.0" encoding="utf-8"?>
<sst xmlns="http://schemas.openxmlformats.org/spreadsheetml/2006/main" count="83" uniqueCount="14">
  <si>
    <t>DMI</t>
  </si>
  <si>
    <t>Mn</t>
  </si>
  <si>
    <t>Fe</t>
  </si>
  <si>
    <t>Ni</t>
  </si>
  <si>
    <t>Co</t>
  </si>
  <si>
    <t>Cr</t>
  </si>
  <si>
    <t>V</t>
  </si>
  <si>
    <t>ratio</t>
  </si>
  <si>
    <t>sum</t>
  </si>
  <si>
    <t>up</t>
  </si>
  <si>
    <t>down</t>
  </si>
  <si>
    <t>KLD</t>
  </si>
  <si>
    <t>Overlap</t>
  </si>
  <si>
    <t>Compare with DOS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</si>
</sst>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4"/>
      <color rgb="FF000000"/>
      <name val="Helvetica"/>
      <family val="2"/>
    </font>
    <font>
      <sz val="14"/>
      <color theme="1"/>
      <name val="Helvetica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applyNumberFormat="1" applyFont="1" applyFill="1"/>
    <xf numFmtId="164" fontId="0" fillId="0" borderId="0" xfId="0" applyNumberFormat="1" applyFill="1"/>
    <xf numFmtId="164" fontId="1" fillId="0" borderId="0" xfId="0" applyNumberFormat="1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KLD vs DMI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'E2-2'!$D$2:$D$6</c:f>
              <c:numCache>
                <c:formatCode>0.000</c:formatCode>
                <c:ptCount val="5"/>
                <c:pt idx="0">
                  <c:v>96.75</c:v>
                </c:pt>
                <c:pt idx="1">
                  <c:v>90.875</c:v>
                </c:pt>
                <c:pt idx="2">
                  <c:v>91.75</c:v>
                </c:pt>
                <c:pt idx="3">
                  <c:v>122</c:v>
                </c:pt>
                <c:pt idx="4">
                  <c:v>143.75</c:v>
                </c:pt>
              </c:numCache>
            </c:numRef>
          </c:xVal>
          <c:yVal>
            <c:numRef>
              <c:f>'E2-2'!$I$2:$I$6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E-8245-A7CB-2C303443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90080"/>
        <c:axId val="475778768"/>
      </c:scatterChart>
      <c:valAx>
        <c:axId val="4752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KLD (average</a:t>
                </a:r>
                <a:r>
                  <a:rPr lang="en-US" baseline="0"/>
                  <a:t> of KLD between Pt atoms and M atoms at interface)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78768"/>
        <c:crosses val="autoZero"/>
        <c:crossBetween val="midCat"/>
      </c:valAx>
      <c:valAx>
        <c:axId val="475778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iDMI (value</a:t>
                </a:r>
                <a:r>
                  <a:rPr lang="en-US" baseline="0"/>
                  <a:t> from Hunds rules)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 -2</a:t>
            </a:r>
            <a:r>
              <a:rPr lang="en-US" baseline="0"/>
              <a:t> to </a:t>
            </a: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'E2-1'!$D$2:$D$6</c:f>
              <c:numCache>
                <c:formatCode>0.000</c:formatCode>
                <c:ptCount val="5"/>
                <c:pt idx="0">
                  <c:v>155</c:v>
                </c:pt>
                <c:pt idx="1">
                  <c:v>132</c:v>
                </c:pt>
                <c:pt idx="2">
                  <c:v>83</c:v>
                </c:pt>
                <c:pt idx="3">
                  <c:v>112.75</c:v>
                </c:pt>
                <c:pt idx="4">
                  <c:v>166</c:v>
                </c:pt>
              </c:numCache>
            </c:numRef>
          </c:xVal>
          <c:yVal>
            <c:numRef>
              <c:f>'E2-1'!$I$2:$I$6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B-7244-8B76-221993CD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80224"/>
        <c:axId val="892081872"/>
      </c:scatterChart>
      <c:valAx>
        <c:axId val="89208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81872"/>
        <c:crosses val="autoZero"/>
        <c:crossBetween val="midCat"/>
      </c:valAx>
      <c:valAx>
        <c:axId val="8920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</a:t>
            </a:r>
            <a:r>
              <a:rPr lang="en-US" baseline="0"/>
              <a:t> -2 to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'E2-1'!$H$2:$H$6</c:f>
              <c:numCache>
                <c:formatCode>0.000</c:formatCode>
                <c:ptCount val="5"/>
                <c:pt idx="0">
                  <c:v>97.3125</c:v>
                </c:pt>
                <c:pt idx="1">
                  <c:v>95.28125</c:v>
                </c:pt>
                <c:pt idx="2">
                  <c:v>73.5625</c:v>
                </c:pt>
                <c:pt idx="3">
                  <c:v>81.625</c:v>
                </c:pt>
                <c:pt idx="4">
                  <c:v>65.5625</c:v>
                </c:pt>
              </c:numCache>
            </c:numRef>
          </c:xVal>
          <c:yVal>
            <c:numRef>
              <c:f>'E2-1'!$I$2:$I$6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2-674E-A335-3827BF74D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23824"/>
        <c:axId val="2105267008"/>
      </c:scatterChart>
      <c:valAx>
        <c:axId val="21048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67008"/>
        <c:crosses val="autoZero"/>
        <c:crossBetween val="midCat"/>
      </c:valAx>
      <c:valAx>
        <c:axId val="21052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2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 -1 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'E1-1'!$D$2:$D$6</c:f>
              <c:numCache>
                <c:formatCode>0.000</c:formatCode>
                <c:ptCount val="5"/>
                <c:pt idx="0">
                  <c:v>69.25</c:v>
                </c:pt>
                <c:pt idx="1">
                  <c:v>56.375</c:v>
                </c:pt>
                <c:pt idx="2">
                  <c:v>88</c:v>
                </c:pt>
                <c:pt idx="3">
                  <c:v>39.625</c:v>
                </c:pt>
                <c:pt idx="4">
                  <c:v>98.5</c:v>
                </c:pt>
              </c:numCache>
            </c:numRef>
          </c:xVal>
          <c:yVal>
            <c:numRef>
              <c:f>'E1-1'!$I$2:$I$6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A-6149-AA05-95A5781A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72559"/>
        <c:axId val="889432719"/>
      </c:scatterChart>
      <c:valAx>
        <c:axId val="8934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32719"/>
        <c:crosses val="autoZero"/>
        <c:crossBetween val="midCat"/>
      </c:valAx>
      <c:valAx>
        <c:axId val="8894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 -1 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'E1-1'!$H$2:$H$6</c:f>
              <c:numCache>
                <c:formatCode>0.000</c:formatCode>
                <c:ptCount val="5"/>
                <c:pt idx="0">
                  <c:v>48</c:v>
                </c:pt>
                <c:pt idx="1">
                  <c:v>48.21875</c:v>
                </c:pt>
                <c:pt idx="2">
                  <c:v>51.375</c:v>
                </c:pt>
                <c:pt idx="3">
                  <c:v>44.84375</c:v>
                </c:pt>
                <c:pt idx="4">
                  <c:v>36.125</c:v>
                </c:pt>
              </c:numCache>
            </c:numRef>
          </c:xVal>
          <c:yVal>
            <c:numRef>
              <c:f>'E1-1'!$I$2:$I$6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1-E04B-8512-5C92B71B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69807"/>
        <c:axId val="890675439"/>
      </c:scatterChart>
      <c:valAx>
        <c:axId val="8911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75439"/>
        <c:crosses val="autoZero"/>
        <c:crossBetween val="midCat"/>
      </c:valAx>
      <c:valAx>
        <c:axId val="890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</a:t>
            </a:r>
            <a:r>
              <a:rPr lang="en-US" baseline="0"/>
              <a:t> integral vs DMI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'E2-2'!$H$2:$H$6</c:f>
              <c:numCache>
                <c:formatCode>0.000</c:formatCode>
                <c:ptCount val="5"/>
                <c:pt idx="0">
                  <c:v>108.375</c:v>
                </c:pt>
                <c:pt idx="1">
                  <c:v>107.5</c:v>
                </c:pt>
                <c:pt idx="2">
                  <c:v>81.4375</c:v>
                </c:pt>
                <c:pt idx="3">
                  <c:v>87.84375</c:v>
                </c:pt>
                <c:pt idx="4">
                  <c:v>70.1875</c:v>
                </c:pt>
              </c:numCache>
            </c:numRef>
          </c:xVal>
          <c:yVal>
            <c:numRef>
              <c:f>'E2-2'!$I$2:$I$6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3-A743-A032-D8DE42F5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25232"/>
        <c:axId val="479358208"/>
      </c:scatterChart>
      <c:valAx>
        <c:axId val="49352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</a:t>
                </a:r>
                <a:r>
                  <a:rPr lang="en-US" baseline="0"/>
                  <a:t> overlap (</a:t>
                </a:r>
                <a:r>
                  <a:rPr lang="en-US" sz="1000" b="0" i="0" u="none" strike="noStrike" baseline="0">
                    <a:effectLst/>
                  </a:rPr>
                  <a:t>average of KLD between Pt atoms and M atoms at interface</a:t>
                </a:r>
                <a:r>
                  <a:rPr lang="en-US" sz="1000" b="0" i="0" u="none" strike="noStrike" baseline="0"/>
                  <a:t> 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58208"/>
        <c:crosses val="autoZero"/>
        <c:crossBetween val="midCat"/>
      </c:valAx>
      <c:valAx>
        <c:axId val="47935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iDMI (hunds rule paper)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-5</a:t>
            </a:r>
            <a:r>
              <a:rPr lang="en-US" baseline="0"/>
              <a:t> to 1 eV KLD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'E5-1'!$D$2:$D$6</c:f>
              <c:numCache>
                <c:formatCode>0.000</c:formatCode>
                <c:ptCount val="5"/>
                <c:pt idx="0">
                  <c:v>393.31124999999997</c:v>
                </c:pt>
                <c:pt idx="1">
                  <c:v>268.01268749999997</c:v>
                </c:pt>
                <c:pt idx="2">
                  <c:v>237.6998401875</c:v>
                </c:pt>
                <c:pt idx="3">
                  <c:v>246.75915000000003</c:v>
                </c:pt>
                <c:pt idx="4">
                  <c:v>328.63350000000003</c:v>
                </c:pt>
              </c:numCache>
            </c:numRef>
          </c:xVal>
          <c:yVal>
            <c:numRef>
              <c:f>'E5-1'!$I$2:$I$6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6-AC44-87A7-1B042317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28032"/>
        <c:axId val="1863439456"/>
      </c:scatterChart>
      <c:valAx>
        <c:axId val="7886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39456"/>
        <c:crosses val="autoZero"/>
        <c:crossBetween val="midCat"/>
      </c:valAx>
      <c:valAx>
        <c:axId val="1863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2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-5</a:t>
            </a:r>
            <a:r>
              <a:rPr lang="en-US" baseline="0"/>
              <a:t> to 1 overlap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'E5-1'!$H$2:$H$6</c:f>
              <c:numCache>
                <c:formatCode>0.000</c:formatCode>
                <c:ptCount val="5"/>
                <c:pt idx="0">
                  <c:v>269.35500000000002</c:v>
                </c:pt>
                <c:pt idx="1">
                  <c:v>273.39695</c:v>
                </c:pt>
                <c:pt idx="2">
                  <c:v>274.52457812500001</c:v>
                </c:pt>
                <c:pt idx="3">
                  <c:v>259.12062500000002</c:v>
                </c:pt>
                <c:pt idx="4">
                  <c:v>282.59343750000005</c:v>
                </c:pt>
              </c:numCache>
            </c:numRef>
          </c:xVal>
          <c:yVal>
            <c:numRef>
              <c:f>'E5-1'!$I$2:$I$6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4-AF44-A8BA-1C029702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59808"/>
        <c:axId val="2046665584"/>
      </c:scatterChart>
      <c:valAx>
        <c:axId val="20465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65584"/>
        <c:crosses val="autoZero"/>
        <c:crossBetween val="midCat"/>
      </c:valAx>
      <c:valAx>
        <c:axId val="2046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</a:t>
            </a:r>
            <a:r>
              <a:rPr lang="en-US" baseline="0"/>
              <a:t> -4 to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'E4-1'!$D$2:$D$6</c:f>
              <c:numCache>
                <c:formatCode>0.000</c:formatCode>
                <c:ptCount val="5"/>
                <c:pt idx="0">
                  <c:v>335.74</c:v>
                </c:pt>
                <c:pt idx="1">
                  <c:v>222.57512500000001</c:v>
                </c:pt>
                <c:pt idx="2">
                  <c:v>206.97624999999999</c:v>
                </c:pt>
                <c:pt idx="3">
                  <c:v>201.74375000000001</c:v>
                </c:pt>
                <c:pt idx="4">
                  <c:v>279.07749999999999</c:v>
                </c:pt>
              </c:numCache>
            </c:numRef>
          </c:xVal>
          <c:yVal>
            <c:numRef>
              <c:f>'E4-1'!$I$2:$I$6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E-4E41-BB2F-C6DB76AD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45776"/>
        <c:axId val="763347424"/>
      </c:scatterChart>
      <c:valAx>
        <c:axId val="7633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47424"/>
        <c:crosses val="autoZero"/>
        <c:crossBetween val="midCat"/>
      </c:valAx>
      <c:valAx>
        <c:axId val="7633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4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-4 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'E4-1'!$H$2:$H$6</c:f>
              <c:numCache>
                <c:formatCode>0.000</c:formatCode>
                <c:ptCount val="5"/>
                <c:pt idx="0">
                  <c:v>198.77435624999998</c:v>
                </c:pt>
                <c:pt idx="1">
                  <c:v>201.47499999999999</c:v>
                </c:pt>
                <c:pt idx="2">
                  <c:v>198.625</c:v>
                </c:pt>
                <c:pt idx="3">
                  <c:v>187</c:v>
                </c:pt>
                <c:pt idx="4">
                  <c:v>201.375</c:v>
                </c:pt>
              </c:numCache>
            </c:numRef>
          </c:xVal>
          <c:yVal>
            <c:numRef>
              <c:f>'E4-1'!$I$2:$I$6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1-3644-B54C-35861788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46576"/>
        <c:axId val="788848224"/>
      </c:scatterChart>
      <c:valAx>
        <c:axId val="7888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8224"/>
        <c:crosses val="autoZero"/>
        <c:crossBetween val="midCat"/>
      </c:valAx>
      <c:valAx>
        <c:axId val="7888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KLD -3</a:t>
            </a:r>
            <a:r>
              <a:rPr lang="en-US" baseline="0"/>
              <a:t> to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'E3-1'!$D$2:$D$6</c:f>
              <c:numCache>
                <c:formatCode>0.000</c:formatCode>
                <c:ptCount val="5"/>
                <c:pt idx="0">
                  <c:v>254.5</c:v>
                </c:pt>
                <c:pt idx="1">
                  <c:v>160</c:v>
                </c:pt>
                <c:pt idx="2">
                  <c:v>155.0265</c:v>
                </c:pt>
                <c:pt idx="3">
                  <c:v>137.03375</c:v>
                </c:pt>
                <c:pt idx="4">
                  <c:v>244.5</c:v>
                </c:pt>
              </c:numCache>
            </c:numRef>
          </c:xVal>
          <c:yVal>
            <c:numRef>
              <c:f>'E3-1'!$I$2:$I$6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0-BF44-95AF-275525A8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36736"/>
        <c:axId val="2063882656"/>
      </c:scatterChart>
      <c:valAx>
        <c:axId val="7589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82656"/>
        <c:crosses val="autoZero"/>
        <c:crossBetween val="midCat"/>
      </c:valAx>
      <c:valAx>
        <c:axId val="20638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-3 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'E3-1'!$H$2:$H$6</c:f>
              <c:numCache>
                <c:formatCode>0.000</c:formatCode>
                <c:ptCount val="5"/>
                <c:pt idx="0">
                  <c:v>139.625</c:v>
                </c:pt>
                <c:pt idx="1">
                  <c:v>136.875</c:v>
                </c:pt>
                <c:pt idx="2">
                  <c:v>126.375</c:v>
                </c:pt>
                <c:pt idx="3">
                  <c:v>121.25</c:v>
                </c:pt>
                <c:pt idx="4">
                  <c:v>128.75</c:v>
                </c:pt>
              </c:numCache>
            </c:numRef>
          </c:xVal>
          <c:yVal>
            <c:numRef>
              <c:f>'E3-1'!$I$2:$I$6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C640-B32D-06CF488F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777440"/>
        <c:axId val="1824779088"/>
      </c:scatterChart>
      <c:valAx>
        <c:axId val="182477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79088"/>
        <c:crosses val="autoZero"/>
        <c:crossBetween val="midCat"/>
      </c:valAx>
      <c:valAx>
        <c:axId val="18247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7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'E3-1'!$D$2:$D$6</c:f>
              <c:numCache>
                <c:formatCode>0.000</c:formatCode>
                <c:ptCount val="5"/>
                <c:pt idx="0">
                  <c:v>254.5</c:v>
                </c:pt>
                <c:pt idx="1">
                  <c:v>160</c:v>
                </c:pt>
                <c:pt idx="2">
                  <c:v>155.0265</c:v>
                </c:pt>
                <c:pt idx="3">
                  <c:v>137.03375</c:v>
                </c:pt>
                <c:pt idx="4">
                  <c:v>244.5</c:v>
                </c:pt>
              </c:numCache>
            </c:numRef>
          </c:xVal>
          <c:yVal>
            <c:numRef>
              <c:f>'E3-1'!$I$2:$I$6</c:f>
              <c:numCache>
                <c:formatCode>0.000</c:formatCode>
                <c:ptCount val="5"/>
                <c:pt idx="0">
                  <c:v>8.9809999999999999</c:v>
                </c:pt>
                <c:pt idx="1">
                  <c:v>6.944</c:v>
                </c:pt>
                <c:pt idx="2">
                  <c:v>5.093</c:v>
                </c:pt>
                <c:pt idx="3">
                  <c:v>3.6110000000000002</c:v>
                </c:pt>
                <c:pt idx="4">
                  <c:v>1.8089999999999999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0-CF4F-85BF-75FF9DDE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18799"/>
        <c:axId val="893424143"/>
      </c:scatterChart>
      <c:valAx>
        <c:axId val="88991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24143"/>
        <c:crosses val="autoZero"/>
        <c:crossBetween val="midCat"/>
      </c:valAx>
      <c:valAx>
        <c:axId val="8934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1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8</xdr:row>
      <xdr:rowOff>88900</xdr:rowOff>
    </xdr:from>
    <xdr:to>
      <xdr:col>11</xdr:col>
      <xdr:colOff>355600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C2C42-4A65-714E-98A8-B7E44580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30</xdr:row>
      <xdr:rowOff>133350</xdr:rowOff>
    </xdr:from>
    <xdr:to>
      <xdr:col>6</xdr:col>
      <xdr:colOff>1066800</xdr:colOff>
      <xdr:row>50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62B5D7-2B5C-B94E-9B2D-5141E881F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9</xdr:row>
      <xdr:rowOff>107950</xdr:rowOff>
    </xdr:from>
    <xdr:to>
      <xdr:col>7</xdr:col>
      <xdr:colOff>431800</xdr:colOff>
      <xdr:row>23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0C580-68A0-DE40-8030-C3A975436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10</xdr:row>
      <xdr:rowOff>171450</xdr:rowOff>
    </xdr:from>
    <xdr:to>
      <xdr:col>12</xdr:col>
      <xdr:colOff>177800</xdr:colOff>
      <xdr:row>24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E0ED84-0962-5A4D-9BFF-660DBD56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9</xdr:row>
      <xdr:rowOff>196850</xdr:rowOff>
    </xdr:from>
    <xdr:to>
      <xdr:col>5</xdr:col>
      <xdr:colOff>749300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8BFF8-BDDB-CA4B-A1B8-DD87110F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1384300</xdr:colOff>
      <xdr:row>9</xdr:row>
      <xdr:rowOff>107950</xdr:rowOff>
    </xdr:from>
    <xdr:to>
      <xdr:col>9</xdr:col>
      <xdr:colOff>787400</xdr:colOff>
      <xdr:row>23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E5F5ED-C780-F84E-B79F-78B35958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10</xdr:row>
      <xdr:rowOff>31750</xdr:rowOff>
    </xdr:from>
    <xdr:to>
      <xdr:col>8</xdr:col>
      <xdr:colOff>25400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86727-2D94-7E4B-B032-46C7710CE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736600</xdr:colOff>
      <xdr:row>9</xdr:row>
      <xdr:rowOff>184150</xdr:rowOff>
    </xdr:from>
    <xdr:to>
      <xdr:col>8</xdr:col>
      <xdr:colOff>355600</xdr:colOff>
      <xdr:row>23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81CD4-6F16-0F45-A910-BA7E9D473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10</xdr:row>
      <xdr:rowOff>196850</xdr:rowOff>
    </xdr:from>
    <xdr:to>
      <xdr:col>11</xdr:col>
      <xdr:colOff>266700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981E8-E8D7-1440-9C8B-A19BA2FDB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10</xdr:row>
      <xdr:rowOff>44450</xdr:rowOff>
    </xdr:from>
    <xdr:to>
      <xdr:col>7</xdr:col>
      <xdr:colOff>673100</xdr:colOff>
      <xdr:row>23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76803-9C46-6347-A2A3-04810A82C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9</xdr:row>
      <xdr:rowOff>57150</xdr:rowOff>
    </xdr:from>
    <xdr:to>
      <xdr:col>14</xdr:col>
      <xdr:colOff>596900</xdr:colOff>
      <xdr:row>22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3EFBA8-4FC2-1744-98B9-64606AE93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69850</xdr:rowOff>
    </xdr:from>
    <xdr:to>
      <xdr:col>5</xdr:col>
      <xdr:colOff>444500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40722-43E6-9345-B98C-F7D5A586F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673100</xdr:colOff>
      <xdr:row>10</xdr:row>
      <xdr:rowOff>196850</xdr:rowOff>
    </xdr:from>
    <xdr:to>
      <xdr:col>11</xdr:col>
      <xdr:colOff>292100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D37F2-24C5-3845-8A01-EACEA090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644F-DC77-C54D-A27F-31F6AC25EAF5}">
  <dimension ref="A1:M7"/>
  <sheetViews>
    <sheetView workbookViewId="0">
      <selection activeCell="K5" sqref="K5"/>
    </sheetView>
  </sheetViews>
  <sheetFormatPr baseColWidth="10" defaultRowHeight="16" x14ac:dyDescent="0.2"/>
  <cols>
    <col min="1" max="2" width="10.83203125" style="1"/>
    <col min="3" max="8" width="19" style="1" customWidth="1"/>
    <col min="9" max="16384" width="10.83203125" style="1"/>
  </cols>
  <sheetData>
    <row r="1" spans="1:13" x14ac:dyDescent="0.2">
      <c r="B1" s="1" t="s">
        <v>9</v>
      </c>
      <c r="C1" s="1" t="s">
        <v>10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8</v>
      </c>
      <c r="I1" s="1" t="s">
        <v>0</v>
      </c>
    </row>
    <row r="2" spans="1:13" ht="18" x14ac:dyDescent="0.2">
      <c r="A2" s="3" t="s">
        <v>1</v>
      </c>
      <c r="B2" s="3">
        <v>387</v>
      </c>
      <c r="C2" s="1">
        <v>387</v>
      </c>
      <c r="D2" s="1">
        <f>(C2+B2)/8</f>
        <v>96.75</v>
      </c>
      <c r="E2" s="1">
        <f>B2/C2</f>
        <v>1</v>
      </c>
      <c r="F2" s="1">
        <v>1734</v>
      </c>
      <c r="G2" s="1">
        <v>1734</v>
      </c>
      <c r="H2" s="1">
        <f>(F2+G2)*0.5/16</f>
        <v>108.375</v>
      </c>
      <c r="I2" s="2">
        <v>8.9809999999999999</v>
      </c>
      <c r="M2" s="1" t="e">
        <f>#REF!-10</f>
        <v>#REF!</v>
      </c>
    </row>
    <row r="3" spans="1:13" ht="18" x14ac:dyDescent="0.2">
      <c r="A3" s="3" t="s">
        <v>2</v>
      </c>
      <c r="B3" s="3">
        <v>714</v>
      </c>
      <c r="C3" s="1">
        <v>13</v>
      </c>
      <c r="D3" s="1">
        <f>(C3+B3)/8</f>
        <v>90.875</v>
      </c>
      <c r="E3" s="1">
        <f>B3/C3</f>
        <v>54.92307692307692</v>
      </c>
      <c r="F3" s="1">
        <v>1994</v>
      </c>
      <c r="G3" s="1">
        <v>1446</v>
      </c>
      <c r="H3" s="1">
        <f>(F3+G3)*0.5/16</f>
        <v>107.5</v>
      </c>
      <c r="I3" s="2">
        <v>6.944</v>
      </c>
    </row>
    <row r="4" spans="1:13" ht="18" x14ac:dyDescent="0.2">
      <c r="A4" s="3" t="s">
        <v>3</v>
      </c>
      <c r="B4" s="3">
        <v>334</v>
      </c>
      <c r="C4" s="1">
        <v>400</v>
      </c>
      <c r="D4" s="1">
        <f>(C4+B4)/8</f>
        <v>91.75</v>
      </c>
      <c r="E4" s="1">
        <f>B4/C4</f>
        <v>0.83499999999999996</v>
      </c>
      <c r="F4" s="1">
        <v>1418</v>
      </c>
      <c r="G4" s="1">
        <v>1188</v>
      </c>
      <c r="H4" s="1">
        <f>(F4+G4)*0.5/16</f>
        <v>81.4375</v>
      </c>
      <c r="I4" s="2">
        <v>5.093</v>
      </c>
    </row>
    <row r="5" spans="1:13" ht="18" x14ac:dyDescent="0.2">
      <c r="A5" s="3" t="s">
        <v>4</v>
      </c>
      <c r="B5" s="3">
        <v>643</v>
      </c>
      <c r="C5" s="1">
        <v>333</v>
      </c>
      <c r="D5" s="1">
        <f>(C5+B5)/8</f>
        <v>122</v>
      </c>
      <c r="E5" s="1">
        <f>B5/C5</f>
        <v>1.9309309309309308</v>
      </c>
      <c r="F5" s="1">
        <v>1875</v>
      </c>
      <c r="G5" s="1">
        <v>936</v>
      </c>
      <c r="H5" s="1">
        <f>(F5+G5)*0.5/16</f>
        <v>87.84375</v>
      </c>
      <c r="I5" s="2">
        <v>3.6110000000000002</v>
      </c>
    </row>
    <row r="6" spans="1:13" ht="18" x14ac:dyDescent="0.2">
      <c r="A6" s="3" t="s">
        <v>5</v>
      </c>
      <c r="B6" s="3">
        <v>575</v>
      </c>
      <c r="C6" s="1">
        <v>575</v>
      </c>
      <c r="D6" s="1">
        <f>(C6+B6)/8</f>
        <v>143.75</v>
      </c>
      <c r="E6" s="1">
        <f>B6/C6</f>
        <v>1</v>
      </c>
      <c r="F6" s="1">
        <v>1123</v>
      </c>
      <c r="G6" s="1">
        <v>1123</v>
      </c>
      <c r="H6" s="1">
        <f>(F6+G6)*0.5/16</f>
        <v>70.1875</v>
      </c>
      <c r="I6" s="2">
        <v>1.8089999999999999</v>
      </c>
    </row>
    <row r="7" spans="1:13" s="5" customFormat="1" ht="18" x14ac:dyDescent="0.2">
      <c r="A7" s="4" t="s">
        <v>6</v>
      </c>
      <c r="B7" s="4"/>
      <c r="I7" s="6">
        <v>-0.745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89D0-AD50-2B43-B0BB-892EEBC244F8}">
  <dimension ref="A1:M7"/>
  <sheetViews>
    <sheetView workbookViewId="0">
      <selection activeCell="K33" sqref="K33"/>
    </sheetView>
  </sheetViews>
  <sheetFormatPr baseColWidth="10" defaultRowHeight="16" x14ac:dyDescent="0.2"/>
  <cols>
    <col min="1" max="1" width="10.83203125" style="1"/>
    <col min="2" max="2" width="11.1640625" style="1" bestFit="1" customWidth="1"/>
    <col min="3" max="8" width="19" style="1" customWidth="1"/>
    <col min="9" max="16384" width="10.83203125" style="1"/>
  </cols>
  <sheetData>
    <row r="1" spans="1:13" x14ac:dyDescent="0.2">
      <c r="B1" s="1" t="s">
        <v>9</v>
      </c>
      <c r="C1" s="1" t="s">
        <v>10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8</v>
      </c>
      <c r="I1" s="1" t="s">
        <v>0</v>
      </c>
    </row>
    <row r="2" spans="1:13" ht="18" x14ac:dyDescent="0.2">
      <c r="A2" s="3" t="s">
        <v>1</v>
      </c>
      <c r="B2" s="3">
        <v>1573.2439999999999</v>
      </c>
      <c r="C2" s="1">
        <v>1573.2460000000001</v>
      </c>
      <c r="D2" s="1">
        <f>(C2+B2)/8</f>
        <v>393.31124999999997</v>
      </c>
      <c r="E2" s="1">
        <f>B2/C2</f>
        <v>0.99999872874299367</v>
      </c>
      <c r="F2" s="1">
        <v>4309.68</v>
      </c>
      <c r="G2" s="1">
        <v>4309.68</v>
      </c>
      <c r="H2" s="1">
        <f>(F2+G2)*0.5/16</f>
        <v>269.35500000000002</v>
      </c>
      <c r="I2" s="2">
        <v>8.9809999999999999</v>
      </c>
      <c r="M2" s="1" t="e">
        <f>#REF!-10</f>
        <v>#REF!</v>
      </c>
    </row>
    <row r="3" spans="1:13" ht="18" x14ac:dyDescent="0.2">
      <c r="A3" s="3" t="s">
        <v>2</v>
      </c>
      <c r="B3" s="3">
        <v>1395.6959999999999</v>
      </c>
      <c r="C3" s="1">
        <v>748.40549999999996</v>
      </c>
      <c r="D3" s="1">
        <f>(C3+B3)/8</f>
        <v>268.01268749999997</v>
      </c>
      <c r="E3" s="1">
        <f>B3/C3</f>
        <v>1.8648927620120375</v>
      </c>
      <c r="F3" s="1">
        <v>3938.87</v>
      </c>
      <c r="G3" s="1">
        <v>4809.8324000000002</v>
      </c>
      <c r="H3" s="1">
        <f>(F3+G3)*0.5/16</f>
        <v>273.39695</v>
      </c>
      <c r="I3" s="2">
        <v>6.944</v>
      </c>
    </row>
    <row r="4" spans="1:13" ht="18" x14ac:dyDescent="0.2">
      <c r="A4" s="3" t="s">
        <v>3</v>
      </c>
      <c r="B4" s="3">
        <v>1031.9977214999999</v>
      </c>
      <c r="C4" s="1">
        <v>869.601</v>
      </c>
      <c r="D4" s="1">
        <f>(C4+B4)/8</f>
        <v>237.6998401875</v>
      </c>
      <c r="E4" s="1">
        <f>B4/C4</f>
        <v>1.1867485450223723</v>
      </c>
      <c r="F4" s="1">
        <v>4275.3143</v>
      </c>
      <c r="G4" s="1">
        <v>4509.4722000000002</v>
      </c>
      <c r="H4" s="1">
        <f>(F4+G4)*0.5/16</f>
        <v>274.52457812500001</v>
      </c>
      <c r="I4" s="2">
        <v>5.093</v>
      </c>
    </row>
    <row r="5" spans="1:13" ht="18" x14ac:dyDescent="0.2">
      <c r="A5" s="3" t="s">
        <v>4</v>
      </c>
      <c r="B5" s="3">
        <v>1209.1110000000001</v>
      </c>
      <c r="C5" s="1">
        <v>764.96220000000005</v>
      </c>
      <c r="D5" s="1">
        <f>(C5+B5)/8</f>
        <v>246.75915000000003</v>
      </c>
      <c r="E5" s="1">
        <f>B5/C5</f>
        <v>1.5806153558960168</v>
      </c>
      <c r="F5" s="1">
        <v>3955.43</v>
      </c>
      <c r="G5" s="1">
        <v>4336.43</v>
      </c>
      <c r="H5" s="1">
        <f>(F5+G5)*0.5/16</f>
        <v>259.12062500000002</v>
      </c>
      <c r="I5" s="2">
        <v>3.6110000000000002</v>
      </c>
    </row>
    <row r="6" spans="1:13" ht="18" x14ac:dyDescent="0.2">
      <c r="A6" s="3" t="s">
        <v>5</v>
      </c>
      <c r="B6" s="3">
        <v>1314.5340000000001</v>
      </c>
      <c r="C6" s="1">
        <v>1314.5340000000001</v>
      </c>
      <c r="D6" s="1">
        <f>(C6+B6)/8</f>
        <v>328.63350000000003</v>
      </c>
      <c r="E6" s="1">
        <f>B6/C6</f>
        <v>1</v>
      </c>
      <c r="F6" s="1">
        <v>4521.47</v>
      </c>
      <c r="G6" s="1">
        <v>4521.5200000000004</v>
      </c>
      <c r="H6" s="1">
        <f>(F6+G6)*0.5/16</f>
        <v>282.59343750000005</v>
      </c>
      <c r="I6" s="2">
        <v>1.8089999999999999</v>
      </c>
    </row>
    <row r="7" spans="1:13" s="5" customFormat="1" ht="18" x14ac:dyDescent="0.2">
      <c r="A7" s="4" t="s">
        <v>6</v>
      </c>
      <c r="B7" s="4"/>
      <c r="I7" s="6">
        <v>-0.745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1995-9893-4C4D-96D0-058EE7A3D434}">
  <dimension ref="A1:M7"/>
  <sheetViews>
    <sheetView workbookViewId="0">
      <selection activeCell="E29" sqref="E29"/>
    </sheetView>
  </sheetViews>
  <sheetFormatPr baseColWidth="10" defaultRowHeight="16" x14ac:dyDescent="0.2"/>
  <cols>
    <col min="1" max="1" width="10.83203125" style="1"/>
    <col min="2" max="2" width="11.1640625" style="1" bestFit="1" customWidth="1"/>
    <col min="3" max="8" width="19" style="1" customWidth="1"/>
    <col min="9" max="16384" width="10.83203125" style="1"/>
  </cols>
  <sheetData>
    <row r="1" spans="1:13" x14ac:dyDescent="0.2">
      <c r="B1" s="1" t="s">
        <v>9</v>
      </c>
      <c r="C1" s="1" t="s">
        <v>10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8</v>
      </c>
      <c r="I1" s="1" t="s">
        <v>0</v>
      </c>
    </row>
    <row r="2" spans="1:13" ht="18" x14ac:dyDescent="0.2">
      <c r="A2" s="3" t="s">
        <v>1</v>
      </c>
      <c r="B2" s="3">
        <v>1342.96</v>
      </c>
      <c r="C2" s="1">
        <v>1342.96</v>
      </c>
      <c r="D2" s="1">
        <f>(C2+B2)/8</f>
        <v>335.74</v>
      </c>
      <c r="E2" s="1">
        <f>B2/C2</f>
        <v>1</v>
      </c>
      <c r="F2" s="1">
        <v>3180.3894</v>
      </c>
      <c r="G2" s="1">
        <v>3180.39</v>
      </c>
      <c r="H2" s="1">
        <f>(F2+G2)*0.5/16</f>
        <v>198.77435624999998</v>
      </c>
      <c r="I2" s="2">
        <v>8.9809999999999999</v>
      </c>
      <c r="M2" s="1" t="e">
        <f>#REF!-10</f>
        <v>#REF!</v>
      </c>
    </row>
    <row r="3" spans="1:13" ht="18" x14ac:dyDescent="0.2">
      <c r="A3" s="3" t="s">
        <v>2</v>
      </c>
      <c r="B3" s="3">
        <v>1118.46</v>
      </c>
      <c r="C3" s="1">
        <v>662.14099999999996</v>
      </c>
      <c r="D3" s="1">
        <f>(C3+B3)/8</f>
        <v>222.57512500000001</v>
      </c>
      <c r="E3" s="1">
        <f>B3/C3</f>
        <v>1.6891568412165989</v>
      </c>
      <c r="F3" s="1">
        <v>2900.2</v>
      </c>
      <c r="G3" s="1">
        <v>3547</v>
      </c>
      <c r="H3" s="1">
        <f>(F3+G3)*0.5/16</f>
        <v>201.47499999999999</v>
      </c>
      <c r="I3" s="2">
        <v>6.944</v>
      </c>
    </row>
    <row r="4" spans="1:13" ht="18" x14ac:dyDescent="0.2">
      <c r="A4" s="3" t="s">
        <v>3</v>
      </c>
      <c r="B4" s="3">
        <v>885.12</v>
      </c>
      <c r="C4" s="1">
        <v>770.69</v>
      </c>
      <c r="D4" s="1">
        <f>(C4+B4)/8</f>
        <v>206.97624999999999</v>
      </c>
      <c r="E4" s="1">
        <f>B4/C4</f>
        <v>1.1484773384888864</v>
      </c>
      <c r="F4" s="1">
        <v>3067</v>
      </c>
      <c r="G4" s="1">
        <v>3289</v>
      </c>
      <c r="H4" s="1">
        <f>(F4+G4)*0.5/16</f>
        <v>198.625</v>
      </c>
      <c r="I4" s="2">
        <v>5.093</v>
      </c>
    </row>
    <row r="5" spans="1:13" ht="18" x14ac:dyDescent="0.2">
      <c r="A5" s="3" t="s">
        <v>4</v>
      </c>
      <c r="B5" s="3">
        <v>950.76</v>
      </c>
      <c r="C5" s="1">
        <v>663.19</v>
      </c>
      <c r="D5" s="1">
        <f>(C5+B5)/8</f>
        <v>201.74375000000001</v>
      </c>
      <c r="E5" s="1">
        <f>B5/C5</f>
        <v>1.4336163090517045</v>
      </c>
      <c r="F5" s="1">
        <v>2852</v>
      </c>
      <c r="G5" s="1">
        <v>3132</v>
      </c>
      <c r="H5" s="1">
        <f>(F5+G5)*0.5/16</f>
        <v>187</v>
      </c>
      <c r="I5" s="2">
        <v>3.6110000000000002</v>
      </c>
    </row>
    <row r="6" spans="1:13" ht="18" x14ac:dyDescent="0.2">
      <c r="A6" s="3" t="s">
        <v>5</v>
      </c>
      <c r="B6" s="3">
        <v>1116.29</v>
      </c>
      <c r="C6" s="1">
        <v>1116.33</v>
      </c>
      <c r="D6" s="1">
        <f>(C6+B6)/8</f>
        <v>279.07749999999999</v>
      </c>
      <c r="E6" s="1">
        <f>B6/C6</f>
        <v>0.99996416830148793</v>
      </c>
      <c r="F6" s="1">
        <v>3222</v>
      </c>
      <c r="G6" s="1">
        <v>3222</v>
      </c>
      <c r="H6" s="1">
        <f>(F6+G6)*0.5/16</f>
        <v>201.375</v>
      </c>
      <c r="I6" s="2">
        <v>1.8089999999999999</v>
      </c>
    </row>
    <row r="7" spans="1:13" s="10" customFormat="1" ht="18" x14ac:dyDescent="0.2">
      <c r="A7" s="9"/>
      <c r="B7" s="9"/>
      <c r="I7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32EF-EFF9-144C-AD70-2D0AB57118CA}">
  <dimension ref="A1:I6"/>
  <sheetViews>
    <sheetView tabSelected="1" workbookViewId="0">
      <selection activeCell="O11" sqref="O11"/>
    </sheetView>
  </sheetViews>
  <sheetFormatPr baseColWidth="10" defaultRowHeight="16" x14ac:dyDescent="0.2"/>
  <cols>
    <col min="2" max="2" width="11.1640625" bestFit="1" customWidth="1"/>
  </cols>
  <sheetData>
    <row r="1" spans="1:9" x14ac:dyDescent="0.2">
      <c r="A1" s="1"/>
      <c r="B1" s="1" t="s">
        <v>9</v>
      </c>
      <c r="C1" s="1" t="s">
        <v>10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8</v>
      </c>
      <c r="I1" s="1" t="s">
        <v>0</v>
      </c>
    </row>
    <row r="2" spans="1:9" ht="18" x14ac:dyDescent="0.2">
      <c r="A2" s="3" t="s">
        <v>1</v>
      </c>
      <c r="B2" s="3">
        <v>1018</v>
      </c>
      <c r="C2" s="1">
        <v>1018</v>
      </c>
      <c r="D2" s="1">
        <f>(C2+B2)/8</f>
        <v>254.5</v>
      </c>
      <c r="E2" s="1">
        <f>B2/C2</f>
        <v>1</v>
      </c>
      <c r="F2" s="1">
        <v>2234</v>
      </c>
      <c r="G2" s="1">
        <v>2234</v>
      </c>
      <c r="H2" s="1">
        <f>(F2+G2)*0.5/16</f>
        <v>139.625</v>
      </c>
      <c r="I2" s="2">
        <v>8.9809999999999999</v>
      </c>
    </row>
    <row r="3" spans="1:9" ht="18" x14ac:dyDescent="0.2">
      <c r="A3" s="3" t="s">
        <v>2</v>
      </c>
      <c r="B3" s="3">
        <v>736</v>
      </c>
      <c r="C3" s="1">
        <v>544</v>
      </c>
      <c r="D3" s="1">
        <f>(C3+B3)/8</f>
        <v>160</v>
      </c>
      <c r="E3" s="1">
        <f>B3/C3</f>
        <v>1.3529411764705883</v>
      </c>
      <c r="F3" s="1">
        <v>2049</v>
      </c>
      <c r="G3" s="1">
        <v>2331</v>
      </c>
      <c r="H3" s="1">
        <f>(F3+G3)*0.5/16</f>
        <v>136.875</v>
      </c>
      <c r="I3" s="2">
        <v>6.944</v>
      </c>
    </row>
    <row r="4" spans="1:9" ht="18" x14ac:dyDescent="0.2">
      <c r="A4" s="3" t="s">
        <v>3</v>
      </c>
      <c r="B4" s="3">
        <v>627.59</v>
      </c>
      <c r="C4" s="1">
        <v>612.62199999999996</v>
      </c>
      <c r="D4" s="1">
        <f>(C4+B4)/8</f>
        <v>155.0265</v>
      </c>
      <c r="E4" s="1">
        <f>B4/C4</f>
        <v>1.0244326844285712</v>
      </c>
      <c r="F4" s="1">
        <v>1950</v>
      </c>
      <c r="G4" s="1">
        <v>2094</v>
      </c>
      <c r="H4" s="1">
        <f>(F4+G4)*0.5/16</f>
        <v>126.375</v>
      </c>
      <c r="I4" s="2">
        <v>5.093</v>
      </c>
    </row>
    <row r="5" spans="1:9" ht="18" x14ac:dyDescent="0.2">
      <c r="A5" s="3" t="s">
        <v>4</v>
      </c>
      <c r="B5" s="3">
        <v>583.91999999999996</v>
      </c>
      <c r="C5" s="1">
        <v>512.35</v>
      </c>
      <c r="D5" s="1">
        <f>(C5+B5)/8</f>
        <v>137.03375</v>
      </c>
      <c r="E5" s="1">
        <f>B5/C5</f>
        <v>1.1396896652678832</v>
      </c>
      <c r="F5" s="1">
        <v>1934</v>
      </c>
      <c r="G5" s="1">
        <v>1946</v>
      </c>
      <c r="H5" s="1">
        <f>(F5+G5)*0.5/16</f>
        <v>121.25</v>
      </c>
      <c r="I5" s="2">
        <v>3.6110000000000002</v>
      </c>
    </row>
    <row r="6" spans="1:9" ht="18" x14ac:dyDescent="0.2">
      <c r="A6" s="3" t="s">
        <v>5</v>
      </c>
      <c r="B6" s="3">
        <v>978</v>
      </c>
      <c r="C6" s="1">
        <v>978</v>
      </c>
      <c r="D6" s="1">
        <f>(C6+B6)/8</f>
        <v>244.5</v>
      </c>
      <c r="E6" s="1">
        <f>B6/C6</f>
        <v>1</v>
      </c>
      <c r="F6" s="1">
        <v>2060</v>
      </c>
      <c r="G6" s="1">
        <v>2060</v>
      </c>
      <c r="H6" s="1">
        <f>(F6+G6)*0.5/16</f>
        <v>128.75</v>
      </c>
      <c r="I6" s="2">
        <v>1.8089999999999999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58A0-6F6C-C945-B1EA-318E2DE361B4}">
  <dimension ref="A1:I6"/>
  <sheetViews>
    <sheetView workbookViewId="0">
      <selection sqref="A1:I6"/>
    </sheetView>
  </sheetViews>
  <sheetFormatPr baseColWidth="10" defaultRowHeight="16" x14ac:dyDescent="0.2"/>
  <sheetData>
    <row r="1" spans="1:9" x14ac:dyDescent="0.2">
      <c r="A1" s="1"/>
      <c r="B1" s="1" t="s">
        <v>9</v>
      </c>
      <c r="C1" s="1" t="s">
        <v>10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8</v>
      </c>
      <c r="I1" s="1" t="s">
        <v>0</v>
      </c>
    </row>
    <row r="2" spans="1:9" ht="18" x14ac:dyDescent="0.2">
      <c r="A2" s="3" t="s">
        <v>1</v>
      </c>
      <c r="B2" s="3">
        <v>620</v>
      </c>
      <c r="C2" s="1">
        <v>620</v>
      </c>
      <c r="D2" s="1">
        <f>(C2+B2)/8</f>
        <v>155</v>
      </c>
      <c r="E2" s="1">
        <f>B2/C2</f>
        <v>1</v>
      </c>
      <c r="F2" s="1">
        <v>1557</v>
      </c>
      <c r="G2" s="1">
        <v>1557</v>
      </c>
      <c r="H2" s="1">
        <f>(F2+G2)*0.5/16</f>
        <v>97.3125</v>
      </c>
      <c r="I2" s="2">
        <v>8.9809999999999999</v>
      </c>
    </row>
    <row r="3" spans="1:9" ht="18" x14ac:dyDescent="0.2">
      <c r="A3" s="3" t="s">
        <v>2</v>
      </c>
      <c r="B3" s="3">
        <v>685</v>
      </c>
      <c r="C3" s="1">
        <v>371</v>
      </c>
      <c r="D3" s="1">
        <f>(C3+B3)/8</f>
        <v>132</v>
      </c>
      <c r="E3" s="1">
        <f>B3/C3</f>
        <v>1.8463611859838276</v>
      </c>
      <c r="F3" s="1">
        <v>1866</v>
      </c>
      <c r="G3" s="1">
        <v>1183</v>
      </c>
      <c r="H3" s="1">
        <f>(F3+G3)*0.5/16</f>
        <v>95.28125</v>
      </c>
      <c r="I3" s="2">
        <v>6.944</v>
      </c>
    </row>
    <row r="4" spans="1:9" ht="18" x14ac:dyDescent="0.2">
      <c r="A4" s="3" t="s">
        <v>3</v>
      </c>
      <c r="B4" s="3">
        <v>313</v>
      </c>
      <c r="C4" s="1">
        <v>351</v>
      </c>
      <c r="D4" s="1">
        <f>(C4+B4)/8</f>
        <v>83</v>
      </c>
      <c r="E4" s="1">
        <f>B4/C4</f>
        <v>0.89173789173789175</v>
      </c>
      <c r="F4" s="1">
        <v>1294</v>
      </c>
      <c r="G4" s="1">
        <v>1060</v>
      </c>
      <c r="H4" s="1">
        <f>(F4+G4)*0.5/16</f>
        <v>73.5625</v>
      </c>
      <c r="I4" s="2">
        <v>5.093</v>
      </c>
    </row>
    <row r="5" spans="1:9" ht="18" x14ac:dyDescent="0.2">
      <c r="A5" s="3" t="s">
        <v>4</v>
      </c>
      <c r="B5" s="3">
        <v>617</v>
      </c>
      <c r="C5" s="1">
        <v>285</v>
      </c>
      <c r="D5" s="1">
        <f>(C5+B5)/8</f>
        <v>112.75</v>
      </c>
      <c r="E5" s="1">
        <f>B5/C5</f>
        <v>2.1649122807017545</v>
      </c>
      <c r="F5" s="1">
        <v>1751</v>
      </c>
      <c r="G5" s="1">
        <v>861</v>
      </c>
      <c r="H5" s="1">
        <f>(F5+G5)*0.5/16</f>
        <v>81.625</v>
      </c>
      <c r="I5" s="2">
        <v>3.6110000000000002</v>
      </c>
    </row>
    <row r="6" spans="1:9" ht="18" x14ac:dyDescent="0.2">
      <c r="A6" s="3" t="s">
        <v>5</v>
      </c>
      <c r="B6" s="3">
        <v>664</v>
      </c>
      <c r="C6" s="1">
        <v>664</v>
      </c>
      <c r="D6" s="1">
        <f>(C6+B6)/8</f>
        <v>166</v>
      </c>
      <c r="E6" s="1">
        <f>B6/C6</f>
        <v>1</v>
      </c>
      <c r="F6" s="1">
        <v>1049</v>
      </c>
      <c r="G6" s="1">
        <v>1049</v>
      </c>
      <c r="H6" s="1">
        <f>(F6+G6)*0.5/16</f>
        <v>65.5625</v>
      </c>
      <c r="I6" s="2">
        <v>1.8089999999999999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DFB5-5879-3D43-94BA-CAFF90F6F3C2}">
  <dimension ref="A1:I6"/>
  <sheetViews>
    <sheetView workbookViewId="0">
      <selection activeCell="M23" sqref="M23"/>
    </sheetView>
  </sheetViews>
  <sheetFormatPr baseColWidth="10" defaultRowHeight="16" x14ac:dyDescent="0.2"/>
  <sheetData>
    <row r="1" spans="1:9" x14ac:dyDescent="0.2">
      <c r="A1" s="1"/>
      <c r="B1" s="1" t="s">
        <v>9</v>
      </c>
      <c r="C1" s="1" t="s">
        <v>10</v>
      </c>
      <c r="D1" s="1" t="s">
        <v>8</v>
      </c>
      <c r="E1" s="1" t="s">
        <v>7</v>
      </c>
      <c r="F1" s="1" t="s">
        <v>9</v>
      </c>
      <c r="G1" s="1" t="s">
        <v>10</v>
      </c>
      <c r="H1" s="1" t="s">
        <v>8</v>
      </c>
      <c r="I1" s="1" t="s">
        <v>0</v>
      </c>
    </row>
    <row r="2" spans="1:9" ht="18" x14ac:dyDescent="0.2">
      <c r="A2" s="3" t="s">
        <v>1</v>
      </c>
      <c r="B2" s="3">
        <v>277</v>
      </c>
      <c r="C2" s="1">
        <v>277</v>
      </c>
      <c r="D2" s="1">
        <f>(C2+B2)/8</f>
        <v>69.25</v>
      </c>
      <c r="E2" s="1">
        <f>B2/C2</f>
        <v>1</v>
      </c>
      <c r="F2" s="1">
        <v>768</v>
      </c>
      <c r="G2" s="1">
        <v>768</v>
      </c>
      <c r="H2" s="1">
        <f>(F2+G2)*0.5/16</f>
        <v>48</v>
      </c>
      <c r="I2" s="2">
        <v>8.9809999999999999</v>
      </c>
    </row>
    <row r="3" spans="1:9" ht="18" x14ac:dyDescent="0.2">
      <c r="A3" s="3" t="s">
        <v>2</v>
      </c>
      <c r="B3" s="3">
        <v>284</v>
      </c>
      <c r="C3" s="1">
        <v>167</v>
      </c>
      <c r="D3" s="1">
        <f>(C3+B3)/8</f>
        <v>56.375</v>
      </c>
      <c r="E3" s="1">
        <f>B3/C3</f>
        <v>1.7005988023952097</v>
      </c>
      <c r="F3" s="1">
        <v>1202</v>
      </c>
      <c r="G3" s="1">
        <v>341</v>
      </c>
      <c r="H3" s="1">
        <f>(F3+G3)*0.5/16</f>
        <v>48.21875</v>
      </c>
      <c r="I3" s="2">
        <v>6.944</v>
      </c>
    </row>
    <row r="4" spans="1:9" ht="18" x14ac:dyDescent="0.2">
      <c r="A4" s="3" t="s">
        <v>3</v>
      </c>
      <c r="B4" s="3">
        <v>426</v>
      </c>
      <c r="C4" s="1">
        <v>278</v>
      </c>
      <c r="D4" s="1">
        <f>(C4+B4)/8</f>
        <v>88</v>
      </c>
      <c r="E4" s="1">
        <f>B4/C4</f>
        <v>1.5323741007194245</v>
      </c>
      <c r="F4" s="1">
        <v>1120</v>
      </c>
      <c r="G4" s="1">
        <v>524</v>
      </c>
      <c r="H4" s="1">
        <f>(F4+G4)*0.5/16</f>
        <v>51.375</v>
      </c>
      <c r="I4" s="2">
        <v>5.093</v>
      </c>
    </row>
    <row r="5" spans="1:9" ht="18" x14ac:dyDescent="0.2">
      <c r="A5" s="3" t="s">
        <v>4</v>
      </c>
      <c r="B5" s="3">
        <v>254</v>
      </c>
      <c r="C5" s="1">
        <v>63</v>
      </c>
      <c r="D5" s="1">
        <f>(C5+B5)/8</f>
        <v>39.625</v>
      </c>
      <c r="E5" s="1">
        <f>B5/C5</f>
        <v>4.0317460317460316</v>
      </c>
      <c r="F5" s="1">
        <v>1144</v>
      </c>
      <c r="G5" s="1">
        <v>291</v>
      </c>
      <c r="H5" s="1">
        <f>(F5+G5)*0.5/16</f>
        <v>44.84375</v>
      </c>
      <c r="I5" s="2">
        <v>3.6110000000000002</v>
      </c>
    </row>
    <row r="6" spans="1:9" ht="18" x14ac:dyDescent="0.2">
      <c r="A6" s="3" t="s">
        <v>5</v>
      </c>
      <c r="B6" s="3">
        <v>394</v>
      </c>
      <c r="C6" s="1">
        <v>394</v>
      </c>
      <c r="D6" s="1">
        <f>(C6+B6)/8</f>
        <v>98.5</v>
      </c>
      <c r="E6" s="1">
        <f>B6/C6</f>
        <v>1</v>
      </c>
      <c r="F6" s="1">
        <v>578</v>
      </c>
      <c r="G6" s="1">
        <v>578</v>
      </c>
      <c r="H6" s="1">
        <f>(F6+G6)*0.5/16</f>
        <v>36.125</v>
      </c>
      <c r="I6" s="2">
        <v>1.8089999999999999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19E-21CE-5742-8E9A-C93EC3EC0F07}">
  <dimension ref="A1:C5"/>
  <sheetViews>
    <sheetView workbookViewId="0">
      <selection activeCell="J21" sqref="J21"/>
    </sheetView>
  </sheetViews>
  <sheetFormatPr baseColWidth="10" defaultRowHeight="25" x14ac:dyDescent="0.25"/>
  <cols>
    <col min="1" max="1" width="10.83203125" style="7"/>
    <col min="2" max="2" width="14.83203125" style="7" customWidth="1"/>
    <col min="3" max="3" width="13.1640625" style="7" bestFit="1" customWidth="1"/>
    <col min="4" max="16384" width="10.83203125" style="7"/>
  </cols>
  <sheetData>
    <row r="1" spans="1:3" x14ac:dyDescent="0.25">
      <c r="A1" s="12" t="s">
        <v>13</v>
      </c>
      <c r="B1" s="12"/>
      <c r="C1" s="12"/>
    </row>
    <row r="2" spans="1:3" x14ac:dyDescent="0.25">
      <c r="B2" s="7" t="s">
        <v>11</v>
      </c>
      <c r="C2" s="7" t="s">
        <v>12</v>
      </c>
    </row>
    <row r="3" spans="1:3" x14ac:dyDescent="0.25">
      <c r="A3" s="7">
        <v>1</v>
      </c>
      <c r="B3" s="8">
        <v>1</v>
      </c>
      <c r="C3" s="8">
        <v>0</v>
      </c>
    </row>
    <row r="4" spans="1:3" x14ac:dyDescent="0.25">
      <c r="A4" s="7">
        <v>2</v>
      </c>
      <c r="B4" s="8">
        <v>7.6157927252576201</v>
      </c>
      <c r="C4" s="8">
        <v>10.9872</v>
      </c>
    </row>
    <row r="5" spans="1:3" x14ac:dyDescent="0.25">
      <c r="A5" s="7">
        <v>3</v>
      </c>
      <c r="B5" s="8">
        <v>21.889700000000001</v>
      </c>
      <c r="C5" s="8">
        <v>14.998799999999999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E2-2</vt:lpstr>
      <vt:lpstr>E5-1</vt:lpstr>
      <vt:lpstr>E4-1</vt:lpstr>
      <vt:lpstr>E3-1</vt:lpstr>
      <vt:lpstr>E2-1</vt:lpstr>
      <vt:lpstr>E1-1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Hartnett, Timothy Quinn (tqh8pn)</dc:creator>
  <cp:lastModifiedBy>Hartnett, Timothy Quinn (tqh8pn)</cp:lastModifiedBy>
  <dcterms:created xsi:type="dcterms:W3CDTF">2022-04-04T16:01:57Z</dcterms:created>
  <dcterms:modified xsi:type="dcterms:W3CDTF">2022-04-18T13:14:48Z</dcterms:modified>
</cp:coreProperties>
</file>