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govict-my.sharepoint.com/personal/eddie_luthy_dc_gov/Documents/Desktop/"/>
    </mc:Choice>
  </mc:AlternateContent>
  <xr:revisionPtr revIDLastSave="8" documentId="13_ncr:1_{8FCFC143-191E-4D0B-8B9F-754B5029EE73}" xr6:coauthVersionLast="47" xr6:coauthVersionMax="47" xr10:uidLastSave="{E8873DA7-50A5-4702-B949-A1A9F1357470}"/>
  <bookViews>
    <workbookView xWindow="-120" yWindow="-120" windowWidth="38640" windowHeight="21120" activeTab="1" xr2:uid="{00000000-000D-0000-FFFF-FFFF00000000}"/>
  </bookViews>
  <sheets>
    <sheet name="FINAL ENTRIES" sheetId="3" r:id="rId1"/>
    <sheet name="Results" sheetId="4" r:id="rId2"/>
  </sheets>
  <definedNames>
    <definedName name="_xlnm._FilterDatabase" localSheetId="1" hidden="1">Results!$B$107:$K$113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0" i="4" l="1"/>
  <c r="F112" i="4"/>
  <c r="F113" i="4"/>
  <c r="F108" i="4"/>
  <c r="F98" i="4"/>
  <c r="F101" i="4"/>
  <c r="F99" i="4"/>
  <c r="F100" i="4"/>
  <c r="F96" i="4"/>
  <c r="F97" i="4"/>
  <c r="F81" i="4"/>
  <c r="F40" i="4"/>
  <c r="F41" i="4"/>
  <c r="F31" i="4"/>
  <c r="F24" i="4"/>
  <c r="F17" i="4"/>
  <c r="F9" i="4"/>
  <c r="F8" i="4"/>
  <c r="F107" i="3"/>
  <c r="F106" i="3"/>
  <c r="F105" i="3"/>
  <c r="F104" i="3"/>
  <c r="F96" i="3"/>
  <c r="F95" i="3"/>
  <c r="F94" i="3"/>
  <c r="F93" i="3"/>
  <c r="F92" i="3"/>
  <c r="F91" i="3"/>
  <c r="F80" i="3"/>
  <c r="F67" i="3"/>
  <c r="F66" i="3"/>
  <c r="F63" i="3"/>
  <c r="F45" i="3"/>
  <c r="F43" i="3"/>
  <c r="F42" i="3"/>
  <c r="F41" i="3"/>
  <c r="F39" i="3"/>
  <c r="F38" i="3"/>
  <c r="F32" i="3"/>
  <c r="F30" i="3"/>
  <c r="F29" i="3"/>
  <c r="F27" i="3"/>
  <c r="F26" i="3"/>
  <c r="F25" i="3"/>
  <c r="F23" i="3"/>
  <c r="F17" i="3"/>
  <c r="F9" i="3"/>
  <c r="F8" i="3"/>
</calcChain>
</file>

<file path=xl/sharedStrings.xml><?xml version="1.0" encoding="utf-8"?>
<sst xmlns="http://schemas.openxmlformats.org/spreadsheetml/2006/main" count="1060" uniqueCount="261">
  <si>
    <t>Christian</t>
  </si>
  <si>
    <t>VA</t>
  </si>
  <si>
    <t>Andy</t>
  </si>
  <si>
    <t>Jung</t>
  </si>
  <si>
    <t>Coastal NC Pole Vault Club</t>
  </si>
  <si>
    <t>NC</t>
  </si>
  <si>
    <t>Asha</t>
  </si>
  <si>
    <t>Iyer</t>
  </si>
  <si>
    <t>DC Vault</t>
  </si>
  <si>
    <t>DC</t>
  </si>
  <si>
    <t>Cole</t>
  </si>
  <si>
    <t>Sather</t>
  </si>
  <si>
    <t>MD</t>
  </si>
  <si>
    <t>Nico</t>
  </si>
  <si>
    <t>Morales</t>
  </si>
  <si>
    <t>NJ</t>
  </si>
  <si>
    <t>Marco</t>
  </si>
  <si>
    <t>Lydia</t>
  </si>
  <si>
    <t>Lyons</t>
  </si>
  <si>
    <t>Carter</t>
  </si>
  <si>
    <t>Leor</t>
  </si>
  <si>
    <t>Hochstein</t>
  </si>
  <si>
    <t>Magness</t>
  </si>
  <si>
    <t>PA</t>
  </si>
  <si>
    <t>Riley</t>
  </si>
  <si>
    <t>Felts</t>
  </si>
  <si>
    <t>Lauren</t>
  </si>
  <si>
    <t>Granado</t>
  </si>
  <si>
    <t>Amber</t>
  </si>
  <si>
    <t>Otermat</t>
  </si>
  <si>
    <t>Buckeye Pole Vault Academy</t>
  </si>
  <si>
    <t>OH</t>
  </si>
  <si>
    <t>Brambley</t>
  </si>
  <si>
    <t>Grant</t>
  </si>
  <si>
    <t>Seamus</t>
  </si>
  <si>
    <t>McCann</t>
  </si>
  <si>
    <t>Bill</t>
  </si>
  <si>
    <t>Halverson</t>
  </si>
  <si>
    <t>Pacific Coast Club</t>
  </si>
  <si>
    <t>Nageotte</t>
  </si>
  <si>
    <t>Jacob</t>
  </si>
  <si>
    <t>Davis</t>
  </si>
  <si>
    <t>NCPVC</t>
  </si>
  <si>
    <t>Dan</t>
  </si>
  <si>
    <t>Normoyle</t>
  </si>
  <si>
    <t>VaultHouse</t>
  </si>
  <si>
    <t>Anna</t>
  </si>
  <si>
    <t>Callo</t>
  </si>
  <si>
    <t>Balance Pole Vault Club</t>
  </si>
  <si>
    <t>Colin</t>
  </si>
  <si>
    <t>Hackshaw</t>
  </si>
  <si>
    <t>SkyVault</t>
  </si>
  <si>
    <t>Maddy</t>
  </si>
  <si>
    <t>Kelley</t>
  </si>
  <si>
    <t>Mason</t>
  </si>
  <si>
    <t>Bucks</t>
  </si>
  <si>
    <t>Bella</t>
  </si>
  <si>
    <t>Beacham</t>
  </si>
  <si>
    <t>Tyson</t>
  </si>
  <si>
    <t>Utesch</t>
  </si>
  <si>
    <t>Kerrigan</t>
  </si>
  <si>
    <t>Kimener</t>
  </si>
  <si>
    <t>Poseidon Vault Club</t>
  </si>
  <si>
    <t>Justin</t>
  </si>
  <si>
    <t>Rogers</t>
  </si>
  <si>
    <t>Charlene</t>
  </si>
  <si>
    <t>Morke</t>
  </si>
  <si>
    <t>Ethan</t>
  </si>
  <si>
    <t>Dunne</t>
  </si>
  <si>
    <t>Kaitlyn</t>
  </si>
  <si>
    <t>Dermen</t>
  </si>
  <si>
    <t>McCullers</t>
  </si>
  <si>
    <t>Oates</t>
  </si>
  <si>
    <t>AZPVA</t>
  </si>
  <si>
    <t>AZ</t>
  </si>
  <si>
    <t>Sydney</t>
  </si>
  <si>
    <t>Horn</t>
  </si>
  <si>
    <t>Fowler</t>
  </si>
  <si>
    <t>Kortney</t>
  </si>
  <si>
    <t>Walsh</t>
  </si>
  <si>
    <t>Hiett</t>
  </si>
  <si>
    <t>San Jose Track Club</t>
  </si>
  <si>
    <t>Keim</t>
  </si>
  <si>
    <t>IVC</t>
  </si>
  <si>
    <t>Keon</t>
  </si>
  <si>
    <t>Howe</t>
  </si>
  <si>
    <t>Drake</t>
  </si>
  <si>
    <t>Risser</t>
  </si>
  <si>
    <t>VaultWorX</t>
  </si>
  <si>
    <t>Madison</t>
  </si>
  <si>
    <t>Fuerst</t>
  </si>
  <si>
    <t>Avery</t>
  </si>
  <si>
    <t>MO</t>
  </si>
  <si>
    <t>Reagan</t>
  </si>
  <si>
    <t>Ulrich</t>
  </si>
  <si>
    <t>Austin</t>
  </si>
  <si>
    <t>Miller</t>
  </si>
  <si>
    <t>Louis</t>
  </si>
  <si>
    <t>Losoya</t>
  </si>
  <si>
    <t>Ashley</t>
  </si>
  <si>
    <t>Iacaruso</t>
  </si>
  <si>
    <t>Del Valle</t>
  </si>
  <si>
    <t>Jadan</t>
  </si>
  <si>
    <t>Mackenzie</t>
  </si>
  <si>
    <t>Joshuah</t>
  </si>
  <si>
    <t>Alcon</t>
  </si>
  <si>
    <t>DiNicolantonio</t>
  </si>
  <si>
    <t>Charlie</t>
  </si>
  <si>
    <t>Garino</t>
  </si>
  <si>
    <t>Ashton</t>
  </si>
  <si>
    <t>Anicka</t>
  </si>
  <si>
    <t>Newell</t>
  </si>
  <si>
    <t>Kristen</t>
  </si>
  <si>
    <t>Brown</t>
  </si>
  <si>
    <t>Leland</t>
  </si>
  <si>
    <t>Gabriela</t>
  </si>
  <si>
    <t>Leon</t>
  </si>
  <si>
    <t>Chloe</t>
  </si>
  <si>
    <t>Timberg</t>
  </si>
  <si>
    <t>Megan</t>
  </si>
  <si>
    <t>Houston</t>
  </si>
  <si>
    <t>Karlee</t>
  </si>
  <si>
    <t>Zachery</t>
  </si>
  <si>
    <t>Bradford</t>
  </si>
  <si>
    <t>Scott</t>
  </si>
  <si>
    <t>Olen Tray</t>
  </si>
  <si>
    <t>Hunter</t>
  </si>
  <si>
    <t>Garretson</t>
  </si>
  <si>
    <t>Jorge</t>
  </si>
  <si>
    <t>Luna-Estes</t>
  </si>
  <si>
    <t>Elija</t>
  </si>
  <si>
    <t>Sam</t>
  </si>
  <si>
    <t>Young</t>
  </si>
  <si>
    <t>Nate</t>
  </si>
  <si>
    <t>Matthew</t>
  </si>
  <si>
    <t>Liam</t>
  </si>
  <si>
    <t>Painter</t>
  </si>
  <si>
    <t>Mark</t>
  </si>
  <si>
    <t>Overlander</t>
  </si>
  <si>
    <t>Josh</t>
  </si>
  <si>
    <t>ROLLING SCHEDULE - TIMES MAY ADJUST</t>
  </si>
  <si>
    <t xml:space="preserve">DIVISION: </t>
  </si>
  <si>
    <t>Fly-Kids Open</t>
  </si>
  <si>
    <t>OPENING</t>
  </si>
  <si>
    <t>Warmup</t>
  </si>
  <si>
    <t>08:00am</t>
  </si>
  <si>
    <t>M</t>
  </si>
  <si>
    <t>Start Time</t>
  </si>
  <si>
    <t>08:30am</t>
  </si>
  <si>
    <t>FT</t>
  </si>
  <si>
    <t>5'1"</t>
  </si>
  <si>
    <t>First</t>
  </si>
  <si>
    <t>Last</t>
  </si>
  <si>
    <t>PR</t>
  </si>
  <si>
    <t>PR'</t>
  </si>
  <si>
    <t>Age</t>
  </si>
  <si>
    <t>IAAF ID</t>
  </si>
  <si>
    <t>Team</t>
  </si>
  <si>
    <t>State</t>
  </si>
  <si>
    <t>6'6"</t>
  </si>
  <si>
    <t>5'6"</t>
  </si>
  <si>
    <t>5'</t>
  </si>
  <si>
    <t>Masters Open</t>
  </si>
  <si>
    <t>09:00am</t>
  </si>
  <si>
    <t>10:00am</t>
  </si>
  <si>
    <t>5'9"</t>
  </si>
  <si>
    <t>11'</t>
  </si>
  <si>
    <t>Women Open</t>
  </si>
  <si>
    <t>12'10"</t>
  </si>
  <si>
    <t>Unattached</t>
  </si>
  <si>
    <t>12'6"</t>
  </si>
  <si>
    <t>12'2"</t>
  </si>
  <si>
    <t>11'3"</t>
  </si>
  <si>
    <t>10'</t>
  </si>
  <si>
    <t>9'11"</t>
  </si>
  <si>
    <t>Shipley Vault Lab</t>
  </si>
  <si>
    <t>Men ELITE I</t>
  </si>
  <si>
    <t>14'</t>
  </si>
  <si>
    <t>17'4"</t>
  </si>
  <si>
    <t>Unattached / UVA</t>
  </si>
  <si>
    <t>17'3"</t>
  </si>
  <si>
    <t>17'</t>
  </si>
  <si>
    <t>16'10"</t>
  </si>
  <si>
    <t>16'7"</t>
  </si>
  <si>
    <t>16'</t>
  </si>
  <si>
    <t>x</t>
  </si>
  <si>
    <t>15'7"</t>
  </si>
  <si>
    <t>15'1"</t>
  </si>
  <si>
    <t>Women ELITE II</t>
  </si>
  <si>
    <t>12:00pm</t>
  </si>
  <si>
    <t>01:00pm</t>
  </si>
  <si>
    <t>15'5"</t>
  </si>
  <si>
    <t>Canada</t>
  </si>
  <si>
    <t>Vaulthouse /  Team Pacer</t>
  </si>
  <si>
    <t>15'3"</t>
  </si>
  <si>
    <t>MI</t>
  </si>
  <si>
    <t>15'2"</t>
  </si>
  <si>
    <t>Risen Performance</t>
  </si>
  <si>
    <t>Puma</t>
  </si>
  <si>
    <t>14'10"</t>
  </si>
  <si>
    <t>14'9"</t>
  </si>
  <si>
    <t>14'6"</t>
  </si>
  <si>
    <t>Vaulthouse</t>
  </si>
  <si>
    <t>13'7"</t>
  </si>
  <si>
    <t>Philly Jumps Club</t>
  </si>
  <si>
    <t>13'6"</t>
  </si>
  <si>
    <t>Men ELITE III</t>
  </si>
  <si>
    <t>02:30pm</t>
  </si>
  <si>
    <t>03:30pm</t>
  </si>
  <si>
    <t>19'5"</t>
  </si>
  <si>
    <t>TX</t>
  </si>
  <si>
    <t>19'2"</t>
  </si>
  <si>
    <t>RISEN Performance</t>
  </si>
  <si>
    <t>19'1"</t>
  </si>
  <si>
    <t>Vaulthouse / Team Pacer</t>
  </si>
  <si>
    <t>18'10"</t>
  </si>
  <si>
    <t>18'9"</t>
  </si>
  <si>
    <t>18'5"</t>
  </si>
  <si>
    <t>Mexico</t>
  </si>
  <si>
    <t>18'4"</t>
  </si>
  <si>
    <t>Team Pacer</t>
  </si>
  <si>
    <t>18'1"</t>
  </si>
  <si>
    <t>17'9"</t>
  </si>
  <si>
    <t>Phillipines</t>
  </si>
  <si>
    <t>17'8"</t>
  </si>
  <si>
    <t>Philadelphia Jumps Club</t>
  </si>
  <si>
    <t>17'7"</t>
  </si>
  <si>
    <t>Men Open I</t>
  </si>
  <si>
    <t>05:00pm</t>
  </si>
  <si>
    <t>06:00pm</t>
  </si>
  <si>
    <t>9'3"</t>
  </si>
  <si>
    <t>12'9"</t>
  </si>
  <si>
    <t>12'8"</t>
  </si>
  <si>
    <t>12'4"</t>
  </si>
  <si>
    <t>NM</t>
  </si>
  <si>
    <t>12'</t>
  </si>
  <si>
    <t>10'9"</t>
  </si>
  <si>
    <t>Men Open II</t>
  </si>
  <si>
    <t>11'6'</t>
  </si>
  <si>
    <t>14'4"</t>
  </si>
  <si>
    <t>14'3"</t>
  </si>
  <si>
    <t>13'1"</t>
  </si>
  <si>
    <t>VaultworkX</t>
  </si>
  <si>
    <t>13'</t>
  </si>
  <si>
    <t>16'3"</t>
  </si>
  <si>
    <t>Height</t>
  </si>
  <si>
    <t>Place</t>
  </si>
  <si>
    <t>Hazel</t>
  </si>
  <si>
    <t>NH</t>
  </si>
  <si>
    <t>Lauver</t>
  </si>
  <si>
    <t>N/A</t>
  </si>
  <si>
    <t>Zaida</t>
  </si>
  <si>
    <t>Uresty</t>
  </si>
  <si>
    <t>12'9</t>
  </si>
  <si>
    <t>DNS</t>
  </si>
  <si>
    <t>T-3</t>
  </si>
  <si>
    <t>T-6</t>
  </si>
  <si>
    <t>T-4</t>
  </si>
  <si>
    <t>Result/Height</t>
  </si>
  <si>
    <t>Unattached / DC Vault</t>
  </si>
  <si>
    <t>FACILITY/MEET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</si>
</sst>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2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20" fillId="0" borderId="16" xfId="0" applyFont="1" applyBorder="1" applyAlignment="1">
      <alignment horizontal="left"/>
    </xf>
    <xf numFmtId="0" fontId="16" fillId="0" borderId="17" xfId="0" applyFont="1" applyBorder="1" applyAlignment="1">
      <alignment horizontal="left"/>
    </xf>
    <xf numFmtId="0" fontId="18" fillId="0" borderId="19" xfId="0" applyFont="1" applyBorder="1" applyAlignment="1">
      <alignment horizontal="left"/>
    </xf>
    <xf numFmtId="0" fontId="0" fillId="0" borderId="20" xfId="0" applyBorder="1" applyAlignment="1">
      <alignment horizontal="left"/>
    </xf>
    <xf numFmtId="2" fontId="18" fillId="0" borderId="19" xfId="0" applyNumberFormat="1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8" fillId="0" borderId="22" xfId="0" applyFont="1" applyBorder="1" applyAlignment="1">
      <alignment horizontal="left"/>
    </xf>
    <xf numFmtId="0" fontId="0" fillId="0" borderId="23" xfId="0" applyBorder="1" applyAlignment="1">
      <alignment horizontal="left"/>
    </xf>
    <xf numFmtId="2" fontId="18" fillId="0" borderId="22" xfId="0" applyNumberFormat="1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0" fontId="16" fillId="0" borderId="25" xfId="0" applyFont="1" applyBorder="1" applyAlignment="1">
      <alignment horizontal="left"/>
    </xf>
    <xf numFmtId="2" fontId="20" fillId="0" borderId="25" xfId="0" applyNumberFormat="1" applyFont="1" applyBorder="1" applyAlignment="1">
      <alignment horizontal="center"/>
    </xf>
    <xf numFmtId="0" fontId="20" fillId="0" borderId="25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16" fillId="0" borderId="0" xfId="0" applyFont="1" applyAlignment="1">
      <alignment horizontal="left"/>
    </xf>
    <xf numFmtId="0" fontId="0" fillId="0" borderId="12" xfId="0" applyBorder="1" applyAlignment="1">
      <alignment horizontal="left"/>
    </xf>
    <xf numFmtId="2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1" fontId="18" fillId="0" borderId="12" xfId="0" applyNumberFormat="1" applyFont="1" applyBorder="1" applyAlignment="1">
      <alignment horizontal="center"/>
    </xf>
    <xf numFmtId="0" fontId="18" fillId="0" borderId="26" xfId="0" applyFont="1" applyBorder="1" applyAlignment="1">
      <alignment horizontal="left"/>
    </xf>
    <xf numFmtId="0" fontId="0" fillId="0" borderId="10" xfId="0" applyBorder="1" applyAlignment="1">
      <alignment horizontal="left"/>
    </xf>
    <xf numFmtId="2" fontId="18" fillId="0" borderId="10" xfId="0" applyNumberFormat="1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1" fontId="18" fillId="0" borderId="10" xfId="0" applyNumberFormat="1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0" fillId="0" borderId="11" xfId="0" applyBorder="1" applyAlignment="1">
      <alignment horizontal="left"/>
    </xf>
    <xf numFmtId="2" fontId="18" fillId="0" borderId="11" xfId="0" applyNumberFormat="1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1" fontId="18" fillId="0" borderId="11" xfId="0" applyNumberFormat="1" applyFont="1" applyBorder="1" applyAlignment="1">
      <alignment horizontal="center"/>
    </xf>
    <xf numFmtId="0" fontId="16" fillId="0" borderId="18" xfId="0" applyFont="1" applyBorder="1" applyAlignment="1">
      <alignment horizontal="left"/>
    </xf>
    <xf numFmtId="0" fontId="0" fillId="0" borderId="21" xfId="0" applyBorder="1" applyAlignment="1">
      <alignment horizontal="left"/>
    </xf>
    <xf numFmtId="2" fontId="18" fillId="0" borderId="26" xfId="0" applyNumberFormat="1" applyFont="1" applyBorder="1" applyAlignment="1">
      <alignment horizontal="center"/>
    </xf>
    <xf numFmtId="0" fontId="18" fillId="0" borderId="28" xfId="0" applyFont="1" applyBorder="1" applyAlignment="1">
      <alignment horizontal="left"/>
    </xf>
    <xf numFmtId="0" fontId="0" fillId="0" borderId="29" xfId="0" applyBorder="1" applyAlignment="1">
      <alignment horizontal="left"/>
    </xf>
    <xf numFmtId="2" fontId="18" fillId="0" borderId="28" xfId="0" applyNumberFormat="1" applyFont="1" applyBorder="1" applyAlignment="1">
      <alignment horizontal="center"/>
    </xf>
    <xf numFmtId="0" fontId="18" fillId="0" borderId="29" xfId="0" applyFont="1" applyBorder="1" applyAlignment="1">
      <alignment horizontal="center"/>
    </xf>
    <xf numFmtId="0" fontId="0" fillId="0" borderId="24" xfId="0" applyBorder="1" applyAlignment="1">
      <alignment horizontal="left"/>
    </xf>
    <xf numFmtId="0" fontId="18" fillId="0" borderId="30" xfId="0" applyFont="1" applyBorder="1" applyAlignment="1">
      <alignment horizontal="left"/>
    </xf>
    <xf numFmtId="0" fontId="0" fillId="0" borderId="31" xfId="0" applyBorder="1" applyAlignment="1">
      <alignment horizontal="left"/>
    </xf>
    <xf numFmtId="2" fontId="18" fillId="0" borderId="31" xfId="0" applyNumberFormat="1" applyFont="1" applyBorder="1" applyAlignment="1">
      <alignment horizontal="center"/>
    </xf>
    <xf numFmtId="0" fontId="18" fillId="0" borderId="31" xfId="0" applyFont="1" applyBorder="1" applyAlignment="1">
      <alignment horizontal="center"/>
    </xf>
    <xf numFmtId="1" fontId="18" fillId="0" borderId="31" xfId="0" applyNumberFormat="1" applyFont="1" applyBorder="1" applyAlignment="1">
      <alignment horizontal="center"/>
    </xf>
    <xf numFmtId="164" fontId="18" fillId="0" borderId="21" xfId="0" applyNumberFormat="1" applyFont="1" applyBorder="1" applyAlignment="1">
      <alignment horizontal="center"/>
    </xf>
    <xf numFmtId="0" fontId="18" fillId="0" borderId="31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20" fillId="0" borderId="18" xfId="0" applyFont="1" applyBorder="1" applyAlignment="1">
      <alignment horizontal="left"/>
    </xf>
    <xf numFmtId="0" fontId="20" fillId="0" borderId="25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11" xfId="0" applyFont="1" applyBorder="1" applyAlignment="1">
      <alignment horizontal="left"/>
    </xf>
    <xf numFmtId="0" fontId="0" fillId="0" borderId="34" xfId="0" applyBorder="1" applyAlignment="1">
      <alignment horizontal="left"/>
    </xf>
    <xf numFmtId="0" fontId="18" fillId="0" borderId="35" xfId="0" applyFont="1" applyBorder="1" applyAlignment="1">
      <alignment horizontal="center"/>
    </xf>
    <xf numFmtId="0" fontId="18" fillId="0" borderId="33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6" fillId="0" borderId="36" xfId="0" applyFont="1" applyBorder="1" applyAlignment="1">
      <alignment horizontal="left"/>
    </xf>
    <xf numFmtId="0" fontId="20" fillId="0" borderId="38" xfId="0" applyFont="1" applyBorder="1" applyAlignment="1">
      <alignment horizontal="left"/>
    </xf>
    <xf numFmtId="2" fontId="20" fillId="0" borderId="36" xfId="0" applyNumberFormat="1" applyFont="1" applyBorder="1" applyAlignment="1">
      <alignment horizontal="center"/>
    </xf>
    <xf numFmtId="0" fontId="20" fillId="0" borderId="36" xfId="0" applyFont="1" applyBorder="1" applyAlignment="1">
      <alignment horizontal="center"/>
    </xf>
    <xf numFmtId="0" fontId="20" fillId="0" borderId="36" xfId="0" applyFont="1" applyBorder="1" applyAlignment="1">
      <alignment horizontal="left"/>
    </xf>
    <xf numFmtId="0" fontId="20" fillId="0" borderId="37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16" xfId="0" applyFont="1" applyBorder="1" applyAlignment="1">
      <alignment horizontal="left"/>
    </xf>
    <xf numFmtId="0" fontId="0" fillId="0" borderId="25" xfId="0" applyBorder="1" applyAlignment="1">
      <alignment horizontal="left"/>
    </xf>
    <xf numFmtId="2" fontId="18" fillId="0" borderId="25" xfId="0" applyNumberFormat="1" applyFont="1" applyBorder="1" applyAlignment="1">
      <alignment horizontal="center"/>
    </xf>
    <xf numFmtId="0" fontId="18" fillId="0" borderId="25" xfId="0" applyFont="1" applyBorder="1" applyAlignment="1">
      <alignment horizontal="center"/>
    </xf>
    <xf numFmtId="1" fontId="18" fillId="0" borderId="25" xfId="0" applyNumberFormat="1" applyFont="1" applyBorder="1" applyAlignment="1">
      <alignment horizontal="center"/>
    </xf>
    <xf numFmtId="0" fontId="18" fillId="0" borderId="25" xfId="0" applyFont="1" applyBorder="1" applyAlignment="1">
      <alignment horizontal="left"/>
    </xf>
    <xf numFmtId="0" fontId="18" fillId="0" borderId="18" xfId="0" applyFont="1" applyBorder="1" applyAlignment="1">
      <alignment horizontal="center"/>
    </xf>
    <xf numFmtId="0" fontId="0" fillId="0" borderId="39" xfId="0" applyBorder="1" applyAlignment="1">
      <alignment horizontal="left"/>
    </xf>
    <xf numFmtId="2" fontId="18" fillId="0" borderId="39" xfId="0" applyNumberFormat="1" applyFont="1" applyBorder="1" applyAlignment="1">
      <alignment horizontal="center"/>
    </xf>
    <xf numFmtId="0" fontId="18" fillId="0" borderId="39" xfId="0" applyFont="1" applyBorder="1" applyAlignment="1">
      <alignment horizontal="center"/>
    </xf>
    <xf numFmtId="1" fontId="18" fillId="0" borderId="39" xfId="0" applyNumberFormat="1" applyFont="1" applyBorder="1" applyAlignment="1">
      <alignment horizontal="center"/>
    </xf>
    <xf numFmtId="0" fontId="18" fillId="0" borderId="39" xfId="0" applyFont="1" applyBorder="1" applyAlignment="1">
      <alignment horizontal="left"/>
    </xf>
    <xf numFmtId="0" fontId="0" fillId="0" borderId="0" xfId="0" applyAlignment="1">
      <alignment horizontal="center"/>
    </xf>
    <xf numFmtId="0" fontId="16" fillId="0" borderId="25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36" xfId="0" applyFont="1" applyBorder="1" applyAlignment="1">
      <alignment horizontal="center"/>
    </xf>
    <xf numFmtId="0" fontId="16" fillId="0" borderId="37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1" xfId="0" applyBorder="1" applyAlignment="1">
      <alignment horizontal="center"/>
    </xf>
    <xf numFmtId="2" fontId="18" fillId="33" borderId="31" xfId="0" applyNumberFormat="1" applyFont="1" applyFill="1" applyBorder="1" applyAlignment="1">
      <alignment horizontal="center"/>
    </xf>
    <xf numFmtId="2" fontId="18" fillId="33" borderId="12" xfId="0" applyNumberFormat="1" applyFont="1" applyFill="1" applyBorder="1" applyAlignment="1">
      <alignment horizontal="center"/>
    </xf>
    <xf numFmtId="2" fontId="18" fillId="33" borderId="10" xfId="0" applyNumberFormat="1" applyFont="1" applyFill="1" applyBorder="1" applyAlignment="1">
      <alignment horizontal="center"/>
    </xf>
    <xf numFmtId="2" fontId="18" fillId="33" borderId="39" xfId="0" applyNumberFormat="1" applyFont="1" applyFill="1" applyBorder="1" applyAlignment="1">
      <alignment horizontal="center"/>
    </xf>
    <xf numFmtId="2" fontId="18" fillId="33" borderId="11" xfId="0" applyNumberFormat="1" applyFont="1" applyFill="1" applyBorder="1" applyAlignment="1">
      <alignment horizontal="center"/>
    </xf>
    <xf numFmtId="0" fontId="16" fillId="33" borderId="40" xfId="0" applyFont="1" applyFill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18" fillId="0" borderId="34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26" xfId="0" applyFill="1" applyBorder="1" applyAlignment="1">
      <alignment horizontal="center"/>
    </xf>
    <xf numFmtId="0" fontId="0" fillId="33" borderId="28" xfId="0" applyFill="1" applyBorder="1" applyAlignment="1">
      <alignment horizontal="center"/>
    </xf>
    <xf numFmtId="0" fontId="0" fillId="33" borderId="22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20" fillId="0" borderId="41" xfId="0" applyFont="1" applyBorder="1" applyAlignment="1">
      <alignment horizontal="center"/>
    </xf>
    <xf numFmtId="0" fontId="16" fillId="0" borderId="38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2" xfId="0" applyBorder="1" applyAlignment="1">
      <alignment horizontal="center"/>
    </xf>
    <xf numFmtId="2" fontId="20" fillId="0" borderId="16" xfId="0" applyNumberFormat="1" applyFont="1" applyBorder="1" applyAlignment="1">
      <alignment horizontal="center"/>
    </xf>
    <xf numFmtId="2" fontId="20" fillId="0" borderId="18" xfId="0" applyNumberFormat="1" applyFont="1" applyBorder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14" xfId="0" applyFont="1" applyFill="1" applyBorder="1" applyAlignment="1">
      <alignment horizontal="center"/>
    </xf>
    <xf numFmtId="0" fontId="19" fillId="33" borderId="15" xfId="0" applyFont="1" applyFill="1" applyBorder="1" applyAlignment="1">
      <alignment horizontal="center"/>
    </xf>
    <xf numFmtId="0" fontId="14" fillId="0" borderId="30" xfId="0" applyFont="1" applyFill="1" applyBorder="1" applyAlignment="1">
      <alignment horizontal="left"/>
    </xf>
    <xf numFmtId="0" fontId="14" fillId="0" borderId="31" xfId="0" applyFont="1" applyFill="1" applyBorder="1" applyAlignment="1">
      <alignment horizontal="left"/>
    </xf>
    <xf numFmtId="2" fontId="14" fillId="0" borderId="31" xfId="0" applyNumberFormat="1" applyFont="1" applyFill="1" applyBorder="1" applyAlignment="1">
      <alignment horizontal="center"/>
    </xf>
    <xf numFmtId="0" fontId="14" fillId="0" borderId="31" xfId="0" applyFont="1" applyFill="1" applyBorder="1" applyAlignment="1">
      <alignment horizontal="center"/>
    </xf>
    <xf numFmtId="0" fontId="14" fillId="0" borderId="35" xfId="0" applyFont="1" applyFill="1" applyBorder="1" applyAlignment="1">
      <alignment horizontal="center"/>
    </xf>
    <xf numFmtId="0" fontId="14" fillId="0" borderId="30" xfId="0" applyFont="1" applyFill="1" applyBorder="1" applyAlignment="1">
      <alignment horizontal="center"/>
    </xf>
    <xf numFmtId="0" fontId="14" fillId="0" borderId="32" xfId="0" applyFont="1" applyFill="1" applyBorder="1" applyAlignment="1">
      <alignment horizontal="center"/>
    </xf>
    <xf numFmtId="0" fontId="21" fillId="0" borderId="4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064BE-FC87-464F-8E59-D378D827F0AD}">
  <dimension ref="A1:K153"/>
  <sheetViews>
    <sheetView topLeftCell="A84" workbookViewId="0">
      <selection activeCell="K107" sqref="B98:K107"/>
    </sheetView>
  </sheetViews>
  <sheetFormatPr defaultColWidth="9.28515625" defaultRowHeight="15" x14ac:dyDescent="0.25"/>
  <cols>
    <col min="1" max="1" width="3.28515625" style="1" customWidth="1"/>
    <col min="2" max="2" width="10.5703125" style="2" customWidth="1"/>
    <col min="3" max="3" width="13.7109375" style="1" bestFit="1" customWidth="1"/>
    <col min="4" max="4" width="5.85546875" style="3" customWidth="1"/>
    <col min="5" max="5" width="6.7109375" style="4" customWidth="1"/>
    <col min="6" max="6" width="4.7109375" style="4" customWidth="1"/>
    <col min="7" max="7" width="10.140625" style="4" customWidth="1"/>
    <col min="8" max="8" width="24.7109375" style="2" bestFit="1" customWidth="1"/>
    <col min="9" max="9" width="10.140625" style="4" customWidth="1"/>
    <col min="10" max="10" width="6.85546875" style="77" bestFit="1" customWidth="1"/>
    <col min="11" max="11" width="9.28515625" style="77"/>
    <col min="12" max="16384" width="9.28515625" style="1"/>
  </cols>
  <sheetData>
    <row r="1" spans="1:11" ht="15.75" thickBot="1" x14ac:dyDescent="0.3"/>
    <row r="2" spans="1:11" ht="15.75" thickBot="1" x14ac:dyDescent="0.3">
      <c r="B2" s="116" t="s">
        <v>140</v>
      </c>
      <c r="C2" s="117"/>
      <c r="D2" s="117"/>
      <c r="E2" s="118"/>
    </row>
    <row r="3" spans="1:11" ht="15.75" thickBot="1" x14ac:dyDescent="0.3">
      <c r="B3" s="5" t="s">
        <v>141</v>
      </c>
      <c r="C3" s="6" t="s">
        <v>142</v>
      </c>
      <c r="D3" s="114" t="s">
        <v>143</v>
      </c>
      <c r="E3" s="115"/>
    </row>
    <row r="4" spans="1:11" x14ac:dyDescent="0.25">
      <c r="B4" s="7" t="s">
        <v>144</v>
      </c>
      <c r="C4" s="8" t="s">
        <v>145</v>
      </c>
      <c r="D4" s="9" t="s">
        <v>146</v>
      </c>
      <c r="E4" s="10">
        <v>1.55</v>
      </c>
    </row>
    <row r="5" spans="1:11" ht="15.75" thickBot="1" x14ac:dyDescent="0.3">
      <c r="B5" s="37" t="s">
        <v>147</v>
      </c>
      <c r="C5" s="54" t="s">
        <v>148</v>
      </c>
      <c r="D5" s="39" t="s">
        <v>149</v>
      </c>
      <c r="E5" s="40" t="s">
        <v>150</v>
      </c>
    </row>
    <row r="6" spans="1:11" s="19" customFormat="1" ht="15.75" thickBot="1" x14ac:dyDescent="0.3">
      <c r="A6" s="1"/>
      <c r="B6" s="5" t="s">
        <v>151</v>
      </c>
      <c r="C6" s="15" t="s">
        <v>152</v>
      </c>
      <c r="D6" s="16" t="s">
        <v>153</v>
      </c>
      <c r="E6" s="17" t="s">
        <v>154</v>
      </c>
      <c r="F6" s="17" t="s">
        <v>155</v>
      </c>
      <c r="G6" s="17" t="s">
        <v>156</v>
      </c>
      <c r="H6" s="51" t="s">
        <v>157</v>
      </c>
      <c r="I6" s="17" t="s">
        <v>158</v>
      </c>
      <c r="J6" s="78" t="s">
        <v>245</v>
      </c>
      <c r="K6" s="79" t="s">
        <v>246</v>
      </c>
    </row>
    <row r="7" spans="1:11" x14ac:dyDescent="0.25">
      <c r="B7" s="42" t="s">
        <v>6</v>
      </c>
      <c r="C7" s="43" t="s">
        <v>7</v>
      </c>
      <c r="D7" s="44">
        <v>1.98</v>
      </c>
      <c r="E7" s="45" t="s">
        <v>159</v>
      </c>
      <c r="F7" s="46">
        <v>10</v>
      </c>
      <c r="G7" s="46"/>
      <c r="H7" s="48" t="s">
        <v>8</v>
      </c>
      <c r="I7" s="45" t="s">
        <v>9</v>
      </c>
      <c r="J7" s="80">
        <v>2.13</v>
      </c>
      <c r="K7" s="81">
        <v>2</v>
      </c>
    </row>
    <row r="8" spans="1:11" x14ac:dyDescent="0.25">
      <c r="B8" s="7" t="s">
        <v>17</v>
      </c>
      <c r="C8" s="20" t="s">
        <v>18</v>
      </c>
      <c r="D8" s="21">
        <v>1.98</v>
      </c>
      <c r="E8" s="22" t="s">
        <v>160</v>
      </c>
      <c r="F8" s="23">
        <f>2022-2011</f>
        <v>11</v>
      </c>
      <c r="G8" s="23"/>
      <c r="H8" s="52" t="s">
        <v>8</v>
      </c>
      <c r="I8" s="27" t="s">
        <v>9</v>
      </c>
      <c r="J8" s="82">
        <v>2.13</v>
      </c>
      <c r="K8" s="83">
        <v>3</v>
      </c>
    </row>
    <row r="9" spans="1:11" x14ac:dyDescent="0.25">
      <c r="B9" s="24" t="s">
        <v>99</v>
      </c>
      <c r="C9" s="25" t="s">
        <v>100</v>
      </c>
      <c r="D9" s="26">
        <v>1.53</v>
      </c>
      <c r="E9" s="27" t="s">
        <v>161</v>
      </c>
      <c r="F9" s="28">
        <f>2023-2013</f>
        <v>10</v>
      </c>
      <c r="G9" s="28"/>
      <c r="H9" s="49" t="s">
        <v>8</v>
      </c>
      <c r="I9" s="27" t="s">
        <v>9</v>
      </c>
      <c r="J9" s="82">
        <v>1.98</v>
      </c>
      <c r="K9" s="83">
        <v>4</v>
      </c>
    </row>
    <row r="10" spans="1:11" x14ac:dyDescent="0.25">
      <c r="B10" s="37" t="s">
        <v>91</v>
      </c>
      <c r="C10" s="72" t="s">
        <v>101</v>
      </c>
      <c r="D10" s="73">
        <v>1.53</v>
      </c>
      <c r="E10" s="74" t="s">
        <v>161</v>
      </c>
      <c r="F10" s="75">
        <v>11</v>
      </c>
      <c r="G10" s="75"/>
      <c r="H10" s="76" t="s">
        <v>8</v>
      </c>
      <c r="I10" s="74" t="s">
        <v>9</v>
      </c>
      <c r="J10" s="84">
        <v>2.2799999999999998</v>
      </c>
      <c r="K10" s="85">
        <v>1</v>
      </c>
    </row>
    <row r="11" spans="1:11" ht="15.75" thickBot="1" x14ac:dyDescent="0.3">
      <c r="B11" s="11" t="s">
        <v>247</v>
      </c>
      <c r="C11" s="30" t="s">
        <v>249</v>
      </c>
      <c r="D11" s="31" t="s">
        <v>250</v>
      </c>
      <c r="E11" s="32" t="s">
        <v>250</v>
      </c>
      <c r="F11" s="33">
        <v>9</v>
      </c>
      <c r="G11" s="33"/>
      <c r="H11" s="53" t="s">
        <v>8</v>
      </c>
      <c r="I11" s="32" t="s">
        <v>9</v>
      </c>
      <c r="J11" s="86">
        <v>1.23</v>
      </c>
      <c r="K11" s="87">
        <v>5</v>
      </c>
    </row>
    <row r="12" spans="1:11" ht="15.75" thickBot="1" x14ac:dyDescent="0.3"/>
    <row r="13" spans="1:11" ht="15.75" thickBot="1" x14ac:dyDescent="0.3">
      <c r="B13" s="5" t="s">
        <v>141</v>
      </c>
      <c r="C13" s="34" t="s">
        <v>162</v>
      </c>
      <c r="D13" s="114" t="s">
        <v>143</v>
      </c>
      <c r="E13" s="115"/>
    </row>
    <row r="14" spans="1:11" x14ac:dyDescent="0.25">
      <c r="B14" s="7" t="s">
        <v>144</v>
      </c>
      <c r="C14" s="35" t="s">
        <v>163</v>
      </c>
      <c r="D14" s="36" t="s">
        <v>146</v>
      </c>
      <c r="E14" s="29">
        <v>1.75</v>
      </c>
    </row>
    <row r="15" spans="1:11" s="19" customFormat="1" ht="15.75" thickBot="1" x14ac:dyDescent="0.3">
      <c r="A15" s="1"/>
      <c r="B15" s="37" t="s">
        <v>147</v>
      </c>
      <c r="C15" s="38" t="s">
        <v>164</v>
      </c>
      <c r="D15" s="39" t="s">
        <v>149</v>
      </c>
      <c r="E15" s="40" t="s">
        <v>165</v>
      </c>
      <c r="F15" s="4"/>
      <c r="G15" s="4"/>
      <c r="H15" s="2"/>
      <c r="I15" s="4"/>
      <c r="J15" s="77"/>
      <c r="K15" s="77"/>
    </row>
    <row r="16" spans="1:11" ht="15.75" thickBot="1" x14ac:dyDescent="0.3">
      <c r="B16" s="5" t="s">
        <v>151</v>
      </c>
      <c r="C16" s="15" t="s">
        <v>152</v>
      </c>
      <c r="D16" s="16" t="s">
        <v>153</v>
      </c>
      <c r="E16" s="17" t="s">
        <v>154</v>
      </c>
      <c r="F16" s="17" t="s">
        <v>155</v>
      </c>
      <c r="G16" s="17" t="s">
        <v>156</v>
      </c>
      <c r="H16" s="51" t="s">
        <v>157</v>
      </c>
      <c r="I16" s="18" t="s">
        <v>158</v>
      </c>
      <c r="J16" s="78" t="s">
        <v>245</v>
      </c>
      <c r="K16" s="79" t="s">
        <v>246</v>
      </c>
    </row>
    <row r="17" spans="1:11" ht="15.75" thickBot="1" x14ac:dyDescent="0.3">
      <c r="B17" s="65" t="s">
        <v>36</v>
      </c>
      <c r="C17" s="66" t="s">
        <v>37</v>
      </c>
      <c r="D17" s="67">
        <v>3.35</v>
      </c>
      <c r="E17" s="68" t="s">
        <v>166</v>
      </c>
      <c r="F17" s="69">
        <f>2023-1957</f>
        <v>66</v>
      </c>
      <c r="G17" s="69"/>
      <c r="H17" s="70" t="s">
        <v>38</v>
      </c>
      <c r="I17" s="71" t="s">
        <v>5</v>
      </c>
      <c r="J17" s="88" t="s">
        <v>248</v>
      </c>
      <c r="K17" s="89" t="s">
        <v>248</v>
      </c>
    </row>
    <row r="18" spans="1:11" ht="15.75" thickBot="1" x14ac:dyDescent="0.3"/>
    <row r="19" spans="1:11" ht="15.75" thickBot="1" x14ac:dyDescent="0.3">
      <c r="B19" s="5" t="s">
        <v>141</v>
      </c>
      <c r="C19" s="34" t="s">
        <v>167</v>
      </c>
      <c r="D19" s="114" t="s">
        <v>143</v>
      </c>
      <c r="E19" s="115"/>
    </row>
    <row r="20" spans="1:11" x14ac:dyDescent="0.25">
      <c r="B20" s="7" t="s">
        <v>144</v>
      </c>
      <c r="C20" s="35" t="s">
        <v>163</v>
      </c>
      <c r="D20" s="36" t="s">
        <v>146</v>
      </c>
      <c r="E20" s="29">
        <v>1.75</v>
      </c>
    </row>
    <row r="21" spans="1:11" s="19" customFormat="1" ht="15.75" thickBot="1" x14ac:dyDescent="0.3">
      <c r="A21" s="1"/>
      <c r="B21" s="11" t="s">
        <v>147</v>
      </c>
      <c r="C21" s="41" t="s">
        <v>164</v>
      </c>
      <c r="D21" s="13" t="s">
        <v>149</v>
      </c>
      <c r="E21" s="14" t="s">
        <v>165</v>
      </c>
      <c r="F21" s="4"/>
      <c r="G21" s="4"/>
      <c r="H21" s="2"/>
      <c r="I21" s="4"/>
      <c r="J21" s="77"/>
      <c r="K21" s="77"/>
    </row>
    <row r="22" spans="1:11" ht="15.75" thickBot="1" x14ac:dyDescent="0.3">
      <c r="B22" s="59" t="s">
        <v>151</v>
      </c>
      <c r="C22" s="58" t="s">
        <v>152</v>
      </c>
      <c r="D22" s="60" t="s">
        <v>153</v>
      </c>
      <c r="E22" s="61" t="s">
        <v>154</v>
      </c>
      <c r="F22" s="61" t="s">
        <v>155</v>
      </c>
      <c r="G22" s="61" t="s">
        <v>156</v>
      </c>
      <c r="H22" s="62" t="s">
        <v>157</v>
      </c>
      <c r="I22" s="63" t="s">
        <v>158</v>
      </c>
      <c r="J22" s="90" t="s">
        <v>245</v>
      </c>
      <c r="K22" s="91" t="s">
        <v>246</v>
      </c>
    </row>
    <row r="23" spans="1:11" x14ac:dyDescent="0.25">
      <c r="B23" s="42" t="s">
        <v>65</v>
      </c>
      <c r="C23" s="43" t="s">
        <v>66</v>
      </c>
      <c r="D23" s="44">
        <v>3.92</v>
      </c>
      <c r="E23" s="45" t="s">
        <v>168</v>
      </c>
      <c r="F23" s="46">
        <f>2023-2001</f>
        <v>22</v>
      </c>
      <c r="G23" s="46"/>
      <c r="H23" s="48" t="s">
        <v>169</v>
      </c>
      <c r="I23" s="55" t="s">
        <v>12</v>
      </c>
      <c r="J23" s="80">
        <v>3.55</v>
      </c>
      <c r="K23" s="81">
        <v>1</v>
      </c>
    </row>
    <row r="24" spans="1:11" x14ac:dyDescent="0.25">
      <c r="B24" s="7" t="s">
        <v>251</v>
      </c>
      <c r="C24" s="20" t="s">
        <v>252</v>
      </c>
      <c r="D24" s="21">
        <v>3.9</v>
      </c>
      <c r="E24" s="22" t="s">
        <v>253</v>
      </c>
      <c r="F24" s="23">
        <v>25</v>
      </c>
      <c r="G24" s="23"/>
      <c r="H24" s="52" t="s">
        <v>169</v>
      </c>
      <c r="I24" s="64"/>
      <c r="J24" s="92">
        <v>3.55</v>
      </c>
      <c r="K24" s="93">
        <v>2</v>
      </c>
    </row>
    <row r="25" spans="1:11" x14ac:dyDescent="0.25">
      <c r="B25" s="24" t="s">
        <v>28</v>
      </c>
      <c r="C25" s="25" t="s">
        <v>29</v>
      </c>
      <c r="D25" s="26">
        <v>3.81</v>
      </c>
      <c r="E25" s="27" t="s">
        <v>170</v>
      </c>
      <c r="F25" s="28">
        <f>2023-1998</f>
        <v>25</v>
      </c>
      <c r="G25" s="28"/>
      <c r="H25" s="49" t="s">
        <v>30</v>
      </c>
      <c r="I25" s="56" t="s">
        <v>31</v>
      </c>
      <c r="J25" s="82" t="s">
        <v>248</v>
      </c>
      <c r="K25" s="83" t="s">
        <v>248</v>
      </c>
    </row>
    <row r="26" spans="1:11" x14ac:dyDescent="0.25">
      <c r="B26" s="24" t="s">
        <v>102</v>
      </c>
      <c r="C26" s="25" t="s">
        <v>32</v>
      </c>
      <c r="D26" s="26">
        <v>3.71</v>
      </c>
      <c r="E26" s="27" t="s">
        <v>171</v>
      </c>
      <c r="F26" s="28">
        <f>2023-2007</f>
        <v>16</v>
      </c>
      <c r="G26" s="28"/>
      <c r="H26" s="49" t="s">
        <v>169</v>
      </c>
      <c r="I26" s="56" t="s">
        <v>23</v>
      </c>
      <c r="J26" s="82" t="s">
        <v>254</v>
      </c>
      <c r="K26" s="83" t="s">
        <v>254</v>
      </c>
    </row>
    <row r="27" spans="1:11" x14ac:dyDescent="0.25">
      <c r="B27" s="24" t="s">
        <v>46</v>
      </c>
      <c r="C27" s="25" t="s">
        <v>47</v>
      </c>
      <c r="D27" s="26">
        <v>3.43</v>
      </c>
      <c r="E27" s="27" t="s">
        <v>172</v>
      </c>
      <c r="F27" s="28">
        <f>2023-2007</f>
        <v>16</v>
      </c>
      <c r="G27" s="28"/>
      <c r="H27" s="49" t="s">
        <v>48</v>
      </c>
      <c r="I27" s="56" t="s">
        <v>1</v>
      </c>
      <c r="J27" s="82">
        <v>3.1</v>
      </c>
      <c r="K27" s="83" t="s">
        <v>255</v>
      </c>
    </row>
    <row r="28" spans="1:11" x14ac:dyDescent="0.25">
      <c r="B28" s="24" t="s">
        <v>60</v>
      </c>
      <c r="C28" s="25" t="s">
        <v>61</v>
      </c>
      <c r="D28" s="26">
        <v>3.35</v>
      </c>
      <c r="E28" s="27" t="s">
        <v>166</v>
      </c>
      <c r="F28" s="28">
        <v>16</v>
      </c>
      <c r="G28" s="28"/>
      <c r="H28" s="49" t="s">
        <v>62</v>
      </c>
      <c r="I28" s="56" t="s">
        <v>1</v>
      </c>
      <c r="J28" s="82">
        <v>3.1</v>
      </c>
      <c r="K28" s="83" t="s">
        <v>255</v>
      </c>
    </row>
    <row r="29" spans="1:11" x14ac:dyDescent="0.25">
      <c r="B29" s="24" t="s">
        <v>103</v>
      </c>
      <c r="C29" s="25" t="s">
        <v>22</v>
      </c>
      <c r="D29" s="26">
        <v>3.35</v>
      </c>
      <c r="E29" s="27" t="s">
        <v>166</v>
      </c>
      <c r="F29" s="28">
        <f>2022-2008</f>
        <v>14</v>
      </c>
      <c r="G29" s="28"/>
      <c r="H29" s="49" t="s">
        <v>169</v>
      </c>
      <c r="I29" s="56" t="s">
        <v>23</v>
      </c>
      <c r="J29" s="82">
        <v>2.8</v>
      </c>
      <c r="K29" s="83">
        <v>6</v>
      </c>
    </row>
    <row r="30" spans="1:11" x14ac:dyDescent="0.25">
      <c r="B30" s="24" t="s">
        <v>89</v>
      </c>
      <c r="C30" s="25" t="s">
        <v>90</v>
      </c>
      <c r="D30" s="26">
        <v>3.05</v>
      </c>
      <c r="E30" s="27" t="s">
        <v>173</v>
      </c>
      <c r="F30" s="28">
        <f>2022-2005</f>
        <v>17</v>
      </c>
      <c r="G30" s="28"/>
      <c r="H30" s="49" t="s">
        <v>8</v>
      </c>
      <c r="I30" s="56" t="s">
        <v>12</v>
      </c>
      <c r="J30" s="82">
        <v>2.95</v>
      </c>
      <c r="K30" s="83">
        <v>5</v>
      </c>
    </row>
    <row r="31" spans="1:11" x14ac:dyDescent="0.25">
      <c r="B31" s="24" t="s">
        <v>56</v>
      </c>
      <c r="C31" s="25" t="s">
        <v>57</v>
      </c>
      <c r="D31" s="26">
        <v>3.02</v>
      </c>
      <c r="E31" s="27" t="s">
        <v>174</v>
      </c>
      <c r="F31" s="28">
        <v>20</v>
      </c>
      <c r="G31" s="28"/>
      <c r="H31" s="49" t="s">
        <v>175</v>
      </c>
      <c r="I31" s="56" t="s">
        <v>12</v>
      </c>
      <c r="J31" s="82" t="s">
        <v>254</v>
      </c>
      <c r="K31" s="83" t="s">
        <v>254</v>
      </c>
    </row>
    <row r="32" spans="1:11" ht="15.75" thickBot="1" x14ac:dyDescent="0.3">
      <c r="B32" s="11" t="s">
        <v>26</v>
      </c>
      <c r="C32" s="30" t="s">
        <v>27</v>
      </c>
      <c r="D32" s="31">
        <v>1.98</v>
      </c>
      <c r="E32" s="32" t="s">
        <v>159</v>
      </c>
      <c r="F32" s="33">
        <f>2023-2009</f>
        <v>14</v>
      </c>
      <c r="G32" s="33"/>
      <c r="H32" s="53" t="s">
        <v>8</v>
      </c>
      <c r="I32" s="57" t="s">
        <v>9</v>
      </c>
      <c r="J32" s="86">
        <v>2.2000000000000002</v>
      </c>
      <c r="K32" s="87">
        <v>7</v>
      </c>
    </row>
    <row r="33" spans="1:11" ht="15.75" thickBot="1" x14ac:dyDescent="0.3"/>
    <row r="34" spans="1:11" ht="15.75" thickBot="1" x14ac:dyDescent="0.3">
      <c r="B34" s="5" t="s">
        <v>141</v>
      </c>
      <c r="C34" s="34" t="s">
        <v>176</v>
      </c>
      <c r="D34" s="114" t="s">
        <v>143</v>
      </c>
      <c r="E34" s="115"/>
    </row>
    <row r="35" spans="1:11" x14ac:dyDescent="0.25">
      <c r="B35" s="7" t="s">
        <v>144</v>
      </c>
      <c r="C35" s="35" t="s">
        <v>163</v>
      </c>
      <c r="D35" s="36" t="s">
        <v>146</v>
      </c>
      <c r="E35" s="29">
        <v>4.25</v>
      </c>
    </row>
    <row r="36" spans="1:11" s="19" customFormat="1" ht="15.75" thickBot="1" x14ac:dyDescent="0.3">
      <c r="A36" s="1"/>
      <c r="B36" s="11" t="s">
        <v>147</v>
      </c>
      <c r="C36" s="41" t="s">
        <v>164</v>
      </c>
      <c r="D36" s="13" t="s">
        <v>149</v>
      </c>
      <c r="E36" s="14" t="s">
        <v>177</v>
      </c>
      <c r="F36" s="4"/>
      <c r="G36" s="4"/>
      <c r="H36" s="2"/>
      <c r="I36" s="4"/>
      <c r="J36" s="77"/>
      <c r="K36" s="77"/>
    </row>
    <row r="37" spans="1:11" ht="15.75" thickBot="1" x14ac:dyDescent="0.3">
      <c r="B37" s="59" t="s">
        <v>151</v>
      </c>
      <c r="C37" s="58" t="s">
        <v>152</v>
      </c>
      <c r="D37" s="60" t="s">
        <v>153</v>
      </c>
      <c r="E37" s="61" t="s">
        <v>154</v>
      </c>
      <c r="F37" s="61" t="s">
        <v>155</v>
      </c>
      <c r="G37" s="61" t="s">
        <v>156</v>
      </c>
      <c r="H37" s="62" t="s">
        <v>157</v>
      </c>
      <c r="I37" s="63" t="s">
        <v>158</v>
      </c>
      <c r="J37" s="90" t="s">
        <v>245</v>
      </c>
      <c r="K37" s="91" t="s">
        <v>246</v>
      </c>
    </row>
    <row r="38" spans="1:11" x14ac:dyDescent="0.25">
      <c r="B38" s="42" t="s">
        <v>63</v>
      </c>
      <c r="C38" s="43" t="s">
        <v>64</v>
      </c>
      <c r="D38" s="44">
        <v>5.28</v>
      </c>
      <c r="E38" s="45" t="s">
        <v>178</v>
      </c>
      <c r="F38" s="46">
        <f>2023-2004</f>
        <v>19</v>
      </c>
      <c r="G38" s="46">
        <v>14938922</v>
      </c>
      <c r="H38" s="48" t="s">
        <v>179</v>
      </c>
      <c r="I38" s="55" t="s">
        <v>23</v>
      </c>
      <c r="J38" s="80">
        <v>4.55</v>
      </c>
      <c r="K38" s="81" t="s">
        <v>256</v>
      </c>
    </row>
    <row r="39" spans="1:11" x14ac:dyDescent="0.25">
      <c r="B39" s="24" t="s">
        <v>40</v>
      </c>
      <c r="C39" s="25" t="s">
        <v>41</v>
      </c>
      <c r="D39" s="26">
        <v>5.27</v>
      </c>
      <c r="E39" s="27" t="s">
        <v>180</v>
      </c>
      <c r="F39" s="28">
        <f>2023-1998</f>
        <v>25</v>
      </c>
      <c r="G39" s="28">
        <v>14791032</v>
      </c>
      <c r="H39" s="49" t="s">
        <v>42</v>
      </c>
      <c r="I39" s="56" t="s">
        <v>5</v>
      </c>
      <c r="J39" s="82">
        <v>5</v>
      </c>
      <c r="K39" s="83">
        <v>2</v>
      </c>
    </row>
    <row r="40" spans="1:11" x14ac:dyDescent="0.25">
      <c r="B40" s="24" t="s">
        <v>104</v>
      </c>
      <c r="C40" s="25" t="s">
        <v>105</v>
      </c>
      <c r="D40" s="26">
        <v>5.18</v>
      </c>
      <c r="E40" s="27" t="s">
        <v>181</v>
      </c>
      <c r="F40" s="28">
        <v>29</v>
      </c>
      <c r="G40" s="28">
        <v>14507041</v>
      </c>
      <c r="H40" s="49" t="s">
        <v>8</v>
      </c>
      <c r="I40" s="56" t="s">
        <v>9</v>
      </c>
      <c r="J40" s="82" t="s">
        <v>254</v>
      </c>
      <c r="K40" s="83" t="s">
        <v>254</v>
      </c>
    </row>
    <row r="41" spans="1:11" x14ac:dyDescent="0.25">
      <c r="B41" s="24" t="s">
        <v>0</v>
      </c>
      <c r="C41" s="25" t="s">
        <v>106</v>
      </c>
      <c r="D41" s="26">
        <v>5.12</v>
      </c>
      <c r="E41" s="27" t="s">
        <v>182</v>
      </c>
      <c r="F41" s="28">
        <f>2023-2003</f>
        <v>20</v>
      </c>
      <c r="G41" s="28">
        <v>15015760</v>
      </c>
      <c r="H41" s="49" t="s">
        <v>8</v>
      </c>
      <c r="I41" s="56" t="s">
        <v>9</v>
      </c>
      <c r="J41" s="82">
        <v>4.8499999999999996</v>
      </c>
      <c r="K41" s="83" t="s">
        <v>255</v>
      </c>
    </row>
    <row r="42" spans="1:11" x14ac:dyDescent="0.25">
      <c r="B42" s="24" t="s">
        <v>13</v>
      </c>
      <c r="C42" s="25" t="s">
        <v>14</v>
      </c>
      <c r="D42" s="26">
        <v>5.12</v>
      </c>
      <c r="E42" s="27" t="s">
        <v>182</v>
      </c>
      <c r="F42" s="28">
        <f>2022-2002</f>
        <v>20</v>
      </c>
      <c r="G42" s="28">
        <v>14938614</v>
      </c>
      <c r="H42" s="49" t="s">
        <v>169</v>
      </c>
      <c r="I42" s="56" t="s">
        <v>15</v>
      </c>
      <c r="J42" s="82">
        <v>5</v>
      </c>
      <c r="K42" s="83">
        <v>1</v>
      </c>
    </row>
    <row r="43" spans="1:11" x14ac:dyDescent="0.25">
      <c r="B43" s="24" t="s">
        <v>43</v>
      </c>
      <c r="C43" s="25" t="s">
        <v>44</v>
      </c>
      <c r="D43" s="26">
        <v>5.05</v>
      </c>
      <c r="E43" s="27" t="s">
        <v>183</v>
      </c>
      <c r="F43" s="28">
        <f>2022-1995</f>
        <v>27</v>
      </c>
      <c r="G43" s="28">
        <v>15027127</v>
      </c>
      <c r="H43" s="49" t="s">
        <v>45</v>
      </c>
      <c r="I43" s="56" t="s">
        <v>5</v>
      </c>
      <c r="J43" s="82">
        <v>4.8499999999999996</v>
      </c>
      <c r="K43" s="83" t="s">
        <v>255</v>
      </c>
    </row>
    <row r="44" spans="1:11" x14ac:dyDescent="0.25">
      <c r="B44" s="24" t="s">
        <v>54</v>
      </c>
      <c r="C44" s="25" t="s">
        <v>55</v>
      </c>
      <c r="D44" s="26">
        <v>4.9000000000000004</v>
      </c>
      <c r="E44" s="26" t="s">
        <v>184</v>
      </c>
      <c r="F44" s="27">
        <v>17</v>
      </c>
      <c r="G44" s="27">
        <v>15088877</v>
      </c>
      <c r="H44" s="49" t="s">
        <v>88</v>
      </c>
      <c r="I44" s="56" t="s">
        <v>23</v>
      </c>
      <c r="J44" s="82">
        <v>4.4000000000000004</v>
      </c>
      <c r="K44" s="83">
        <v>10</v>
      </c>
    </row>
    <row r="45" spans="1:11" x14ac:dyDescent="0.25">
      <c r="B45" s="24" t="s">
        <v>107</v>
      </c>
      <c r="C45" s="25" t="s">
        <v>108</v>
      </c>
      <c r="D45" s="26">
        <v>4.9000000000000004</v>
      </c>
      <c r="E45" s="26" t="s">
        <v>184</v>
      </c>
      <c r="F45" s="27">
        <f>2022-2003</f>
        <v>19</v>
      </c>
      <c r="G45" s="27" t="s">
        <v>185</v>
      </c>
      <c r="H45" s="49" t="s">
        <v>169</v>
      </c>
      <c r="I45" s="56" t="s">
        <v>92</v>
      </c>
      <c r="J45" s="82">
        <v>4.8499999999999996</v>
      </c>
      <c r="K45" s="83">
        <v>5</v>
      </c>
    </row>
    <row r="46" spans="1:11" x14ac:dyDescent="0.25">
      <c r="B46" s="24" t="s">
        <v>86</v>
      </c>
      <c r="C46" s="25" t="s">
        <v>87</v>
      </c>
      <c r="D46" s="26">
        <v>4.88</v>
      </c>
      <c r="E46" s="26" t="s">
        <v>184</v>
      </c>
      <c r="F46" s="27">
        <v>16</v>
      </c>
      <c r="G46" s="27">
        <v>15088878</v>
      </c>
      <c r="H46" s="49" t="s">
        <v>88</v>
      </c>
      <c r="I46" s="56" t="s">
        <v>23</v>
      </c>
      <c r="J46" s="82" t="s">
        <v>248</v>
      </c>
      <c r="K46" s="83" t="s">
        <v>248</v>
      </c>
    </row>
    <row r="47" spans="1:11" x14ac:dyDescent="0.25">
      <c r="B47" s="24" t="s">
        <v>16</v>
      </c>
      <c r="C47" s="25" t="s">
        <v>14</v>
      </c>
      <c r="D47" s="26">
        <v>4.88</v>
      </c>
      <c r="E47" s="26" t="s">
        <v>184</v>
      </c>
      <c r="F47" s="27">
        <v>20</v>
      </c>
      <c r="G47" s="27">
        <v>14938613</v>
      </c>
      <c r="H47" s="49" t="s">
        <v>169</v>
      </c>
      <c r="I47" s="56" t="s">
        <v>15</v>
      </c>
      <c r="J47" s="82" t="s">
        <v>254</v>
      </c>
      <c r="K47" s="83" t="s">
        <v>254</v>
      </c>
    </row>
    <row r="48" spans="1:11" x14ac:dyDescent="0.25">
      <c r="B48" s="24" t="s">
        <v>2</v>
      </c>
      <c r="C48" s="25" t="s">
        <v>3</v>
      </c>
      <c r="D48" s="26">
        <v>4.75</v>
      </c>
      <c r="E48" s="26" t="s">
        <v>186</v>
      </c>
      <c r="F48" s="27">
        <v>29</v>
      </c>
      <c r="G48" s="27" t="s">
        <v>185</v>
      </c>
      <c r="H48" s="49" t="s">
        <v>4</v>
      </c>
      <c r="I48" s="56" t="s">
        <v>5</v>
      </c>
      <c r="J48" s="82">
        <v>4.4000000000000004</v>
      </c>
      <c r="K48" s="83">
        <v>9</v>
      </c>
    </row>
    <row r="49" spans="1:11" x14ac:dyDescent="0.25">
      <c r="B49" s="24" t="s">
        <v>2</v>
      </c>
      <c r="C49" s="25" t="s">
        <v>39</v>
      </c>
      <c r="D49" s="26">
        <v>4.6100000000000003</v>
      </c>
      <c r="E49" s="26" t="s">
        <v>187</v>
      </c>
      <c r="F49" s="27">
        <v>27</v>
      </c>
      <c r="G49" s="27">
        <v>14667397</v>
      </c>
      <c r="H49" s="49" t="s">
        <v>30</v>
      </c>
      <c r="I49" s="56" t="s">
        <v>31</v>
      </c>
      <c r="J49" s="82">
        <v>4.55</v>
      </c>
      <c r="K49" s="83">
        <v>8</v>
      </c>
    </row>
    <row r="50" spans="1:11" ht="15.75" thickBot="1" x14ac:dyDescent="0.3">
      <c r="B50" s="11" t="s">
        <v>109</v>
      </c>
      <c r="C50" s="30" t="s">
        <v>71</v>
      </c>
      <c r="D50" s="31">
        <v>4.5999999999999996</v>
      </c>
      <c r="E50" s="31" t="s">
        <v>187</v>
      </c>
      <c r="F50" s="32">
        <v>17</v>
      </c>
      <c r="G50" s="32">
        <v>15077445</v>
      </c>
      <c r="H50" s="53" t="s">
        <v>8</v>
      </c>
      <c r="I50" s="57" t="s">
        <v>9</v>
      </c>
      <c r="J50" s="86">
        <v>4.55</v>
      </c>
      <c r="K50" s="87" t="s">
        <v>256</v>
      </c>
    </row>
    <row r="51" spans="1:11" ht="15.75" thickBot="1" x14ac:dyDescent="0.3"/>
    <row r="52" spans="1:11" ht="15.75" thickBot="1" x14ac:dyDescent="0.3">
      <c r="B52" s="5" t="s">
        <v>141</v>
      </c>
      <c r="C52" s="34" t="s">
        <v>188</v>
      </c>
      <c r="D52" s="114" t="s">
        <v>143</v>
      </c>
      <c r="E52" s="115"/>
    </row>
    <row r="53" spans="1:11" x14ac:dyDescent="0.25">
      <c r="B53" s="7" t="s">
        <v>144</v>
      </c>
      <c r="C53" s="35" t="s">
        <v>189</v>
      </c>
      <c r="D53" s="36" t="s">
        <v>146</v>
      </c>
      <c r="E53" s="29">
        <v>3.71</v>
      </c>
    </row>
    <row r="54" spans="1:11" s="19" customFormat="1" ht="15.75" thickBot="1" x14ac:dyDescent="0.3">
      <c r="A54" s="1"/>
      <c r="B54" s="11" t="s">
        <v>147</v>
      </c>
      <c r="C54" s="41" t="s">
        <v>190</v>
      </c>
      <c r="D54" s="13" t="s">
        <v>149</v>
      </c>
      <c r="E54" s="14" t="s">
        <v>171</v>
      </c>
      <c r="F54" s="4"/>
      <c r="G54" s="4"/>
      <c r="H54" s="2"/>
      <c r="I54" s="4"/>
      <c r="J54" s="77"/>
      <c r="K54" s="77"/>
    </row>
    <row r="55" spans="1:11" ht="15.75" thickBot="1" x14ac:dyDescent="0.3">
      <c r="B55" s="59" t="s">
        <v>151</v>
      </c>
      <c r="C55" s="58" t="s">
        <v>152</v>
      </c>
      <c r="D55" s="60" t="s">
        <v>153</v>
      </c>
      <c r="E55" s="61" t="s">
        <v>154</v>
      </c>
      <c r="F55" s="61" t="s">
        <v>155</v>
      </c>
      <c r="G55" s="61" t="s">
        <v>156</v>
      </c>
      <c r="H55" s="62" t="s">
        <v>157</v>
      </c>
      <c r="I55" s="63" t="s">
        <v>158</v>
      </c>
      <c r="J55" s="90" t="s">
        <v>245</v>
      </c>
      <c r="K55" s="91" t="s">
        <v>246</v>
      </c>
    </row>
    <row r="56" spans="1:11" x14ac:dyDescent="0.25">
      <c r="B56" s="42" t="s">
        <v>110</v>
      </c>
      <c r="C56" s="43" t="s">
        <v>111</v>
      </c>
      <c r="D56" s="44">
        <v>4.7</v>
      </c>
      <c r="E56" s="45" t="s">
        <v>191</v>
      </c>
      <c r="F56" s="46">
        <v>29</v>
      </c>
      <c r="G56" s="46">
        <v>14443275</v>
      </c>
      <c r="H56" s="48" t="s">
        <v>192</v>
      </c>
      <c r="I56" s="55" t="s">
        <v>192</v>
      </c>
      <c r="J56" s="80" t="s">
        <v>254</v>
      </c>
      <c r="K56" s="81" t="s">
        <v>254</v>
      </c>
    </row>
    <row r="57" spans="1:11" x14ac:dyDescent="0.25">
      <c r="B57" s="24" t="s">
        <v>112</v>
      </c>
      <c r="C57" s="25" t="s">
        <v>113</v>
      </c>
      <c r="D57" s="26">
        <v>4.7</v>
      </c>
      <c r="E57" s="27" t="s">
        <v>191</v>
      </c>
      <c r="F57" s="28">
        <v>31</v>
      </c>
      <c r="G57" s="28">
        <v>14306603</v>
      </c>
      <c r="H57" s="49" t="s">
        <v>193</v>
      </c>
      <c r="I57" s="56" t="s">
        <v>5</v>
      </c>
      <c r="J57" s="82">
        <v>4.22</v>
      </c>
      <c r="K57" s="83" t="s">
        <v>257</v>
      </c>
    </row>
    <row r="58" spans="1:11" x14ac:dyDescent="0.25">
      <c r="B58" s="24" t="s">
        <v>112</v>
      </c>
      <c r="C58" s="25" t="s">
        <v>114</v>
      </c>
      <c r="D58" s="26">
        <v>4.6500000000000004</v>
      </c>
      <c r="E58" s="27" t="s">
        <v>194</v>
      </c>
      <c r="F58" s="28">
        <v>30</v>
      </c>
      <c r="G58" s="28">
        <v>14411359</v>
      </c>
      <c r="H58" s="49" t="s">
        <v>169</v>
      </c>
      <c r="I58" s="56" t="s">
        <v>195</v>
      </c>
      <c r="J58" s="82">
        <v>4.37</v>
      </c>
      <c r="K58" s="83">
        <v>2</v>
      </c>
    </row>
    <row r="59" spans="1:11" x14ac:dyDescent="0.25">
      <c r="B59" s="24" t="s">
        <v>78</v>
      </c>
      <c r="C59" s="25" t="s">
        <v>72</v>
      </c>
      <c r="D59" s="26">
        <v>4.63</v>
      </c>
      <c r="E59" s="27" t="s">
        <v>196</v>
      </c>
      <c r="F59" s="28">
        <v>30</v>
      </c>
      <c r="G59" s="28">
        <v>14368389</v>
      </c>
      <c r="H59" s="49" t="s">
        <v>197</v>
      </c>
      <c r="I59" s="56" t="s">
        <v>74</v>
      </c>
      <c r="J59" s="82">
        <v>4.22</v>
      </c>
      <c r="K59" s="83">
        <v>3</v>
      </c>
    </row>
    <row r="60" spans="1:11" x14ac:dyDescent="0.25">
      <c r="B60" s="24" t="s">
        <v>115</v>
      </c>
      <c r="C60" s="25" t="s">
        <v>116</v>
      </c>
      <c r="D60" s="26">
        <v>4.6100000000000003</v>
      </c>
      <c r="E60" s="27" t="s">
        <v>187</v>
      </c>
      <c r="F60" s="28">
        <v>23</v>
      </c>
      <c r="G60" s="28">
        <v>14721860</v>
      </c>
      <c r="H60" s="49" t="s">
        <v>198</v>
      </c>
      <c r="I60" s="56" t="s">
        <v>195</v>
      </c>
      <c r="J60" s="82" t="s">
        <v>254</v>
      </c>
      <c r="K60" s="83" t="s">
        <v>254</v>
      </c>
    </row>
    <row r="61" spans="1:11" x14ac:dyDescent="0.25">
      <c r="B61" s="24" t="s">
        <v>117</v>
      </c>
      <c r="C61" s="25" t="s">
        <v>118</v>
      </c>
      <c r="D61" s="26">
        <v>4.53</v>
      </c>
      <c r="E61" s="27" t="s">
        <v>199</v>
      </c>
      <c r="F61" s="28">
        <v>20</v>
      </c>
      <c r="G61" s="28">
        <v>14906824</v>
      </c>
      <c r="H61" s="49" t="s">
        <v>169</v>
      </c>
      <c r="I61" s="56" t="s">
        <v>23</v>
      </c>
      <c r="J61" s="82">
        <v>4.5199999999999996</v>
      </c>
      <c r="K61" s="83">
        <v>1</v>
      </c>
    </row>
    <row r="62" spans="1:11" x14ac:dyDescent="0.25">
      <c r="B62" s="24" t="s">
        <v>75</v>
      </c>
      <c r="C62" s="25" t="s">
        <v>76</v>
      </c>
      <c r="D62" s="26">
        <v>4.5</v>
      </c>
      <c r="E62" s="27" t="s">
        <v>200</v>
      </c>
      <c r="F62" s="28">
        <v>20</v>
      </c>
      <c r="G62" s="28">
        <v>14824147</v>
      </c>
      <c r="H62" s="49" t="s">
        <v>169</v>
      </c>
      <c r="I62" s="56" t="s">
        <v>5</v>
      </c>
      <c r="J62" s="82">
        <v>4.22</v>
      </c>
      <c r="K62" s="83">
        <v>6</v>
      </c>
    </row>
    <row r="63" spans="1:11" x14ac:dyDescent="0.25">
      <c r="B63" s="24" t="s">
        <v>24</v>
      </c>
      <c r="C63" s="25" t="s">
        <v>25</v>
      </c>
      <c r="D63" s="26">
        <v>4.42</v>
      </c>
      <c r="E63" s="27" t="s">
        <v>201</v>
      </c>
      <c r="F63" s="28">
        <f>2023-2001</f>
        <v>22</v>
      </c>
      <c r="G63" s="28">
        <v>14800235</v>
      </c>
      <c r="H63" s="49" t="s">
        <v>169</v>
      </c>
      <c r="I63" s="56" t="s">
        <v>5</v>
      </c>
      <c r="J63" s="82">
        <v>4.22</v>
      </c>
      <c r="K63" s="83" t="s">
        <v>257</v>
      </c>
    </row>
    <row r="64" spans="1:11" x14ac:dyDescent="0.25">
      <c r="B64" s="24" t="s">
        <v>119</v>
      </c>
      <c r="C64" s="25" t="s">
        <v>120</v>
      </c>
      <c r="D64" s="26">
        <v>4.41</v>
      </c>
      <c r="E64" s="27" t="s">
        <v>201</v>
      </c>
      <c r="F64" s="28">
        <v>30</v>
      </c>
      <c r="G64" s="28">
        <v>14674900</v>
      </c>
      <c r="H64" s="49" t="s">
        <v>202</v>
      </c>
      <c r="I64" s="56" t="s">
        <v>5</v>
      </c>
      <c r="J64" s="82" t="s">
        <v>254</v>
      </c>
      <c r="K64" s="83" t="s">
        <v>254</v>
      </c>
    </row>
    <row r="65" spans="1:11" x14ac:dyDescent="0.25">
      <c r="B65" s="24" t="s">
        <v>121</v>
      </c>
      <c r="C65" s="25" t="s">
        <v>77</v>
      </c>
      <c r="D65" s="26">
        <v>4.26</v>
      </c>
      <c r="E65" s="27" t="s">
        <v>177</v>
      </c>
      <c r="F65" s="28">
        <v>26</v>
      </c>
      <c r="G65" s="28">
        <v>14674900</v>
      </c>
      <c r="H65" s="49" t="s">
        <v>73</v>
      </c>
      <c r="I65" s="56" t="s">
        <v>74</v>
      </c>
      <c r="J65" s="82">
        <v>3.92</v>
      </c>
      <c r="K65" s="83">
        <v>7</v>
      </c>
    </row>
    <row r="66" spans="1:11" x14ac:dyDescent="0.25">
      <c r="B66" s="24" t="s">
        <v>69</v>
      </c>
      <c r="C66" s="25" t="s">
        <v>70</v>
      </c>
      <c r="D66" s="26">
        <v>4.1500000000000004</v>
      </c>
      <c r="E66" s="27" t="s">
        <v>203</v>
      </c>
      <c r="F66" s="28">
        <f>2022-1996</f>
        <v>26</v>
      </c>
      <c r="G66" s="28">
        <v>14633528</v>
      </c>
      <c r="H66" s="49" t="s">
        <v>204</v>
      </c>
      <c r="I66" s="56" t="s">
        <v>23</v>
      </c>
      <c r="J66" s="82">
        <v>3.92</v>
      </c>
      <c r="K66" s="83">
        <v>8</v>
      </c>
    </row>
    <row r="67" spans="1:11" ht="15.75" thickBot="1" x14ac:dyDescent="0.3">
      <c r="B67" s="11" t="s">
        <v>52</v>
      </c>
      <c r="C67" s="30" t="s">
        <v>53</v>
      </c>
      <c r="D67" s="31">
        <v>4.1100000000000003</v>
      </c>
      <c r="E67" s="32" t="s">
        <v>205</v>
      </c>
      <c r="F67" s="33">
        <f>2022-2005</f>
        <v>17</v>
      </c>
      <c r="G67" s="33">
        <v>15025411</v>
      </c>
      <c r="H67" s="53" t="s">
        <v>169</v>
      </c>
      <c r="I67" s="57" t="s">
        <v>23</v>
      </c>
      <c r="J67" s="86" t="s">
        <v>254</v>
      </c>
      <c r="K67" s="87" t="s">
        <v>254</v>
      </c>
    </row>
    <row r="68" spans="1:11" ht="15.75" thickBot="1" x14ac:dyDescent="0.3"/>
    <row r="69" spans="1:11" ht="15.75" thickBot="1" x14ac:dyDescent="0.3">
      <c r="B69" s="5" t="s">
        <v>141</v>
      </c>
      <c r="C69" s="6" t="s">
        <v>206</v>
      </c>
      <c r="D69" s="114" t="s">
        <v>143</v>
      </c>
      <c r="E69" s="115"/>
    </row>
    <row r="70" spans="1:11" x14ac:dyDescent="0.25">
      <c r="B70" s="7" t="s">
        <v>144</v>
      </c>
      <c r="C70" s="8" t="s">
        <v>207</v>
      </c>
      <c r="D70" s="9" t="s">
        <v>146</v>
      </c>
      <c r="E70" s="47">
        <v>4.96</v>
      </c>
    </row>
    <row r="71" spans="1:11" s="19" customFormat="1" ht="15.75" thickBot="1" x14ac:dyDescent="0.3">
      <c r="A71" s="1"/>
      <c r="B71" s="11" t="s">
        <v>147</v>
      </c>
      <c r="C71" s="12" t="s">
        <v>208</v>
      </c>
      <c r="D71" s="13" t="s">
        <v>149</v>
      </c>
      <c r="E71" s="14" t="s">
        <v>244</v>
      </c>
      <c r="F71" s="4"/>
      <c r="G71" s="4"/>
      <c r="H71" s="2"/>
      <c r="I71" s="4"/>
      <c r="J71" s="77"/>
      <c r="K71" s="77"/>
    </row>
    <row r="72" spans="1:11" ht="15.75" thickBot="1" x14ac:dyDescent="0.3">
      <c r="B72" s="59" t="s">
        <v>151</v>
      </c>
      <c r="C72" s="58" t="s">
        <v>152</v>
      </c>
      <c r="D72" s="60" t="s">
        <v>153</v>
      </c>
      <c r="E72" s="61" t="s">
        <v>154</v>
      </c>
      <c r="F72" s="61" t="s">
        <v>155</v>
      </c>
      <c r="G72" s="61" t="s">
        <v>156</v>
      </c>
      <c r="H72" s="62" t="s">
        <v>157</v>
      </c>
      <c r="I72" s="63" t="s">
        <v>158</v>
      </c>
      <c r="J72" s="90" t="s">
        <v>245</v>
      </c>
      <c r="K72" s="91" t="s">
        <v>246</v>
      </c>
    </row>
    <row r="73" spans="1:11" x14ac:dyDescent="0.25">
      <c r="B73" s="42" t="s">
        <v>122</v>
      </c>
      <c r="C73" s="48" t="s">
        <v>123</v>
      </c>
      <c r="D73" s="44">
        <v>5.91</v>
      </c>
      <c r="E73" s="45" t="s">
        <v>209</v>
      </c>
      <c r="F73" s="45">
        <v>23</v>
      </c>
      <c r="G73" s="45">
        <v>14717685</v>
      </c>
      <c r="H73" s="48" t="s">
        <v>169</v>
      </c>
      <c r="I73" s="55" t="s">
        <v>210</v>
      </c>
      <c r="J73" s="80">
        <v>5.72</v>
      </c>
      <c r="K73" s="81">
        <v>1</v>
      </c>
    </row>
    <row r="74" spans="1:11" x14ac:dyDescent="0.25">
      <c r="B74" s="24" t="s">
        <v>124</v>
      </c>
      <c r="C74" s="49" t="s">
        <v>120</v>
      </c>
      <c r="D74" s="26">
        <v>5.83</v>
      </c>
      <c r="E74" s="27" t="s">
        <v>211</v>
      </c>
      <c r="F74" s="28">
        <v>33</v>
      </c>
      <c r="G74" s="28">
        <v>14241173</v>
      </c>
      <c r="H74" s="49" t="s">
        <v>202</v>
      </c>
      <c r="I74" s="56" t="s">
        <v>5</v>
      </c>
      <c r="J74" s="82" t="s">
        <v>248</v>
      </c>
      <c r="K74" s="83" t="s">
        <v>248</v>
      </c>
    </row>
    <row r="75" spans="1:11" x14ac:dyDescent="0.25">
      <c r="B75" s="24" t="s">
        <v>10</v>
      </c>
      <c r="C75" s="49" t="s">
        <v>79</v>
      </c>
      <c r="D75" s="26">
        <v>5.83</v>
      </c>
      <c r="E75" s="27" t="s">
        <v>211</v>
      </c>
      <c r="F75" s="28">
        <v>27</v>
      </c>
      <c r="G75" s="28">
        <v>14512998</v>
      </c>
      <c r="H75" s="49" t="s">
        <v>212</v>
      </c>
      <c r="I75" s="56" t="s">
        <v>74</v>
      </c>
      <c r="J75" s="82">
        <v>5.32</v>
      </c>
      <c r="K75" s="83">
        <v>6</v>
      </c>
    </row>
    <row r="76" spans="1:11" x14ac:dyDescent="0.25">
      <c r="B76" s="24" t="s">
        <v>95</v>
      </c>
      <c r="C76" s="49" t="s">
        <v>96</v>
      </c>
      <c r="D76" s="26">
        <v>5.81</v>
      </c>
      <c r="E76" s="27" t="s">
        <v>213</v>
      </c>
      <c r="F76" s="28">
        <v>29</v>
      </c>
      <c r="G76" s="28">
        <v>14554688</v>
      </c>
      <c r="H76" s="49" t="s">
        <v>214</v>
      </c>
      <c r="I76" s="56" t="s">
        <v>12</v>
      </c>
      <c r="J76" s="82">
        <v>5.67</v>
      </c>
      <c r="K76" s="83">
        <v>2</v>
      </c>
    </row>
    <row r="77" spans="1:11" x14ac:dyDescent="0.25">
      <c r="B77" s="24" t="s">
        <v>125</v>
      </c>
      <c r="C77" s="49" t="s">
        <v>72</v>
      </c>
      <c r="D77" s="26">
        <v>5.74</v>
      </c>
      <c r="E77" s="27" t="s">
        <v>215</v>
      </c>
      <c r="F77" s="28">
        <v>29</v>
      </c>
      <c r="G77" s="28">
        <v>14519865</v>
      </c>
      <c r="H77" s="49" t="s">
        <v>73</v>
      </c>
      <c r="I77" s="56" t="s">
        <v>74</v>
      </c>
      <c r="J77" s="82">
        <v>5.62</v>
      </c>
      <c r="K77" s="83">
        <v>3</v>
      </c>
    </row>
    <row r="78" spans="1:11" x14ac:dyDescent="0.25">
      <c r="B78" s="24" t="s">
        <v>126</v>
      </c>
      <c r="C78" s="49" t="s">
        <v>127</v>
      </c>
      <c r="D78" s="26">
        <v>5.71</v>
      </c>
      <c r="E78" s="27" t="s">
        <v>216</v>
      </c>
      <c r="F78" s="28">
        <v>21</v>
      </c>
      <c r="G78" s="28">
        <v>14873911</v>
      </c>
      <c r="H78" s="49" t="s">
        <v>169</v>
      </c>
      <c r="I78" s="56" t="s">
        <v>31</v>
      </c>
      <c r="J78" s="82">
        <v>5.62</v>
      </c>
      <c r="K78" s="83">
        <v>4</v>
      </c>
    </row>
    <row r="79" spans="1:11" x14ac:dyDescent="0.25">
      <c r="B79" s="24" t="s">
        <v>128</v>
      </c>
      <c r="C79" s="49" t="s">
        <v>129</v>
      </c>
      <c r="D79" s="26">
        <v>5.62</v>
      </c>
      <c r="E79" s="27" t="s">
        <v>217</v>
      </c>
      <c r="F79" s="28">
        <v>27</v>
      </c>
      <c r="G79" s="28">
        <v>14593047</v>
      </c>
      <c r="H79" s="49" t="s">
        <v>212</v>
      </c>
      <c r="I79" s="56" t="s">
        <v>218</v>
      </c>
      <c r="J79" s="82">
        <v>5.32</v>
      </c>
      <c r="K79" s="83">
        <v>7</v>
      </c>
    </row>
    <row r="80" spans="1:11" x14ac:dyDescent="0.25">
      <c r="B80" s="24" t="s">
        <v>84</v>
      </c>
      <c r="C80" s="49" t="s">
        <v>85</v>
      </c>
      <c r="D80" s="26">
        <v>5.59</v>
      </c>
      <c r="E80" s="27" t="s">
        <v>219</v>
      </c>
      <c r="F80" s="28">
        <f>2023-1996</f>
        <v>27</v>
      </c>
      <c r="G80" s="28">
        <v>14596818</v>
      </c>
      <c r="H80" s="49" t="s">
        <v>220</v>
      </c>
      <c r="I80" s="56" t="s">
        <v>5</v>
      </c>
      <c r="J80" s="82">
        <v>5.62</v>
      </c>
      <c r="K80" s="83">
        <v>5</v>
      </c>
    </row>
    <row r="81" spans="1:11" x14ac:dyDescent="0.25">
      <c r="B81" s="24" t="s">
        <v>93</v>
      </c>
      <c r="C81" s="49" t="s">
        <v>94</v>
      </c>
      <c r="D81" s="26">
        <v>5.51</v>
      </c>
      <c r="E81" s="27" t="s">
        <v>221</v>
      </c>
      <c r="F81" s="28">
        <v>21</v>
      </c>
      <c r="G81" s="28">
        <v>14845703</v>
      </c>
      <c r="H81" s="49" t="s">
        <v>169</v>
      </c>
      <c r="I81" s="56" t="s">
        <v>92</v>
      </c>
      <c r="J81" s="82">
        <v>5.17</v>
      </c>
      <c r="K81" s="83">
        <v>10</v>
      </c>
    </row>
    <row r="82" spans="1:11" x14ac:dyDescent="0.25">
      <c r="B82" s="24" t="s">
        <v>130</v>
      </c>
      <c r="C82" s="49" t="s">
        <v>10</v>
      </c>
      <c r="D82" s="26">
        <v>5.41</v>
      </c>
      <c r="E82" s="27" t="s">
        <v>222</v>
      </c>
      <c r="F82" s="28">
        <v>25</v>
      </c>
      <c r="G82" s="28">
        <v>14696218</v>
      </c>
      <c r="H82" s="49" t="s">
        <v>81</v>
      </c>
      <c r="I82" s="56" t="s">
        <v>223</v>
      </c>
      <c r="J82" s="82">
        <v>5.17</v>
      </c>
      <c r="K82" s="83">
        <v>9</v>
      </c>
    </row>
    <row r="83" spans="1:11" x14ac:dyDescent="0.25">
      <c r="B83" s="24" t="s">
        <v>131</v>
      </c>
      <c r="C83" s="49" t="s">
        <v>132</v>
      </c>
      <c r="D83" s="26">
        <v>5.38</v>
      </c>
      <c r="E83" s="27" t="s">
        <v>224</v>
      </c>
      <c r="F83" s="28">
        <v>26</v>
      </c>
      <c r="G83" s="28">
        <v>14679187</v>
      </c>
      <c r="H83" s="49" t="s">
        <v>225</v>
      </c>
      <c r="I83" s="56" t="s">
        <v>23</v>
      </c>
      <c r="J83" s="82">
        <v>5.0199999999999996</v>
      </c>
      <c r="K83" s="83">
        <v>11</v>
      </c>
    </row>
    <row r="84" spans="1:11" x14ac:dyDescent="0.25">
      <c r="B84" s="24" t="s">
        <v>133</v>
      </c>
      <c r="C84" s="25" t="s">
        <v>80</v>
      </c>
      <c r="D84" s="26">
        <v>5.37</v>
      </c>
      <c r="E84" s="27" t="s">
        <v>226</v>
      </c>
      <c r="F84" s="28">
        <v>28</v>
      </c>
      <c r="G84" s="28">
        <v>14507870</v>
      </c>
      <c r="H84" s="49" t="s">
        <v>73</v>
      </c>
      <c r="I84" s="56" t="s">
        <v>74</v>
      </c>
      <c r="J84" s="82">
        <v>5.17</v>
      </c>
      <c r="K84" s="83">
        <v>8</v>
      </c>
    </row>
    <row r="85" spans="1:11" ht="15.75" thickBot="1" x14ac:dyDescent="0.3">
      <c r="B85" s="11" t="s">
        <v>134</v>
      </c>
      <c r="C85" s="30" t="s">
        <v>82</v>
      </c>
      <c r="D85" s="31">
        <v>5.37</v>
      </c>
      <c r="E85" s="32" t="s">
        <v>226</v>
      </c>
      <c r="F85" s="33">
        <v>25</v>
      </c>
      <c r="G85" s="33">
        <v>14770380</v>
      </c>
      <c r="H85" s="53" t="s">
        <v>83</v>
      </c>
      <c r="I85" s="57" t="s">
        <v>31</v>
      </c>
      <c r="J85" s="86">
        <v>5.0199999999999996</v>
      </c>
      <c r="K85" s="87">
        <v>12</v>
      </c>
    </row>
    <row r="86" spans="1:11" ht="15.75" thickBot="1" x14ac:dyDescent="0.3"/>
    <row r="87" spans="1:11" ht="15.75" thickBot="1" x14ac:dyDescent="0.3">
      <c r="B87" s="5" t="s">
        <v>141</v>
      </c>
      <c r="C87" s="50" t="s">
        <v>227</v>
      </c>
      <c r="D87" s="114" t="s">
        <v>143</v>
      </c>
      <c r="E87" s="115"/>
    </row>
    <row r="88" spans="1:11" x14ac:dyDescent="0.25">
      <c r="B88" s="7" t="s">
        <v>144</v>
      </c>
      <c r="C88" s="35" t="s">
        <v>228</v>
      </c>
      <c r="D88" s="9" t="s">
        <v>146</v>
      </c>
      <c r="E88" s="10">
        <v>2.8</v>
      </c>
    </row>
    <row r="89" spans="1:11" s="19" customFormat="1" ht="15.75" thickBot="1" x14ac:dyDescent="0.3">
      <c r="A89" s="1"/>
      <c r="B89" s="11" t="s">
        <v>147</v>
      </c>
      <c r="C89" s="41" t="s">
        <v>229</v>
      </c>
      <c r="D89" s="13" t="s">
        <v>149</v>
      </c>
      <c r="E89" s="14" t="s">
        <v>230</v>
      </c>
      <c r="F89" s="4"/>
      <c r="G89" s="4"/>
      <c r="H89" s="2"/>
      <c r="I89" s="4"/>
      <c r="J89" s="77"/>
      <c r="K89" s="77"/>
    </row>
    <row r="90" spans="1:11" ht="15.75" thickBot="1" x14ac:dyDescent="0.3">
      <c r="B90" s="59" t="s">
        <v>151</v>
      </c>
      <c r="C90" s="58" t="s">
        <v>152</v>
      </c>
      <c r="D90" s="60" t="s">
        <v>153</v>
      </c>
      <c r="E90" s="61" t="s">
        <v>154</v>
      </c>
      <c r="F90" s="61" t="s">
        <v>155</v>
      </c>
      <c r="G90" s="61" t="s">
        <v>156</v>
      </c>
      <c r="H90" s="62" t="s">
        <v>157</v>
      </c>
      <c r="I90" s="63" t="s">
        <v>158</v>
      </c>
      <c r="J90" s="90" t="s">
        <v>245</v>
      </c>
      <c r="K90" s="91" t="s">
        <v>246</v>
      </c>
    </row>
    <row r="91" spans="1:11" x14ac:dyDescent="0.25">
      <c r="B91" s="42" t="s">
        <v>97</v>
      </c>
      <c r="C91" s="43" t="s">
        <v>98</v>
      </c>
      <c r="D91" s="44">
        <v>3.89</v>
      </c>
      <c r="E91" s="45" t="s">
        <v>231</v>
      </c>
      <c r="F91" s="46">
        <f>2023-2005</f>
        <v>18</v>
      </c>
      <c r="G91" s="46"/>
      <c r="H91" s="48" t="s">
        <v>51</v>
      </c>
      <c r="I91" s="55" t="s">
        <v>12</v>
      </c>
      <c r="J91" s="80">
        <v>3.4</v>
      </c>
      <c r="K91" s="81">
        <v>2</v>
      </c>
    </row>
    <row r="92" spans="1:11" x14ac:dyDescent="0.25">
      <c r="B92" s="7" t="s">
        <v>49</v>
      </c>
      <c r="C92" s="20" t="s">
        <v>50</v>
      </c>
      <c r="D92" s="21">
        <v>3.86</v>
      </c>
      <c r="E92" s="22" t="s">
        <v>232</v>
      </c>
      <c r="F92" s="23">
        <f>2023-2005</f>
        <v>18</v>
      </c>
      <c r="G92" s="23"/>
      <c r="H92" s="52" t="s">
        <v>51</v>
      </c>
      <c r="I92" s="64" t="s">
        <v>12</v>
      </c>
      <c r="J92" s="82">
        <v>3.55</v>
      </c>
      <c r="K92" s="83">
        <v>1</v>
      </c>
    </row>
    <row r="93" spans="1:11" x14ac:dyDescent="0.25">
      <c r="B93" s="24" t="s">
        <v>20</v>
      </c>
      <c r="C93" s="25" t="s">
        <v>21</v>
      </c>
      <c r="D93" s="26">
        <v>3.75</v>
      </c>
      <c r="E93" s="27" t="s">
        <v>233</v>
      </c>
      <c r="F93" s="28">
        <f>2022-2007</f>
        <v>15</v>
      </c>
      <c r="G93" s="28"/>
      <c r="H93" s="49" t="s">
        <v>8</v>
      </c>
      <c r="I93" s="56" t="s">
        <v>234</v>
      </c>
      <c r="J93" s="82">
        <v>3.1</v>
      </c>
      <c r="K93" s="83">
        <v>5</v>
      </c>
    </row>
    <row r="94" spans="1:11" x14ac:dyDescent="0.25">
      <c r="B94" s="24" t="s">
        <v>135</v>
      </c>
      <c r="C94" s="25" t="s">
        <v>136</v>
      </c>
      <c r="D94" s="26">
        <v>3.65</v>
      </c>
      <c r="E94" s="27" t="s">
        <v>235</v>
      </c>
      <c r="F94" s="28">
        <f>2023-2000</f>
        <v>23</v>
      </c>
      <c r="G94" s="28"/>
      <c r="H94" s="49" t="s">
        <v>169</v>
      </c>
      <c r="I94" s="56" t="s">
        <v>23</v>
      </c>
      <c r="J94" s="82">
        <v>3.25</v>
      </c>
      <c r="K94" s="83">
        <v>4</v>
      </c>
    </row>
    <row r="95" spans="1:11" x14ac:dyDescent="0.25">
      <c r="B95" s="24" t="s">
        <v>33</v>
      </c>
      <c r="C95" s="25" t="s">
        <v>32</v>
      </c>
      <c r="D95" s="26">
        <v>3.42</v>
      </c>
      <c r="E95" s="27" t="s">
        <v>172</v>
      </c>
      <c r="F95" s="28">
        <f>2022-2008</f>
        <v>14</v>
      </c>
      <c r="G95" s="28"/>
      <c r="H95" s="49" t="s">
        <v>169</v>
      </c>
      <c r="I95" s="56" t="s">
        <v>1</v>
      </c>
      <c r="J95" s="82" t="s">
        <v>254</v>
      </c>
      <c r="K95" s="83" t="s">
        <v>254</v>
      </c>
    </row>
    <row r="96" spans="1:11" ht="15.75" thickBot="1" x14ac:dyDescent="0.3">
      <c r="B96" s="11" t="s">
        <v>10</v>
      </c>
      <c r="C96" s="30" t="s">
        <v>11</v>
      </c>
      <c r="D96" s="31">
        <v>3.27</v>
      </c>
      <c r="E96" s="32" t="s">
        <v>236</v>
      </c>
      <c r="F96" s="33">
        <f>2022-2006</f>
        <v>16</v>
      </c>
      <c r="G96" s="33"/>
      <c r="H96" s="53" t="s">
        <v>8</v>
      </c>
      <c r="I96" s="57" t="s">
        <v>23</v>
      </c>
      <c r="J96" s="86">
        <v>3.25</v>
      </c>
      <c r="K96" s="87">
        <v>3</v>
      </c>
    </row>
    <row r="97" spans="1:11" ht="15.75" thickBot="1" x14ac:dyDescent="0.3"/>
    <row r="98" spans="1:11" ht="15.75" thickBot="1" x14ac:dyDescent="0.3">
      <c r="B98" s="5" t="s">
        <v>141</v>
      </c>
      <c r="C98" s="50" t="s">
        <v>237</v>
      </c>
      <c r="D98" s="114" t="s">
        <v>143</v>
      </c>
      <c r="E98" s="115"/>
    </row>
    <row r="99" spans="1:11" x14ac:dyDescent="0.25">
      <c r="B99" s="7" t="s">
        <v>144</v>
      </c>
      <c r="C99" s="35" t="s">
        <v>228</v>
      </c>
      <c r="D99" s="9" t="s">
        <v>146</v>
      </c>
      <c r="E99" s="10">
        <v>3.5</v>
      </c>
    </row>
    <row r="100" spans="1:11" s="19" customFormat="1" ht="15.75" thickBot="1" x14ac:dyDescent="0.3">
      <c r="A100" s="1"/>
      <c r="B100" s="11" t="s">
        <v>147</v>
      </c>
      <c r="C100" s="41" t="s">
        <v>229</v>
      </c>
      <c r="D100" s="13" t="s">
        <v>149</v>
      </c>
      <c r="E100" s="14" t="s">
        <v>238</v>
      </c>
      <c r="F100" s="4"/>
      <c r="G100" s="4"/>
      <c r="H100" s="2"/>
      <c r="I100" s="4"/>
      <c r="J100" s="77"/>
      <c r="K100" s="77"/>
    </row>
    <row r="101" spans="1:11" ht="15.75" thickBot="1" x14ac:dyDescent="0.3">
      <c r="B101" s="59" t="s">
        <v>151</v>
      </c>
      <c r="C101" s="58" t="s">
        <v>152</v>
      </c>
      <c r="D101" s="60" t="s">
        <v>153</v>
      </c>
      <c r="E101" s="61" t="s">
        <v>154</v>
      </c>
      <c r="F101" s="61" t="s">
        <v>155</v>
      </c>
      <c r="G101" s="61" t="s">
        <v>156</v>
      </c>
      <c r="H101" s="62" t="s">
        <v>157</v>
      </c>
      <c r="I101" s="63" t="s">
        <v>158</v>
      </c>
      <c r="J101" s="90" t="s">
        <v>245</v>
      </c>
      <c r="K101" s="91" t="s">
        <v>246</v>
      </c>
    </row>
    <row r="102" spans="1:11" x14ac:dyDescent="0.25">
      <c r="B102" s="42" t="s">
        <v>16</v>
      </c>
      <c r="C102" s="43" t="s">
        <v>14</v>
      </c>
      <c r="D102" s="44">
        <v>4.88</v>
      </c>
      <c r="E102" s="45" t="s">
        <v>184</v>
      </c>
      <c r="F102" s="46">
        <v>20</v>
      </c>
      <c r="G102" s="46"/>
      <c r="H102" s="48" t="s">
        <v>169</v>
      </c>
      <c r="I102" s="55"/>
      <c r="J102" s="80">
        <v>3.95</v>
      </c>
      <c r="K102" s="81">
        <v>2</v>
      </c>
    </row>
    <row r="103" spans="1:11" x14ac:dyDescent="0.25">
      <c r="B103" s="7" t="s">
        <v>58</v>
      </c>
      <c r="C103" s="20" t="s">
        <v>59</v>
      </c>
      <c r="D103" s="21">
        <v>4.3600000000000003</v>
      </c>
      <c r="E103" s="22" t="s">
        <v>239</v>
      </c>
      <c r="F103" s="23">
        <v>19</v>
      </c>
      <c r="G103" s="23"/>
      <c r="H103" s="52" t="s">
        <v>225</v>
      </c>
      <c r="I103" s="64" t="s">
        <v>12</v>
      </c>
      <c r="J103" s="92">
        <v>3.8</v>
      </c>
      <c r="K103" s="93">
        <v>4</v>
      </c>
    </row>
    <row r="104" spans="1:11" x14ac:dyDescent="0.25">
      <c r="B104" s="24" t="s">
        <v>67</v>
      </c>
      <c r="C104" s="25" t="s">
        <v>68</v>
      </c>
      <c r="D104" s="26">
        <v>4.3499999999999996</v>
      </c>
      <c r="E104" s="27" t="s">
        <v>240</v>
      </c>
      <c r="F104" s="28">
        <f>2022-1998</f>
        <v>24</v>
      </c>
      <c r="G104" s="28"/>
      <c r="H104" s="49" t="s">
        <v>8</v>
      </c>
      <c r="I104" s="56" t="s">
        <v>5</v>
      </c>
      <c r="J104" s="82">
        <v>4.0999999999999996</v>
      </c>
      <c r="K104" s="83">
        <v>1</v>
      </c>
    </row>
    <row r="105" spans="1:11" x14ac:dyDescent="0.25">
      <c r="B105" s="24" t="s">
        <v>34</v>
      </c>
      <c r="C105" s="25" t="s">
        <v>35</v>
      </c>
      <c r="D105" s="26">
        <v>4.3499999999999996</v>
      </c>
      <c r="E105" s="27" t="s">
        <v>240</v>
      </c>
      <c r="F105" s="28">
        <f>2023-2006</f>
        <v>17</v>
      </c>
      <c r="G105" s="28"/>
      <c r="H105" s="49" t="s">
        <v>8</v>
      </c>
      <c r="I105" s="56" t="s">
        <v>23</v>
      </c>
      <c r="J105" s="82" t="s">
        <v>248</v>
      </c>
      <c r="K105" s="83" t="s">
        <v>248</v>
      </c>
    </row>
    <row r="106" spans="1:11" x14ac:dyDescent="0.25">
      <c r="B106" s="24" t="s">
        <v>137</v>
      </c>
      <c r="C106" s="25" t="s">
        <v>138</v>
      </c>
      <c r="D106" s="26">
        <v>3.98</v>
      </c>
      <c r="E106" s="27" t="s">
        <v>241</v>
      </c>
      <c r="F106" s="28">
        <f>2022-2005</f>
        <v>17</v>
      </c>
      <c r="G106" s="28"/>
      <c r="H106" s="49" t="s">
        <v>242</v>
      </c>
      <c r="I106" s="56" t="s">
        <v>9</v>
      </c>
      <c r="J106" s="82">
        <v>3.65</v>
      </c>
      <c r="K106" s="83">
        <v>5</v>
      </c>
    </row>
    <row r="107" spans="1:11" ht="15.75" thickBot="1" x14ac:dyDescent="0.3">
      <c r="B107" s="11" t="s">
        <v>139</v>
      </c>
      <c r="C107" s="30" t="s">
        <v>19</v>
      </c>
      <c r="D107" s="31">
        <v>3.95</v>
      </c>
      <c r="E107" s="32" t="s">
        <v>243</v>
      </c>
      <c r="F107" s="33">
        <f>2022-1998</f>
        <v>24</v>
      </c>
      <c r="G107" s="33"/>
      <c r="H107" s="53" t="s">
        <v>8</v>
      </c>
      <c r="I107" s="57" t="s">
        <v>12</v>
      </c>
      <c r="J107" s="86">
        <v>3.8</v>
      </c>
      <c r="K107" s="87">
        <v>3</v>
      </c>
    </row>
    <row r="113" spans="2:9" x14ac:dyDescent="0.25">
      <c r="B113" s="4"/>
      <c r="C113" s="4"/>
      <c r="D113" s="2"/>
      <c r="F113" s="1"/>
      <c r="G113" s="1"/>
      <c r="I113" s="1"/>
    </row>
    <row r="114" spans="2:9" x14ac:dyDescent="0.25">
      <c r="B114" s="4"/>
      <c r="C114" s="4"/>
      <c r="D114" s="2"/>
      <c r="F114" s="1"/>
      <c r="G114" s="1"/>
      <c r="I114" s="1"/>
    </row>
    <row r="115" spans="2:9" x14ac:dyDescent="0.25">
      <c r="B115" s="4"/>
      <c r="C115" s="4"/>
      <c r="D115" s="2"/>
      <c r="F115" s="1"/>
      <c r="G115" s="1"/>
      <c r="I115" s="1"/>
    </row>
    <row r="116" spans="2:9" x14ac:dyDescent="0.25">
      <c r="B116" s="4"/>
      <c r="C116" s="4"/>
      <c r="D116" s="2"/>
      <c r="F116" s="1"/>
      <c r="G116" s="1"/>
      <c r="I116" s="1"/>
    </row>
    <row r="117" spans="2:9" x14ac:dyDescent="0.25">
      <c r="B117" s="4"/>
      <c r="C117" s="4"/>
      <c r="D117" s="2"/>
      <c r="F117" s="1"/>
      <c r="G117" s="1"/>
      <c r="I117" s="1"/>
    </row>
    <row r="118" spans="2:9" x14ac:dyDescent="0.25">
      <c r="B118" s="4"/>
      <c r="C118" s="4"/>
      <c r="D118" s="2"/>
      <c r="F118" s="1"/>
      <c r="G118" s="1"/>
      <c r="I118" s="1"/>
    </row>
    <row r="119" spans="2:9" x14ac:dyDescent="0.25">
      <c r="B119" s="4"/>
      <c r="C119" s="4"/>
      <c r="D119" s="2"/>
      <c r="F119" s="1"/>
      <c r="G119" s="1"/>
      <c r="I119" s="1"/>
    </row>
    <row r="120" spans="2:9" x14ac:dyDescent="0.25">
      <c r="B120" s="4"/>
      <c r="C120" s="4"/>
      <c r="D120" s="2"/>
      <c r="F120" s="1"/>
      <c r="G120" s="1"/>
      <c r="I120" s="1"/>
    </row>
    <row r="121" spans="2:9" x14ac:dyDescent="0.25">
      <c r="B121" s="4"/>
      <c r="C121" s="4"/>
      <c r="D121" s="2"/>
      <c r="F121" s="1"/>
      <c r="G121" s="1"/>
      <c r="I121" s="1"/>
    </row>
    <row r="122" spans="2:9" x14ac:dyDescent="0.25">
      <c r="B122" s="4"/>
      <c r="C122" s="4"/>
      <c r="D122" s="2"/>
      <c r="F122" s="1"/>
      <c r="G122" s="1"/>
      <c r="I122" s="1"/>
    </row>
    <row r="123" spans="2:9" x14ac:dyDescent="0.25">
      <c r="B123" s="4"/>
      <c r="C123" s="4"/>
      <c r="D123" s="2"/>
      <c r="F123" s="1"/>
      <c r="G123" s="1"/>
      <c r="I123" s="1"/>
    </row>
    <row r="124" spans="2:9" x14ac:dyDescent="0.25">
      <c r="B124" s="4"/>
      <c r="C124" s="4"/>
      <c r="D124" s="2"/>
      <c r="F124" s="1"/>
      <c r="G124" s="1"/>
      <c r="I124" s="1"/>
    </row>
    <row r="125" spans="2:9" x14ac:dyDescent="0.25">
      <c r="B125" s="4"/>
      <c r="C125" s="4"/>
      <c r="D125" s="2"/>
      <c r="F125" s="1"/>
      <c r="G125" s="1"/>
      <c r="I125" s="1"/>
    </row>
    <row r="126" spans="2:9" x14ac:dyDescent="0.25">
      <c r="B126" s="4"/>
      <c r="C126" s="4"/>
      <c r="D126" s="2"/>
      <c r="F126" s="1"/>
      <c r="G126" s="1"/>
      <c r="I126" s="1"/>
    </row>
    <row r="127" spans="2:9" x14ac:dyDescent="0.25">
      <c r="B127" s="4"/>
      <c r="C127" s="4"/>
      <c r="D127" s="2"/>
      <c r="F127" s="1"/>
      <c r="G127" s="1"/>
      <c r="I127" s="1"/>
    </row>
    <row r="128" spans="2:9" x14ac:dyDescent="0.25">
      <c r="B128" s="4"/>
      <c r="C128" s="4"/>
      <c r="D128" s="2"/>
      <c r="F128" s="1"/>
      <c r="G128" s="1"/>
      <c r="I128" s="1"/>
    </row>
    <row r="129" spans="2:9" x14ac:dyDescent="0.25">
      <c r="B129" s="4"/>
      <c r="C129" s="4"/>
      <c r="D129" s="2"/>
      <c r="F129" s="1"/>
      <c r="G129" s="1"/>
      <c r="I129" s="1"/>
    </row>
    <row r="130" spans="2:9" x14ac:dyDescent="0.25">
      <c r="B130" s="4"/>
      <c r="C130" s="4"/>
      <c r="D130" s="2"/>
      <c r="F130" s="1"/>
      <c r="G130" s="1"/>
      <c r="I130" s="1"/>
    </row>
    <row r="131" spans="2:9" x14ac:dyDescent="0.25">
      <c r="B131" s="4"/>
      <c r="C131" s="4"/>
      <c r="D131" s="2"/>
      <c r="F131" s="1"/>
      <c r="G131" s="1"/>
      <c r="I131" s="1"/>
    </row>
    <row r="132" spans="2:9" x14ac:dyDescent="0.25">
      <c r="B132" s="4"/>
      <c r="C132" s="4"/>
      <c r="D132" s="2"/>
      <c r="F132" s="1"/>
      <c r="G132" s="1"/>
      <c r="I132" s="1"/>
    </row>
    <row r="133" spans="2:9" x14ac:dyDescent="0.25">
      <c r="B133" s="4"/>
      <c r="C133" s="4"/>
      <c r="D133" s="2"/>
      <c r="F133" s="1"/>
      <c r="G133" s="1"/>
      <c r="I133" s="1"/>
    </row>
    <row r="134" spans="2:9" x14ac:dyDescent="0.25">
      <c r="B134" s="4"/>
      <c r="C134" s="4"/>
      <c r="D134" s="2"/>
      <c r="F134" s="1"/>
      <c r="G134" s="1"/>
      <c r="I134" s="1"/>
    </row>
    <row r="135" spans="2:9" x14ac:dyDescent="0.25">
      <c r="B135" s="4"/>
      <c r="C135" s="4"/>
      <c r="D135" s="2"/>
      <c r="F135" s="1"/>
      <c r="G135" s="1"/>
      <c r="I135" s="1"/>
    </row>
    <row r="136" spans="2:9" x14ac:dyDescent="0.25">
      <c r="B136" s="4"/>
      <c r="C136" s="4"/>
      <c r="D136" s="2"/>
      <c r="F136" s="1"/>
      <c r="G136" s="1"/>
      <c r="I136" s="1"/>
    </row>
    <row r="137" spans="2:9" x14ac:dyDescent="0.25">
      <c r="B137" s="4"/>
      <c r="C137" s="4"/>
      <c r="D137" s="2"/>
      <c r="F137" s="1"/>
      <c r="G137" s="1"/>
      <c r="I137" s="1"/>
    </row>
    <row r="138" spans="2:9" x14ac:dyDescent="0.25">
      <c r="B138" s="4"/>
      <c r="C138" s="4"/>
      <c r="D138" s="2"/>
      <c r="F138" s="1"/>
      <c r="G138" s="1"/>
      <c r="I138" s="1"/>
    </row>
    <row r="139" spans="2:9" x14ac:dyDescent="0.25">
      <c r="B139" s="4"/>
      <c r="C139" s="4"/>
      <c r="D139" s="2"/>
      <c r="F139" s="1"/>
      <c r="G139" s="1"/>
      <c r="I139" s="1"/>
    </row>
    <row r="140" spans="2:9" x14ac:dyDescent="0.25">
      <c r="B140" s="4"/>
      <c r="C140" s="4"/>
      <c r="D140" s="2"/>
      <c r="F140" s="1"/>
      <c r="G140" s="1"/>
      <c r="I140" s="1"/>
    </row>
    <row r="141" spans="2:9" x14ac:dyDescent="0.25">
      <c r="B141" s="4"/>
      <c r="C141" s="4"/>
      <c r="D141" s="2"/>
      <c r="F141" s="1"/>
      <c r="G141" s="1"/>
      <c r="I141" s="1"/>
    </row>
    <row r="142" spans="2:9" x14ac:dyDescent="0.25">
      <c r="B142" s="4"/>
      <c r="C142" s="4"/>
      <c r="D142" s="2"/>
      <c r="F142" s="1"/>
      <c r="G142" s="1"/>
      <c r="I142" s="1"/>
    </row>
    <row r="143" spans="2:9" x14ac:dyDescent="0.25">
      <c r="B143" s="4"/>
      <c r="C143" s="4"/>
      <c r="D143" s="2"/>
      <c r="F143" s="1"/>
      <c r="G143" s="1"/>
      <c r="I143" s="1"/>
    </row>
    <row r="144" spans="2:9" x14ac:dyDescent="0.25">
      <c r="B144" s="4"/>
      <c r="C144" s="4"/>
      <c r="D144" s="2"/>
      <c r="F144" s="1"/>
      <c r="G144" s="1"/>
      <c r="I144" s="1"/>
    </row>
    <row r="145" spans="2:9" x14ac:dyDescent="0.25">
      <c r="B145" s="4"/>
      <c r="C145" s="4"/>
      <c r="D145" s="2"/>
      <c r="F145" s="1"/>
      <c r="G145" s="1"/>
      <c r="I145" s="1"/>
    </row>
    <row r="146" spans="2:9" x14ac:dyDescent="0.25">
      <c r="B146" s="4"/>
      <c r="C146" s="4"/>
      <c r="D146" s="2"/>
      <c r="F146" s="1"/>
      <c r="G146" s="1"/>
      <c r="I146" s="1"/>
    </row>
    <row r="147" spans="2:9" x14ac:dyDescent="0.25">
      <c r="B147" s="4"/>
      <c r="C147" s="4"/>
      <c r="D147" s="2"/>
      <c r="F147" s="1"/>
      <c r="G147" s="1"/>
      <c r="I147" s="1"/>
    </row>
    <row r="148" spans="2:9" x14ac:dyDescent="0.25">
      <c r="B148" s="4"/>
      <c r="C148" s="4"/>
      <c r="D148" s="2"/>
      <c r="F148" s="1"/>
      <c r="G148" s="1"/>
      <c r="I148" s="1"/>
    </row>
    <row r="149" spans="2:9" x14ac:dyDescent="0.25">
      <c r="B149" s="4"/>
      <c r="C149" s="4"/>
      <c r="D149" s="2"/>
      <c r="F149" s="1"/>
      <c r="G149" s="1"/>
      <c r="I149" s="1"/>
    </row>
    <row r="150" spans="2:9" x14ac:dyDescent="0.25">
      <c r="B150" s="4"/>
      <c r="C150" s="4"/>
      <c r="D150" s="2"/>
      <c r="F150" s="1"/>
      <c r="G150" s="1"/>
      <c r="I150" s="1"/>
    </row>
    <row r="151" spans="2:9" x14ac:dyDescent="0.25">
      <c r="B151" s="4"/>
      <c r="C151" s="4"/>
      <c r="D151" s="2"/>
      <c r="F151" s="1"/>
      <c r="G151" s="1"/>
      <c r="I151" s="1"/>
    </row>
    <row r="152" spans="2:9" x14ac:dyDescent="0.25">
      <c r="B152" s="4"/>
      <c r="C152" s="4"/>
      <c r="D152" s="2"/>
      <c r="F152" s="1"/>
      <c r="G152" s="1"/>
      <c r="I152" s="1"/>
    </row>
    <row r="153" spans="2:9" x14ac:dyDescent="0.25">
      <c r="B153" s="4"/>
      <c r="C153" s="4"/>
      <c r="D153" s="2"/>
      <c r="F153" s="1"/>
      <c r="G153" s="1"/>
      <c r="I153" s="1"/>
    </row>
  </sheetData>
  <mergeCells count="9">
    <mergeCell ref="D69:E69"/>
    <mergeCell ref="D87:E87"/>
    <mergeCell ref="D98:E98"/>
    <mergeCell ref="B2:E2"/>
    <mergeCell ref="D3:E3"/>
    <mergeCell ref="D13:E13"/>
    <mergeCell ref="D19:E19"/>
    <mergeCell ref="D34:E34"/>
    <mergeCell ref="D52:E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3F32-6865-4D65-89D8-C453CFD69064}">
  <dimension ref="B1:L113"/>
  <sheetViews>
    <sheetView tabSelected="1" workbookViewId="0"/>
  </sheetViews>
  <sheetFormatPr defaultColWidth="18.5703125" defaultRowHeight="15" x14ac:dyDescent="0.25"/>
  <cols>
    <col min="1" max="1" width="5.5703125" customWidth="1"/>
    <col min="4" max="4" width="9.42578125" customWidth="1"/>
    <col min="5" max="5" width="10.28515625" customWidth="1"/>
    <col min="6" max="6" width="8.42578125" customWidth="1"/>
    <col min="7" max="7" width="11.5703125" customWidth="1"/>
    <col min="8" max="8" width="27.140625" bestFit="1" customWidth="1"/>
    <col min="9" max="9" width="13" customWidth="1"/>
    <col min="10" max="10" width="13.7109375" customWidth="1"/>
    <col min="11" max="11" width="12.5703125" customWidth="1"/>
    <col min="12" max="12" width="22" bestFit="1" customWidth="1"/>
  </cols>
  <sheetData>
    <row r="1" spans="2:11" ht="15.75" thickBot="1" x14ac:dyDescent="0.3"/>
    <row r="2" spans="2:11" ht="15.75" thickBot="1" x14ac:dyDescent="0.3">
      <c r="B2" s="5" t="s">
        <v>141</v>
      </c>
      <c r="C2" s="6" t="s">
        <v>142</v>
      </c>
      <c r="D2" s="114" t="s">
        <v>143</v>
      </c>
      <c r="E2" s="115"/>
      <c r="F2" s="4"/>
      <c r="G2" s="4"/>
      <c r="H2" s="2"/>
      <c r="I2" s="4"/>
      <c r="J2" s="77"/>
      <c r="K2" s="77"/>
    </row>
    <row r="3" spans="2:11" ht="15.75" thickBot="1" x14ac:dyDescent="0.3">
      <c r="B3" s="7" t="s">
        <v>144</v>
      </c>
      <c r="C3" s="8" t="s">
        <v>145</v>
      </c>
      <c r="D3" s="9" t="s">
        <v>146</v>
      </c>
      <c r="E3" s="10">
        <v>1.55</v>
      </c>
      <c r="F3" s="4"/>
      <c r="G3" s="4"/>
      <c r="H3" s="2"/>
      <c r="I3" s="4"/>
      <c r="J3" s="77"/>
      <c r="K3" s="77"/>
    </row>
    <row r="4" spans="2:11" ht="15.75" thickBot="1" x14ac:dyDescent="0.3">
      <c r="B4" s="37" t="s">
        <v>147</v>
      </c>
      <c r="C4" s="54" t="s">
        <v>148</v>
      </c>
      <c r="D4" s="39" t="s">
        <v>149</v>
      </c>
      <c r="E4" s="40" t="s">
        <v>150</v>
      </c>
      <c r="F4" s="4"/>
      <c r="G4" s="4"/>
      <c r="H4" s="2"/>
      <c r="I4" s="4"/>
      <c r="J4" s="99" t="s">
        <v>153</v>
      </c>
      <c r="K4" s="77"/>
    </row>
    <row r="5" spans="2:11" ht="15.75" thickBot="1" x14ac:dyDescent="0.3">
      <c r="B5" s="5" t="s">
        <v>151</v>
      </c>
      <c r="C5" s="15" t="s">
        <v>152</v>
      </c>
      <c r="D5" s="16" t="s">
        <v>153</v>
      </c>
      <c r="E5" s="17" t="s">
        <v>154</v>
      </c>
      <c r="F5" s="17" t="s">
        <v>155</v>
      </c>
      <c r="G5" s="17" t="s">
        <v>156</v>
      </c>
      <c r="H5" s="51" t="s">
        <v>157</v>
      </c>
      <c r="I5" s="100" t="s">
        <v>158</v>
      </c>
      <c r="J5" s="102" t="s">
        <v>258</v>
      </c>
      <c r="K5" s="79" t="s">
        <v>246</v>
      </c>
    </row>
    <row r="6" spans="2:11" x14ac:dyDescent="0.25">
      <c r="B6" s="42" t="s">
        <v>91</v>
      </c>
      <c r="C6" s="43" t="s">
        <v>101</v>
      </c>
      <c r="D6" s="94">
        <v>1.53</v>
      </c>
      <c r="E6" s="45" t="s">
        <v>161</v>
      </c>
      <c r="F6" s="46">
        <v>11</v>
      </c>
      <c r="G6" s="46"/>
      <c r="H6" s="48" t="s">
        <v>8</v>
      </c>
      <c r="I6" s="55" t="s">
        <v>9</v>
      </c>
      <c r="J6" s="103">
        <v>2.2799999999999998</v>
      </c>
      <c r="K6" s="81">
        <v>1</v>
      </c>
    </row>
    <row r="7" spans="2:11" x14ac:dyDescent="0.25">
      <c r="B7" s="7" t="s">
        <v>6</v>
      </c>
      <c r="C7" s="20" t="s">
        <v>7</v>
      </c>
      <c r="D7" s="95">
        <v>1.98</v>
      </c>
      <c r="E7" s="22" t="s">
        <v>159</v>
      </c>
      <c r="F7" s="23">
        <v>10</v>
      </c>
      <c r="G7" s="23"/>
      <c r="H7" s="52" t="s">
        <v>8</v>
      </c>
      <c r="I7" s="56" t="s">
        <v>9</v>
      </c>
      <c r="J7" s="104">
        <v>2.13</v>
      </c>
      <c r="K7" s="83">
        <v>2</v>
      </c>
    </row>
    <row r="8" spans="2:11" x14ac:dyDescent="0.25">
      <c r="B8" s="24" t="s">
        <v>17</v>
      </c>
      <c r="C8" s="25" t="s">
        <v>18</v>
      </c>
      <c r="D8" s="96">
        <v>1.98</v>
      </c>
      <c r="E8" s="27" t="s">
        <v>160</v>
      </c>
      <c r="F8" s="28">
        <f>2022-2011</f>
        <v>11</v>
      </c>
      <c r="G8" s="28"/>
      <c r="H8" s="49" t="s">
        <v>8</v>
      </c>
      <c r="I8" s="56" t="s">
        <v>9</v>
      </c>
      <c r="J8" s="104">
        <v>2.13</v>
      </c>
      <c r="K8" s="83">
        <v>3</v>
      </c>
    </row>
    <row r="9" spans="2:11" x14ac:dyDescent="0.25">
      <c r="B9" s="37" t="s">
        <v>99</v>
      </c>
      <c r="C9" s="72" t="s">
        <v>100</v>
      </c>
      <c r="D9" s="97">
        <v>1.53</v>
      </c>
      <c r="E9" s="74" t="s">
        <v>161</v>
      </c>
      <c r="F9" s="75">
        <f>2023-2013</f>
        <v>10</v>
      </c>
      <c r="G9" s="75"/>
      <c r="H9" s="76" t="s">
        <v>8</v>
      </c>
      <c r="I9" s="101" t="s">
        <v>9</v>
      </c>
      <c r="J9" s="105">
        <v>1.98</v>
      </c>
      <c r="K9" s="85">
        <v>4</v>
      </c>
    </row>
    <row r="10" spans="2:11" ht="15.75" thickBot="1" x14ac:dyDescent="0.3">
      <c r="B10" s="11" t="s">
        <v>247</v>
      </c>
      <c r="C10" s="30" t="s">
        <v>249</v>
      </c>
      <c r="D10" s="98" t="s">
        <v>250</v>
      </c>
      <c r="E10" s="32" t="s">
        <v>250</v>
      </c>
      <c r="F10" s="33">
        <v>9</v>
      </c>
      <c r="G10" s="33"/>
      <c r="H10" s="53" t="s">
        <v>8</v>
      </c>
      <c r="I10" s="57" t="s">
        <v>9</v>
      </c>
      <c r="J10" s="106">
        <v>1.23</v>
      </c>
      <c r="K10" s="87">
        <v>5</v>
      </c>
    </row>
    <row r="12" spans="2:11" ht="15.75" thickBot="1" x14ac:dyDescent="0.3"/>
    <row r="13" spans="2:11" ht="15.75" thickBot="1" x14ac:dyDescent="0.3">
      <c r="B13" s="5" t="s">
        <v>141</v>
      </c>
      <c r="C13" s="34" t="s">
        <v>162</v>
      </c>
      <c r="D13" s="114" t="s">
        <v>143</v>
      </c>
      <c r="E13" s="115"/>
      <c r="F13" s="4"/>
      <c r="G13" s="4"/>
      <c r="H13" s="2"/>
      <c r="I13" s="4"/>
      <c r="J13" s="77"/>
      <c r="K13" s="77"/>
    </row>
    <row r="14" spans="2:11" x14ac:dyDescent="0.25">
      <c r="B14" s="7" t="s">
        <v>144</v>
      </c>
      <c r="C14" s="35" t="s">
        <v>163</v>
      </c>
      <c r="D14" s="36" t="s">
        <v>146</v>
      </c>
      <c r="E14" s="29">
        <v>1.75</v>
      </c>
      <c r="F14" s="4"/>
      <c r="G14" s="4"/>
      <c r="H14" s="2"/>
      <c r="I14" s="4"/>
      <c r="J14" s="77"/>
      <c r="K14" s="77"/>
    </row>
    <row r="15" spans="2:11" ht="15.75" thickBot="1" x14ac:dyDescent="0.3">
      <c r="B15" s="37" t="s">
        <v>147</v>
      </c>
      <c r="C15" s="38" t="s">
        <v>164</v>
      </c>
      <c r="D15" s="39" t="s">
        <v>149</v>
      </c>
      <c r="E15" s="40" t="s">
        <v>165</v>
      </c>
      <c r="F15" s="4"/>
      <c r="G15" s="4"/>
      <c r="H15" s="2"/>
      <c r="I15" s="4"/>
      <c r="J15" s="77"/>
      <c r="K15" s="77"/>
    </row>
    <row r="16" spans="2:11" ht="15.75" thickBot="1" x14ac:dyDescent="0.3">
      <c r="B16" s="5" t="s">
        <v>151</v>
      </c>
      <c r="C16" s="15" t="s">
        <v>152</v>
      </c>
      <c r="D16" s="16" t="s">
        <v>153</v>
      </c>
      <c r="E16" s="17" t="s">
        <v>154</v>
      </c>
      <c r="F16" s="17" t="s">
        <v>155</v>
      </c>
      <c r="G16" s="17" t="s">
        <v>156</v>
      </c>
      <c r="H16" s="51" t="s">
        <v>157</v>
      </c>
      <c r="I16" s="18" t="s">
        <v>158</v>
      </c>
      <c r="J16" s="102" t="s">
        <v>258</v>
      </c>
      <c r="K16" s="79" t="s">
        <v>246</v>
      </c>
    </row>
    <row r="17" spans="2:11" ht="15.75" thickBot="1" x14ac:dyDescent="0.3">
      <c r="B17" s="65" t="s">
        <v>36</v>
      </c>
      <c r="C17" s="66" t="s">
        <v>37</v>
      </c>
      <c r="D17" s="67">
        <v>3.35</v>
      </c>
      <c r="E17" s="68" t="s">
        <v>166</v>
      </c>
      <c r="F17" s="69">
        <f>2023-1957</f>
        <v>66</v>
      </c>
      <c r="G17" s="69"/>
      <c r="H17" s="70" t="s">
        <v>38</v>
      </c>
      <c r="I17" s="71" t="s">
        <v>5</v>
      </c>
      <c r="J17" s="107" t="s">
        <v>248</v>
      </c>
      <c r="K17" s="89" t="s">
        <v>248</v>
      </c>
    </row>
    <row r="19" spans="2:11" ht="15.75" thickBot="1" x14ac:dyDescent="0.3"/>
    <row r="20" spans="2:11" ht="15.75" thickBot="1" x14ac:dyDescent="0.3">
      <c r="B20" s="5" t="s">
        <v>141</v>
      </c>
      <c r="C20" s="34" t="s">
        <v>167</v>
      </c>
      <c r="D20" s="114" t="s">
        <v>143</v>
      </c>
      <c r="E20" s="115"/>
      <c r="F20" s="4"/>
      <c r="G20" s="4"/>
      <c r="H20" s="2"/>
      <c r="I20" s="4"/>
      <c r="J20" s="77"/>
      <c r="K20" s="77"/>
    </row>
    <row r="21" spans="2:11" ht="15.75" thickBot="1" x14ac:dyDescent="0.3">
      <c r="B21" s="7" t="s">
        <v>144</v>
      </c>
      <c r="C21" s="35" t="s">
        <v>163</v>
      </c>
      <c r="D21" s="36" t="s">
        <v>146</v>
      </c>
      <c r="E21" s="29">
        <v>1.75</v>
      </c>
      <c r="F21" s="4"/>
      <c r="G21" s="4"/>
      <c r="H21" s="2"/>
      <c r="I21" s="4"/>
      <c r="J21" s="77"/>
      <c r="K21" s="77"/>
    </row>
    <row r="22" spans="2:11" ht="15.75" thickBot="1" x14ac:dyDescent="0.3">
      <c r="B22" s="11" t="s">
        <v>147</v>
      </c>
      <c r="C22" s="41" t="s">
        <v>164</v>
      </c>
      <c r="D22" s="13" t="s">
        <v>149</v>
      </c>
      <c r="E22" s="14" t="s">
        <v>165</v>
      </c>
      <c r="F22" s="4"/>
      <c r="G22" s="4"/>
      <c r="H22" s="2"/>
      <c r="I22" s="4"/>
      <c r="J22" s="99" t="s">
        <v>153</v>
      </c>
      <c r="K22" s="77"/>
    </row>
    <row r="23" spans="2:11" ht="15.75" thickBot="1" x14ac:dyDescent="0.3">
      <c r="B23" s="59" t="s">
        <v>151</v>
      </c>
      <c r="C23" s="58" t="s">
        <v>152</v>
      </c>
      <c r="D23" s="60" t="s">
        <v>153</v>
      </c>
      <c r="E23" s="61" t="s">
        <v>154</v>
      </c>
      <c r="F23" s="61" t="s">
        <v>155</v>
      </c>
      <c r="G23" s="61" t="s">
        <v>156</v>
      </c>
      <c r="H23" s="62" t="s">
        <v>157</v>
      </c>
      <c r="I23" s="108" t="s">
        <v>158</v>
      </c>
      <c r="J23" s="109" t="s">
        <v>258</v>
      </c>
      <c r="K23" s="91" t="s">
        <v>246</v>
      </c>
    </row>
    <row r="24" spans="2:11" x14ac:dyDescent="0.25">
      <c r="B24" s="42" t="s">
        <v>65</v>
      </c>
      <c r="C24" s="43" t="s">
        <v>66</v>
      </c>
      <c r="D24" s="44">
        <v>3.92</v>
      </c>
      <c r="E24" s="45" t="s">
        <v>168</v>
      </c>
      <c r="F24" s="46">
        <f>2023-2001</f>
        <v>22</v>
      </c>
      <c r="G24" s="46"/>
      <c r="H24" s="48" t="s">
        <v>169</v>
      </c>
      <c r="I24" s="55" t="s">
        <v>12</v>
      </c>
      <c r="J24" s="110">
        <v>3.55</v>
      </c>
      <c r="K24" s="81">
        <v>1</v>
      </c>
    </row>
    <row r="25" spans="2:11" x14ac:dyDescent="0.25">
      <c r="B25" s="7" t="s">
        <v>251</v>
      </c>
      <c r="C25" s="20" t="s">
        <v>252</v>
      </c>
      <c r="D25" s="21">
        <v>3.9</v>
      </c>
      <c r="E25" s="22" t="s">
        <v>253</v>
      </c>
      <c r="F25" s="23">
        <v>25</v>
      </c>
      <c r="G25" s="23"/>
      <c r="H25" s="52" t="s">
        <v>169</v>
      </c>
      <c r="I25" s="64"/>
      <c r="J25" s="111">
        <v>3.55</v>
      </c>
      <c r="K25" s="93">
        <v>2</v>
      </c>
    </row>
    <row r="26" spans="2:11" x14ac:dyDescent="0.25">
      <c r="B26" s="24" t="s">
        <v>46</v>
      </c>
      <c r="C26" s="25" t="s">
        <v>47</v>
      </c>
      <c r="D26" s="26">
        <v>3.43</v>
      </c>
      <c r="E26" s="27" t="s">
        <v>172</v>
      </c>
      <c r="F26" s="28">
        <v>16</v>
      </c>
      <c r="G26" s="28"/>
      <c r="H26" s="49" t="s">
        <v>48</v>
      </c>
      <c r="I26" s="56" t="s">
        <v>1</v>
      </c>
      <c r="J26" s="112">
        <v>3.1</v>
      </c>
      <c r="K26" s="83" t="s">
        <v>255</v>
      </c>
    </row>
    <row r="27" spans="2:11" x14ac:dyDescent="0.25">
      <c r="B27" s="24" t="s">
        <v>60</v>
      </c>
      <c r="C27" s="25" t="s">
        <v>61</v>
      </c>
      <c r="D27" s="26">
        <v>3.35</v>
      </c>
      <c r="E27" s="27" t="s">
        <v>166</v>
      </c>
      <c r="F27" s="28">
        <v>16</v>
      </c>
      <c r="G27" s="28"/>
      <c r="H27" s="49" t="s">
        <v>62</v>
      </c>
      <c r="I27" s="56" t="s">
        <v>1</v>
      </c>
      <c r="J27" s="112">
        <v>3.1</v>
      </c>
      <c r="K27" s="83" t="s">
        <v>255</v>
      </c>
    </row>
    <row r="28" spans="2:11" x14ac:dyDescent="0.25">
      <c r="B28" s="24" t="s">
        <v>89</v>
      </c>
      <c r="C28" s="25" t="s">
        <v>90</v>
      </c>
      <c r="D28" s="26">
        <v>3.05</v>
      </c>
      <c r="E28" s="27" t="s">
        <v>173</v>
      </c>
      <c r="F28" s="28">
        <v>17</v>
      </c>
      <c r="G28" s="28"/>
      <c r="H28" s="49" t="s">
        <v>8</v>
      </c>
      <c r="I28" s="56" t="s">
        <v>12</v>
      </c>
      <c r="J28" s="112">
        <v>2.95</v>
      </c>
      <c r="K28" s="83">
        <v>5</v>
      </c>
    </row>
    <row r="29" spans="2:11" x14ac:dyDescent="0.25">
      <c r="B29" s="24" t="s">
        <v>103</v>
      </c>
      <c r="C29" s="25" t="s">
        <v>22</v>
      </c>
      <c r="D29" s="26">
        <v>3.35</v>
      </c>
      <c r="E29" s="27" t="s">
        <v>166</v>
      </c>
      <c r="F29" s="28">
        <v>14</v>
      </c>
      <c r="G29" s="28"/>
      <c r="H29" s="49" t="s">
        <v>169</v>
      </c>
      <c r="I29" s="56" t="s">
        <v>23</v>
      </c>
      <c r="J29" s="112">
        <v>2.8</v>
      </c>
      <c r="K29" s="83">
        <v>6</v>
      </c>
    </row>
    <row r="30" spans="2:11" x14ac:dyDescent="0.25">
      <c r="B30" s="24" t="s">
        <v>26</v>
      </c>
      <c r="C30" s="25" t="s">
        <v>27</v>
      </c>
      <c r="D30" s="96">
        <v>1.98</v>
      </c>
      <c r="E30" s="27" t="s">
        <v>159</v>
      </c>
      <c r="F30" s="28">
        <v>14</v>
      </c>
      <c r="G30" s="28"/>
      <c r="H30" s="49" t="s">
        <v>8</v>
      </c>
      <c r="I30" s="56" t="s">
        <v>9</v>
      </c>
      <c r="J30" s="104">
        <v>2.2000000000000002</v>
      </c>
      <c r="K30" s="83">
        <v>7</v>
      </c>
    </row>
    <row r="31" spans="2:11" x14ac:dyDescent="0.25">
      <c r="B31" s="24" t="s">
        <v>28</v>
      </c>
      <c r="C31" s="25" t="s">
        <v>29</v>
      </c>
      <c r="D31" s="26">
        <v>3.81</v>
      </c>
      <c r="E31" s="27" t="s">
        <v>170</v>
      </c>
      <c r="F31" s="28">
        <f>2023-1998</f>
        <v>25</v>
      </c>
      <c r="G31" s="28"/>
      <c r="H31" s="49" t="s">
        <v>30</v>
      </c>
      <c r="I31" s="56" t="s">
        <v>31</v>
      </c>
      <c r="J31" s="112" t="s">
        <v>248</v>
      </c>
      <c r="K31" s="83" t="s">
        <v>248</v>
      </c>
    </row>
    <row r="32" spans="2:11" x14ac:dyDescent="0.25">
      <c r="B32" s="24" t="s">
        <v>102</v>
      </c>
      <c r="C32" s="25" t="s">
        <v>32</v>
      </c>
      <c r="D32" s="26">
        <v>3.71</v>
      </c>
      <c r="E32" s="27" t="s">
        <v>171</v>
      </c>
      <c r="F32" s="28">
        <v>16</v>
      </c>
      <c r="G32" s="28"/>
      <c r="H32" s="49" t="s">
        <v>169</v>
      </c>
      <c r="I32" s="56" t="s">
        <v>23</v>
      </c>
      <c r="J32" s="112" t="s">
        <v>254</v>
      </c>
      <c r="K32" s="83" t="s">
        <v>254</v>
      </c>
    </row>
    <row r="33" spans="2:11" ht="15.75" thickBot="1" x14ac:dyDescent="0.3">
      <c r="B33" s="11" t="s">
        <v>56</v>
      </c>
      <c r="C33" s="30" t="s">
        <v>57</v>
      </c>
      <c r="D33" s="31">
        <v>3.02</v>
      </c>
      <c r="E33" s="32" t="s">
        <v>174</v>
      </c>
      <c r="F33" s="33">
        <v>20</v>
      </c>
      <c r="G33" s="33"/>
      <c r="H33" s="53" t="s">
        <v>175</v>
      </c>
      <c r="I33" s="57" t="s">
        <v>12</v>
      </c>
      <c r="J33" s="113" t="s">
        <v>254</v>
      </c>
      <c r="K33" s="87" t="s">
        <v>254</v>
      </c>
    </row>
    <row r="35" spans="2:11" ht="15.75" thickBot="1" x14ac:dyDescent="0.3"/>
    <row r="36" spans="2:11" ht="15.75" thickBot="1" x14ac:dyDescent="0.3">
      <c r="B36" s="5" t="s">
        <v>141</v>
      </c>
      <c r="C36" s="34" t="s">
        <v>176</v>
      </c>
      <c r="D36" s="114" t="s">
        <v>143</v>
      </c>
      <c r="E36" s="115"/>
      <c r="F36" s="4"/>
      <c r="G36" s="4"/>
      <c r="H36" s="2"/>
      <c r="I36" s="4"/>
      <c r="J36" s="77"/>
      <c r="K36" s="77"/>
    </row>
    <row r="37" spans="2:11" x14ac:dyDescent="0.25">
      <c r="B37" s="7" t="s">
        <v>144</v>
      </c>
      <c r="C37" s="35" t="s">
        <v>163</v>
      </c>
      <c r="D37" s="36" t="s">
        <v>146</v>
      </c>
      <c r="E37" s="29">
        <v>4.25</v>
      </c>
      <c r="F37" s="4"/>
      <c r="G37" s="4"/>
      <c r="H37" s="2"/>
      <c r="I37" s="4"/>
      <c r="J37" s="77"/>
      <c r="K37" s="77"/>
    </row>
    <row r="38" spans="2:11" ht="15.75" thickBot="1" x14ac:dyDescent="0.3">
      <c r="B38" s="11" t="s">
        <v>147</v>
      </c>
      <c r="C38" s="41" t="s">
        <v>164</v>
      </c>
      <c r="D38" s="13" t="s">
        <v>149</v>
      </c>
      <c r="E38" s="14" t="s">
        <v>177</v>
      </c>
      <c r="F38" s="4"/>
      <c r="G38" s="4"/>
      <c r="H38" s="2"/>
      <c r="I38" s="4"/>
      <c r="J38" s="77"/>
      <c r="K38" s="77"/>
    </row>
    <row r="39" spans="2:11" ht="15.75" thickBot="1" x14ac:dyDescent="0.3">
      <c r="B39" s="59" t="s">
        <v>151</v>
      </c>
      <c r="C39" s="58" t="s">
        <v>152</v>
      </c>
      <c r="D39" s="60" t="s">
        <v>153</v>
      </c>
      <c r="E39" s="61" t="s">
        <v>154</v>
      </c>
      <c r="F39" s="61" t="s">
        <v>155</v>
      </c>
      <c r="G39" s="61" t="s">
        <v>156</v>
      </c>
      <c r="H39" s="62" t="s">
        <v>157</v>
      </c>
      <c r="I39" s="108" t="s">
        <v>158</v>
      </c>
      <c r="J39" s="109" t="s">
        <v>258</v>
      </c>
      <c r="K39" s="91" t="s">
        <v>246</v>
      </c>
    </row>
    <row r="40" spans="2:11" x14ac:dyDescent="0.25">
      <c r="B40" s="42" t="s">
        <v>13</v>
      </c>
      <c r="C40" s="43" t="s">
        <v>14</v>
      </c>
      <c r="D40" s="44">
        <v>5.12</v>
      </c>
      <c r="E40" s="45" t="s">
        <v>182</v>
      </c>
      <c r="F40" s="46">
        <f>2022-2002</f>
        <v>20</v>
      </c>
      <c r="G40" s="46">
        <v>14938614</v>
      </c>
      <c r="H40" s="48" t="s">
        <v>169</v>
      </c>
      <c r="I40" s="55" t="s">
        <v>15</v>
      </c>
      <c r="J40" s="110">
        <v>5</v>
      </c>
      <c r="K40" s="81">
        <v>1</v>
      </c>
    </row>
    <row r="41" spans="2:11" x14ac:dyDescent="0.25">
      <c r="B41" s="24" t="s">
        <v>40</v>
      </c>
      <c r="C41" s="25" t="s">
        <v>41</v>
      </c>
      <c r="D41" s="26">
        <v>5.27</v>
      </c>
      <c r="E41" s="27" t="s">
        <v>180</v>
      </c>
      <c r="F41" s="28">
        <f>2023-1998</f>
        <v>25</v>
      </c>
      <c r="G41" s="28">
        <v>14791032</v>
      </c>
      <c r="H41" s="49" t="s">
        <v>42</v>
      </c>
      <c r="I41" s="56" t="s">
        <v>5</v>
      </c>
      <c r="J41" s="112">
        <v>5</v>
      </c>
      <c r="K41" s="83">
        <v>2</v>
      </c>
    </row>
    <row r="42" spans="2:11" x14ac:dyDescent="0.25">
      <c r="B42" s="24" t="s">
        <v>0</v>
      </c>
      <c r="C42" s="25" t="s">
        <v>106</v>
      </c>
      <c r="D42" s="26">
        <v>5.12</v>
      </c>
      <c r="E42" s="26" t="s">
        <v>182</v>
      </c>
      <c r="F42" s="27">
        <v>20</v>
      </c>
      <c r="G42" s="27">
        <v>15015760</v>
      </c>
      <c r="H42" s="49" t="s">
        <v>259</v>
      </c>
      <c r="I42" s="56" t="s">
        <v>9</v>
      </c>
      <c r="J42" s="112">
        <v>4.8499999999999996</v>
      </c>
      <c r="K42" s="83" t="s">
        <v>255</v>
      </c>
    </row>
    <row r="43" spans="2:11" x14ac:dyDescent="0.25">
      <c r="B43" s="24" t="s">
        <v>43</v>
      </c>
      <c r="C43" s="25" t="s">
        <v>44</v>
      </c>
      <c r="D43" s="26">
        <v>5.05</v>
      </c>
      <c r="E43" s="26" t="s">
        <v>183</v>
      </c>
      <c r="F43" s="27">
        <v>27</v>
      </c>
      <c r="G43" s="27">
        <v>15027127</v>
      </c>
      <c r="H43" s="49" t="s">
        <v>45</v>
      </c>
      <c r="I43" s="56" t="s">
        <v>5</v>
      </c>
      <c r="J43" s="112">
        <v>4.8499999999999996</v>
      </c>
      <c r="K43" s="83" t="s">
        <v>255</v>
      </c>
    </row>
    <row r="44" spans="2:11" x14ac:dyDescent="0.25">
      <c r="B44" s="24" t="s">
        <v>107</v>
      </c>
      <c r="C44" s="25" t="s">
        <v>108</v>
      </c>
      <c r="D44" s="26">
        <v>4.9000000000000004</v>
      </c>
      <c r="E44" s="26" t="s">
        <v>184</v>
      </c>
      <c r="F44" s="27">
        <v>19</v>
      </c>
      <c r="G44" s="27" t="s">
        <v>185</v>
      </c>
      <c r="H44" s="49" t="s">
        <v>169</v>
      </c>
      <c r="I44" s="56" t="s">
        <v>92</v>
      </c>
      <c r="J44" s="112">
        <v>4.8499999999999996</v>
      </c>
      <c r="K44" s="83">
        <v>5</v>
      </c>
    </row>
    <row r="45" spans="2:11" x14ac:dyDescent="0.25">
      <c r="B45" s="24" t="s">
        <v>63</v>
      </c>
      <c r="C45" s="25" t="s">
        <v>64</v>
      </c>
      <c r="D45" s="26">
        <v>5.28</v>
      </c>
      <c r="E45" s="26" t="s">
        <v>178</v>
      </c>
      <c r="F45" s="27">
        <v>19</v>
      </c>
      <c r="G45" s="27">
        <v>14938922</v>
      </c>
      <c r="H45" s="49" t="s">
        <v>179</v>
      </c>
      <c r="I45" s="56" t="s">
        <v>23</v>
      </c>
      <c r="J45" s="112">
        <v>4.55</v>
      </c>
      <c r="K45" s="83" t="s">
        <v>256</v>
      </c>
    </row>
    <row r="46" spans="2:11" x14ac:dyDescent="0.25">
      <c r="B46" s="24" t="s">
        <v>109</v>
      </c>
      <c r="C46" s="25" t="s">
        <v>71</v>
      </c>
      <c r="D46" s="26">
        <v>4.5999999999999996</v>
      </c>
      <c r="E46" s="27" t="s">
        <v>187</v>
      </c>
      <c r="F46" s="28">
        <v>17</v>
      </c>
      <c r="G46" s="28">
        <v>15077445</v>
      </c>
      <c r="H46" s="49" t="s">
        <v>8</v>
      </c>
      <c r="I46" s="56" t="s">
        <v>9</v>
      </c>
      <c r="J46" s="112">
        <v>4.55</v>
      </c>
      <c r="K46" s="83" t="s">
        <v>256</v>
      </c>
    </row>
    <row r="47" spans="2:11" x14ac:dyDescent="0.25">
      <c r="B47" s="24" t="s">
        <v>2</v>
      </c>
      <c r="C47" s="25" t="s">
        <v>39</v>
      </c>
      <c r="D47" s="26">
        <v>4.6100000000000003</v>
      </c>
      <c r="E47" s="26" t="s">
        <v>187</v>
      </c>
      <c r="F47" s="27">
        <v>27</v>
      </c>
      <c r="G47" s="27">
        <v>14667397</v>
      </c>
      <c r="H47" s="49" t="s">
        <v>30</v>
      </c>
      <c r="I47" s="56" t="s">
        <v>31</v>
      </c>
      <c r="J47" s="112">
        <v>4.55</v>
      </c>
      <c r="K47" s="83">
        <v>8</v>
      </c>
    </row>
    <row r="48" spans="2:11" x14ac:dyDescent="0.25">
      <c r="B48" s="24" t="s">
        <v>2</v>
      </c>
      <c r="C48" s="25" t="s">
        <v>3</v>
      </c>
      <c r="D48" s="26">
        <v>4.75</v>
      </c>
      <c r="E48" s="26" t="s">
        <v>186</v>
      </c>
      <c r="F48" s="27">
        <v>29</v>
      </c>
      <c r="G48" s="27" t="s">
        <v>185</v>
      </c>
      <c r="H48" s="49" t="s">
        <v>4</v>
      </c>
      <c r="I48" s="56" t="s">
        <v>5</v>
      </c>
      <c r="J48" s="112">
        <v>4.4000000000000004</v>
      </c>
      <c r="K48" s="83">
        <v>9</v>
      </c>
    </row>
    <row r="49" spans="2:11" x14ac:dyDescent="0.25">
      <c r="B49" s="24" t="s">
        <v>54</v>
      </c>
      <c r="C49" s="25" t="s">
        <v>55</v>
      </c>
      <c r="D49" s="26">
        <v>4.9000000000000004</v>
      </c>
      <c r="E49" s="27" t="s">
        <v>184</v>
      </c>
      <c r="F49" s="28">
        <v>17</v>
      </c>
      <c r="G49" s="28">
        <v>15088877</v>
      </c>
      <c r="H49" s="49" t="s">
        <v>88</v>
      </c>
      <c r="I49" s="56" t="s">
        <v>23</v>
      </c>
      <c r="J49" s="112">
        <v>4.4000000000000004</v>
      </c>
      <c r="K49" s="83">
        <v>10</v>
      </c>
    </row>
    <row r="50" spans="2:11" x14ac:dyDescent="0.25">
      <c r="B50" s="24" t="s">
        <v>86</v>
      </c>
      <c r="C50" s="25" t="s">
        <v>87</v>
      </c>
      <c r="D50" s="26">
        <v>4.88</v>
      </c>
      <c r="E50" s="27" t="s">
        <v>184</v>
      </c>
      <c r="F50" s="28">
        <v>16</v>
      </c>
      <c r="G50" s="28">
        <v>15088878</v>
      </c>
      <c r="H50" s="49" t="s">
        <v>88</v>
      </c>
      <c r="I50" s="56" t="s">
        <v>23</v>
      </c>
      <c r="J50" s="112" t="s">
        <v>248</v>
      </c>
      <c r="K50" s="83" t="s">
        <v>248</v>
      </c>
    </row>
    <row r="51" spans="2:11" x14ac:dyDescent="0.25">
      <c r="B51" s="24" t="s">
        <v>104</v>
      </c>
      <c r="C51" s="25" t="s">
        <v>105</v>
      </c>
      <c r="D51" s="26">
        <v>5.18</v>
      </c>
      <c r="E51" s="27" t="s">
        <v>181</v>
      </c>
      <c r="F51" s="28">
        <v>29</v>
      </c>
      <c r="G51" s="28">
        <v>14507041</v>
      </c>
      <c r="H51" s="49" t="s">
        <v>8</v>
      </c>
      <c r="I51" s="56" t="s">
        <v>9</v>
      </c>
      <c r="J51" s="112" t="s">
        <v>254</v>
      </c>
      <c r="K51" s="83" t="s">
        <v>254</v>
      </c>
    </row>
    <row r="52" spans="2:11" ht="15.75" thickBot="1" x14ac:dyDescent="0.3">
      <c r="B52" s="11" t="s">
        <v>16</v>
      </c>
      <c r="C52" s="30" t="s">
        <v>14</v>
      </c>
      <c r="D52" s="31">
        <v>4.88</v>
      </c>
      <c r="E52" s="31" t="s">
        <v>184</v>
      </c>
      <c r="F52" s="32">
        <v>20</v>
      </c>
      <c r="G52" s="32">
        <v>14938613</v>
      </c>
      <c r="H52" s="53" t="s">
        <v>169</v>
      </c>
      <c r="I52" s="57" t="s">
        <v>15</v>
      </c>
      <c r="J52" s="113" t="s">
        <v>254</v>
      </c>
      <c r="K52" s="87" t="s">
        <v>254</v>
      </c>
    </row>
    <row r="54" spans="2:11" ht="15.75" thickBot="1" x14ac:dyDescent="0.3"/>
    <row r="55" spans="2:11" ht="15.75" thickBot="1" x14ac:dyDescent="0.3">
      <c r="B55" s="5" t="s">
        <v>141</v>
      </c>
      <c r="C55" s="34" t="s">
        <v>188</v>
      </c>
      <c r="D55" s="114" t="s">
        <v>143</v>
      </c>
      <c r="E55" s="115"/>
      <c r="F55" s="4"/>
      <c r="G55" s="4"/>
      <c r="H55" s="2"/>
      <c r="I55" s="4"/>
      <c r="J55" s="77"/>
      <c r="K55" s="77"/>
    </row>
    <row r="56" spans="2:11" x14ac:dyDescent="0.25">
      <c r="B56" s="7" t="s">
        <v>144</v>
      </c>
      <c r="C56" s="35" t="s">
        <v>189</v>
      </c>
      <c r="D56" s="36" t="s">
        <v>146</v>
      </c>
      <c r="E56" s="29">
        <v>3.71</v>
      </c>
      <c r="F56" s="4"/>
      <c r="G56" s="4"/>
      <c r="H56" s="2"/>
      <c r="I56" s="4"/>
      <c r="J56" s="77"/>
      <c r="K56" s="77"/>
    </row>
    <row r="57" spans="2:11" ht="15.75" thickBot="1" x14ac:dyDescent="0.3">
      <c r="B57" s="11" t="s">
        <v>147</v>
      </c>
      <c r="C57" s="41" t="s">
        <v>190</v>
      </c>
      <c r="D57" s="13" t="s">
        <v>149</v>
      </c>
      <c r="E57" s="14" t="s">
        <v>171</v>
      </c>
      <c r="F57" s="4"/>
      <c r="G57" s="4"/>
      <c r="H57" s="2"/>
      <c r="I57" s="4"/>
      <c r="J57" s="77"/>
      <c r="K57" s="77"/>
    </row>
    <row r="58" spans="2:11" ht="15.75" thickBot="1" x14ac:dyDescent="0.3">
      <c r="B58" s="59" t="s">
        <v>151</v>
      </c>
      <c r="C58" s="58" t="s">
        <v>152</v>
      </c>
      <c r="D58" s="60" t="s">
        <v>153</v>
      </c>
      <c r="E58" s="61" t="s">
        <v>154</v>
      </c>
      <c r="F58" s="61" t="s">
        <v>155</v>
      </c>
      <c r="G58" s="61" t="s">
        <v>156</v>
      </c>
      <c r="H58" s="62" t="s">
        <v>157</v>
      </c>
      <c r="I58" s="108" t="s">
        <v>158</v>
      </c>
      <c r="J58" s="109" t="s">
        <v>258</v>
      </c>
      <c r="K58" s="91" t="s">
        <v>246</v>
      </c>
    </row>
    <row r="59" spans="2:11" x14ac:dyDescent="0.25">
      <c r="B59" s="42" t="s">
        <v>117</v>
      </c>
      <c r="C59" s="43" t="s">
        <v>118</v>
      </c>
      <c r="D59" s="44">
        <v>4.53</v>
      </c>
      <c r="E59" s="45" t="s">
        <v>199</v>
      </c>
      <c r="F59" s="46">
        <v>20</v>
      </c>
      <c r="G59" s="46">
        <v>14906824</v>
      </c>
      <c r="H59" s="48" t="s">
        <v>169</v>
      </c>
      <c r="I59" s="55" t="s">
        <v>23</v>
      </c>
      <c r="J59" s="110">
        <v>4.5199999999999996</v>
      </c>
      <c r="K59" s="81">
        <v>1</v>
      </c>
    </row>
    <row r="60" spans="2:11" x14ac:dyDescent="0.25">
      <c r="B60" s="24" t="s">
        <v>112</v>
      </c>
      <c r="C60" s="25" t="s">
        <v>114</v>
      </c>
      <c r="D60" s="26">
        <v>4.6500000000000004</v>
      </c>
      <c r="E60" s="27" t="s">
        <v>194</v>
      </c>
      <c r="F60" s="28">
        <v>30</v>
      </c>
      <c r="G60" s="28">
        <v>14411359</v>
      </c>
      <c r="H60" s="49" t="s">
        <v>169</v>
      </c>
      <c r="I60" s="56" t="s">
        <v>195</v>
      </c>
      <c r="J60" s="112">
        <v>4.37</v>
      </c>
      <c r="K60" s="83">
        <v>2</v>
      </c>
    </row>
    <row r="61" spans="2:11" x14ac:dyDescent="0.25">
      <c r="B61" s="24" t="s">
        <v>78</v>
      </c>
      <c r="C61" s="25" t="s">
        <v>72</v>
      </c>
      <c r="D61" s="26">
        <v>4.63</v>
      </c>
      <c r="E61" s="27" t="s">
        <v>196</v>
      </c>
      <c r="F61" s="28">
        <v>30</v>
      </c>
      <c r="G61" s="28">
        <v>14368389</v>
      </c>
      <c r="H61" s="49" t="s">
        <v>197</v>
      </c>
      <c r="I61" s="56" t="s">
        <v>74</v>
      </c>
      <c r="J61" s="112">
        <v>4.22</v>
      </c>
      <c r="K61" s="83">
        <v>3</v>
      </c>
    </row>
    <row r="62" spans="2:11" x14ac:dyDescent="0.25">
      <c r="B62" s="24" t="s">
        <v>112</v>
      </c>
      <c r="C62" s="25" t="s">
        <v>113</v>
      </c>
      <c r="D62" s="26">
        <v>4.7</v>
      </c>
      <c r="E62" s="27" t="s">
        <v>191</v>
      </c>
      <c r="F62" s="28">
        <v>31</v>
      </c>
      <c r="G62" s="28">
        <v>14306603</v>
      </c>
      <c r="H62" s="49" t="s">
        <v>193</v>
      </c>
      <c r="I62" s="56" t="s">
        <v>5</v>
      </c>
      <c r="J62" s="112">
        <v>4.22</v>
      </c>
      <c r="K62" s="83" t="s">
        <v>257</v>
      </c>
    </row>
    <row r="63" spans="2:11" x14ac:dyDescent="0.25">
      <c r="B63" s="24" t="s">
        <v>24</v>
      </c>
      <c r="C63" s="25" t="s">
        <v>25</v>
      </c>
      <c r="D63" s="26">
        <v>4.42</v>
      </c>
      <c r="E63" s="27" t="s">
        <v>201</v>
      </c>
      <c r="F63" s="28">
        <v>22</v>
      </c>
      <c r="G63" s="28">
        <v>14800235</v>
      </c>
      <c r="H63" s="49" t="s">
        <v>169</v>
      </c>
      <c r="I63" s="56" t="s">
        <v>5</v>
      </c>
      <c r="J63" s="112">
        <v>4.22</v>
      </c>
      <c r="K63" s="83" t="s">
        <v>257</v>
      </c>
    </row>
    <row r="64" spans="2:11" x14ac:dyDescent="0.25">
      <c r="B64" s="24" t="s">
        <v>75</v>
      </c>
      <c r="C64" s="25" t="s">
        <v>76</v>
      </c>
      <c r="D64" s="26">
        <v>4.5</v>
      </c>
      <c r="E64" s="27" t="s">
        <v>200</v>
      </c>
      <c r="F64" s="28">
        <v>20</v>
      </c>
      <c r="G64" s="28">
        <v>14824147</v>
      </c>
      <c r="H64" s="49" t="s">
        <v>169</v>
      </c>
      <c r="I64" s="56" t="s">
        <v>5</v>
      </c>
      <c r="J64" s="112">
        <v>4.22</v>
      </c>
      <c r="K64" s="83">
        <v>6</v>
      </c>
    </row>
    <row r="65" spans="2:12" x14ac:dyDescent="0.25">
      <c r="B65" s="24" t="s">
        <v>121</v>
      </c>
      <c r="C65" s="25" t="s">
        <v>77</v>
      </c>
      <c r="D65" s="26">
        <v>4.26</v>
      </c>
      <c r="E65" s="27" t="s">
        <v>177</v>
      </c>
      <c r="F65" s="28">
        <v>26</v>
      </c>
      <c r="G65" s="28">
        <v>14674900</v>
      </c>
      <c r="H65" s="49" t="s">
        <v>73</v>
      </c>
      <c r="I65" s="56" t="s">
        <v>74</v>
      </c>
      <c r="J65" s="112">
        <v>3.92</v>
      </c>
      <c r="K65" s="83">
        <v>7</v>
      </c>
    </row>
    <row r="66" spans="2:12" x14ac:dyDescent="0.25">
      <c r="B66" s="24" t="s">
        <v>69</v>
      </c>
      <c r="C66" s="25" t="s">
        <v>70</v>
      </c>
      <c r="D66" s="26">
        <v>4.1500000000000004</v>
      </c>
      <c r="E66" s="27" t="s">
        <v>203</v>
      </c>
      <c r="F66" s="28">
        <v>26</v>
      </c>
      <c r="G66" s="28">
        <v>14633528</v>
      </c>
      <c r="H66" s="49" t="s">
        <v>204</v>
      </c>
      <c r="I66" s="56" t="s">
        <v>23</v>
      </c>
      <c r="J66" s="112">
        <v>3.92</v>
      </c>
      <c r="K66" s="83">
        <v>8</v>
      </c>
    </row>
    <row r="67" spans="2:12" x14ac:dyDescent="0.25">
      <c r="B67" s="24" t="s">
        <v>110</v>
      </c>
      <c r="C67" s="25" t="s">
        <v>111</v>
      </c>
      <c r="D67" s="26">
        <v>4.7</v>
      </c>
      <c r="E67" s="27" t="s">
        <v>191</v>
      </c>
      <c r="F67" s="28">
        <v>29</v>
      </c>
      <c r="G67" s="28">
        <v>14443275</v>
      </c>
      <c r="H67" s="49" t="s">
        <v>192</v>
      </c>
      <c r="I67" s="56" t="s">
        <v>192</v>
      </c>
      <c r="J67" s="112" t="s">
        <v>254</v>
      </c>
      <c r="K67" s="83" t="s">
        <v>254</v>
      </c>
    </row>
    <row r="68" spans="2:12" x14ac:dyDescent="0.25">
      <c r="B68" s="24" t="s">
        <v>115</v>
      </c>
      <c r="C68" s="25" t="s">
        <v>116</v>
      </c>
      <c r="D68" s="26">
        <v>4.6100000000000003</v>
      </c>
      <c r="E68" s="27" t="s">
        <v>187</v>
      </c>
      <c r="F68" s="28">
        <v>23</v>
      </c>
      <c r="G68" s="28">
        <v>14721860</v>
      </c>
      <c r="H68" s="49" t="s">
        <v>198</v>
      </c>
      <c r="I68" s="56" t="s">
        <v>195</v>
      </c>
      <c r="J68" s="112" t="s">
        <v>254</v>
      </c>
      <c r="K68" s="83" t="s">
        <v>254</v>
      </c>
    </row>
    <row r="69" spans="2:12" x14ac:dyDescent="0.25">
      <c r="B69" s="24" t="s">
        <v>119</v>
      </c>
      <c r="C69" s="25" t="s">
        <v>120</v>
      </c>
      <c r="D69" s="26">
        <v>4.41</v>
      </c>
      <c r="E69" s="27" t="s">
        <v>201</v>
      </c>
      <c r="F69" s="28">
        <v>30</v>
      </c>
      <c r="G69" s="28">
        <v>14674900</v>
      </c>
      <c r="H69" s="49" t="s">
        <v>202</v>
      </c>
      <c r="I69" s="56" t="s">
        <v>5</v>
      </c>
      <c r="J69" s="112" t="s">
        <v>254</v>
      </c>
      <c r="K69" s="83" t="s">
        <v>254</v>
      </c>
    </row>
    <row r="70" spans="2:12" ht="15.75" thickBot="1" x14ac:dyDescent="0.3">
      <c r="B70" s="11" t="s">
        <v>52</v>
      </c>
      <c r="C70" s="30" t="s">
        <v>53</v>
      </c>
      <c r="D70" s="31">
        <v>4.1100000000000003</v>
      </c>
      <c r="E70" s="32" t="s">
        <v>205</v>
      </c>
      <c r="F70" s="33">
        <v>17</v>
      </c>
      <c r="G70" s="33">
        <v>15025411</v>
      </c>
      <c r="H70" s="53" t="s">
        <v>169</v>
      </c>
      <c r="I70" s="57" t="s">
        <v>23</v>
      </c>
      <c r="J70" s="113" t="s">
        <v>254</v>
      </c>
      <c r="K70" s="87" t="s">
        <v>254</v>
      </c>
    </row>
    <row r="72" spans="2:12" ht="15.75" thickBot="1" x14ac:dyDescent="0.3"/>
    <row r="73" spans="2:12" ht="15.75" thickBot="1" x14ac:dyDescent="0.3">
      <c r="B73" s="5" t="s">
        <v>141</v>
      </c>
      <c r="C73" s="6" t="s">
        <v>206</v>
      </c>
      <c r="D73" s="114" t="s">
        <v>143</v>
      </c>
      <c r="E73" s="115"/>
      <c r="F73" s="4"/>
      <c r="G73" s="4"/>
      <c r="H73" s="2"/>
      <c r="I73" s="4"/>
      <c r="J73" s="77"/>
      <c r="K73" s="77"/>
    </row>
    <row r="74" spans="2:12" ht="15.75" thickBot="1" x14ac:dyDescent="0.3">
      <c r="B74" s="7" t="s">
        <v>144</v>
      </c>
      <c r="C74" s="8" t="s">
        <v>207</v>
      </c>
      <c r="D74" s="9" t="s">
        <v>146</v>
      </c>
      <c r="E74" s="47">
        <v>4.96</v>
      </c>
      <c r="F74" s="4"/>
      <c r="G74" s="4"/>
      <c r="H74" s="2"/>
      <c r="I74" s="4"/>
      <c r="J74" s="77"/>
      <c r="K74" s="77"/>
    </row>
    <row r="75" spans="2:12" ht="15.75" thickBot="1" x14ac:dyDescent="0.3">
      <c r="B75" s="11" t="s">
        <v>147</v>
      </c>
      <c r="C75" s="12" t="s">
        <v>208</v>
      </c>
      <c r="D75" s="13" t="s">
        <v>149</v>
      </c>
      <c r="E75" s="14" t="s">
        <v>244</v>
      </c>
      <c r="F75" s="4"/>
      <c r="G75" s="4"/>
      <c r="H75" s="2"/>
      <c r="I75" s="4"/>
      <c r="J75" s="99" t="s">
        <v>153</v>
      </c>
      <c r="K75" s="77"/>
    </row>
    <row r="76" spans="2:12" ht="15.75" thickBot="1" x14ac:dyDescent="0.3">
      <c r="B76" s="59" t="s">
        <v>151</v>
      </c>
      <c r="C76" s="58" t="s">
        <v>152</v>
      </c>
      <c r="D76" s="60" t="s">
        <v>153</v>
      </c>
      <c r="E76" s="61" t="s">
        <v>154</v>
      </c>
      <c r="F76" s="61" t="s">
        <v>155</v>
      </c>
      <c r="G76" s="61" t="s">
        <v>156</v>
      </c>
      <c r="H76" s="62" t="s">
        <v>157</v>
      </c>
      <c r="I76" s="108" t="s">
        <v>158</v>
      </c>
      <c r="J76" s="109" t="s">
        <v>258</v>
      </c>
      <c r="K76" s="91" t="s">
        <v>246</v>
      </c>
    </row>
    <row r="77" spans="2:12" ht="15.75" thickBot="1" x14ac:dyDescent="0.3">
      <c r="B77" s="119" t="s">
        <v>122</v>
      </c>
      <c r="C77" s="120" t="s">
        <v>123</v>
      </c>
      <c r="D77" s="121">
        <v>5.91</v>
      </c>
      <c r="E77" s="122" t="s">
        <v>209</v>
      </c>
      <c r="F77" s="122">
        <v>23</v>
      </c>
      <c r="G77" s="122">
        <v>14717685</v>
      </c>
      <c r="H77" s="120" t="s">
        <v>169</v>
      </c>
      <c r="I77" s="123" t="s">
        <v>210</v>
      </c>
      <c r="J77" s="124">
        <v>5.72</v>
      </c>
      <c r="K77" s="125">
        <v>1</v>
      </c>
      <c r="L77" s="126" t="s">
        <v>260</v>
      </c>
    </row>
    <row r="78" spans="2:12" x14ac:dyDescent="0.25">
      <c r="B78" s="24" t="s">
        <v>95</v>
      </c>
      <c r="C78" s="49" t="s">
        <v>96</v>
      </c>
      <c r="D78" s="26">
        <v>5.81</v>
      </c>
      <c r="E78" s="27" t="s">
        <v>213</v>
      </c>
      <c r="F78" s="28">
        <v>29</v>
      </c>
      <c r="G78" s="28">
        <v>14554688</v>
      </c>
      <c r="H78" s="49" t="s">
        <v>214</v>
      </c>
      <c r="I78" s="56" t="s">
        <v>12</v>
      </c>
      <c r="J78" s="112">
        <v>5.67</v>
      </c>
      <c r="K78" s="83">
        <v>2</v>
      </c>
    </row>
    <row r="79" spans="2:12" x14ac:dyDescent="0.25">
      <c r="B79" s="24" t="s">
        <v>125</v>
      </c>
      <c r="C79" s="49" t="s">
        <v>72</v>
      </c>
      <c r="D79" s="26">
        <v>5.74</v>
      </c>
      <c r="E79" s="27" t="s">
        <v>215</v>
      </c>
      <c r="F79" s="28">
        <v>29</v>
      </c>
      <c r="G79" s="28">
        <v>14519865</v>
      </c>
      <c r="H79" s="49" t="s">
        <v>73</v>
      </c>
      <c r="I79" s="56" t="s">
        <v>74</v>
      </c>
      <c r="J79" s="112">
        <v>5.62</v>
      </c>
      <c r="K79" s="83">
        <v>3</v>
      </c>
    </row>
    <row r="80" spans="2:12" x14ac:dyDescent="0.25">
      <c r="B80" s="24" t="s">
        <v>126</v>
      </c>
      <c r="C80" s="49" t="s">
        <v>127</v>
      </c>
      <c r="D80" s="26">
        <v>5.71</v>
      </c>
      <c r="E80" s="27" t="s">
        <v>216</v>
      </c>
      <c r="F80" s="28">
        <v>21</v>
      </c>
      <c r="G80" s="28">
        <v>14873911</v>
      </c>
      <c r="H80" s="49" t="s">
        <v>169</v>
      </c>
      <c r="I80" s="56" t="s">
        <v>31</v>
      </c>
      <c r="J80" s="112">
        <v>5.62</v>
      </c>
      <c r="K80" s="83">
        <v>4</v>
      </c>
    </row>
    <row r="81" spans="2:11" x14ac:dyDescent="0.25">
      <c r="B81" s="24" t="s">
        <v>84</v>
      </c>
      <c r="C81" s="49" t="s">
        <v>85</v>
      </c>
      <c r="D81" s="96">
        <v>5.59</v>
      </c>
      <c r="E81" s="27" t="s">
        <v>219</v>
      </c>
      <c r="F81" s="28">
        <f>2023-1996</f>
        <v>27</v>
      </c>
      <c r="G81" s="28">
        <v>14596818</v>
      </c>
      <c r="H81" s="49" t="s">
        <v>220</v>
      </c>
      <c r="I81" s="56" t="s">
        <v>5</v>
      </c>
      <c r="J81" s="104">
        <v>5.62</v>
      </c>
      <c r="K81" s="83">
        <v>5</v>
      </c>
    </row>
    <row r="82" spans="2:11" x14ac:dyDescent="0.25">
      <c r="B82" s="24" t="s">
        <v>10</v>
      </c>
      <c r="C82" s="49" t="s">
        <v>79</v>
      </c>
      <c r="D82" s="26">
        <v>5.83</v>
      </c>
      <c r="E82" s="27" t="s">
        <v>211</v>
      </c>
      <c r="F82" s="28">
        <v>27</v>
      </c>
      <c r="G82" s="28">
        <v>14512998</v>
      </c>
      <c r="H82" s="49" t="s">
        <v>212</v>
      </c>
      <c r="I82" s="56" t="s">
        <v>74</v>
      </c>
      <c r="J82" s="112">
        <v>5.32</v>
      </c>
      <c r="K82" s="83">
        <v>6</v>
      </c>
    </row>
    <row r="83" spans="2:11" x14ac:dyDescent="0.25">
      <c r="B83" s="24" t="s">
        <v>128</v>
      </c>
      <c r="C83" s="49" t="s">
        <v>129</v>
      </c>
      <c r="D83" s="26">
        <v>5.62</v>
      </c>
      <c r="E83" s="27" t="s">
        <v>217</v>
      </c>
      <c r="F83" s="28">
        <v>27</v>
      </c>
      <c r="G83" s="28">
        <v>14593047</v>
      </c>
      <c r="H83" s="49" t="s">
        <v>212</v>
      </c>
      <c r="I83" s="56" t="s">
        <v>218</v>
      </c>
      <c r="J83" s="112">
        <v>5.32</v>
      </c>
      <c r="K83" s="83">
        <v>7</v>
      </c>
    </row>
    <row r="84" spans="2:11" x14ac:dyDescent="0.25">
      <c r="B84" s="24" t="s">
        <v>133</v>
      </c>
      <c r="C84" s="25" t="s">
        <v>80</v>
      </c>
      <c r="D84" s="26">
        <v>5.37</v>
      </c>
      <c r="E84" s="27" t="s">
        <v>226</v>
      </c>
      <c r="F84" s="28">
        <v>28</v>
      </c>
      <c r="G84" s="28">
        <v>14507870</v>
      </c>
      <c r="H84" s="49" t="s">
        <v>73</v>
      </c>
      <c r="I84" s="56" t="s">
        <v>74</v>
      </c>
      <c r="J84" s="112">
        <v>5.17</v>
      </c>
      <c r="K84" s="83">
        <v>8</v>
      </c>
    </row>
    <row r="85" spans="2:11" x14ac:dyDescent="0.25">
      <c r="B85" s="24" t="s">
        <v>130</v>
      </c>
      <c r="C85" s="49" t="s">
        <v>10</v>
      </c>
      <c r="D85" s="26">
        <v>5.41</v>
      </c>
      <c r="E85" s="27" t="s">
        <v>222</v>
      </c>
      <c r="F85" s="28">
        <v>25</v>
      </c>
      <c r="G85" s="28">
        <v>14696218</v>
      </c>
      <c r="H85" s="49" t="s">
        <v>81</v>
      </c>
      <c r="I85" s="56" t="s">
        <v>223</v>
      </c>
      <c r="J85" s="112">
        <v>5.17</v>
      </c>
      <c r="K85" s="83">
        <v>9</v>
      </c>
    </row>
    <row r="86" spans="2:11" x14ac:dyDescent="0.25">
      <c r="B86" s="24" t="s">
        <v>93</v>
      </c>
      <c r="C86" s="49" t="s">
        <v>94</v>
      </c>
      <c r="D86" s="26">
        <v>5.51</v>
      </c>
      <c r="E86" s="27" t="s">
        <v>221</v>
      </c>
      <c r="F86" s="28">
        <v>21</v>
      </c>
      <c r="G86" s="28">
        <v>14845703</v>
      </c>
      <c r="H86" s="49" t="s">
        <v>169</v>
      </c>
      <c r="I86" s="56" t="s">
        <v>92</v>
      </c>
      <c r="J86" s="112">
        <v>5.17</v>
      </c>
      <c r="K86" s="83">
        <v>10</v>
      </c>
    </row>
    <row r="87" spans="2:11" x14ac:dyDescent="0.25">
      <c r="B87" s="24" t="s">
        <v>131</v>
      </c>
      <c r="C87" s="49" t="s">
        <v>132</v>
      </c>
      <c r="D87" s="26">
        <v>5.38</v>
      </c>
      <c r="E87" s="27" t="s">
        <v>224</v>
      </c>
      <c r="F87" s="28">
        <v>26</v>
      </c>
      <c r="G87" s="28">
        <v>14679187</v>
      </c>
      <c r="H87" s="49" t="s">
        <v>225</v>
      </c>
      <c r="I87" s="56" t="s">
        <v>23</v>
      </c>
      <c r="J87" s="112">
        <v>5.0199999999999996</v>
      </c>
      <c r="K87" s="83">
        <v>11</v>
      </c>
    </row>
    <row r="88" spans="2:11" x14ac:dyDescent="0.25">
      <c r="B88" s="24" t="s">
        <v>134</v>
      </c>
      <c r="C88" s="25" t="s">
        <v>82</v>
      </c>
      <c r="D88" s="26">
        <v>5.37</v>
      </c>
      <c r="E88" s="27" t="s">
        <v>226</v>
      </c>
      <c r="F88" s="28">
        <v>25</v>
      </c>
      <c r="G88" s="28">
        <v>14770380</v>
      </c>
      <c r="H88" s="49" t="s">
        <v>83</v>
      </c>
      <c r="I88" s="56" t="s">
        <v>31</v>
      </c>
      <c r="J88" s="112">
        <v>5.0199999999999996</v>
      </c>
      <c r="K88" s="83">
        <v>12</v>
      </c>
    </row>
    <row r="89" spans="2:11" ht="15.75" thickBot="1" x14ac:dyDescent="0.3">
      <c r="B89" s="11" t="s">
        <v>124</v>
      </c>
      <c r="C89" s="53" t="s">
        <v>120</v>
      </c>
      <c r="D89" s="31">
        <v>5.83</v>
      </c>
      <c r="E89" s="32" t="s">
        <v>211</v>
      </c>
      <c r="F89" s="33">
        <v>33</v>
      </c>
      <c r="G89" s="33">
        <v>14241173</v>
      </c>
      <c r="H89" s="53" t="s">
        <v>202</v>
      </c>
      <c r="I89" s="57" t="s">
        <v>5</v>
      </c>
      <c r="J89" s="113" t="s">
        <v>248</v>
      </c>
      <c r="K89" s="87" t="s">
        <v>248</v>
      </c>
    </row>
    <row r="91" spans="2:11" ht="15.75" thickBot="1" x14ac:dyDescent="0.3"/>
    <row r="92" spans="2:11" ht="15.75" thickBot="1" x14ac:dyDescent="0.3">
      <c r="B92" s="5" t="s">
        <v>141</v>
      </c>
      <c r="C92" s="50" t="s">
        <v>227</v>
      </c>
      <c r="D92" s="114" t="s">
        <v>143</v>
      </c>
      <c r="E92" s="115"/>
      <c r="F92" s="4"/>
      <c r="G92" s="4"/>
      <c r="H92" s="2"/>
      <c r="I92" s="4"/>
      <c r="J92" s="77"/>
      <c r="K92" s="77"/>
    </row>
    <row r="93" spans="2:11" x14ac:dyDescent="0.25">
      <c r="B93" s="7" t="s">
        <v>144</v>
      </c>
      <c r="C93" s="35" t="s">
        <v>228</v>
      </c>
      <c r="D93" s="9" t="s">
        <v>146</v>
      </c>
      <c r="E93" s="10">
        <v>2.8</v>
      </c>
      <c r="F93" s="4"/>
      <c r="G93" s="4"/>
      <c r="H93" s="2"/>
      <c r="I93" s="4"/>
      <c r="J93" s="77"/>
      <c r="K93" s="77"/>
    </row>
    <row r="94" spans="2:11" ht="15.75" thickBot="1" x14ac:dyDescent="0.3">
      <c r="B94" s="11" t="s">
        <v>147</v>
      </c>
      <c r="C94" s="41" t="s">
        <v>229</v>
      </c>
      <c r="D94" s="13" t="s">
        <v>149</v>
      </c>
      <c r="E94" s="14" t="s">
        <v>230</v>
      </c>
      <c r="F94" s="4"/>
      <c r="G94" s="4"/>
      <c r="H94" s="2"/>
      <c r="I94" s="4"/>
      <c r="J94" s="77"/>
      <c r="K94" s="77"/>
    </row>
    <row r="95" spans="2:11" ht="15.75" thickBot="1" x14ac:dyDescent="0.3">
      <c r="B95" s="59" t="s">
        <v>151</v>
      </c>
      <c r="C95" s="58" t="s">
        <v>152</v>
      </c>
      <c r="D95" s="60" t="s">
        <v>153</v>
      </c>
      <c r="E95" s="61" t="s">
        <v>154</v>
      </c>
      <c r="F95" s="61" t="s">
        <v>155</v>
      </c>
      <c r="G95" s="61" t="s">
        <v>156</v>
      </c>
      <c r="H95" s="62" t="s">
        <v>157</v>
      </c>
      <c r="I95" s="108" t="s">
        <v>158</v>
      </c>
      <c r="J95" s="109" t="s">
        <v>258</v>
      </c>
      <c r="K95" s="91" t="s">
        <v>246</v>
      </c>
    </row>
    <row r="96" spans="2:11" x14ac:dyDescent="0.25">
      <c r="B96" s="42" t="s">
        <v>49</v>
      </c>
      <c r="C96" s="43" t="s">
        <v>50</v>
      </c>
      <c r="D96" s="44">
        <v>3.86</v>
      </c>
      <c r="E96" s="45" t="s">
        <v>232</v>
      </c>
      <c r="F96" s="46">
        <f>2023-2005</f>
        <v>18</v>
      </c>
      <c r="G96" s="46"/>
      <c r="H96" s="48" t="s">
        <v>51</v>
      </c>
      <c r="I96" s="55" t="s">
        <v>12</v>
      </c>
      <c r="J96" s="110">
        <v>3.55</v>
      </c>
      <c r="K96" s="81">
        <v>1</v>
      </c>
    </row>
    <row r="97" spans="2:11" x14ac:dyDescent="0.25">
      <c r="B97" s="7" t="s">
        <v>97</v>
      </c>
      <c r="C97" s="20" t="s">
        <v>98</v>
      </c>
      <c r="D97" s="21">
        <v>3.89</v>
      </c>
      <c r="E97" s="22" t="s">
        <v>231</v>
      </c>
      <c r="F97" s="23">
        <f>2023-2005</f>
        <v>18</v>
      </c>
      <c r="G97" s="23"/>
      <c r="H97" s="52" t="s">
        <v>51</v>
      </c>
      <c r="I97" s="64" t="s">
        <v>12</v>
      </c>
      <c r="J97" s="112">
        <v>3.4</v>
      </c>
      <c r="K97" s="83">
        <v>2</v>
      </c>
    </row>
    <row r="98" spans="2:11" x14ac:dyDescent="0.25">
      <c r="B98" s="24" t="s">
        <v>10</v>
      </c>
      <c r="C98" s="25" t="s">
        <v>11</v>
      </c>
      <c r="D98" s="26">
        <v>3.27</v>
      </c>
      <c r="E98" s="27" t="s">
        <v>236</v>
      </c>
      <c r="F98" s="28">
        <f>2022-2006</f>
        <v>16</v>
      </c>
      <c r="G98" s="28"/>
      <c r="H98" s="49" t="s">
        <v>8</v>
      </c>
      <c r="I98" s="56" t="s">
        <v>23</v>
      </c>
      <c r="J98" s="112">
        <v>3.25</v>
      </c>
      <c r="K98" s="83">
        <v>3</v>
      </c>
    </row>
    <row r="99" spans="2:11" x14ac:dyDescent="0.25">
      <c r="B99" s="24" t="s">
        <v>135</v>
      </c>
      <c r="C99" s="25" t="s">
        <v>136</v>
      </c>
      <c r="D99" s="26">
        <v>3.65</v>
      </c>
      <c r="E99" s="27" t="s">
        <v>235</v>
      </c>
      <c r="F99" s="28">
        <f>2023-2000</f>
        <v>23</v>
      </c>
      <c r="G99" s="28"/>
      <c r="H99" s="49" t="s">
        <v>169</v>
      </c>
      <c r="I99" s="56" t="s">
        <v>23</v>
      </c>
      <c r="J99" s="112">
        <v>3.25</v>
      </c>
      <c r="K99" s="83">
        <v>4</v>
      </c>
    </row>
    <row r="100" spans="2:11" x14ac:dyDescent="0.25">
      <c r="B100" s="24" t="s">
        <v>20</v>
      </c>
      <c r="C100" s="25" t="s">
        <v>21</v>
      </c>
      <c r="D100" s="26">
        <v>3.75</v>
      </c>
      <c r="E100" s="27" t="s">
        <v>233</v>
      </c>
      <c r="F100" s="28">
        <f>2022-2007</f>
        <v>15</v>
      </c>
      <c r="G100" s="28"/>
      <c r="H100" s="49" t="s">
        <v>8</v>
      </c>
      <c r="I100" s="56" t="s">
        <v>234</v>
      </c>
      <c r="J100" s="112">
        <v>3.1</v>
      </c>
      <c r="K100" s="83">
        <v>5</v>
      </c>
    </row>
    <row r="101" spans="2:11" ht="15.75" thickBot="1" x14ac:dyDescent="0.3">
      <c r="B101" s="11" t="s">
        <v>33</v>
      </c>
      <c r="C101" s="30" t="s">
        <v>32</v>
      </c>
      <c r="D101" s="31">
        <v>3.42</v>
      </c>
      <c r="E101" s="32" t="s">
        <v>172</v>
      </c>
      <c r="F101" s="33">
        <f>2022-2008</f>
        <v>14</v>
      </c>
      <c r="G101" s="33"/>
      <c r="H101" s="53" t="s">
        <v>169</v>
      </c>
      <c r="I101" s="57" t="s">
        <v>1</v>
      </c>
      <c r="J101" s="113" t="s">
        <v>254</v>
      </c>
      <c r="K101" s="87" t="s">
        <v>254</v>
      </c>
    </row>
    <row r="103" spans="2:11" ht="15.75" thickBot="1" x14ac:dyDescent="0.3"/>
    <row r="104" spans="2:11" ht="15.75" thickBot="1" x14ac:dyDescent="0.3">
      <c r="B104" s="5" t="s">
        <v>141</v>
      </c>
      <c r="C104" s="50" t="s">
        <v>237</v>
      </c>
      <c r="D104" s="114" t="s">
        <v>143</v>
      </c>
      <c r="E104" s="115"/>
      <c r="F104" s="4"/>
      <c r="G104" s="4"/>
      <c r="H104" s="2"/>
      <c r="I104" s="4"/>
      <c r="J104" s="77"/>
      <c r="K104" s="77"/>
    </row>
    <row r="105" spans="2:11" x14ac:dyDescent="0.25">
      <c r="B105" s="7" t="s">
        <v>144</v>
      </c>
      <c r="C105" s="35" t="s">
        <v>228</v>
      </c>
      <c r="D105" s="9" t="s">
        <v>146</v>
      </c>
      <c r="E105" s="10">
        <v>3.5</v>
      </c>
      <c r="F105" s="4"/>
      <c r="G105" s="4"/>
      <c r="H105" s="2"/>
      <c r="I105" s="4"/>
      <c r="J105" s="77"/>
      <c r="K105" s="77"/>
    </row>
    <row r="106" spans="2:11" ht="15.75" thickBot="1" x14ac:dyDescent="0.3">
      <c r="B106" s="11" t="s">
        <v>147</v>
      </c>
      <c r="C106" s="41" t="s">
        <v>229</v>
      </c>
      <c r="D106" s="13" t="s">
        <v>149</v>
      </c>
      <c r="E106" s="14" t="s">
        <v>238</v>
      </c>
      <c r="F106" s="4"/>
      <c r="G106" s="4"/>
      <c r="H106" s="2"/>
      <c r="I106" s="4"/>
      <c r="J106" s="77"/>
      <c r="K106" s="77"/>
    </row>
    <row r="107" spans="2:11" ht="15.75" thickBot="1" x14ac:dyDescent="0.3">
      <c r="B107" s="59" t="s">
        <v>151</v>
      </c>
      <c r="C107" s="58" t="s">
        <v>152</v>
      </c>
      <c r="D107" s="60" t="s">
        <v>153</v>
      </c>
      <c r="E107" s="61" t="s">
        <v>154</v>
      </c>
      <c r="F107" s="61" t="s">
        <v>155</v>
      </c>
      <c r="G107" s="61" t="s">
        <v>156</v>
      </c>
      <c r="H107" s="62" t="s">
        <v>157</v>
      </c>
      <c r="I107" s="63" t="s">
        <v>158</v>
      </c>
      <c r="J107" s="90" t="s">
        <v>258</v>
      </c>
      <c r="K107" s="91" t="s">
        <v>246</v>
      </c>
    </row>
    <row r="108" spans="2:11" x14ac:dyDescent="0.25">
      <c r="B108" s="42" t="s">
        <v>67</v>
      </c>
      <c r="C108" s="43" t="s">
        <v>68</v>
      </c>
      <c r="D108" s="44">
        <v>4.3499999999999996</v>
      </c>
      <c r="E108" s="45" t="s">
        <v>240</v>
      </c>
      <c r="F108" s="46">
        <f>2022-1998</f>
        <v>24</v>
      </c>
      <c r="G108" s="46"/>
      <c r="H108" s="48" t="s">
        <v>8</v>
      </c>
      <c r="I108" s="45" t="s">
        <v>5</v>
      </c>
      <c r="J108" s="80">
        <v>4.0999999999999996</v>
      </c>
      <c r="K108" s="81">
        <v>1</v>
      </c>
    </row>
    <row r="109" spans="2:11" x14ac:dyDescent="0.25">
      <c r="B109" s="24" t="s">
        <v>16</v>
      </c>
      <c r="C109" s="25" t="s">
        <v>14</v>
      </c>
      <c r="D109" s="26">
        <v>4.88</v>
      </c>
      <c r="E109" s="27" t="s">
        <v>184</v>
      </c>
      <c r="F109" s="28">
        <v>20</v>
      </c>
      <c r="G109" s="28">
        <v>14938613</v>
      </c>
      <c r="H109" s="49" t="s">
        <v>169</v>
      </c>
      <c r="I109" s="27" t="s">
        <v>15</v>
      </c>
      <c r="J109" s="82">
        <v>3.95</v>
      </c>
      <c r="K109" s="83">
        <v>2</v>
      </c>
    </row>
    <row r="110" spans="2:11" x14ac:dyDescent="0.25">
      <c r="B110" s="24" t="s">
        <v>139</v>
      </c>
      <c r="C110" s="25" t="s">
        <v>19</v>
      </c>
      <c r="D110" s="26">
        <v>3.95</v>
      </c>
      <c r="E110" s="27" t="s">
        <v>243</v>
      </c>
      <c r="F110" s="28">
        <f>2022-1998</f>
        <v>24</v>
      </c>
      <c r="G110" s="28"/>
      <c r="H110" s="49" t="s">
        <v>8</v>
      </c>
      <c r="I110" s="27" t="s">
        <v>12</v>
      </c>
      <c r="J110" s="82">
        <v>3.8</v>
      </c>
      <c r="K110" s="83">
        <v>3</v>
      </c>
    </row>
    <row r="111" spans="2:11" x14ac:dyDescent="0.25">
      <c r="B111" s="24" t="s">
        <v>58</v>
      </c>
      <c r="C111" s="25" t="s">
        <v>59</v>
      </c>
      <c r="D111" s="26">
        <v>4.3600000000000003</v>
      </c>
      <c r="E111" s="27" t="s">
        <v>239</v>
      </c>
      <c r="F111" s="28">
        <v>19</v>
      </c>
      <c r="G111" s="28"/>
      <c r="H111" s="49" t="s">
        <v>225</v>
      </c>
      <c r="I111" s="27" t="s">
        <v>12</v>
      </c>
      <c r="J111" s="82">
        <v>3.8</v>
      </c>
      <c r="K111" s="83">
        <v>4</v>
      </c>
    </row>
    <row r="112" spans="2:11" x14ac:dyDescent="0.25">
      <c r="B112" s="24" t="s">
        <v>137</v>
      </c>
      <c r="C112" s="25" t="s">
        <v>138</v>
      </c>
      <c r="D112" s="26">
        <v>3.98</v>
      </c>
      <c r="E112" s="27" t="s">
        <v>241</v>
      </c>
      <c r="F112" s="28">
        <f>2022-2005</f>
        <v>17</v>
      </c>
      <c r="G112" s="28"/>
      <c r="H112" s="49" t="s">
        <v>242</v>
      </c>
      <c r="I112" s="27" t="s">
        <v>9</v>
      </c>
      <c r="J112" s="82">
        <v>3.65</v>
      </c>
      <c r="K112" s="83">
        <v>5</v>
      </c>
    </row>
    <row r="113" spans="2:11" ht="15.75" thickBot="1" x14ac:dyDescent="0.3">
      <c r="B113" s="11" t="s">
        <v>34</v>
      </c>
      <c r="C113" s="30" t="s">
        <v>35</v>
      </c>
      <c r="D113" s="31">
        <v>4.3499999999999996</v>
      </c>
      <c r="E113" s="32" t="s">
        <v>240</v>
      </c>
      <c r="F113" s="33">
        <f>2023-2006</f>
        <v>17</v>
      </c>
      <c r="G113" s="33"/>
      <c r="H113" s="53" t="s">
        <v>8</v>
      </c>
      <c r="I113" s="32" t="s">
        <v>23</v>
      </c>
      <c r="J113" s="86" t="s">
        <v>248</v>
      </c>
      <c r="K113" s="87" t="s">
        <v>248</v>
      </c>
    </row>
  </sheetData>
  <mergeCells count="8">
    <mergeCell ref="D73:E73"/>
    <mergeCell ref="D92:E92"/>
    <mergeCell ref="D104:E104"/>
    <mergeCell ref="D2:E2"/>
    <mergeCell ref="D13:E13"/>
    <mergeCell ref="D20:E20"/>
    <mergeCell ref="D36:E36"/>
    <mergeCell ref="D55:E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ENTRIES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Luthy</dc:creator>
  <cp:lastModifiedBy>Luthy, Eddie (OP)</cp:lastModifiedBy>
  <dcterms:created xsi:type="dcterms:W3CDTF">2023-06-10T01:01:43Z</dcterms:created>
  <dcterms:modified xsi:type="dcterms:W3CDTF">2023-06-26T17:55:47Z</dcterms:modified>
</cp:coreProperties>
</file>