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timtattersall/Dropbox (Personal)/Uni/2017/Tri 2/Cyber Physical Systems/sit107/Data Analysis/"/>
    </mc:Choice>
  </mc:AlternateContent>
  <bookViews>
    <workbookView xWindow="7740" yWindow="460" windowWidth="22420" windowHeight="17460" tabRatio="500" activeTab="2"/>
  </bookViews>
  <sheets>
    <sheet name="raw_data" sheetId="1" r:id="rId1"/>
    <sheet name="Calculated Durations" sheetId="2" r:id="rId2"/>
    <sheet name="Stats" sheetId="3" r:id="rId3"/>
  </sheets>
  <definedNames>
    <definedName name="_xlnm._FilterDatabase" localSheetId="1" hidden="1">'Calculated Durations'!$A$1:$F$35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3" l="1"/>
  <c r="J14" i="3"/>
  <c r="C4" i="2"/>
  <c r="D4" i="2"/>
  <c r="F4" i="2"/>
  <c r="F5" i="2"/>
  <c r="C6" i="2"/>
  <c r="D6" i="2"/>
  <c r="F6" i="2"/>
  <c r="F7" i="2"/>
  <c r="C8" i="2"/>
  <c r="D8" i="2"/>
  <c r="F8" i="2"/>
  <c r="F9" i="2"/>
  <c r="C10" i="2"/>
  <c r="D10" i="2"/>
  <c r="F10" i="2"/>
  <c r="F11" i="2"/>
  <c r="C12" i="2"/>
  <c r="D12" i="2"/>
  <c r="F12" i="2"/>
  <c r="F13" i="2"/>
  <c r="C14" i="2"/>
  <c r="D14" i="2"/>
  <c r="F14" i="2"/>
  <c r="F15" i="2"/>
  <c r="C16" i="2"/>
  <c r="D16" i="2"/>
  <c r="F16" i="2"/>
  <c r="F17" i="2"/>
  <c r="C18" i="2"/>
  <c r="D18" i="2"/>
  <c r="F18" i="2"/>
  <c r="F19" i="2"/>
  <c r="C20" i="2"/>
  <c r="D20" i="2"/>
  <c r="F20" i="2"/>
  <c r="F21" i="2"/>
  <c r="C22" i="2"/>
  <c r="D22" i="2"/>
  <c r="F22" i="2"/>
  <c r="F23" i="2"/>
  <c r="C24" i="2"/>
  <c r="D24" i="2"/>
  <c r="F24" i="2"/>
  <c r="F25" i="2"/>
  <c r="C26" i="2"/>
  <c r="D26" i="2"/>
  <c r="F26" i="2"/>
  <c r="F27" i="2"/>
  <c r="C28" i="2"/>
  <c r="D28" i="2"/>
  <c r="F28" i="2"/>
  <c r="F29" i="2"/>
  <c r="C30" i="2"/>
  <c r="D30" i="2"/>
  <c r="F30" i="2"/>
  <c r="F31" i="2"/>
  <c r="C32" i="2"/>
  <c r="D32" i="2"/>
  <c r="F32" i="2"/>
  <c r="F33" i="2"/>
  <c r="C34" i="2"/>
  <c r="D34" i="2"/>
  <c r="F34" i="2"/>
  <c r="F35" i="2"/>
  <c r="F3" i="2"/>
  <c r="C3" i="2"/>
  <c r="D3" i="2"/>
  <c r="E3" i="2"/>
  <c r="E4" i="2"/>
  <c r="C5" i="2"/>
  <c r="D5" i="2"/>
  <c r="E5" i="2"/>
  <c r="E6" i="2"/>
  <c r="C7" i="2"/>
  <c r="D7" i="2"/>
  <c r="E7" i="2"/>
  <c r="E8" i="2"/>
  <c r="C9" i="2"/>
  <c r="D9" i="2"/>
  <c r="E9" i="2"/>
  <c r="E10" i="2"/>
  <c r="C11" i="2"/>
  <c r="D11" i="2"/>
  <c r="E11" i="2"/>
  <c r="E12" i="2"/>
  <c r="C13" i="2"/>
  <c r="D13" i="2"/>
  <c r="E13" i="2"/>
  <c r="E14" i="2"/>
  <c r="C15" i="2"/>
  <c r="D15" i="2"/>
  <c r="E15" i="2"/>
  <c r="E16" i="2"/>
  <c r="C17" i="2"/>
  <c r="D17" i="2"/>
  <c r="E17" i="2"/>
  <c r="E18" i="2"/>
  <c r="C19" i="2"/>
  <c r="D19" i="2"/>
  <c r="E19" i="2"/>
  <c r="E20" i="2"/>
  <c r="C21" i="2"/>
  <c r="D21" i="2"/>
  <c r="E21" i="2"/>
  <c r="E22" i="2"/>
  <c r="C23" i="2"/>
  <c r="D23" i="2"/>
  <c r="E23" i="2"/>
  <c r="E24" i="2"/>
  <c r="C25" i="2"/>
  <c r="D25" i="2"/>
  <c r="E25" i="2"/>
  <c r="E26" i="2"/>
  <c r="C27" i="2"/>
  <c r="D27" i="2"/>
  <c r="E27" i="2"/>
  <c r="E28" i="2"/>
  <c r="C29" i="2"/>
  <c r="D29" i="2"/>
  <c r="E29" i="2"/>
  <c r="E30" i="2"/>
  <c r="C31" i="2"/>
  <c r="D31" i="2"/>
  <c r="E31" i="2"/>
  <c r="E32" i="2"/>
  <c r="C33" i="2"/>
  <c r="D33" i="2"/>
  <c r="E33" i="2"/>
  <c r="E34" i="2"/>
  <c r="C35" i="2"/>
  <c r="D35" i="2"/>
  <c r="E35" i="2"/>
</calcChain>
</file>

<file path=xl/sharedStrings.xml><?xml version="1.0" encoding="utf-8"?>
<sst xmlns="http://schemas.openxmlformats.org/spreadsheetml/2006/main" count="92" uniqueCount="25">
  <si>
    <t>TIMESTAMP</t>
  </si>
  <si>
    <t>STATE</t>
  </si>
  <si>
    <t>Active</t>
  </si>
  <si>
    <t>Inactive</t>
  </si>
  <si>
    <t>Timestamp</t>
  </si>
  <si>
    <t>State</t>
  </si>
  <si>
    <t>Duration</t>
  </si>
  <si>
    <t>Duration (mins)</t>
  </si>
  <si>
    <t>Active Mins</t>
  </si>
  <si>
    <t>Inactive Mins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</si>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</sst>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\ h:mm:ss"/>
    <numFmt numFmtId="165" formatCode="h:mm:ss;@"/>
    <numFmt numFmtId="178" formatCode="0.0000000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0" fillId="0" borderId="0" xfId="0" applyNumberFormat="1"/>
    <xf numFmtId="17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35" sqref="A2:B35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7"/>
  <sheetViews>
    <sheetView workbookViewId="0">
      <selection activeCell="F35" sqref="A1:F35"/>
    </sheetView>
  </sheetViews>
  <sheetFormatPr baseColWidth="10" defaultRowHeight="16" x14ac:dyDescent="0.2"/>
  <cols>
    <col min="1" max="1" width="21.5" customWidth="1"/>
    <col min="3" max="3" width="11.5" bestFit="1" customWidth="1"/>
    <col min="5" max="5" width="12.6640625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hidden="1" x14ac:dyDescent="0.2">
      <c r="A2" s="3">
        <v>42736.416666666664</v>
      </c>
      <c r="B2" s="4" t="s">
        <v>2</v>
      </c>
    </row>
    <row r="3" spans="1:6" x14ac:dyDescent="0.2">
      <c r="A3" s="3">
        <v>42736.427083333336</v>
      </c>
      <c r="B3" s="4" t="s">
        <v>3</v>
      </c>
      <c r="C3" s="5">
        <f>A3-A2</f>
        <v>1.0416666671517305E-2</v>
      </c>
      <c r="D3" s="6">
        <f>C3*24*60</f>
        <v>15.000000006984919</v>
      </c>
      <c r="E3" s="6">
        <f>IF(B2="Active",D3,0)</f>
        <v>15.000000006984919</v>
      </c>
      <c r="F3" s="6">
        <f>IF(B2="Inactive",D3,0)</f>
        <v>0</v>
      </c>
    </row>
    <row r="4" spans="1:6" hidden="1" x14ac:dyDescent="0.2">
      <c r="A4" s="3">
        <v>42736.583333333336</v>
      </c>
      <c r="B4" s="4" t="s">
        <v>2</v>
      </c>
      <c r="C4" s="5">
        <f t="shared" ref="C4:C35" si="0">A4-A3</f>
        <v>0.15625</v>
      </c>
      <c r="D4" s="6">
        <f t="shared" ref="D4:D35" si="1">C4*24*60</f>
        <v>225</v>
      </c>
      <c r="E4" s="6">
        <f t="shared" ref="E4:E35" si="2">IF(B3="Active",D4,0)</f>
        <v>0</v>
      </c>
      <c r="F4" s="6">
        <f t="shared" ref="F4:F35" si="3">IF(B3="Inactive",D4,0)</f>
        <v>225</v>
      </c>
    </row>
    <row r="5" spans="1:6" x14ac:dyDescent="0.2">
      <c r="A5" s="3">
        <v>42736.587152777778</v>
      </c>
      <c r="B5" s="4" t="s">
        <v>3</v>
      </c>
      <c r="C5" s="5">
        <f t="shared" si="0"/>
        <v>3.8194444423425011E-3</v>
      </c>
      <c r="D5" s="6">
        <f t="shared" si="1"/>
        <v>5.4999999969732016</v>
      </c>
      <c r="E5" s="6">
        <f t="shared" si="2"/>
        <v>5.4999999969732016</v>
      </c>
      <c r="F5" s="6">
        <f t="shared" si="3"/>
        <v>0</v>
      </c>
    </row>
    <row r="6" spans="1:6" hidden="1" x14ac:dyDescent="0.2">
      <c r="A6" s="3">
        <v>42736.927430555559</v>
      </c>
      <c r="B6" s="4" t="s">
        <v>2</v>
      </c>
      <c r="C6" s="5">
        <f t="shared" si="0"/>
        <v>0.34027777778101154</v>
      </c>
      <c r="D6" s="6">
        <f t="shared" si="1"/>
        <v>490.00000000465661</v>
      </c>
      <c r="E6" s="6">
        <f t="shared" si="2"/>
        <v>0</v>
      </c>
      <c r="F6" s="6">
        <f t="shared" si="3"/>
        <v>490.00000000465661</v>
      </c>
    </row>
    <row r="7" spans="1:6" x14ac:dyDescent="0.2">
      <c r="A7" s="3">
        <v>42736.930555555555</v>
      </c>
      <c r="B7" s="4" t="s">
        <v>3</v>
      </c>
      <c r="C7" s="5">
        <f t="shared" si="0"/>
        <v>3.1249999956344254E-3</v>
      </c>
      <c r="D7" s="6">
        <f t="shared" si="1"/>
        <v>4.4999999937135726</v>
      </c>
      <c r="E7" s="6">
        <f t="shared" si="2"/>
        <v>4.4999999937135726</v>
      </c>
      <c r="F7" s="6">
        <f t="shared" si="3"/>
        <v>0</v>
      </c>
    </row>
    <row r="8" spans="1:6" hidden="1" x14ac:dyDescent="0.2">
      <c r="A8" s="3">
        <v>42737.295138888891</v>
      </c>
      <c r="B8" s="4" t="s">
        <v>2</v>
      </c>
      <c r="C8" s="5">
        <f t="shared" si="0"/>
        <v>0.36458333333575865</v>
      </c>
      <c r="D8" s="6">
        <f t="shared" si="1"/>
        <v>525.00000000349246</v>
      </c>
      <c r="E8" s="6">
        <f t="shared" si="2"/>
        <v>0</v>
      </c>
      <c r="F8" s="6">
        <f t="shared" si="3"/>
        <v>525.00000000349246</v>
      </c>
    </row>
    <row r="9" spans="1:6" x14ac:dyDescent="0.2">
      <c r="A9" s="3">
        <v>42737.306944444441</v>
      </c>
      <c r="B9" s="4" t="s">
        <v>3</v>
      </c>
      <c r="C9" s="5">
        <f t="shared" si="0"/>
        <v>1.1805555550381541E-2</v>
      </c>
      <c r="D9" s="6">
        <f t="shared" si="1"/>
        <v>16.999999992549419</v>
      </c>
      <c r="E9" s="6">
        <f t="shared" si="2"/>
        <v>16.999999992549419</v>
      </c>
      <c r="F9" s="6">
        <f t="shared" si="3"/>
        <v>0</v>
      </c>
    </row>
    <row r="10" spans="1:6" hidden="1" x14ac:dyDescent="0.2">
      <c r="A10" s="3">
        <v>42737.875</v>
      </c>
      <c r="B10" s="4" t="s">
        <v>2</v>
      </c>
      <c r="C10" s="5">
        <f t="shared" si="0"/>
        <v>0.56805555555911269</v>
      </c>
      <c r="D10" s="6">
        <f t="shared" si="1"/>
        <v>818.00000000512227</v>
      </c>
      <c r="E10" s="6">
        <f t="shared" si="2"/>
        <v>0</v>
      </c>
      <c r="F10" s="6">
        <f t="shared" si="3"/>
        <v>818.00000000512227</v>
      </c>
    </row>
    <row r="11" spans="1:6" x14ac:dyDescent="0.2">
      <c r="A11" s="3">
        <v>42737.881944444445</v>
      </c>
      <c r="B11" s="4" t="s">
        <v>3</v>
      </c>
      <c r="C11" s="5">
        <f t="shared" si="0"/>
        <v>6.9444444452528842E-3</v>
      </c>
      <c r="D11" s="6">
        <f t="shared" si="1"/>
        <v>10.000000001164153</v>
      </c>
      <c r="E11" s="6">
        <f t="shared" si="2"/>
        <v>10.000000001164153</v>
      </c>
      <c r="F11" s="6">
        <f t="shared" si="3"/>
        <v>0</v>
      </c>
    </row>
    <row r="12" spans="1:6" hidden="1" x14ac:dyDescent="0.2">
      <c r="A12" s="3">
        <v>42738.292361111111</v>
      </c>
      <c r="B12" s="4" t="s">
        <v>2</v>
      </c>
      <c r="C12" s="5">
        <f t="shared" si="0"/>
        <v>0.41041666666569654</v>
      </c>
      <c r="D12" s="6">
        <f t="shared" si="1"/>
        <v>590.99999999860302</v>
      </c>
      <c r="E12" s="6">
        <f t="shared" si="2"/>
        <v>0</v>
      </c>
      <c r="F12" s="6">
        <f t="shared" si="3"/>
        <v>590.99999999860302</v>
      </c>
    </row>
    <row r="13" spans="1:6" x14ac:dyDescent="0.2">
      <c r="A13" s="3">
        <v>42738.30300925926</v>
      </c>
      <c r="B13" s="4" t="s">
        <v>3</v>
      </c>
      <c r="C13" s="5">
        <f t="shared" si="0"/>
        <v>1.0648148148902692E-2</v>
      </c>
      <c r="D13" s="6">
        <f t="shared" si="1"/>
        <v>15.333333334419876</v>
      </c>
      <c r="E13" s="6">
        <f t="shared" si="2"/>
        <v>15.333333334419876</v>
      </c>
      <c r="F13" s="6">
        <f t="shared" si="3"/>
        <v>0</v>
      </c>
    </row>
    <row r="14" spans="1:6" hidden="1" x14ac:dyDescent="0.2">
      <c r="A14" s="3">
        <v>42738.80300925926</v>
      </c>
      <c r="B14" s="4" t="s">
        <v>2</v>
      </c>
      <c r="C14" s="5">
        <f t="shared" si="0"/>
        <v>0.5</v>
      </c>
      <c r="D14" s="6">
        <f t="shared" si="1"/>
        <v>720</v>
      </c>
      <c r="E14" s="6">
        <f t="shared" si="2"/>
        <v>0</v>
      </c>
      <c r="F14" s="6">
        <f t="shared" si="3"/>
        <v>720</v>
      </c>
    </row>
    <row r="15" spans="1:6" x14ac:dyDescent="0.2">
      <c r="A15" s="3">
        <v>42738.809259259258</v>
      </c>
      <c r="B15" s="4" t="s">
        <v>3</v>
      </c>
      <c r="C15" s="5">
        <f t="shared" si="0"/>
        <v>6.2499999985448085E-3</v>
      </c>
      <c r="D15" s="6">
        <f t="shared" si="1"/>
        <v>8.9999999979045242</v>
      </c>
      <c r="E15" s="6">
        <f t="shared" si="2"/>
        <v>8.9999999979045242</v>
      </c>
      <c r="F15" s="6">
        <f t="shared" si="3"/>
        <v>0</v>
      </c>
    </row>
    <row r="16" spans="1:6" hidden="1" x14ac:dyDescent="0.2">
      <c r="A16" s="3">
        <v>42738.927777777775</v>
      </c>
      <c r="B16" s="4" t="s">
        <v>2</v>
      </c>
      <c r="C16" s="5">
        <f t="shared" si="0"/>
        <v>0.11851851851679385</v>
      </c>
      <c r="D16" s="6">
        <f t="shared" si="1"/>
        <v>170.66666666418314</v>
      </c>
      <c r="E16" s="6">
        <f t="shared" si="2"/>
        <v>0</v>
      </c>
      <c r="F16" s="6">
        <f t="shared" si="3"/>
        <v>170.66666666418314</v>
      </c>
    </row>
    <row r="17" spans="1:6" x14ac:dyDescent="0.2">
      <c r="A17" s="3">
        <v>42738.930555555555</v>
      </c>
      <c r="B17" s="4" t="s">
        <v>3</v>
      </c>
      <c r="C17" s="5">
        <f t="shared" si="0"/>
        <v>2.7777777795563452E-3</v>
      </c>
      <c r="D17" s="6">
        <f t="shared" si="1"/>
        <v>4.0000000025611371</v>
      </c>
      <c r="E17" s="6">
        <f t="shared" si="2"/>
        <v>4.0000000025611371</v>
      </c>
      <c r="F17" s="6">
        <f t="shared" si="3"/>
        <v>0</v>
      </c>
    </row>
    <row r="18" spans="1:6" hidden="1" x14ac:dyDescent="0.2">
      <c r="A18" s="3">
        <v>42739.292361111111</v>
      </c>
      <c r="B18" s="4" t="s">
        <v>2</v>
      </c>
      <c r="C18" s="5">
        <f t="shared" si="0"/>
        <v>0.36180555555620231</v>
      </c>
      <c r="D18" s="6">
        <f t="shared" si="1"/>
        <v>521.00000000093132</v>
      </c>
      <c r="E18" s="6">
        <f t="shared" si="2"/>
        <v>0</v>
      </c>
      <c r="F18" s="6">
        <f t="shared" si="3"/>
        <v>521.00000000093132</v>
      </c>
    </row>
    <row r="19" spans="1:6" x14ac:dyDescent="0.2">
      <c r="A19" s="3">
        <v>42739.30300925926</v>
      </c>
      <c r="B19" s="4" t="s">
        <v>3</v>
      </c>
      <c r="C19" s="5">
        <f t="shared" si="0"/>
        <v>1.0648148148902692E-2</v>
      </c>
      <c r="D19" s="6">
        <f t="shared" si="1"/>
        <v>15.333333334419876</v>
      </c>
      <c r="E19" s="6">
        <f t="shared" si="2"/>
        <v>15.333333334419876</v>
      </c>
      <c r="F19" s="6">
        <f t="shared" si="3"/>
        <v>0</v>
      </c>
    </row>
    <row r="20" spans="1:6" hidden="1" x14ac:dyDescent="0.2">
      <c r="A20" s="3">
        <v>42739.812962962962</v>
      </c>
      <c r="B20" s="4" t="s">
        <v>2</v>
      </c>
      <c r="C20" s="5">
        <f t="shared" si="0"/>
        <v>0.50995370370219462</v>
      </c>
      <c r="D20" s="6">
        <f t="shared" si="1"/>
        <v>734.33333333116025</v>
      </c>
      <c r="E20" s="6">
        <f t="shared" si="2"/>
        <v>0</v>
      </c>
      <c r="F20" s="6">
        <f t="shared" si="3"/>
        <v>734.33333333116025</v>
      </c>
    </row>
    <row r="21" spans="1:6" x14ac:dyDescent="0.2">
      <c r="A21" s="3">
        <v>42739.820370370369</v>
      </c>
      <c r="B21" s="4" t="s">
        <v>3</v>
      </c>
      <c r="C21" s="5">
        <f t="shared" si="0"/>
        <v>7.4074074072996154E-3</v>
      </c>
      <c r="D21" s="6">
        <f t="shared" si="1"/>
        <v>10.666666666511446</v>
      </c>
      <c r="E21" s="6">
        <f t="shared" si="2"/>
        <v>10.666666666511446</v>
      </c>
      <c r="F21" s="6">
        <f t="shared" si="3"/>
        <v>0</v>
      </c>
    </row>
    <row r="22" spans="1:6" hidden="1" x14ac:dyDescent="0.2">
      <c r="A22" s="3">
        <v>42739.93472222222</v>
      </c>
      <c r="B22" s="4" t="s">
        <v>2</v>
      </c>
      <c r="C22" s="5">
        <f t="shared" si="0"/>
        <v>0.11435185185109731</v>
      </c>
      <c r="D22" s="6">
        <f t="shared" si="1"/>
        <v>164.66666666558012</v>
      </c>
      <c r="E22" s="6">
        <f t="shared" si="2"/>
        <v>0</v>
      </c>
      <c r="F22" s="6">
        <f t="shared" si="3"/>
        <v>164.66666666558012</v>
      </c>
    </row>
    <row r="23" spans="1:6" x14ac:dyDescent="0.2">
      <c r="A23" s="3">
        <v>42739.9375</v>
      </c>
      <c r="B23" s="4" t="s">
        <v>3</v>
      </c>
      <c r="C23" s="5">
        <f t="shared" si="0"/>
        <v>2.7777777795563452E-3</v>
      </c>
      <c r="D23" s="6">
        <f t="shared" si="1"/>
        <v>4.0000000025611371</v>
      </c>
      <c r="E23" s="6">
        <f t="shared" si="2"/>
        <v>4.0000000025611371</v>
      </c>
      <c r="F23" s="6">
        <f t="shared" si="3"/>
        <v>0</v>
      </c>
    </row>
    <row r="24" spans="1:6" hidden="1" x14ac:dyDescent="0.2">
      <c r="A24" s="3">
        <v>42740.292361111111</v>
      </c>
      <c r="B24" s="4" t="s">
        <v>2</v>
      </c>
      <c r="C24" s="5">
        <f t="shared" si="0"/>
        <v>0.35486111111094942</v>
      </c>
      <c r="D24" s="6">
        <f t="shared" si="1"/>
        <v>510.99999999976717</v>
      </c>
      <c r="E24" s="6">
        <f t="shared" si="2"/>
        <v>0</v>
      </c>
      <c r="F24" s="6">
        <f t="shared" si="3"/>
        <v>510.99999999976717</v>
      </c>
    </row>
    <row r="25" spans="1:6" x14ac:dyDescent="0.2">
      <c r="A25" s="3">
        <v>42740.302777777775</v>
      </c>
      <c r="B25" s="4" t="s">
        <v>3</v>
      </c>
      <c r="C25" s="5">
        <f t="shared" si="0"/>
        <v>1.0416666664241347E-2</v>
      </c>
      <c r="D25" s="6">
        <f t="shared" si="1"/>
        <v>14.99999999650754</v>
      </c>
      <c r="E25" s="6">
        <f t="shared" si="2"/>
        <v>14.99999999650754</v>
      </c>
      <c r="F25" s="6">
        <f t="shared" si="3"/>
        <v>0</v>
      </c>
    </row>
    <row r="26" spans="1:6" hidden="1" x14ac:dyDescent="0.2">
      <c r="A26" s="3">
        <v>42740.809837962966</v>
      </c>
      <c r="B26" s="4" t="s">
        <v>2</v>
      </c>
      <c r="C26" s="5">
        <f t="shared" si="0"/>
        <v>0.50706018519122154</v>
      </c>
      <c r="D26" s="6">
        <f t="shared" si="1"/>
        <v>730.16666667535901</v>
      </c>
      <c r="E26" s="6">
        <f t="shared" si="2"/>
        <v>0</v>
      </c>
      <c r="F26" s="6">
        <f t="shared" si="3"/>
        <v>730.16666667535901</v>
      </c>
    </row>
    <row r="27" spans="1:6" x14ac:dyDescent="0.2">
      <c r="A27" s="3">
        <v>42740.816608796296</v>
      </c>
      <c r="B27" s="4" t="s">
        <v>3</v>
      </c>
      <c r="C27" s="5">
        <f t="shared" si="0"/>
        <v>6.7708333299378864E-3</v>
      </c>
      <c r="D27" s="6">
        <f t="shared" si="1"/>
        <v>9.7499999951105565</v>
      </c>
      <c r="E27" s="6">
        <f t="shared" si="2"/>
        <v>9.7499999951105565</v>
      </c>
      <c r="F27" s="6">
        <f t="shared" si="3"/>
        <v>0</v>
      </c>
    </row>
    <row r="28" spans="1:6" hidden="1" x14ac:dyDescent="0.2">
      <c r="A28" s="3">
        <v>42740.929861111108</v>
      </c>
      <c r="B28" s="4" t="s">
        <v>2</v>
      </c>
      <c r="C28" s="5">
        <f t="shared" si="0"/>
        <v>0.11325231481168885</v>
      </c>
      <c r="D28" s="6">
        <f t="shared" si="1"/>
        <v>163.08333332883194</v>
      </c>
      <c r="E28" s="6">
        <f t="shared" si="2"/>
        <v>0</v>
      </c>
      <c r="F28" s="6">
        <f t="shared" si="3"/>
        <v>163.08333332883194</v>
      </c>
    </row>
    <row r="29" spans="1:6" x14ac:dyDescent="0.2">
      <c r="A29" s="3">
        <v>42740.935416666667</v>
      </c>
      <c r="B29" s="4" t="s">
        <v>3</v>
      </c>
      <c r="C29" s="5">
        <f t="shared" si="0"/>
        <v>5.5555555591126904E-3</v>
      </c>
      <c r="D29" s="6">
        <f t="shared" si="1"/>
        <v>8.0000000051222742</v>
      </c>
      <c r="E29" s="6">
        <f t="shared" si="2"/>
        <v>8.0000000051222742</v>
      </c>
      <c r="F29" s="6">
        <f t="shared" si="3"/>
        <v>0</v>
      </c>
    </row>
    <row r="30" spans="1:6" hidden="1" x14ac:dyDescent="0.2">
      <c r="A30" s="3">
        <v>42741.292361111111</v>
      </c>
      <c r="B30" s="4" t="s">
        <v>2</v>
      </c>
      <c r="C30" s="5">
        <f t="shared" si="0"/>
        <v>0.35694444444379769</v>
      </c>
      <c r="D30" s="6">
        <f t="shared" si="1"/>
        <v>513.99999999906868</v>
      </c>
      <c r="E30" s="6">
        <f t="shared" si="2"/>
        <v>0</v>
      </c>
      <c r="F30" s="6">
        <f t="shared" si="3"/>
        <v>513.99999999906868</v>
      </c>
    </row>
    <row r="31" spans="1:6" x14ac:dyDescent="0.2">
      <c r="A31" s="3">
        <v>42741.30300925926</v>
      </c>
      <c r="B31" s="4" t="s">
        <v>3</v>
      </c>
      <c r="C31" s="5">
        <f t="shared" si="0"/>
        <v>1.0648148148902692E-2</v>
      </c>
      <c r="D31" s="6">
        <f t="shared" si="1"/>
        <v>15.333333334419876</v>
      </c>
      <c r="E31" s="6">
        <f t="shared" si="2"/>
        <v>15.333333334419876</v>
      </c>
      <c r="F31" s="6">
        <f t="shared" si="3"/>
        <v>0</v>
      </c>
    </row>
    <row r="32" spans="1:6" hidden="1" x14ac:dyDescent="0.2">
      <c r="A32" s="3">
        <v>42741.802083333336</v>
      </c>
      <c r="B32" s="4" t="s">
        <v>2</v>
      </c>
      <c r="C32" s="5">
        <f t="shared" si="0"/>
        <v>0.49907407407590654</v>
      </c>
      <c r="D32" s="6">
        <f t="shared" si="1"/>
        <v>718.66666666930541</v>
      </c>
      <c r="E32" s="6">
        <f t="shared" si="2"/>
        <v>0</v>
      </c>
      <c r="F32" s="6">
        <f t="shared" si="3"/>
        <v>718.66666666930541</v>
      </c>
    </row>
    <row r="33" spans="1:6" x14ac:dyDescent="0.2">
      <c r="A33" s="3">
        <v>42741.808796296296</v>
      </c>
      <c r="B33" s="4" t="s">
        <v>3</v>
      </c>
      <c r="C33" s="5">
        <f t="shared" si="0"/>
        <v>6.7129629605915397E-3</v>
      </c>
      <c r="D33" s="6">
        <f t="shared" si="1"/>
        <v>9.6666666632518172</v>
      </c>
      <c r="E33" s="6">
        <f t="shared" si="2"/>
        <v>9.6666666632518172</v>
      </c>
      <c r="F33" s="6">
        <f t="shared" si="3"/>
        <v>0</v>
      </c>
    </row>
    <row r="34" spans="1:6" hidden="1" x14ac:dyDescent="0.2">
      <c r="A34" s="3">
        <v>42741.927083333336</v>
      </c>
      <c r="B34" s="4" t="s">
        <v>2</v>
      </c>
      <c r="C34" s="5">
        <f t="shared" si="0"/>
        <v>0.11828703703940846</v>
      </c>
      <c r="D34" s="6">
        <f t="shared" si="1"/>
        <v>170.33333333674818</v>
      </c>
      <c r="E34" s="6">
        <f t="shared" si="2"/>
        <v>0</v>
      </c>
      <c r="F34" s="6">
        <f t="shared" si="3"/>
        <v>170.33333333674818</v>
      </c>
    </row>
    <row r="35" spans="1:6" x14ac:dyDescent="0.2">
      <c r="A35" s="3">
        <v>42741.931828703702</v>
      </c>
      <c r="B35" s="4" t="s">
        <v>3</v>
      </c>
      <c r="C35" s="5">
        <f t="shared" si="0"/>
        <v>4.7453703664359637E-3</v>
      </c>
      <c r="D35" s="6">
        <f t="shared" si="1"/>
        <v>6.8333333276677877</v>
      </c>
      <c r="E35" s="6">
        <f t="shared" si="2"/>
        <v>6.8333333276677877</v>
      </c>
      <c r="F35" s="6">
        <f t="shared" si="3"/>
        <v>0</v>
      </c>
    </row>
    <row r="37" spans="1:6" x14ac:dyDescent="0.2">
      <c r="E37" s="6"/>
      <c r="F37" s="6"/>
    </row>
  </sheetData>
  <autoFilter ref="A1:F35">
    <filterColumn colId="4">
      <filters>
        <filter val="10.00"/>
        <filter val="10.67"/>
        <filter val="15.00"/>
        <filter val="15.33"/>
        <filter val="17.00"/>
        <filter val="4.00"/>
        <filter val="4.50"/>
        <filter val="5.50"/>
        <filter val="6.83"/>
        <filter val="8.00"/>
        <filter val="9.00"/>
        <filter val="9.67"/>
        <filter val="9.7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22" sqref="F22"/>
    </sheetView>
  </sheetViews>
  <sheetFormatPr baseColWidth="10" defaultRowHeight="16" x14ac:dyDescent="0.2"/>
  <cols>
    <col min="1" max="1" width="16.33203125" bestFit="1" customWidth="1"/>
    <col min="3" max="3" width="19.5" customWidth="1"/>
    <col min="6" max="6" width="25.5" customWidth="1"/>
  </cols>
  <sheetData>
    <row r="1" spans="1:10" ht="17" thickBot="1" x14ac:dyDescent="0.25">
      <c r="A1" t="s">
        <v>8</v>
      </c>
    </row>
    <row r="2" spans="1:10" x14ac:dyDescent="0.2">
      <c r="A2" s="6">
        <v>15.000000006984919</v>
      </c>
      <c r="B2" s="6"/>
      <c r="C2" s="9" t="s">
        <v>10</v>
      </c>
      <c r="D2" s="9"/>
      <c r="E2" s="6"/>
      <c r="F2" s="6"/>
    </row>
    <row r="3" spans="1:10" x14ac:dyDescent="0.2">
      <c r="A3" s="6">
        <v>5.4999999969732016</v>
      </c>
      <c r="B3" s="6"/>
      <c r="C3" s="7"/>
      <c r="D3" s="7"/>
      <c r="E3" s="6"/>
      <c r="F3" s="6"/>
    </row>
    <row r="4" spans="1:10" x14ac:dyDescent="0.2">
      <c r="A4" s="6">
        <v>4.4999999937135726</v>
      </c>
      <c r="B4" s="6"/>
      <c r="C4" s="7" t="s">
        <v>11</v>
      </c>
      <c r="D4" s="7">
        <v>10.289215685402537</v>
      </c>
      <c r="E4" s="6"/>
      <c r="F4" s="6"/>
    </row>
    <row r="5" spans="1:10" x14ac:dyDescent="0.2">
      <c r="A5" s="6">
        <v>16.999999992549419</v>
      </c>
      <c r="B5" s="6"/>
      <c r="C5" s="7" t="s">
        <v>12</v>
      </c>
      <c r="D5" s="7">
        <v>1.0864425040542576</v>
      </c>
      <c r="E5" s="6"/>
      <c r="F5" s="6"/>
    </row>
    <row r="6" spans="1:10" x14ac:dyDescent="0.2">
      <c r="A6" s="6">
        <v>10.000000001164153</v>
      </c>
      <c r="B6" s="6"/>
      <c r="C6" s="7" t="s">
        <v>13</v>
      </c>
      <c r="D6" s="7">
        <v>9.7499999951105565</v>
      </c>
      <c r="E6" s="6"/>
      <c r="F6" s="6"/>
    </row>
    <row r="7" spans="1:10" x14ac:dyDescent="0.2">
      <c r="A7" s="6">
        <v>15.333333334419876</v>
      </c>
      <c r="B7" s="6"/>
      <c r="C7" s="7" t="s">
        <v>14</v>
      </c>
      <c r="D7" s="7">
        <v>15.333333334419876</v>
      </c>
      <c r="E7" s="6"/>
      <c r="F7" s="6"/>
    </row>
    <row r="8" spans="1:10" x14ac:dyDescent="0.2">
      <c r="A8" s="6">
        <v>8.9999999979045242</v>
      </c>
      <c r="B8" s="6"/>
      <c r="C8" s="7" t="s">
        <v>15</v>
      </c>
      <c r="D8" s="7">
        <v>4.4795172003762476</v>
      </c>
      <c r="E8" s="6"/>
      <c r="F8" s="6"/>
    </row>
    <row r="9" spans="1:10" x14ac:dyDescent="0.2">
      <c r="A9" s="6">
        <v>4.0000000025611371</v>
      </c>
      <c r="B9" s="6"/>
      <c r="C9" s="7" t="s">
        <v>16</v>
      </c>
      <c r="D9" s="7">
        <v>20.066074348466657</v>
      </c>
      <c r="E9" s="6"/>
      <c r="F9" s="6"/>
    </row>
    <row r="10" spans="1:10" x14ac:dyDescent="0.2">
      <c r="A10" s="6">
        <v>15.333333334419876</v>
      </c>
      <c r="B10" s="6"/>
      <c r="C10" s="7" t="s">
        <v>17</v>
      </c>
      <c r="D10" s="7">
        <v>-1.4164421881516205</v>
      </c>
      <c r="E10" s="6"/>
      <c r="F10" s="6"/>
    </row>
    <row r="11" spans="1:10" x14ac:dyDescent="0.2">
      <c r="A11" s="6">
        <v>10.666666666511446</v>
      </c>
      <c r="B11" s="6"/>
      <c r="C11" s="7" t="s">
        <v>18</v>
      </c>
      <c r="D11" s="7">
        <v>3.083139694877321E-2</v>
      </c>
      <c r="E11" s="6"/>
      <c r="F11" s="6"/>
    </row>
    <row r="12" spans="1:10" x14ac:dyDescent="0.2">
      <c r="A12" s="6">
        <v>4.0000000025611371</v>
      </c>
      <c r="B12" s="6"/>
      <c r="C12" s="7" t="s">
        <v>19</v>
      </c>
      <c r="D12" s="7">
        <v>12.999999989988282</v>
      </c>
      <c r="E12" s="6"/>
      <c r="F12" s="6"/>
    </row>
    <row r="13" spans="1:10" x14ac:dyDescent="0.2">
      <c r="A13" s="6">
        <v>14.99999999650754</v>
      </c>
      <c r="B13" s="6"/>
      <c r="C13" s="7" t="s">
        <v>20</v>
      </c>
      <c r="D13" s="7">
        <v>4.0000000025611371</v>
      </c>
      <c r="E13" s="6"/>
      <c r="F13" s="6"/>
    </row>
    <row r="14" spans="1:10" x14ac:dyDescent="0.2">
      <c r="A14" s="6">
        <v>9.7499999951105565</v>
      </c>
      <c r="B14" s="6"/>
      <c r="C14" s="7" t="s">
        <v>21</v>
      </c>
      <c r="D14" s="7">
        <v>16.999999992549419</v>
      </c>
      <c r="E14" s="6"/>
      <c r="F14" s="11">
        <f>_xlfn.T.INV(0.95,16)</f>
        <v>1.7458836762762506</v>
      </c>
      <c r="J14" s="10">
        <f>(D4-9)/D5</f>
        <v>1.1866395880054346</v>
      </c>
    </row>
    <row r="15" spans="1:10" x14ac:dyDescent="0.2">
      <c r="A15" s="6">
        <v>8.0000000051222742</v>
      </c>
      <c r="B15" s="6"/>
      <c r="C15" s="7" t="s">
        <v>22</v>
      </c>
      <c r="D15" s="7">
        <v>174.91666665184312</v>
      </c>
      <c r="E15" s="6"/>
      <c r="F15" s="6"/>
    </row>
    <row r="16" spans="1:10" x14ac:dyDescent="0.2">
      <c r="A16" s="6">
        <v>15.333333334419876</v>
      </c>
      <c r="B16" s="6"/>
      <c r="C16" s="7" t="s">
        <v>23</v>
      </c>
      <c r="D16" s="7">
        <v>17</v>
      </c>
      <c r="E16" s="6"/>
      <c r="F16" s="6"/>
    </row>
    <row r="17" spans="1:6" ht="17" thickBot="1" x14ac:dyDescent="0.25">
      <c r="A17" s="6">
        <v>9.6666666632518172</v>
      </c>
      <c r="B17" s="6"/>
      <c r="C17" s="8" t="s">
        <v>24</v>
      </c>
      <c r="D17" s="8">
        <v>2.3031552216438307</v>
      </c>
      <c r="E17" s="6"/>
      <c r="F17" s="6"/>
    </row>
    <row r="18" spans="1:6" x14ac:dyDescent="0.2">
      <c r="A18" s="6">
        <v>6.8333333276677877</v>
      </c>
      <c r="B18" s="6"/>
      <c r="C18" s="6"/>
      <c r="D18" s="6"/>
      <c r="E18" s="6"/>
      <c r="F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 Durations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2017-07-05T06:19:00Z</dcterms:created>
  <dcterms:modified xsi:type="dcterms:W3CDTF">2017-08-04T01:18:46Z</dcterms:modified>
</cp:coreProperties>
</file>