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wcast_R" sheetId="1" state="visible" r:id="rId2"/>
    <sheet name="Auswertung Wochentage" sheetId="2" state="visible" r:id="rId3"/>
    <sheet name="MW + STD Schätzer" sheetId="3" state="visible" r:id="rId4"/>
    <sheet name="MAE gegen N(RKI) " sheetId="4" state="visible" r:id="rId5"/>
    <sheet name="Erläuterunge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<sst xmlns="http://schemas.openxmlformats.org/spreadsheetml/2006/main" count="261" uniqueCount="161">
  <si>
    <t xml:space="preserve">Erkrankungsdatum</t>
  </si>
  <si>
    <t xml:space="preserve">Tag</t>
  </si>
  <si>
    <t xml:space="preserve">Wochentag</t>
  </si>
  <si>
    <t xml:space="preserve">N(RKI-H)</t>
  </si>
  <si>
    <t xml:space="preserve">Untere Grenze des 95%-Prädiktionsintervalls der Anzahl Neuerkrankungen [ohne Glättung]</t>
  </si>
  <si>
    <t xml:space="preserve">Obere Grenze des 95%-Prädiktionsintervalls der Anzahl Neuerkrankungen [ohne Glättung]</t>
  </si>
  <si>
    <t xml:space="preserve">NF(RKI-H)</t>
  </si>
  <si>
    <t xml:space="preserve">Untere Grenze des 95%-Prädiktionsintervalls der Anzahl Neuerkrankungen</t>
  </si>
  <si>
    <t xml:space="preserve">Obere Grenze des 95%-Prädiktionsintervalls der Anzahl Neuerkrankungen</t>
  </si>
  <si>
    <t xml:space="preserve">R(RKI-H)</t>
  </si>
  <si>
    <t xml:space="preserve">Untere Grenze des 95%-Prädiktionsintervalls der Reproduktionszahl R</t>
  </si>
  <si>
    <t xml:space="preserve">Obere Grenze des 95%-Prädiktionsintervalls der Reproduktionszahl R</t>
  </si>
  <si>
    <t xml:space="preserve">R(RKI7-H)</t>
  </si>
  <si>
    <t xml:space="preserve">Untere Grenze des 95%-Prädiktionsintervalls des 7-Tage-R Wertes</t>
  </si>
  <si>
    <t xml:space="preserve">Obere Grenze des 95%-Prädiktionsintervalls des 7-Tage-R Wertes</t>
  </si>
  <si>
    <t xml:space="preserve">NF(RKI7-H)</t>
  </si>
  <si>
    <t xml:space="preserve">Neuberechnung R(RKI7)</t>
  </si>
  <si>
    <t xml:space="preserve">N(BF)</t>
  </si>
  <si>
    <t xml:space="preserve">Neuberechnung mit Formel  NF(RKI-H)</t>
  </si>
  <si>
    <t xml:space="preserve">Neuberechnung mit Formel R (RKI-H)</t>
  </si>
  <si>
    <t xml:space="preserve">Datum RKI-Tagesbericht</t>
  </si>
  <si>
    <t xml:space="preserve">Wochentag2</t>
  </si>
  <si>
    <t xml:space="preserve">N_{BF} [k+3,k+4]</t>
  </si>
  <si>
    <t xml:space="preserve">R(RKI-A)</t>
  </si>
  <si>
    <t xml:space="preserve">R(RKI7-A)</t>
  </si>
  <si>
    <t xml:space="preserve">NF(NEU-H)</t>
  </si>
  <si>
    <t xml:space="preserve">R(NEU-H)</t>
  </si>
  <si>
    <t xml:space="preserve">NF(NEU-HA)</t>
  </si>
  <si>
    <t xml:space="preserve">R(NEU-HA)</t>
  </si>
  <si>
    <t xml:space="preserve">NF_{BF,AF7} [k+3,k+7]</t>
  </si>
  <si>
    <t xml:space="preserve">R_{BF,AF7} [k,k+7]</t>
  </si>
  <si>
    <t xml:space="preserve">NF(NEU-A)</t>
  </si>
  <si>
    <t xml:space="preserve">R(NEU-A)</t>
  </si>
  <si>
    <t xml:space="preserve">NF(BF)[k+11]</t>
  </si>
  <si>
    <t xml:space="preserve">R_{BF,AF7} [k,k+14]</t>
  </si>
  <si>
    <t xml:space="preserve">MAE(RKI7-H vs. RKI-H)</t>
  </si>
  <si>
    <t xml:space="preserve">MAE(RKI7-H vs. RKI7-H)2</t>
  </si>
  <si>
    <t xml:space="preserve">MAE(RKI7-H vs. NEU-H)</t>
  </si>
  <si>
    <t xml:space="preserve">MAE(RKI7-H vs. NEU-HA)</t>
  </si>
  <si>
    <t xml:space="preserve">MAE(RKI H7 vs. RKI-A vs. )</t>
  </si>
  <si>
    <t xml:space="preserve">MAE(RKI7-H vs. NEU-A)</t>
  </si>
  <si>
    <t xml:space="preserve">MAE NF(RKI7-H) vs. N(RKI-H)</t>
  </si>
  <si>
    <t xml:space="preserve">MAE NF(RKI7-H) vs. N(RKI-H)2</t>
  </si>
  <si>
    <t xml:space="preserve">MAE NF(NEU-H) vs. N(RKI-H)</t>
  </si>
  <si>
    <t xml:space="preserve">MAE NF(NEU-HA) vs. N(RKI-H)</t>
  </si>
  <si>
    <t xml:space="preserve">Erkrankung</t>
  </si>
  <si>
    <t xml:space="preserve">Meldung</t>
  </si>
  <si>
    <t xml:space="preserve">N RKI-H</t>
  </si>
  <si>
    <t xml:space="preserve">R RKI-H</t>
  </si>
  <si>
    <t xml:space="preserve">R RKI7-H</t>
  </si>
  <si>
    <t xml:space="preserve">R NEU-H</t>
  </si>
  <si>
    <t xml:space="preserve">R NEU-HA</t>
  </si>
  <si>
    <t xml:space="preserve">R RKI-A</t>
  </si>
  <si>
    <t xml:space="preserve">R NEU-A</t>
  </si>
  <si>
    <t xml:space="preserve">Freitag</t>
  </si>
  <si>
    <t xml:space="preserve">Samstag</t>
  </si>
  <si>
    <t xml:space="preserve">Sonntag</t>
  </si>
  <si>
    <t xml:space="preserve">Montag</t>
  </si>
  <si>
    <t xml:space="preserve">Dienstag</t>
  </si>
  <si>
    <t xml:space="preserve">Mittwoch</t>
  </si>
  <si>
    <t xml:space="preserve">Donnerstag</t>
  </si>
  <si>
    <t xml:space="preserve">Mittelwert</t>
  </si>
  <si>
    <t xml:space="preserve">Standardabweichung</t>
  </si>
  <si>
    <t xml:space="preserve">R&gt;1</t>
  </si>
  <si>
    <t xml:space="preserve">MAE gegen R(RKI7-H)</t>
  </si>
  <si>
    <t xml:space="preserve">ACHTUNG! Messbereich muss an gülige Werte angepasst werden</t>
  </si>
  <si>
    <t xml:space="preserve">bis 12.5., nicht verändern!</t>
  </si>
  <si>
    <t xml:space="preserve">aktuell</t>
  </si>
  <si>
    <t xml:space="preserve">Supplementary Material zu</t>
  </si>
  <si>
    <t xml:space="preserve">Ralf Mikut, Tillmann Mühlpfordt, Markus Reischl, Veit Hagenmeyer: </t>
  </si>
  <si>
    <t xml:space="preserve">Schätzung einer zeitabhängigen Reproduktionszahl R für Daten mit einer wöchentlichen Periodizität am Beispiel von SARS-CoV-2-Infektionen und COVID-19. </t>
  </si>
  <si>
    <t xml:space="preserve">Preprint, 21.5.2020, Karlsruher Institut für Technologie, Researchgate, </t>
  </si>
  <si>
    <t xml:space="preserve">https://publikationen.bibliothek.kit.edu/1000119466/7364762</t>
  </si>
  <si>
    <t xml:space="preserve">http://dx.doi.org/10.13140/RG.2.2.14990</t>
  </si>
  <si>
    <t xml:space="preserve">Kontakt: ralf.mikut@kit.edu</t>
  </si>
  <si>
    <t xml:space="preserve">Versionen:</t>
  </si>
  <si>
    <t xml:space="preserve">Originale Version</t>
  </si>
  <si>
    <t xml:space="preserve">täglich</t>
  </si>
  <si>
    <t xml:space="preserve">reguläre Datenupdates</t>
  </si>
  <si>
    <t xml:space="preserve">Datenquelle: Robert-Koch-Institut</t>
  </si>
  <si>
    <t xml:space="preserve">Täglicher Lagebericht </t>
  </si>
  <si>
    <t xml:space="preserve">Excel-Tabelle zum Nowcasting vom 21.5.2020</t>
  </si>
  <si>
    <t xml:space="preserve">Spalten-ID</t>
  </si>
  <si>
    <t xml:space="preserve">Tabellenspalten: </t>
  </si>
  <si>
    <t xml:space="preserve">für "-A"-Modelle nutzbar</t>
  </si>
  <si>
    <t xml:space="preserve">Erläuterung (inkl. Datenquelle)</t>
  </si>
  <si>
    <t xml:space="preserve">A</t>
  </si>
  <si>
    <t xml:space="preserve">ja</t>
  </si>
  <si>
    <t xml:space="preserve">B</t>
  </si>
  <si>
    <t xml:space="preserve">Index</t>
  </si>
  <si>
    <t xml:space="preserve">C</t>
  </si>
  <si>
    <t xml:space="preserve">aus Datum berechnet</t>
  </si>
  <si>
    <t xml:space="preserve">D</t>
  </si>
  <si>
    <t xml:space="preserve">nein</t>
  </si>
  <si>
    <t xml:space="preserve">E</t>
  </si>
  <si>
    <t xml:space="preserve">F</t>
  </si>
  <si>
    <t xml:space="preserve">Obere Grenze des 95%-Prädiktionsintervalls der Anzahl Neuerkrankungen [ohne Glättung] 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</si>
  <si>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</si>
  <si>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</si>
  <si>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</si>
  <si>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</si>
  <si>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</si>
  <si>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Untere Grenze des 95%-Prädiktionsintervalls der Reproduktionszahl R </t>
  </si>
  <si>
    <t xml:space="preserve">L</t>
  </si>
  <si>
    <t xml:space="preserve">Obere Grenze des 95%-Prädiktionsintervalls der Reproduktionszahl R </t>
  </si>
  <si>
    <t xml:space="preserve">M</t>
  </si>
  <si>
    <t xml:space="preserve">N</t>
  </si>
  <si>
    <t xml:space="preserve">O</t>
  </si>
  <si>
    <t xml:space="preserve">P</t>
  </si>
  <si>
    <t xml:space="preserve">berechnet aus N(RKI-H), 7 Tage kausales Filter</t>
  </si>
  <si>
    <t xml:space="preserve">Q</t>
  </si>
  <si>
    <t xml:space="preserve">Neuberechnung R(RKI7-H)</t>
  </si>
  <si>
    <t xml:space="preserve">ja*</t>
  </si>
  <si>
    <t xml:space="preserve">Neuberechnung R(RKI-7H) aus NF(RKI+H), Veschiebung um einen Tag in die Zukunft, * einen Tag später verfügbar</t>
  </si>
  <si>
    <t xml:space="preserve">R</t>
  </si>
  <si>
    <t xml:space="preserve">aus dem jeweiligen tägl. Lagebericht des RKI, dem Erkrankungsdatum zugeordnet (aus dem tägl. Lagebericht 4 Tage zurückgeschoben)</t>
  </si>
  <si>
    <t xml:space="preserve">S</t>
  </si>
  <si>
    <t xml:space="preserve">berechnet aus N(RKI-H), 4 Tage kausales Filter</t>
  </si>
  <si>
    <t xml:space="preserve">T</t>
  </si>
  <si>
    <t xml:space="preserve">berechnet aus Neuberechnung mit Formel  NF(RKI-H) aus aktuellem Wert und Wert vor 4 Tagen</t>
  </si>
  <si>
    <t xml:space="preserve">U</t>
  </si>
  <si>
    <t xml:space="preserve">V</t>
  </si>
  <si>
    <t xml:space="preserve">aus Datum RKI-Tagesbericht berechnet</t>
  </si>
  <si>
    <t xml:space="preserve">W</t>
  </si>
  <si>
    <t xml:space="preserve">aus dem jeweiligen tägl. Lagebericht des RKI (gemeldete Zahlen vom Vortag, immer 4 Tage nach dem Erkrankungsdatum)</t>
  </si>
  <si>
    <t xml:space="preserve">X</t>
  </si>
  <si>
    <t xml:space="preserve">aus dem jeweiligen tägl. Lagebericht des RKI (aktuelle R-Schätzung)</t>
  </si>
  <si>
    <t xml:space="preserve">Y</t>
  </si>
  <si>
    <t xml:space="preserve">aus dem jeweiligen tägl. Lagebericht des RKI (aktuelle R-Schätzung), ab dem 14.5.2020 verfügbar, * einen Tag später verfügbar</t>
  </si>
  <si>
    <t xml:space="preserve">Z</t>
  </si>
  <si>
    <t xml:space="preserve">akasual gefiltert aus N(RKI-H)</t>
  </si>
  <si>
    <t xml:space="preserve">AA</t>
  </si>
  <si>
    <t xml:space="preserve">berechnet aus NF(NEU-H) aus aktuellem Wert und Wert vor 4 Tagen</t>
  </si>
  <si>
    <t xml:space="preserve">AB</t>
  </si>
  <si>
    <t xml:space="preserve">akasual gefiltert aus N(RKI-H) mit Schätzung zukünftiger Werte, diese basieren auf dem letzten bekannten R von NEU-H vor 3 Tagen (weil dann alle Werte für das akausale Filter bekannt sind)</t>
  </si>
  <si>
    <t xml:space="preserve">AC</t>
  </si>
  <si>
    <t xml:space="preserve">berechnet aus NF(NEU-HA) aus aktuellem Wert und Wert vor 4 Tagen von NF(NEU-H), der ist dann nämlich bekannt</t>
  </si>
  <si>
    <t xml:space="preserve">AD</t>
  </si>
  <si>
    <t xml:space="preserve">akausal gefiltert aus der N_{BF} [k+3,k+4] (Fallzahl tägl. Lagebericht), aus Sicht des Lageberichts gehen die Tage k-3:k+3 ein; aus Sicht des Erkrankungsdatums die Tage k+1:k+7 ein </t>
  </si>
  <si>
    <t xml:space="preserve">AE</t>
  </si>
  <si>
    <t xml:space="preserve">berechnet aus N_{BF,AF7} [k+3,k+7]; aktueller Wert und Wert vor 4 Tagen</t>
  </si>
  <si>
    <t xml:space="preserve">AF</t>
  </si>
  <si>
    <t xml:space="preserve">akausal gefiltert aus der Fallzahl tägl. Lagebericht, aus dessen Sicht gehen die Tage k:-k-6 ein: direkt die Werte k-3:k; zukünftige Werte werden geschätzt mit R-Wert aus R_{BF,AF7} [k,k+7] vor 3 Tagen (damit wieder aktuell verfügbar)</t>
  </si>
  <si>
    <t xml:space="preserve">AG</t>
  </si>
  <si>
    <t xml:space="preserve">aus NF(NEU-A), berechnet aus aktuellem Wert und Wert von "NF_{BF,AF7} [k+3,k+7]" 4 Tagen</t>
  </si>
  <si>
    <t xml:space="preserve">AH</t>
  </si>
  <si>
    <t xml:space="preserve">NF_{BF,AF7} [k+3,k+7], um weitere 7 Tage in die Vergangenheit geschoben, korrespondiert damit mit einem zukünftigem Wert 11 Tage nach dem Erkrankungsbeginn (7 Tage aus Verschiebung + 4 Tage Meldedatum), aus Sicht des Erkrankungsdatums gehen diei Tage k+8:k+14 ein</t>
  </si>
  <si>
    <t xml:space="preserve">AI</t>
  </si>
  <si>
    <t xml:space="preserve">aus NF(BF)[k+11], berechnet aus aktuellem Wert und Wert vor 4 Tagen</t>
  </si>
  <si>
    <t xml:space="preserve">Modellstatistiken:</t>
  </si>
  <si>
    <t xml:space="preserve">AJ</t>
  </si>
  <si>
    <t xml:space="preserve">AK</t>
  </si>
  <si>
    <t xml:space="preserve">MAE(RKI7-H vs. RKI7-H)</t>
  </si>
  <si>
    <t xml:space="preserve">AL</t>
  </si>
  <si>
    <t xml:space="preserve">AM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</si>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</sst>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[$-407]dd/mm/yyyy"/>
    <numFmt numFmtId="168" formatCode="General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EEECE1"/>
      </patternFill>
    </fill>
    <fill>
      <patternFill patternType="solid">
        <fgColor rgb="FFEEECE1"/>
        <bgColor rgb="FFFFFFFF"/>
      </patternFill>
    </fill>
    <fill>
      <patternFill patternType="solid">
        <fgColor rgb="FFFFFFFF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3" borderId="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10" xfId="21"/>
    <cellStyle name="Standard 2" xfId="22"/>
    <cellStyle name="Standard 2 2" xfId="23"/>
    <cellStyle name="Standard 2 3" xfId="24"/>
    <cellStyle name="Standard 3" xfId="25"/>
    <cellStyle name="Standard 4" xfId="26"/>
    <cellStyle name="Standard 5" xfId="27"/>
    <cellStyle name="Standard 6" xfId="28"/>
    <cellStyle name="Standard 7" xfId="29"/>
    <cellStyle name="Standard 8" xfId="30"/>
    <cellStyle name="Standard 9" xfId="3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publikationen.bibliothek.kit.edu/1000119466/7364762" TargetMode="External"/><Relationship Id="rId2" Type="http://schemas.openxmlformats.org/officeDocument/2006/relationships/hyperlink" Target="http://dx.doi.org/10.13140/RG.2.2.149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3" activePane="bottomRight" state="frozen"/>
      <selection pane="topLeft" activeCell="A1" activeCellId="0" sqref="A1"/>
      <selection pane="topRight" activeCell="B1" activeCellId="0" sqref="B1"/>
      <selection pane="bottomLeft" activeCell="A83" activeCellId="0" sqref="A83"/>
      <selection pane="bottomRight" activeCell="AV101" activeCellId="0" sqref="B101:AV145"/>
    </sheetView>
  </sheetViews>
  <sheetFormatPr defaultColWidth="9.1640625" defaultRowHeight="14.6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2" width="17"/>
    <col collapsed="false" customWidth="true" hidden="false" outlineLevel="0" max="3" min="3" style="1" width="15.69"/>
    <col collapsed="false" customWidth="false" hidden="false" outlineLevel="0" max="9" min="4" style="1" width="9.15"/>
    <col collapsed="false" customWidth="false" hidden="false" outlineLevel="0" max="10" min="10" style="3" width="9.15"/>
    <col collapsed="false" customWidth="false" hidden="false" outlineLevel="0" max="11" min="11" style="1" width="9.15"/>
    <col collapsed="false" customWidth="true" hidden="false" outlineLevel="0" max="16" min="12" style="1" width="15.53"/>
    <col collapsed="false" customWidth="true" hidden="false" outlineLevel="0" max="17" min="17" style="4" width="15.53"/>
    <col collapsed="false" customWidth="false" hidden="false" outlineLevel="0" max="19" min="18" style="1" width="9.15"/>
    <col collapsed="false" customWidth="false" hidden="false" outlineLevel="0" max="20" min="20" style="4" width="9.15"/>
    <col collapsed="false" customWidth="true" hidden="false" outlineLevel="0" max="21" min="21" style="5" width="11.92"/>
    <col collapsed="false" customWidth="true" hidden="false" outlineLevel="0" max="22" min="22" style="1" width="15.69"/>
    <col collapsed="false" customWidth="true" hidden="false" outlineLevel="0" max="23" min="23" style="2" width="12.54"/>
    <col collapsed="false" customWidth="false" hidden="false" outlineLevel="0" max="25" min="24" style="4" width="9.15"/>
    <col collapsed="false" customWidth="true" hidden="false" outlineLevel="0" max="26" min="26" style="2" width="10.69"/>
    <col collapsed="false" customWidth="false" hidden="false" outlineLevel="0" max="27" min="27" style="6" width="9.15"/>
    <col collapsed="false" customWidth="true" hidden="false" outlineLevel="0" max="28" min="28" style="2" width="10.84"/>
    <col collapsed="false" customWidth="true" hidden="false" outlineLevel="0" max="29" min="29" style="6" width="11.54"/>
    <col collapsed="false" customWidth="true" hidden="false" outlineLevel="0" max="30" min="30" style="2" width="12.84"/>
    <col collapsed="false" customWidth="false" hidden="false" outlineLevel="0" max="31" min="31" style="6" width="9.15"/>
    <col collapsed="false" customWidth="false" hidden="false" outlineLevel="0" max="32" min="32" style="1" width="9.15"/>
    <col collapsed="false" customWidth="false" hidden="false" outlineLevel="0" max="33" min="33" style="4" width="9.15"/>
    <col collapsed="false" customWidth="false" hidden="false" outlineLevel="0" max="35" min="34" style="1" width="9.15"/>
    <col collapsed="false" customWidth="false" hidden="false" outlineLevel="0" max="36" min="36" style="4" width="9.15"/>
    <col collapsed="false" customWidth="false" hidden="false" outlineLevel="0" max="39" min="37" style="1" width="9.15"/>
    <col collapsed="false" customWidth="false" hidden="false" outlineLevel="0" max="41" min="40" style="4" width="9.15"/>
    <col collapsed="false" customWidth="false" hidden="false" outlineLevel="0" max="1024" min="42" style="1" width="9.15"/>
  </cols>
  <sheetData>
    <row r="1" s="7" customFormat="true" ht="110.5" hidden="false" customHeight="false" outlineLevel="0" collapsed="false">
      <c r="A1" s="7" t="s">
        <v>0</v>
      </c>
      <c r="B1" s="8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7" t="s">
        <v>11</v>
      </c>
      <c r="M1" s="9" t="s">
        <v>12</v>
      </c>
      <c r="N1" s="10" t="s">
        <v>13</v>
      </c>
      <c r="O1" s="10" t="s">
        <v>14</v>
      </c>
      <c r="P1" s="7" t="s">
        <v>15</v>
      </c>
      <c r="Q1" s="11" t="s">
        <v>16</v>
      </c>
      <c r="R1" s="12" t="s">
        <v>17</v>
      </c>
      <c r="S1" s="12" t="s">
        <v>18</v>
      </c>
      <c r="T1" s="11" t="s">
        <v>19</v>
      </c>
      <c r="U1" s="13" t="s">
        <v>20</v>
      </c>
      <c r="V1" s="7" t="s">
        <v>21</v>
      </c>
      <c r="W1" s="12" t="s">
        <v>22</v>
      </c>
      <c r="X1" s="9" t="s">
        <v>23</v>
      </c>
      <c r="Y1" s="9" t="s">
        <v>24</v>
      </c>
      <c r="Z1" s="9" t="s">
        <v>25</v>
      </c>
      <c r="AA1" s="11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11" t="s">
        <v>32</v>
      </c>
      <c r="AH1" s="9" t="s">
        <v>33</v>
      </c>
      <c r="AI1" s="9" t="s">
        <v>34</v>
      </c>
      <c r="AJ1" s="11" t="s">
        <v>35</v>
      </c>
      <c r="AK1" s="11" t="s">
        <v>36</v>
      </c>
      <c r="AL1" s="11" t="s">
        <v>37</v>
      </c>
      <c r="AM1" s="9" t="s">
        <v>38</v>
      </c>
      <c r="AN1" s="11" t="s">
        <v>39</v>
      </c>
      <c r="AO1" s="11" t="s">
        <v>40</v>
      </c>
      <c r="AP1" s="9" t="s">
        <v>41</v>
      </c>
      <c r="AQ1" s="7" t="s">
        <v>42</v>
      </c>
      <c r="AR1" s="7" t="s">
        <v>43</v>
      </c>
      <c r="AS1" s="7" t="s">
        <v>44</v>
      </c>
    </row>
    <row r="2" customFormat="false" ht="14.6" hidden="false" customHeight="false" outlineLevel="0" collapsed="false">
      <c r="A2" s="14" t="n">
        <v>43892</v>
      </c>
      <c r="B2" s="15" t="n">
        <v>0</v>
      </c>
      <c r="C2" s="1" t="str">
        <f aca="false">TEXT(A2,"TTTT")</f>
        <v>Montag</v>
      </c>
      <c r="D2" s="16" t="n">
        <v>310</v>
      </c>
      <c r="E2" s="16" t="n">
        <v>296</v>
      </c>
      <c r="F2" s="16" t="n">
        <v>324</v>
      </c>
      <c r="G2" s="16" t="n">
        <v>227</v>
      </c>
      <c r="H2" s="16" t="n">
        <v>214</v>
      </c>
      <c r="I2" s="16" t="n">
        <v>240</v>
      </c>
      <c r="J2" s="16"/>
      <c r="K2" s="16"/>
      <c r="L2" s="16"/>
      <c r="M2" s="16"/>
      <c r="N2" s="16"/>
      <c r="O2" s="16"/>
      <c r="Q2" s="17"/>
      <c r="R2" s="18"/>
      <c r="S2" s="18"/>
      <c r="T2" s="19"/>
      <c r="U2" s="5" t="n">
        <v>43896</v>
      </c>
      <c r="V2" s="1" t="str">
        <f aca="false">TEXT(U2,"TTTT")</f>
        <v>Freitag</v>
      </c>
      <c r="W2" s="20"/>
      <c r="Z2" s="21"/>
      <c r="AA2" s="22"/>
      <c r="AB2" s="21"/>
      <c r="AC2" s="22"/>
      <c r="AD2" s="21"/>
      <c r="AE2" s="22"/>
      <c r="AF2" s="18"/>
      <c r="AG2" s="19"/>
      <c r="AH2" s="18"/>
      <c r="AI2" s="18"/>
    </row>
    <row r="3" customFormat="false" ht="14.6" hidden="false" customHeight="false" outlineLevel="0" collapsed="false">
      <c r="A3" s="14" t="n">
        <v>43893</v>
      </c>
      <c r="B3" s="15" t="n">
        <v>1</v>
      </c>
      <c r="C3" s="1" t="str">
        <f aca="false">TEXT(A3,"TTTT")</f>
        <v>Dienstag</v>
      </c>
      <c r="D3" s="16" t="n">
        <v>329</v>
      </c>
      <c r="E3" s="16" t="n">
        <v>312</v>
      </c>
      <c r="F3" s="16" t="n">
        <v>344</v>
      </c>
      <c r="G3" s="16" t="n">
        <v>264</v>
      </c>
      <c r="H3" s="16" t="n">
        <v>250</v>
      </c>
      <c r="I3" s="16" t="n">
        <v>279</v>
      </c>
      <c r="J3" s="16"/>
      <c r="K3" s="16"/>
      <c r="L3" s="16"/>
      <c r="M3" s="16"/>
      <c r="N3" s="16"/>
      <c r="O3" s="16"/>
      <c r="Q3" s="17"/>
      <c r="R3" s="18"/>
      <c r="S3" s="21"/>
      <c r="T3" s="19"/>
      <c r="U3" s="5" t="n">
        <v>43897</v>
      </c>
      <c r="V3" s="1" t="str">
        <f aca="false">TEXT(U3,"TTTT")</f>
        <v>Samstag</v>
      </c>
      <c r="W3" s="20"/>
      <c r="Z3" s="21"/>
      <c r="AA3" s="22"/>
      <c r="AB3" s="21"/>
      <c r="AC3" s="22"/>
      <c r="AD3" s="21"/>
      <c r="AE3" s="22"/>
      <c r="AF3" s="18"/>
      <c r="AG3" s="19"/>
      <c r="AH3" s="18"/>
      <c r="AI3" s="18"/>
    </row>
    <row r="4" customFormat="false" ht="14.6" hidden="false" customHeight="false" outlineLevel="0" collapsed="false">
      <c r="A4" s="14" t="n">
        <v>43894</v>
      </c>
      <c r="B4" s="15" t="n">
        <v>2</v>
      </c>
      <c r="C4" s="1" t="str">
        <f aca="false">TEXT(A4,"TTTT")</f>
        <v>Mittwoch</v>
      </c>
      <c r="D4" s="16" t="n">
        <v>455</v>
      </c>
      <c r="E4" s="16" t="n">
        <v>438</v>
      </c>
      <c r="F4" s="16" t="n">
        <v>478</v>
      </c>
      <c r="G4" s="16" t="n">
        <v>331</v>
      </c>
      <c r="H4" s="16" t="n">
        <v>315</v>
      </c>
      <c r="I4" s="16" t="n">
        <v>348</v>
      </c>
      <c r="J4" s="16"/>
      <c r="K4" s="16"/>
      <c r="L4" s="16"/>
      <c r="M4" s="16"/>
      <c r="N4" s="16"/>
      <c r="O4" s="16"/>
      <c r="Q4" s="17"/>
      <c r="R4" s="18"/>
      <c r="S4" s="21"/>
      <c r="T4" s="19"/>
      <c r="U4" s="5" t="n">
        <v>43898</v>
      </c>
      <c r="V4" s="1" t="str">
        <f aca="false">TEXT(U4,"TTTT")</f>
        <v>Sonntag</v>
      </c>
      <c r="W4" s="20"/>
      <c r="Z4" s="21"/>
      <c r="AA4" s="22"/>
      <c r="AB4" s="21"/>
      <c r="AC4" s="22"/>
      <c r="AD4" s="21"/>
      <c r="AE4" s="22"/>
      <c r="AF4" s="18"/>
      <c r="AG4" s="19"/>
      <c r="AH4" s="18"/>
      <c r="AI4" s="18"/>
    </row>
    <row r="5" customFormat="false" ht="14.6" hidden="false" customHeight="false" outlineLevel="0" collapsed="false">
      <c r="A5" s="14" t="n">
        <v>43895</v>
      </c>
      <c r="B5" s="15" t="n">
        <v>3</v>
      </c>
      <c r="C5" s="1" t="str">
        <f aca="false">TEXT(A5,"TTTT")</f>
        <v>Donnerstag</v>
      </c>
      <c r="D5" s="16" t="n">
        <v>503</v>
      </c>
      <c r="E5" s="16" t="n">
        <v>481</v>
      </c>
      <c r="F5" s="16" t="n">
        <v>528</v>
      </c>
      <c r="G5" s="16" t="n">
        <v>399</v>
      </c>
      <c r="H5" s="16" t="n">
        <v>381</v>
      </c>
      <c r="I5" s="16" t="n">
        <v>418</v>
      </c>
      <c r="J5" s="16"/>
      <c r="K5" s="16"/>
      <c r="L5" s="16"/>
      <c r="M5" s="16"/>
      <c r="N5" s="16"/>
      <c r="O5" s="16"/>
      <c r="Q5" s="17"/>
      <c r="R5" s="18"/>
      <c r="S5" s="23" t="n">
        <f aca="false">AVERAGE(D2:D5)</f>
        <v>399.25</v>
      </c>
      <c r="T5" s="19"/>
      <c r="U5" s="5" t="n">
        <v>43899</v>
      </c>
      <c r="V5" s="1" t="str">
        <f aca="false">TEXT(U5,"TTTT")</f>
        <v>Montag</v>
      </c>
      <c r="W5" s="21"/>
      <c r="Z5" s="2" t="n">
        <f aca="false">AVERAGE(D2:D8)</f>
        <v>668.142857142857</v>
      </c>
      <c r="AA5" s="22"/>
      <c r="AB5" s="21"/>
      <c r="AC5" s="22"/>
      <c r="AD5" s="21"/>
      <c r="AE5" s="22"/>
      <c r="AF5" s="18"/>
      <c r="AG5" s="19"/>
      <c r="AH5" s="18"/>
      <c r="AI5" s="18"/>
    </row>
    <row r="6" customFormat="false" ht="14.6" hidden="false" customHeight="false" outlineLevel="0" collapsed="false">
      <c r="A6" s="14" t="n">
        <v>43896</v>
      </c>
      <c r="B6" s="15" t="n">
        <v>4</v>
      </c>
      <c r="C6" s="1" t="str">
        <f aca="false">TEXT(A6,"TTTT")</f>
        <v>Freitag</v>
      </c>
      <c r="D6" s="16" t="n">
        <v>760</v>
      </c>
      <c r="E6" s="16" t="n">
        <v>736</v>
      </c>
      <c r="F6" s="16" t="n">
        <v>788</v>
      </c>
      <c r="G6" s="16" t="n">
        <v>512</v>
      </c>
      <c r="H6" s="16" t="n">
        <v>491</v>
      </c>
      <c r="I6" s="16" t="n">
        <v>534</v>
      </c>
      <c r="J6" s="16" t="n">
        <v>2.25</v>
      </c>
      <c r="K6" s="16" t="n">
        <v>2.18</v>
      </c>
      <c r="L6" s="16" t="n">
        <v>2.34</v>
      </c>
      <c r="M6" s="16" t="n">
        <v>2.32</v>
      </c>
      <c r="N6" s="16" t="n">
        <v>2.27</v>
      </c>
      <c r="O6" s="16" t="n">
        <v>2.37</v>
      </c>
      <c r="P6" s="2"/>
      <c r="R6" s="18"/>
      <c r="S6" s="23" t="n">
        <f aca="false">AVERAGE(D3:D6)</f>
        <v>511.75</v>
      </c>
      <c r="T6" s="19"/>
      <c r="U6" s="5" t="n">
        <v>43900</v>
      </c>
      <c r="V6" s="1" t="str">
        <f aca="false">TEXT(U6,"TTTT")</f>
        <v>Dienstag</v>
      </c>
      <c r="W6" s="24" t="n">
        <v>157</v>
      </c>
      <c r="Z6" s="2" t="n">
        <f aca="false">AVERAGE(D3:D9)</f>
        <v>908.142857142857</v>
      </c>
      <c r="AA6" s="22"/>
      <c r="AB6" s="21"/>
      <c r="AC6" s="22"/>
      <c r="AD6" s="21"/>
      <c r="AE6" s="22"/>
      <c r="AF6" s="18"/>
      <c r="AG6" s="19"/>
      <c r="AH6" s="18"/>
      <c r="AI6" s="18"/>
    </row>
    <row r="7" customFormat="false" ht="14.6" hidden="false" customHeight="false" outlineLevel="0" collapsed="false">
      <c r="A7" s="14" t="n">
        <v>43897</v>
      </c>
      <c r="B7" s="15" t="n">
        <v>5</v>
      </c>
      <c r="C7" s="1" t="str">
        <f aca="false">TEXT(A7,"TTTT")</f>
        <v>Samstag</v>
      </c>
      <c r="D7" s="16" t="n">
        <v>985</v>
      </c>
      <c r="E7" s="16" t="n">
        <v>960</v>
      </c>
      <c r="F7" s="16" t="n">
        <v>1014</v>
      </c>
      <c r="G7" s="16" t="n">
        <v>676</v>
      </c>
      <c r="H7" s="16" t="n">
        <v>653</v>
      </c>
      <c r="I7" s="16" t="n">
        <v>702</v>
      </c>
      <c r="J7" s="16" t="n">
        <v>2.56</v>
      </c>
      <c r="K7" s="16" t="n">
        <v>2.47</v>
      </c>
      <c r="L7" s="16" t="n">
        <v>2.65</v>
      </c>
      <c r="M7" s="16" t="n">
        <v>2.54</v>
      </c>
      <c r="N7" s="16" t="n">
        <v>2.48</v>
      </c>
      <c r="O7" s="16" t="n">
        <v>2.59</v>
      </c>
      <c r="P7" s="2" t="n">
        <f aca="false">AVERAGE(D1:D7)</f>
        <v>557</v>
      </c>
      <c r="R7" s="18"/>
      <c r="S7" s="23" t="n">
        <f aca="false">AVERAGE(D4:D7)</f>
        <v>675.75</v>
      </c>
      <c r="T7" s="19"/>
      <c r="U7" s="5" t="n">
        <v>43901</v>
      </c>
      <c r="V7" s="1" t="str">
        <f aca="false">TEXT(U7,"TTTT")</f>
        <v>Mittwoch</v>
      </c>
      <c r="W7" s="24" t="n">
        <v>271</v>
      </c>
      <c r="Z7" s="2" t="n">
        <f aca="false">AVERAGE(D4:D10)</f>
        <v>1227.57142857143</v>
      </c>
      <c r="AA7" s="22"/>
      <c r="AB7" s="21"/>
      <c r="AC7" s="22"/>
      <c r="AD7" s="21"/>
      <c r="AE7" s="22"/>
      <c r="AF7" s="18"/>
      <c r="AG7" s="19"/>
      <c r="AH7" s="18"/>
      <c r="AI7" s="18"/>
    </row>
    <row r="8" customFormat="false" ht="14.6" hidden="false" customHeight="false" outlineLevel="0" collapsed="false">
      <c r="A8" s="14" t="n">
        <v>43898</v>
      </c>
      <c r="B8" s="15" t="n">
        <v>6</v>
      </c>
      <c r="C8" s="1" t="str">
        <f aca="false">TEXT(A8,"TTTT")</f>
        <v>Sonntag</v>
      </c>
      <c r="D8" s="16" t="n">
        <v>1335</v>
      </c>
      <c r="E8" s="16" t="n">
        <v>1299</v>
      </c>
      <c r="F8" s="16" t="n">
        <v>1370</v>
      </c>
      <c r="G8" s="16" t="n">
        <v>896</v>
      </c>
      <c r="H8" s="16" t="n">
        <v>869</v>
      </c>
      <c r="I8" s="16" t="n">
        <v>925</v>
      </c>
      <c r="J8" s="16" t="n">
        <v>2.71</v>
      </c>
      <c r="K8" s="16" t="n">
        <v>2.62</v>
      </c>
      <c r="L8" s="16" t="n">
        <v>2.79</v>
      </c>
      <c r="M8" s="16" t="n">
        <v>2.89</v>
      </c>
      <c r="N8" s="16" t="n">
        <v>2.83</v>
      </c>
      <c r="O8" s="16" t="n">
        <v>2.96</v>
      </c>
      <c r="P8" s="2" t="n">
        <f aca="false">AVERAGE(D2:D8)</f>
        <v>668.142857142857</v>
      </c>
      <c r="R8" s="18"/>
      <c r="S8" s="23" t="n">
        <f aca="false">AVERAGE(D5:D8)</f>
        <v>895.75</v>
      </c>
      <c r="T8" s="19"/>
      <c r="U8" s="5" t="n">
        <v>43902</v>
      </c>
      <c r="V8" s="1" t="str">
        <f aca="false">TEXT(U8,"TTTT")</f>
        <v>Donnerstag</v>
      </c>
      <c r="W8" s="24" t="n">
        <v>802</v>
      </c>
      <c r="Z8" s="2" t="n">
        <f aca="false">AVERAGE(D5:D11)</f>
        <v>1624.85714285714</v>
      </c>
      <c r="AA8" s="22"/>
      <c r="AB8" s="21"/>
      <c r="AC8" s="22"/>
      <c r="AD8" s="21"/>
      <c r="AE8" s="22"/>
      <c r="AF8" s="18"/>
      <c r="AG8" s="19"/>
      <c r="AH8" s="18"/>
      <c r="AI8" s="18"/>
    </row>
    <row r="9" s="26" customFormat="true" ht="14.6" hidden="false" customHeight="false" outlineLevel="0" collapsed="false">
      <c r="A9" s="25" t="n">
        <v>43899</v>
      </c>
      <c r="B9" s="15" t="n">
        <v>7</v>
      </c>
      <c r="C9" s="26" t="str">
        <f aca="false">TEXT(A9,"TTTT")</f>
        <v>Montag</v>
      </c>
      <c r="D9" s="16" t="n">
        <v>1990</v>
      </c>
      <c r="E9" s="16" t="n">
        <v>1949</v>
      </c>
      <c r="F9" s="16" t="n">
        <v>2030</v>
      </c>
      <c r="G9" s="16" t="n">
        <v>1268</v>
      </c>
      <c r="H9" s="16" t="n">
        <v>1236</v>
      </c>
      <c r="I9" s="16" t="n">
        <v>1300</v>
      </c>
      <c r="J9" s="16" t="n">
        <v>3.18</v>
      </c>
      <c r="K9" s="16" t="n">
        <v>3.08</v>
      </c>
      <c r="L9" s="16" t="n">
        <v>3.26</v>
      </c>
      <c r="M9" s="16" t="n">
        <v>3.1</v>
      </c>
      <c r="N9" s="16" t="n">
        <v>3.05</v>
      </c>
      <c r="O9" s="16" t="n">
        <v>3.15</v>
      </c>
      <c r="P9" s="2" t="n">
        <f aca="false">AVERAGE(D3:D9)</f>
        <v>908.142857142857</v>
      </c>
      <c r="Q9" s="4"/>
      <c r="R9" s="23" t="n">
        <f aca="false">W6</f>
        <v>157</v>
      </c>
      <c r="S9" s="23" t="n">
        <f aca="false">AVERAGE(D6:D9)</f>
        <v>1267.5</v>
      </c>
      <c r="T9" s="27" t="n">
        <f aca="false">S9/S5</f>
        <v>3.17470256731371</v>
      </c>
      <c r="U9" s="28" t="n">
        <v>43903</v>
      </c>
      <c r="V9" s="26" t="str">
        <f aca="false">TEXT(U9,"TTTT")</f>
        <v>Freitag</v>
      </c>
      <c r="W9" s="29" t="n">
        <v>693</v>
      </c>
      <c r="X9" s="27"/>
      <c r="Y9" s="27"/>
      <c r="Z9" s="23" t="n">
        <f aca="false">AVERAGE(D6:D12)</f>
        <v>2068</v>
      </c>
      <c r="AA9" s="30" t="n">
        <f aca="false">Z9/Z5</f>
        <v>3.09514646140688</v>
      </c>
      <c r="AB9" s="21"/>
      <c r="AC9" s="22"/>
      <c r="AD9" s="23" t="n">
        <f aca="false">AVERAGE(W6:W12)</f>
        <v>696.142857142857</v>
      </c>
      <c r="AE9" s="22"/>
      <c r="AF9" s="18"/>
      <c r="AG9" s="19"/>
      <c r="AH9" s="23" t="n">
        <f aca="false">AD16</f>
        <v>2380</v>
      </c>
      <c r="AI9" s="18"/>
      <c r="AJ9" s="27"/>
      <c r="AN9" s="27"/>
      <c r="AO9" s="27"/>
    </row>
    <row r="10" s="26" customFormat="true" ht="14.6" hidden="false" customHeight="false" outlineLevel="0" collapsed="false">
      <c r="A10" s="25" t="n">
        <v>43900</v>
      </c>
      <c r="B10" s="15" t="n">
        <v>8</v>
      </c>
      <c r="C10" s="26" t="str">
        <f aca="false">TEXT(A10,"TTTT")</f>
        <v>Dienstag</v>
      </c>
      <c r="D10" s="16" t="n">
        <v>2565</v>
      </c>
      <c r="E10" s="16" t="n">
        <v>2518</v>
      </c>
      <c r="F10" s="16" t="n">
        <v>2611</v>
      </c>
      <c r="G10" s="16" t="n">
        <v>1719</v>
      </c>
      <c r="H10" s="16" t="n">
        <v>1681</v>
      </c>
      <c r="I10" s="16" t="n">
        <v>1756</v>
      </c>
      <c r="J10" s="16" t="n">
        <v>3.36</v>
      </c>
      <c r="K10" s="16" t="n">
        <v>3.28</v>
      </c>
      <c r="L10" s="16" t="n">
        <v>3.43</v>
      </c>
      <c r="M10" s="16" t="n">
        <v>3.18</v>
      </c>
      <c r="N10" s="16" t="n">
        <v>3.14</v>
      </c>
      <c r="O10" s="16" t="n">
        <v>3.23</v>
      </c>
      <c r="P10" s="2" t="n">
        <f aca="false">AVERAGE(D4:D10)</f>
        <v>1227.57142857143</v>
      </c>
      <c r="Q10" s="4"/>
      <c r="R10" s="23" t="n">
        <f aca="false">W7</f>
        <v>271</v>
      </c>
      <c r="S10" s="23" t="n">
        <f aca="false">AVERAGE(D7:D10)</f>
        <v>1718.75</v>
      </c>
      <c r="T10" s="27" t="n">
        <f aca="false">S10/S6</f>
        <v>3.35857352222765</v>
      </c>
      <c r="U10" s="28" t="n">
        <v>43904</v>
      </c>
      <c r="V10" s="26" t="str">
        <f aca="false">TEXT(U10,"TTTT")</f>
        <v>Samstag</v>
      </c>
      <c r="W10" s="29" t="n">
        <v>733</v>
      </c>
      <c r="X10" s="27"/>
      <c r="Y10" s="27"/>
      <c r="Z10" s="23" t="n">
        <f aca="false">AVERAGE(D7:D13)</f>
        <v>2587.57142857143</v>
      </c>
      <c r="AA10" s="30" t="n">
        <f aca="false">Z10/Z6</f>
        <v>2.84929998426931</v>
      </c>
      <c r="AB10" s="21"/>
      <c r="AC10" s="22"/>
      <c r="AD10" s="23" t="n">
        <f aca="false">AVERAGE(W7:W13)</f>
        <v>837.142857142857</v>
      </c>
      <c r="AE10" s="22"/>
      <c r="AF10" s="18"/>
      <c r="AG10" s="19"/>
      <c r="AH10" s="23" t="n">
        <f aca="false">AD17</f>
        <v>2897.14285714286</v>
      </c>
      <c r="AI10" s="18"/>
      <c r="AJ10" s="27"/>
      <c r="AN10" s="27"/>
      <c r="AO10" s="27"/>
    </row>
    <row r="11" s="26" customFormat="true" ht="14.6" hidden="false" customHeight="false" outlineLevel="0" collapsed="false">
      <c r="A11" s="25" t="n">
        <v>43901</v>
      </c>
      <c r="B11" s="15" t="n">
        <v>9</v>
      </c>
      <c r="C11" s="26" t="str">
        <f aca="false">TEXT(A11,"TTTT")</f>
        <v>Mittwoch</v>
      </c>
      <c r="D11" s="16" t="n">
        <v>3236</v>
      </c>
      <c r="E11" s="16" t="n">
        <v>3185</v>
      </c>
      <c r="F11" s="16" t="n">
        <v>3288</v>
      </c>
      <c r="G11" s="16" t="n">
        <v>2281</v>
      </c>
      <c r="H11" s="16" t="n">
        <v>2238</v>
      </c>
      <c r="I11" s="16" t="n">
        <v>2325</v>
      </c>
      <c r="J11" s="16" t="n">
        <v>3.37</v>
      </c>
      <c r="K11" s="16" t="n">
        <v>3.31</v>
      </c>
      <c r="L11" s="16" t="n">
        <v>3.44</v>
      </c>
      <c r="M11" s="16" t="n">
        <v>3.1</v>
      </c>
      <c r="N11" s="16" t="n">
        <v>3.06</v>
      </c>
      <c r="O11" s="16" t="n">
        <v>3.13</v>
      </c>
      <c r="P11" s="2" t="n">
        <f aca="false">AVERAGE(D5:D11)</f>
        <v>1624.85714285714</v>
      </c>
      <c r="Q11" s="4" t="n">
        <f aca="false">P12/P8</f>
        <v>3.09514646140688</v>
      </c>
      <c r="R11" s="23" t="n">
        <f aca="false">W8</f>
        <v>802</v>
      </c>
      <c r="S11" s="23" t="n">
        <f aca="false">AVERAGE(D8:D11)</f>
        <v>2281.5</v>
      </c>
      <c r="T11" s="27" t="n">
        <f aca="false">S11/S7</f>
        <v>3.37624861265261</v>
      </c>
      <c r="U11" s="28" t="n">
        <v>43905</v>
      </c>
      <c r="V11" s="26" t="str">
        <f aca="false">TEXT(U11,"TTTT")</f>
        <v>Sonntag</v>
      </c>
      <c r="W11" s="29" t="n">
        <v>1043</v>
      </c>
      <c r="X11" s="27"/>
      <c r="Y11" s="27"/>
      <c r="Z11" s="23" t="n">
        <f aca="false">AVERAGE(D8:D14)</f>
        <v>3086.14285714286</v>
      </c>
      <c r="AA11" s="30" t="n">
        <f aca="false">Z11/Z7</f>
        <v>2.51402304201094</v>
      </c>
      <c r="AB11" s="21"/>
      <c r="AC11" s="22"/>
      <c r="AD11" s="23" t="n">
        <f aca="false">AVERAGE(W8:W14)</f>
        <v>947.285714285714</v>
      </c>
      <c r="AE11" s="22"/>
      <c r="AF11" s="21"/>
      <c r="AG11" s="22"/>
      <c r="AH11" s="23" t="n">
        <f aca="false">AD18</f>
        <v>3336.57142857143</v>
      </c>
      <c r="AI11" s="18"/>
      <c r="AJ11" s="27"/>
      <c r="AN11" s="27"/>
      <c r="AO11" s="27"/>
    </row>
    <row r="12" s="26" customFormat="true" ht="14.6" hidden="false" customHeight="false" outlineLevel="0" collapsed="false">
      <c r="A12" s="25" t="n">
        <v>43902</v>
      </c>
      <c r="B12" s="15" t="n">
        <v>10</v>
      </c>
      <c r="C12" s="26" t="str">
        <f aca="false">TEXT(A12,"TTTT")</f>
        <v>Donnerstag</v>
      </c>
      <c r="D12" s="16" t="n">
        <v>3605</v>
      </c>
      <c r="E12" s="16" t="n">
        <v>3546</v>
      </c>
      <c r="F12" s="16" t="n">
        <v>3667</v>
      </c>
      <c r="G12" s="16" t="n">
        <v>2849</v>
      </c>
      <c r="H12" s="16" t="n">
        <v>2799</v>
      </c>
      <c r="I12" s="16" t="n">
        <v>2899</v>
      </c>
      <c r="J12" s="16" t="n">
        <v>3.18</v>
      </c>
      <c r="K12" s="16" t="n">
        <v>3.12</v>
      </c>
      <c r="L12" s="16" t="n">
        <v>3.25</v>
      </c>
      <c r="M12" s="16" t="n">
        <v>2.85</v>
      </c>
      <c r="N12" s="16" t="n">
        <v>2.82</v>
      </c>
      <c r="O12" s="16" t="n">
        <v>2.88</v>
      </c>
      <c r="P12" s="2" t="n">
        <f aca="false">AVERAGE(D6:D12)</f>
        <v>2068</v>
      </c>
      <c r="Q12" s="4" t="n">
        <f aca="false">P13/P9</f>
        <v>2.84929998426931</v>
      </c>
      <c r="R12" s="23" t="n">
        <f aca="false">W9</f>
        <v>693</v>
      </c>
      <c r="S12" s="23" t="n">
        <f aca="false">AVERAGE(D9:D12)</f>
        <v>2849</v>
      </c>
      <c r="T12" s="27" t="n">
        <f aca="false">S12/S8</f>
        <v>3.18057493720346</v>
      </c>
      <c r="U12" s="28" t="n">
        <v>43906</v>
      </c>
      <c r="V12" s="26" t="str">
        <f aca="false">TEXT(U12,"TTTT")</f>
        <v>Montag</v>
      </c>
      <c r="W12" s="29" t="n">
        <v>1174</v>
      </c>
      <c r="X12" s="27"/>
      <c r="Y12" s="27"/>
      <c r="Z12" s="23" t="n">
        <f aca="false">AVERAGE(D9:D15)</f>
        <v>3569.14285714286</v>
      </c>
      <c r="AA12" s="30" t="n">
        <f aca="false">Z12/Z8</f>
        <v>2.19658871109548</v>
      </c>
      <c r="AB12" s="23" t="n">
        <f aca="false">AVERAGE(D9:D12,AA9^1.75*D6,AA9^1.75*D7,AA9^1.75*D8)</f>
        <v>4805.93334847857</v>
      </c>
      <c r="AC12" s="30" t="n">
        <f aca="false">AB12/Z8</f>
        <v>2.95775746785212</v>
      </c>
      <c r="AD12" s="23" t="n">
        <f aca="false">AVERAGE(W9:W15)</f>
        <v>1232.85714285714</v>
      </c>
      <c r="AE12" s="22"/>
      <c r="AF12" s="21"/>
      <c r="AG12" s="22"/>
      <c r="AH12" s="23" t="n">
        <f aca="false">AD19</f>
        <v>3644.14285714286</v>
      </c>
      <c r="AI12" s="22"/>
      <c r="AJ12" s="27"/>
      <c r="AN12" s="27"/>
      <c r="AO12" s="27"/>
    </row>
    <row r="13" s="26" customFormat="true" ht="14.6" hidden="false" customHeight="false" outlineLevel="0" collapsed="false">
      <c r="A13" s="25" t="n">
        <v>43903</v>
      </c>
      <c r="B13" s="15" t="n">
        <v>11</v>
      </c>
      <c r="C13" s="26" t="str">
        <f aca="false">TEXT(A13,"TTTT")</f>
        <v>Freitag</v>
      </c>
      <c r="D13" s="16" t="n">
        <v>4397</v>
      </c>
      <c r="E13" s="16" t="n">
        <v>4343</v>
      </c>
      <c r="F13" s="16" t="n">
        <v>4457</v>
      </c>
      <c r="G13" s="16" t="n">
        <v>3451</v>
      </c>
      <c r="H13" s="16" t="n">
        <v>3398</v>
      </c>
      <c r="I13" s="16" t="n">
        <v>3506</v>
      </c>
      <c r="J13" s="16" t="n">
        <v>2.72</v>
      </c>
      <c r="K13" s="16" t="n">
        <v>2.68</v>
      </c>
      <c r="L13" s="16" t="n">
        <v>2.76</v>
      </c>
      <c r="M13" s="16" t="n">
        <v>2.51</v>
      </c>
      <c r="N13" s="16" t="n">
        <v>2.49</v>
      </c>
      <c r="O13" s="16" t="n">
        <v>2.54</v>
      </c>
      <c r="P13" s="2" t="n">
        <f aca="false">AVERAGE(D7:D13)</f>
        <v>2587.57142857143</v>
      </c>
      <c r="Q13" s="4" t="n">
        <f aca="false">P14/P10</f>
        <v>2.51402304201094</v>
      </c>
      <c r="R13" s="23" t="n">
        <f aca="false">W10</f>
        <v>733</v>
      </c>
      <c r="S13" s="23" t="n">
        <f aca="false">AVERAGE(D10:D13)</f>
        <v>3450.75</v>
      </c>
      <c r="T13" s="27" t="n">
        <f aca="false">S13/S9</f>
        <v>2.72248520710059</v>
      </c>
      <c r="U13" s="28" t="n">
        <v>43907</v>
      </c>
      <c r="V13" s="26" t="str">
        <f aca="false">TEXT(U13,"TTTT")</f>
        <v>Dienstag</v>
      </c>
      <c r="W13" s="29" t="n">
        <v>1144</v>
      </c>
      <c r="X13" s="27"/>
      <c r="Y13" s="27"/>
      <c r="Z13" s="23" t="n">
        <f aca="false">AVERAGE(D10:D16)</f>
        <v>4145.57142857143</v>
      </c>
      <c r="AA13" s="30" t="n">
        <f aca="false">Z13/Z9</f>
        <v>2.00462835037303</v>
      </c>
      <c r="AB13" s="23" t="n">
        <f aca="false">AVERAGE(D10:D13,AA10^1.75*D7,AA10^1.75*D8,AA10^1.75*D9)</f>
        <v>5819.28989415943</v>
      </c>
      <c r="AC13" s="30" t="n">
        <f aca="false">AB13/Z9</f>
        <v>2.8139699681622</v>
      </c>
      <c r="AD13" s="23" t="n">
        <f aca="false">AVERAGE(W10:W16)</f>
        <v>1556.42857142857</v>
      </c>
      <c r="AE13" s="30" t="n">
        <f aca="false">AD13/AD9</f>
        <v>2.23578904165812</v>
      </c>
      <c r="AF13" s="21"/>
      <c r="AG13" s="22"/>
      <c r="AH13" s="23" t="n">
        <f aca="false">AD20</f>
        <v>4047.28571428571</v>
      </c>
      <c r="AI13" s="30" t="n">
        <f aca="false">AH13/AH9</f>
        <v>1.70054021608643</v>
      </c>
      <c r="AJ13" s="27"/>
      <c r="AN13" s="27"/>
      <c r="AO13" s="27"/>
    </row>
    <row r="14" s="26" customFormat="true" ht="14.6" hidden="false" customHeight="false" outlineLevel="0" collapsed="false">
      <c r="A14" s="25" t="n">
        <v>43904</v>
      </c>
      <c r="B14" s="15" t="n">
        <v>12</v>
      </c>
      <c r="C14" s="26" t="str">
        <f aca="false">TEXT(A14,"TTTT")</f>
        <v>Samstag</v>
      </c>
      <c r="D14" s="16" t="n">
        <v>4475</v>
      </c>
      <c r="E14" s="16" t="n">
        <v>4413</v>
      </c>
      <c r="F14" s="16" t="n">
        <v>4535</v>
      </c>
      <c r="G14" s="16" t="n">
        <v>3928</v>
      </c>
      <c r="H14" s="16" t="n">
        <v>3872</v>
      </c>
      <c r="I14" s="16" t="n">
        <v>3987</v>
      </c>
      <c r="J14" s="16" t="n">
        <v>2.29</v>
      </c>
      <c r="K14" s="16" t="n">
        <v>2.26</v>
      </c>
      <c r="L14" s="16" t="n">
        <v>2.32</v>
      </c>
      <c r="M14" s="16" t="n">
        <v>2.2</v>
      </c>
      <c r="N14" s="16" t="n">
        <v>2.18</v>
      </c>
      <c r="O14" s="16" t="n">
        <v>2.22</v>
      </c>
      <c r="P14" s="2" t="n">
        <f aca="false">AVERAGE(D8:D14)</f>
        <v>3086.14285714286</v>
      </c>
      <c r="Q14" s="4" t="n">
        <f aca="false">P15/P11</f>
        <v>2.19658871109548</v>
      </c>
      <c r="R14" s="23" t="n">
        <f aca="false">W11</f>
        <v>1043</v>
      </c>
      <c r="S14" s="23" t="n">
        <f aca="false">AVERAGE(D11:D14)</f>
        <v>3928.25</v>
      </c>
      <c r="T14" s="27" t="n">
        <f aca="false">S14/S10</f>
        <v>2.28552727272727</v>
      </c>
      <c r="U14" s="28" t="n">
        <v>43908</v>
      </c>
      <c r="V14" s="26" t="str">
        <f aca="false">TEXT(U14,"TTTT")</f>
        <v>Mittwoch</v>
      </c>
      <c r="W14" s="29" t="n">
        <v>1042</v>
      </c>
      <c r="X14" s="27"/>
      <c r="Y14" s="27"/>
      <c r="Z14" s="23" t="n">
        <f aca="false">AVERAGE(D11:D17)</f>
        <v>4528</v>
      </c>
      <c r="AA14" s="30" t="n">
        <f aca="false">Z14/Z10</f>
        <v>1.74990338430961</v>
      </c>
      <c r="AB14" s="23" t="n">
        <f aca="false">AVERAGE(D11:D14,AA11^1.75*D8,AA11^1.75*D9,AA11^1.75*D10)</f>
        <v>6468.12628041854</v>
      </c>
      <c r="AC14" s="30" t="n">
        <f aca="false">AB14/Z10</f>
        <v>2.49968994440069</v>
      </c>
      <c r="AD14" s="23" t="n">
        <f aca="false">AVERAGE(W11:W17)</f>
        <v>1838.14285714286</v>
      </c>
      <c r="AE14" s="30" t="n">
        <f aca="false">AD14/AD10</f>
        <v>2.1957337883959</v>
      </c>
      <c r="AF14" s="21"/>
      <c r="AG14" s="22"/>
      <c r="AH14" s="23" t="n">
        <f aca="false">AD21</f>
        <v>4560</v>
      </c>
      <c r="AI14" s="30" t="n">
        <f aca="false">AH14/AH10</f>
        <v>1.57396449704142</v>
      </c>
      <c r="AJ14" s="27"/>
      <c r="AN14" s="27"/>
      <c r="AO14" s="27"/>
    </row>
    <row r="15" s="26" customFormat="true" ht="14.6" hidden="false" customHeight="false" outlineLevel="0" collapsed="false">
      <c r="A15" s="25" t="n">
        <v>43905</v>
      </c>
      <c r="B15" s="15" t="n">
        <v>13</v>
      </c>
      <c r="C15" s="26" t="str">
        <f aca="false">TEXT(A15,"TTTT")</f>
        <v>Sonntag</v>
      </c>
      <c r="D15" s="16" t="n">
        <v>4716</v>
      </c>
      <c r="E15" s="16" t="n">
        <v>4658</v>
      </c>
      <c r="F15" s="16" t="n">
        <v>4776</v>
      </c>
      <c r="G15" s="16" t="n">
        <v>4298</v>
      </c>
      <c r="H15" s="16" t="n">
        <v>4240</v>
      </c>
      <c r="I15" s="16" t="n">
        <v>4359</v>
      </c>
      <c r="J15" s="16" t="n">
        <v>1.88</v>
      </c>
      <c r="K15" s="16" t="n">
        <v>1.86</v>
      </c>
      <c r="L15" s="16" t="n">
        <v>1.91</v>
      </c>
      <c r="M15" s="16" t="n">
        <v>2</v>
      </c>
      <c r="N15" s="16" t="n">
        <v>1.99</v>
      </c>
      <c r="O15" s="16" t="n">
        <v>2.02</v>
      </c>
      <c r="P15" s="2" t="n">
        <f aca="false">AVERAGE(D9:D15)</f>
        <v>3569.14285714286</v>
      </c>
      <c r="Q15" s="4" t="n">
        <f aca="false">P16/P12</f>
        <v>2.00462835037303</v>
      </c>
      <c r="R15" s="23" t="n">
        <f aca="false">W12</f>
        <v>1174</v>
      </c>
      <c r="S15" s="23" t="n">
        <f aca="false">AVERAGE(D12:D15)</f>
        <v>4298.25</v>
      </c>
      <c r="T15" s="27" t="n">
        <f aca="false">S15/S11</f>
        <v>1.88395792241946</v>
      </c>
      <c r="U15" s="28" t="n">
        <v>43909</v>
      </c>
      <c r="V15" s="26" t="str">
        <f aca="false">TEXT(U15,"TTTT")</f>
        <v>Donnerstag</v>
      </c>
      <c r="W15" s="29" t="n">
        <v>2801</v>
      </c>
      <c r="X15" s="27"/>
      <c r="Y15" s="27"/>
      <c r="Z15" s="23" t="n">
        <f aca="false">AVERAGE(D12:D18)</f>
        <v>4825</v>
      </c>
      <c r="AA15" s="30" t="n">
        <f aca="false">Z15/Z11</f>
        <v>1.56344026292645</v>
      </c>
      <c r="AB15" s="23" t="n">
        <f aca="false">AVERAGE(D12:D15,AA12^1.75*D9,AA12^1.75*D10,AA12^1.75*D11)</f>
        <v>6867.32989010563</v>
      </c>
      <c r="AC15" s="30" t="n">
        <f aca="false">AB15/Z11</f>
        <v>2.22521451792526</v>
      </c>
      <c r="AD15" s="23" t="n">
        <f aca="false">AVERAGE(W12:W18)</f>
        <v>1967.42857142857</v>
      </c>
      <c r="AE15" s="30" t="n">
        <f aca="false">AD15/AD11</f>
        <v>2.07691147639873</v>
      </c>
      <c r="AF15" s="21"/>
      <c r="AG15" s="22"/>
      <c r="AH15" s="23" t="n">
        <f aca="false">AD22</f>
        <v>4848.14285714286</v>
      </c>
      <c r="AI15" s="30" t="n">
        <f aca="false">AH15/AH11</f>
        <v>1.45303134098305</v>
      </c>
      <c r="AJ15" s="27"/>
      <c r="AN15" s="27"/>
      <c r="AO15" s="27"/>
      <c r="AP15" s="4" t="n">
        <f aca="false">ABS(G15-$D15)</f>
        <v>418</v>
      </c>
      <c r="AQ15" s="4" t="n">
        <f aca="false">ABS(P15-$D15)</f>
        <v>1146.85714285714</v>
      </c>
      <c r="AR15" s="4" t="n">
        <f aca="false">ABS(Z15-$D15)</f>
        <v>109</v>
      </c>
      <c r="AS15" s="4" t="n">
        <f aca="false">ABS(AB15-$D15)</f>
        <v>2151.32989010563</v>
      </c>
    </row>
    <row r="16" customFormat="false" ht="14.6" hidden="false" customHeight="false" outlineLevel="0" collapsed="false">
      <c r="A16" s="14" t="n">
        <v>43906</v>
      </c>
      <c r="B16" s="15" t="n">
        <v>14</v>
      </c>
      <c r="C16" s="1" t="str">
        <f aca="false">TEXT(A16,"TTTT")</f>
        <v>Montag</v>
      </c>
      <c r="D16" s="16" t="n">
        <v>6025</v>
      </c>
      <c r="E16" s="16" t="n">
        <v>5949</v>
      </c>
      <c r="F16" s="16" t="n">
        <v>6091</v>
      </c>
      <c r="G16" s="16" t="n">
        <v>4903</v>
      </c>
      <c r="H16" s="16" t="n">
        <v>4840</v>
      </c>
      <c r="I16" s="16" t="n">
        <v>4965</v>
      </c>
      <c r="J16" s="16" t="n">
        <v>1.72</v>
      </c>
      <c r="K16" s="16" t="n">
        <v>1.7</v>
      </c>
      <c r="L16" s="16" t="n">
        <v>1.74</v>
      </c>
      <c r="M16" s="16" t="n">
        <v>1.75</v>
      </c>
      <c r="N16" s="16" t="n">
        <v>1.74</v>
      </c>
      <c r="O16" s="16" t="n">
        <v>1.76</v>
      </c>
      <c r="P16" s="2" t="n">
        <f aca="false">AVERAGE(D10:D16)</f>
        <v>4145.57142857143</v>
      </c>
      <c r="Q16" s="4" t="n">
        <f aca="false">P17/P13</f>
        <v>1.74990338430961</v>
      </c>
      <c r="R16" s="2" t="n">
        <f aca="false">W13</f>
        <v>1144</v>
      </c>
      <c r="S16" s="23" t="n">
        <f aca="false">AVERAGE(D13:D16)</f>
        <v>4903.25</v>
      </c>
      <c r="T16" s="27" t="n">
        <f aca="false">S16/S12</f>
        <v>1.72104247104247</v>
      </c>
      <c r="U16" s="5" t="n">
        <v>43910</v>
      </c>
      <c r="V16" s="1" t="str">
        <f aca="false">TEXT(U16,"TTTT")</f>
        <v>Freitag</v>
      </c>
      <c r="W16" s="24" t="n">
        <v>2958</v>
      </c>
      <c r="Z16" s="2" t="n">
        <f aca="false">AVERAGE(D13:D19)</f>
        <v>4987</v>
      </c>
      <c r="AA16" s="31" t="n">
        <f aca="false">Z16/Z12</f>
        <v>1.39725424271534</v>
      </c>
      <c r="AB16" s="2" t="n">
        <f aca="false">AVERAGE(D13:D16,AA13^1.75*D10,AA13^1.75*D11,AA13^1.75*D12)</f>
        <v>7339.87503124451</v>
      </c>
      <c r="AC16" s="6" t="n">
        <f aca="false">AB16/Z12</f>
        <v>2.05648115668874</v>
      </c>
      <c r="AD16" s="2" t="n">
        <f aca="false">AVERAGE(W13:W19)</f>
        <v>2380</v>
      </c>
      <c r="AE16" s="30" t="n">
        <f aca="false">AD16/AD12</f>
        <v>1.93047508690614</v>
      </c>
      <c r="AF16" s="2" t="n">
        <f aca="false">AVERAGE(W13:W16,AE13^1.75*W10,AE13^1.75*W11,AE13^1.75*W12)</f>
        <v>2857.77244409506</v>
      </c>
      <c r="AG16" s="6" t="n">
        <f aca="false">AF16/AD12</f>
        <v>2.31800777620688</v>
      </c>
      <c r="AH16" s="2" t="n">
        <f aca="false">AD23</f>
        <v>4946.57142857143</v>
      </c>
      <c r="AI16" s="30" t="n">
        <f aca="false">AH16/AH12</f>
        <v>1.35740326943432</v>
      </c>
      <c r="AP16" s="4" t="n">
        <f aca="false">ABS(G16-$D16)</f>
        <v>1122</v>
      </c>
      <c r="AQ16" s="4" t="n">
        <f aca="false">ABS(P16-$D16)</f>
        <v>1879.42857142857</v>
      </c>
      <c r="AR16" s="4" t="n">
        <f aca="false">ABS(Z16-$D16)</f>
        <v>1038</v>
      </c>
      <c r="AS16" s="4" t="n">
        <f aca="false">ABS(AB16-$D16)</f>
        <v>1314.87503124451</v>
      </c>
    </row>
    <row r="17" customFormat="false" ht="14.6" hidden="false" customHeight="false" outlineLevel="0" collapsed="false">
      <c r="A17" s="14" t="n">
        <v>43907</v>
      </c>
      <c r="B17" s="15" t="n">
        <v>15</v>
      </c>
      <c r="C17" s="1" t="str">
        <f aca="false">TEXT(A17,"TTTT")</f>
        <v>Dienstag</v>
      </c>
      <c r="D17" s="16" t="n">
        <v>5242</v>
      </c>
      <c r="E17" s="16" t="n">
        <v>5161</v>
      </c>
      <c r="F17" s="16" t="n">
        <v>5311</v>
      </c>
      <c r="G17" s="16" t="n">
        <v>5115</v>
      </c>
      <c r="H17" s="16" t="n">
        <v>5045</v>
      </c>
      <c r="I17" s="16" t="n">
        <v>5178</v>
      </c>
      <c r="J17" s="16" t="n">
        <v>1.48</v>
      </c>
      <c r="K17" s="16" t="n">
        <v>1.47</v>
      </c>
      <c r="L17" s="16" t="n">
        <v>1.5</v>
      </c>
      <c r="M17" s="16" t="n">
        <v>1.56</v>
      </c>
      <c r="N17" s="16" t="n">
        <v>1.55</v>
      </c>
      <c r="O17" s="16" t="n">
        <v>1.57</v>
      </c>
      <c r="P17" s="2" t="n">
        <f aca="false">AVERAGE(D11:D17)</f>
        <v>4528</v>
      </c>
      <c r="Q17" s="4" t="n">
        <f aca="false">P18/P14</f>
        <v>1.56344026292645</v>
      </c>
      <c r="R17" s="2" t="n">
        <f aca="false">W14</f>
        <v>1042</v>
      </c>
      <c r="S17" s="23" t="n">
        <f aca="false">AVERAGE(D14:D17)</f>
        <v>5114.5</v>
      </c>
      <c r="T17" s="27" t="n">
        <f aca="false">S17/S13</f>
        <v>1.48214156342824</v>
      </c>
      <c r="U17" s="5" t="n">
        <v>43911</v>
      </c>
      <c r="V17" s="1" t="str">
        <f aca="false">TEXT(U17,"TTTT")</f>
        <v>Samstag</v>
      </c>
      <c r="W17" s="24" t="n">
        <v>2705</v>
      </c>
      <c r="Z17" s="2" t="n">
        <f aca="false">AVERAGE(D14:D20)</f>
        <v>5118.42857142857</v>
      </c>
      <c r="AA17" s="30" t="n">
        <f aca="false">Z17/Z13</f>
        <v>1.23467383438437</v>
      </c>
      <c r="AB17" s="2" t="n">
        <f aca="false">AVERAGE(D14:D17,AA14^1.75*D11,AA14^1.75*D12,AA14^1.75*D13)</f>
        <v>7196.87744624639</v>
      </c>
      <c r="AC17" s="6" t="n">
        <f aca="false">AB17/Z13</f>
        <v>1.73603990915348</v>
      </c>
      <c r="AD17" s="2" t="n">
        <f aca="false">AVERAGE(W14:W20)</f>
        <v>2897.14285714286</v>
      </c>
      <c r="AE17" s="30" t="n">
        <f aca="false">AD17/AD13</f>
        <v>1.86140431390546</v>
      </c>
      <c r="AF17" s="2" t="n">
        <f aca="false">AVERAGE(W14:W17,AE14^1.75*W11,AE14^1.75*W12,AE14^1.75*W13)</f>
        <v>3259.66897456136</v>
      </c>
      <c r="AG17" s="6" t="n">
        <f aca="false">AF17/AD13</f>
        <v>2.09432609655159</v>
      </c>
      <c r="AH17" s="2" t="n">
        <f aca="false">AD24</f>
        <v>4925.28571428572</v>
      </c>
      <c r="AI17" s="30" t="n">
        <f aca="false">AH17/AH13</f>
        <v>1.21693551233631</v>
      </c>
      <c r="AP17" s="4" t="n">
        <f aca="false">ABS(G17-$D17)</f>
        <v>127</v>
      </c>
      <c r="AQ17" s="4" t="n">
        <f aca="false">ABS(P17-$D17)</f>
        <v>714</v>
      </c>
      <c r="AR17" s="4" t="n">
        <f aca="false">ABS(Z17-$D17)</f>
        <v>123.571428571428</v>
      </c>
      <c r="AS17" s="4" t="n">
        <f aca="false">ABS(AB17-$D17)</f>
        <v>1954.87744624639</v>
      </c>
    </row>
    <row r="18" customFormat="false" ht="14.6" hidden="false" customHeight="false" outlineLevel="0" collapsed="false">
      <c r="A18" s="14" t="n">
        <v>43908</v>
      </c>
      <c r="B18" s="15" t="n">
        <v>16</v>
      </c>
      <c r="C18" s="1" t="str">
        <f aca="false">TEXT(A18,"TTTT")</f>
        <v>Mittwoch</v>
      </c>
      <c r="D18" s="16" t="n">
        <v>5315</v>
      </c>
      <c r="E18" s="16" t="n">
        <v>5253</v>
      </c>
      <c r="F18" s="16" t="n">
        <v>5391</v>
      </c>
      <c r="G18" s="16" t="n">
        <v>5325</v>
      </c>
      <c r="H18" s="16" t="n">
        <v>5255</v>
      </c>
      <c r="I18" s="16" t="n">
        <v>5392</v>
      </c>
      <c r="J18" s="16" t="n">
        <v>1.36</v>
      </c>
      <c r="K18" s="16" t="n">
        <v>1.34</v>
      </c>
      <c r="L18" s="16" t="n">
        <v>1.37</v>
      </c>
      <c r="M18" s="16" t="n">
        <v>1.4</v>
      </c>
      <c r="N18" s="16" t="n">
        <v>1.39</v>
      </c>
      <c r="O18" s="16" t="n">
        <v>1.4</v>
      </c>
      <c r="P18" s="2" t="n">
        <f aca="false">AVERAGE(D12:D18)</f>
        <v>4825</v>
      </c>
      <c r="Q18" s="4" t="n">
        <f aca="false">P19/P15</f>
        <v>1.39725424271534</v>
      </c>
      <c r="R18" s="2" t="n">
        <f aca="false">W15</f>
        <v>2801</v>
      </c>
      <c r="S18" s="23" t="n">
        <f aca="false">AVERAGE(D15:D18)</f>
        <v>5324.5</v>
      </c>
      <c r="T18" s="27" t="n">
        <f aca="false">S18/S14</f>
        <v>1.35543817221409</v>
      </c>
      <c r="U18" s="5" t="n">
        <v>43912</v>
      </c>
      <c r="V18" s="1" t="str">
        <f aca="false">TEXT(U18,"TTTT")</f>
        <v>Sonntag</v>
      </c>
      <c r="W18" s="24" t="n">
        <v>1948</v>
      </c>
      <c r="Z18" s="2" t="n">
        <f aca="false">AVERAGE(D15:D21)</f>
        <v>5113</v>
      </c>
      <c r="AA18" s="30" t="n">
        <f aca="false">Z18/Z14</f>
        <v>1.12919611307421</v>
      </c>
      <c r="AB18" s="2" t="n">
        <f aca="false">AVERAGE(D15:D18,AA15^1.75*D12,AA15^1.75*D13,AA15^1.75*D14)</f>
        <v>6938.88944062114</v>
      </c>
      <c r="AC18" s="6" t="n">
        <f aca="false">AB18/Z14</f>
        <v>1.532440247487</v>
      </c>
      <c r="AD18" s="2" t="n">
        <f aca="false">AVERAGE(W15:W21)</f>
        <v>3336.57142857143</v>
      </c>
      <c r="AE18" s="30" t="n">
        <f aca="false">AD18/AD14</f>
        <v>1.81518613507422</v>
      </c>
      <c r="AF18" s="2" t="n">
        <f aca="false">AVERAGE(W15:W18,AE15^1.75*W12,AE15^1.75*W13,AE15^1.75*W14)</f>
        <v>3212.16490781041</v>
      </c>
      <c r="AG18" s="6" t="n">
        <f aca="false">AF18/AD14</f>
        <v>1.74750558441539</v>
      </c>
      <c r="AH18" s="2" t="n">
        <f aca="false">AD25</f>
        <v>5116</v>
      </c>
      <c r="AI18" s="30" t="n">
        <f aca="false">AH18/AH14</f>
        <v>1.1219298245614</v>
      </c>
      <c r="AP18" s="4" t="n">
        <f aca="false">ABS(G18-$D18)</f>
        <v>10</v>
      </c>
      <c r="AQ18" s="4" t="n">
        <f aca="false">ABS(P18-$D18)</f>
        <v>490</v>
      </c>
      <c r="AR18" s="4" t="n">
        <f aca="false">ABS(Z18-$D18)</f>
        <v>202</v>
      </c>
      <c r="AS18" s="4" t="n">
        <f aca="false">ABS(AB18-$D18)</f>
        <v>1623.88944062114</v>
      </c>
    </row>
    <row r="19" customFormat="false" ht="14.6" hidden="false" customHeight="false" outlineLevel="0" collapsed="false">
      <c r="A19" s="14" t="n">
        <v>43909</v>
      </c>
      <c r="B19" s="15" t="n">
        <v>17</v>
      </c>
      <c r="C19" s="1" t="str">
        <f aca="false">TEXT(A19,"TTTT")</f>
        <v>Donnerstag</v>
      </c>
      <c r="D19" s="16" t="n">
        <v>4739</v>
      </c>
      <c r="E19" s="16" t="n">
        <v>4676</v>
      </c>
      <c r="F19" s="16" t="n">
        <v>4812</v>
      </c>
      <c r="G19" s="16" t="n">
        <v>5330</v>
      </c>
      <c r="H19" s="16" t="n">
        <v>5260</v>
      </c>
      <c r="I19" s="16" t="n">
        <v>5401</v>
      </c>
      <c r="J19" s="16" t="n">
        <v>1.24</v>
      </c>
      <c r="K19" s="16" t="n">
        <v>1.23</v>
      </c>
      <c r="L19" s="16" t="n">
        <v>1.25</v>
      </c>
      <c r="M19" s="16" t="n">
        <v>1.23</v>
      </c>
      <c r="N19" s="16" t="n">
        <v>1.23</v>
      </c>
      <c r="O19" s="16" t="n">
        <v>1.24</v>
      </c>
      <c r="P19" s="2" t="n">
        <f aca="false">AVERAGE(D13:D19)</f>
        <v>4987</v>
      </c>
      <c r="Q19" s="4" t="n">
        <f aca="false">P20/P16</f>
        <v>1.23467383438437</v>
      </c>
      <c r="R19" s="2" t="n">
        <f aca="false">W16</f>
        <v>2958</v>
      </c>
      <c r="S19" s="23" t="n">
        <f aca="false">AVERAGE(D16:D19)</f>
        <v>5330.25</v>
      </c>
      <c r="T19" s="27" t="n">
        <f aca="false">S19/S15</f>
        <v>1.24009771418601</v>
      </c>
      <c r="U19" s="5" t="n">
        <v>43913</v>
      </c>
      <c r="V19" s="1" t="str">
        <f aca="false">TEXT(U19,"TTTT")</f>
        <v>Montag</v>
      </c>
      <c r="W19" s="24" t="n">
        <v>4062</v>
      </c>
      <c r="Z19" s="2" t="n">
        <f aca="false">AVERAGE(D16:D22)</f>
        <v>4988.57142857143</v>
      </c>
      <c r="AA19" s="30" t="n">
        <f aca="false">Z19/Z15</f>
        <v>1.0339008142117</v>
      </c>
      <c r="AB19" s="2" t="n">
        <f aca="false">AVERAGE(D16:D19,AA16^1.75*D13,AA16^1.75*D14,AA16^1.75*D15)</f>
        <v>6531.55318218274</v>
      </c>
      <c r="AC19" s="6" t="n">
        <f aca="false">AB19/Z15</f>
        <v>1.35368977869072</v>
      </c>
      <c r="AD19" s="2" t="n">
        <f aca="false">AVERAGE(W16:W22)</f>
        <v>3644.14285714286</v>
      </c>
      <c r="AE19" s="30" t="n">
        <f aca="false">AD19/AD15</f>
        <v>1.85223642172524</v>
      </c>
      <c r="AF19" s="2" t="n">
        <f aca="false">AVERAGE(W16:W19,AE16^1.75*W13,AE16^1.75*W14,AE16^1.75*W15)</f>
        <v>3920.01375941757</v>
      </c>
      <c r="AG19" s="6" t="n">
        <f aca="false">AF19/AD15</f>
        <v>1.9924554397272</v>
      </c>
      <c r="AH19" s="2" t="n">
        <f aca="false">AD26</f>
        <v>5287.71428571429</v>
      </c>
      <c r="AI19" s="30" t="n">
        <f aca="false">AH19/AH15</f>
        <v>1.09066800247517</v>
      </c>
      <c r="AP19" s="4" t="n">
        <f aca="false">ABS(G19-$D19)</f>
        <v>591</v>
      </c>
      <c r="AQ19" s="4" t="n">
        <f aca="false">ABS(P19-$D19)</f>
        <v>248</v>
      </c>
      <c r="AR19" s="4" t="n">
        <f aca="false">ABS(Z19-$D19)</f>
        <v>249.571428571428</v>
      </c>
      <c r="AS19" s="4" t="n">
        <f aca="false">ABS(AB19-$D19)</f>
        <v>1792.55318218274</v>
      </c>
    </row>
    <row r="20" customFormat="false" ht="14.6" hidden="false" customHeight="false" outlineLevel="0" collapsed="false">
      <c r="A20" s="14" t="n">
        <v>43910</v>
      </c>
      <c r="B20" s="15" t="n">
        <v>18</v>
      </c>
      <c r="C20" s="1" t="str">
        <f aca="false">TEXT(A20,"TTTT")</f>
        <v>Freitag</v>
      </c>
      <c r="D20" s="16" t="n">
        <v>5317</v>
      </c>
      <c r="E20" s="16" t="n">
        <v>5249</v>
      </c>
      <c r="F20" s="16" t="n">
        <v>5393</v>
      </c>
      <c r="G20" s="16" t="n">
        <v>5153</v>
      </c>
      <c r="H20" s="16" t="n">
        <v>5085</v>
      </c>
      <c r="I20" s="16" t="n">
        <v>5226</v>
      </c>
      <c r="J20" s="16" t="n">
        <v>1.05</v>
      </c>
      <c r="K20" s="16" t="n">
        <v>1.04</v>
      </c>
      <c r="L20" s="16" t="n">
        <v>1.06</v>
      </c>
      <c r="M20" s="16" t="n">
        <v>1.13</v>
      </c>
      <c r="N20" s="16" t="n">
        <v>1.12</v>
      </c>
      <c r="O20" s="16" t="n">
        <v>1.14</v>
      </c>
      <c r="P20" s="2" t="n">
        <f aca="false">AVERAGE(D14:D20)</f>
        <v>5118.42857142857</v>
      </c>
      <c r="Q20" s="4" t="n">
        <f aca="false">P21/P17</f>
        <v>1.12919611307421</v>
      </c>
      <c r="R20" s="2" t="n">
        <f aca="false">W17</f>
        <v>2705</v>
      </c>
      <c r="S20" s="23" t="n">
        <f aca="false">AVERAGE(D17:D20)</f>
        <v>5153.25</v>
      </c>
      <c r="T20" s="27" t="n">
        <f aca="false">S20/S16</f>
        <v>1.05098659052669</v>
      </c>
      <c r="U20" s="5" t="n">
        <v>43914</v>
      </c>
      <c r="V20" s="1" t="str">
        <f aca="false">TEXT(U20,"TTTT")</f>
        <v>Dienstag</v>
      </c>
      <c r="W20" s="24" t="n">
        <v>4764</v>
      </c>
      <c r="Z20" s="2" t="n">
        <f aca="false">AVERAGE(D17:D23)</f>
        <v>4865.57142857143</v>
      </c>
      <c r="AA20" s="30" t="n">
        <f aca="false">Z20/Z16</f>
        <v>0.975650978257756</v>
      </c>
      <c r="AB20" s="2" t="n">
        <f aca="false">AVERAGE(D17:D20,AA17^1.75*D14,AA17^1.75*D15,AA17^1.75*D16)</f>
        <v>6088.2535372942</v>
      </c>
      <c r="AC20" s="6" t="n">
        <f aca="false">AB20/Z16</f>
        <v>1.22082485207423</v>
      </c>
      <c r="AD20" s="2" t="n">
        <f aca="false">AVERAGE(W17:W23)</f>
        <v>4047.28571428571</v>
      </c>
      <c r="AE20" s="30" t="n">
        <f aca="false">AD20/AD16</f>
        <v>1.70054021608643</v>
      </c>
      <c r="AF20" s="2" t="n">
        <f aca="false">AVERAGE(W17:W20,AE17^1.75*W14,AE17^1.75*W15,AE17^1.75*W16)</f>
        <v>4807.58477696593</v>
      </c>
      <c r="AG20" s="6" t="n">
        <f aca="false">AF20/AD16</f>
        <v>2.0199936037672</v>
      </c>
      <c r="AH20" s="2" t="n">
        <f aca="false">AD27</f>
        <v>5344</v>
      </c>
      <c r="AI20" s="30" t="n">
        <f aca="false">AH20/AH16</f>
        <v>1.08034424998556</v>
      </c>
      <c r="AP20" s="4" t="n">
        <f aca="false">ABS(G20-$D20)</f>
        <v>164</v>
      </c>
      <c r="AQ20" s="4" t="n">
        <f aca="false">ABS(P20-$D20)</f>
        <v>198.571428571428</v>
      </c>
      <c r="AR20" s="4" t="n">
        <f aca="false">ABS(Z20-$D20)</f>
        <v>451.428571428572</v>
      </c>
      <c r="AS20" s="4" t="n">
        <f aca="false">ABS(AB20-$D20)</f>
        <v>771.253537294198</v>
      </c>
    </row>
    <row r="21" customFormat="false" ht="14.6" hidden="false" customHeight="false" outlineLevel="0" collapsed="false">
      <c r="A21" s="14" t="n">
        <v>43911</v>
      </c>
      <c r="B21" s="15" t="n">
        <v>19</v>
      </c>
      <c r="C21" s="1" t="str">
        <f aca="false">TEXT(A21,"TTTT")</f>
        <v>Samstag</v>
      </c>
      <c r="D21" s="16" t="n">
        <v>4437</v>
      </c>
      <c r="E21" s="16" t="n">
        <v>4371</v>
      </c>
      <c r="F21" s="16" t="n">
        <v>4505</v>
      </c>
      <c r="G21" s="16" t="n">
        <v>4952</v>
      </c>
      <c r="H21" s="16" t="n">
        <v>4887</v>
      </c>
      <c r="I21" s="16" t="n">
        <v>5025</v>
      </c>
      <c r="J21" s="16" t="n">
        <v>0.97</v>
      </c>
      <c r="K21" s="16" t="n">
        <v>0.96</v>
      </c>
      <c r="L21" s="16" t="n">
        <v>0.98</v>
      </c>
      <c r="M21" s="16" t="n">
        <v>1.03</v>
      </c>
      <c r="N21" s="16" t="n">
        <v>1.03</v>
      </c>
      <c r="O21" s="16" t="n">
        <v>1.04</v>
      </c>
      <c r="P21" s="2" t="n">
        <f aca="false">AVERAGE(D15:D21)</f>
        <v>5113</v>
      </c>
      <c r="Q21" s="4" t="n">
        <f aca="false">P22/P18</f>
        <v>1.0339008142117</v>
      </c>
      <c r="R21" s="2" t="n">
        <f aca="false">W18</f>
        <v>1948</v>
      </c>
      <c r="S21" s="23" t="n">
        <f aca="false">AVERAGE(D18:D21)</f>
        <v>4952</v>
      </c>
      <c r="T21" s="27" t="n">
        <f aca="false">S21/S17</f>
        <v>0.968227588229543</v>
      </c>
      <c r="U21" s="5" t="n">
        <v>43915</v>
      </c>
      <c r="V21" s="1" t="str">
        <f aca="false">TEXT(U21,"TTTT")</f>
        <v>Mittwoch</v>
      </c>
      <c r="W21" s="24" t="n">
        <v>4118</v>
      </c>
      <c r="Z21" s="2" t="n">
        <f aca="false">AVERAGE(D18:D24)</f>
        <v>4706</v>
      </c>
      <c r="AA21" s="30" t="n">
        <f aca="false">Z21/Z17</f>
        <v>0.919422813921683</v>
      </c>
      <c r="AB21" s="2" t="n">
        <f aca="false">AVERAGE(D18:D21,AA18^1.75*D15,AA18^1.75*D16,AA18^1.75*D17)</f>
        <v>5653.9872252161</v>
      </c>
      <c r="AC21" s="6" t="n">
        <f aca="false">AB21/Z17</f>
        <v>1.10463341361781</v>
      </c>
      <c r="AD21" s="2" t="n">
        <f aca="false">AVERAGE(W18:W24)</f>
        <v>4560</v>
      </c>
      <c r="AE21" s="30" t="n">
        <f aca="false">AD21/AD17</f>
        <v>1.57396449704142</v>
      </c>
      <c r="AF21" s="2" t="n">
        <f aca="false">AVERAGE(W18:W21,AE18^1.75*W15,AE18^1.75*W16,AE18^1.75*W17)</f>
        <v>5559.76345767477</v>
      </c>
      <c r="AG21" s="6" t="n">
        <f aca="false">AF21/AD17</f>
        <v>1.91905050314218</v>
      </c>
      <c r="AH21" s="2" t="n">
        <f aca="false">AD28</f>
        <v>5313.71428571429</v>
      </c>
      <c r="AI21" s="30" t="n">
        <f aca="false">AH21/AH17</f>
        <v>1.07886417031644</v>
      </c>
      <c r="AP21" s="4" t="n">
        <f aca="false">ABS(G21-$D21)</f>
        <v>515</v>
      </c>
      <c r="AQ21" s="4" t="n">
        <f aca="false">ABS(P21-$D21)</f>
        <v>676</v>
      </c>
      <c r="AR21" s="4" t="n">
        <f aca="false">ABS(Z21-$D21)</f>
        <v>269</v>
      </c>
      <c r="AS21" s="4" t="n">
        <f aca="false">ABS(AB21-$D21)</f>
        <v>1216.9872252161</v>
      </c>
    </row>
    <row r="22" customFormat="false" ht="14.6" hidden="false" customHeight="false" outlineLevel="0" collapsed="false">
      <c r="A22" s="14" t="n">
        <v>43912</v>
      </c>
      <c r="B22" s="15" t="n">
        <v>20</v>
      </c>
      <c r="C22" s="1" t="str">
        <f aca="false">TEXT(A22,"TTTT")</f>
        <v>Sonntag</v>
      </c>
      <c r="D22" s="16" t="n">
        <v>3845</v>
      </c>
      <c r="E22" s="16" t="n">
        <v>3781</v>
      </c>
      <c r="F22" s="16" t="n">
        <v>3910</v>
      </c>
      <c r="G22" s="16" t="n">
        <v>4585</v>
      </c>
      <c r="H22" s="16" t="n">
        <v>4519</v>
      </c>
      <c r="I22" s="16" t="n">
        <v>4655</v>
      </c>
      <c r="J22" s="16" t="n">
        <v>0.86</v>
      </c>
      <c r="K22" s="16" t="n">
        <v>0.85</v>
      </c>
      <c r="L22" s="16" t="n">
        <v>0.87</v>
      </c>
      <c r="M22" s="16" t="n">
        <v>0.98</v>
      </c>
      <c r="N22" s="16" t="n">
        <v>0.97</v>
      </c>
      <c r="O22" s="16" t="n">
        <v>0.98</v>
      </c>
      <c r="P22" s="2" t="n">
        <f aca="false">AVERAGE(D16:D22)</f>
        <v>4988.57142857143</v>
      </c>
      <c r="Q22" s="4" t="n">
        <f aca="false">P23/P19</f>
        <v>0.975650978257756</v>
      </c>
      <c r="R22" s="2" t="n">
        <f aca="false">W19</f>
        <v>4062</v>
      </c>
      <c r="S22" s="23" t="n">
        <f aca="false">AVERAGE(D19:D22)</f>
        <v>4584.5</v>
      </c>
      <c r="T22" s="27" t="n">
        <f aca="false">S22/S18</f>
        <v>0.861019814067049</v>
      </c>
      <c r="U22" s="5" t="n">
        <v>43916</v>
      </c>
      <c r="V22" s="1" t="str">
        <f aca="false">TEXT(U22,"TTTT")</f>
        <v>Donnerstag</v>
      </c>
      <c r="W22" s="24" t="n">
        <v>4954</v>
      </c>
      <c r="Z22" s="2" t="n">
        <f aca="false">AVERAGE(D19:D25)</f>
        <v>4576.28571428571</v>
      </c>
      <c r="AA22" s="31" t="n">
        <f aca="false">Z22/Z18</f>
        <v>0.895029476684083</v>
      </c>
      <c r="AB22" s="2" t="n">
        <f aca="false">AVERAGE(D19:D22,AA19^1.75*D16,AA19^1.75*D17,AA19^1.75*D18)</f>
        <v>5130.88886386571</v>
      </c>
      <c r="AC22" s="6" t="n">
        <f aca="false">AB22/Z18</f>
        <v>1.00349870210556</v>
      </c>
      <c r="AD22" s="2" t="n">
        <f aca="false">AVERAGE(W19:W25)</f>
        <v>4848.14285714286</v>
      </c>
      <c r="AE22" s="30" t="n">
        <f aca="false">AD22/AD18</f>
        <v>1.45303134098305</v>
      </c>
      <c r="AF22" s="2" t="n">
        <f aca="false">AVERAGE(W19:W22,AE19^1.75*W16,AE19^1.75*W17,AE19^1.75*W18)</f>
        <v>5754.37086192399</v>
      </c>
      <c r="AG22" s="6" t="n">
        <f aca="false">AF22/AD18</f>
        <v>1.72463589799058</v>
      </c>
      <c r="AH22" s="2" t="n">
        <f aca="false">AD29</f>
        <v>5595.28571428571</v>
      </c>
      <c r="AI22" s="30" t="n">
        <f aca="false">AH22/AH18</f>
        <v>1.09368368144756</v>
      </c>
      <c r="AP22" s="4" t="n">
        <f aca="false">ABS(G22-$D22)</f>
        <v>740</v>
      </c>
      <c r="AQ22" s="4" t="n">
        <f aca="false">ABS(P22-$D22)</f>
        <v>1143.57142857143</v>
      </c>
      <c r="AR22" s="4" t="n">
        <f aca="false">ABS(Z22-$D22)</f>
        <v>731.285714285715</v>
      </c>
      <c r="AS22" s="4" t="n">
        <f aca="false">ABS(AB22-$D22)</f>
        <v>1285.88886386571</v>
      </c>
    </row>
    <row r="23" s="26" customFormat="true" ht="14.6" hidden="false" customHeight="false" outlineLevel="0" collapsed="false">
      <c r="A23" s="25" t="n">
        <v>43913</v>
      </c>
      <c r="B23" s="15" t="n">
        <v>21</v>
      </c>
      <c r="C23" s="26" t="str">
        <f aca="false">TEXT(A23,"TTTT")</f>
        <v>Montag</v>
      </c>
      <c r="D23" s="16" t="n">
        <v>5164</v>
      </c>
      <c r="E23" s="16" t="n">
        <v>5104</v>
      </c>
      <c r="F23" s="16" t="n">
        <v>5235</v>
      </c>
      <c r="G23" s="16" t="n">
        <v>4691</v>
      </c>
      <c r="H23" s="16" t="n">
        <v>4626</v>
      </c>
      <c r="I23" s="16" t="n">
        <v>4761</v>
      </c>
      <c r="J23" s="16" t="n">
        <v>0.88</v>
      </c>
      <c r="K23" s="16" t="n">
        <v>0.87</v>
      </c>
      <c r="L23" s="16" t="n">
        <v>0.89</v>
      </c>
      <c r="M23" s="16" t="n">
        <v>0.92</v>
      </c>
      <c r="N23" s="16" t="n">
        <v>0.91</v>
      </c>
      <c r="O23" s="16" t="n">
        <v>0.93</v>
      </c>
      <c r="P23" s="2" t="n">
        <f aca="false">AVERAGE(D17:D23)</f>
        <v>4865.57142857143</v>
      </c>
      <c r="Q23" s="4" t="n">
        <f aca="false">P24/P20</f>
        <v>0.919422813921683</v>
      </c>
      <c r="R23" s="23" t="n">
        <f aca="false">W20</f>
        <v>4764</v>
      </c>
      <c r="S23" s="23" t="n">
        <f aca="false">AVERAGE(D20:D23)</f>
        <v>4690.75</v>
      </c>
      <c r="T23" s="27" t="n">
        <f aca="false">S23/S19</f>
        <v>0.880024389099948</v>
      </c>
      <c r="U23" s="28" t="n">
        <v>43917</v>
      </c>
      <c r="V23" s="26" t="str">
        <f aca="false">TEXT(U23,"TTTT")</f>
        <v>Freitag</v>
      </c>
      <c r="W23" s="29" t="n">
        <v>5780</v>
      </c>
      <c r="X23" s="27"/>
      <c r="Y23" s="27"/>
      <c r="Z23" s="23" t="n">
        <f aca="false">AVERAGE(D20:D26)</f>
        <v>4473</v>
      </c>
      <c r="AA23" s="30" t="n">
        <f aca="false">Z23/Z19</f>
        <v>0.896649484536082</v>
      </c>
      <c r="AB23" s="23" t="n">
        <f aca="false">AVERAGE(D20:D23,AA20^1.75*D17,AA20^1.75*D18,AA20^1.75*D19)</f>
        <v>4773.31269034293</v>
      </c>
      <c r="AC23" s="30" t="n">
        <f aca="false">AB23/Z19</f>
        <v>0.956849622920977</v>
      </c>
      <c r="AD23" s="23" t="n">
        <f aca="false">AVERAGE(W20:W26)</f>
        <v>4946.57142857143</v>
      </c>
      <c r="AE23" s="30" t="n">
        <f aca="false">AD23/AD19</f>
        <v>1.35740326943432</v>
      </c>
      <c r="AF23" s="23" t="n">
        <f aca="false">AVERAGE(W20:W23,AE20^1.75*W17,AE20^1.75*W18,AE20^1.75*W19)</f>
        <v>5955.08583671687</v>
      </c>
      <c r="AG23" s="30" t="n">
        <f aca="false">AF23/AD19</f>
        <v>1.63415268560187</v>
      </c>
      <c r="AH23" s="23" t="n">
        <f aca="false">AD30</f>
        <v>5441.85714285714</v>
      </c>
      <c r="AI23" s="30" t="n">
        <f aca="false">AH23/AH19</f>
        <v>1.02915113200411</v>
      </c>
      <c r="AJ23" s="27"/>
      <c r="AN23" s="27"/>
      <c r="AO23" s="27"/>
      <c r="AP23" s="4" t="n">
        <f aca="false">ABS(G23-$D23)</f>
        <v>473</v>
      </c>
      <c r="AQ23" s="4" t="n">
        <f aca="false">ABS(P23-$D23)</f>
        <v>298.428571428572</v>
      </c>
      <c r="AR23" s="4" t="n">
        <f aca="false">ABS(Z23-$D23)</f>
        <v>691</v>
      </c>
      <c r="AS23" s="4" t="n">
        <f aca="false">ABS(AB23-$D23)</f>
        <v>390.687309657071</v>
      </c>
    </row>
    <row r="24" s="26" customFormat="true" ht="14.6" hidden="false" customHeight="false" outlineLevel="0" collapsed="false">
      <c r="A24" s="25" t="n">
        <v>43914</v>
      </c>
      <c r="B24" s="15" t="n">
        <v>22</v>
      </c>
      <c r="C24" s="26" t="str">
        <f aca="false">TEXT(A24,"TTTT")</f>
        <v>Dienstag</v>
      </c>
      <c r="D24" s="16" t="n">
        <v>4125</v>
      </c>
      <c r="E24" s="16" t="n">
        <v>4066</v>
      </c>
      <c r="F24" s="16" t="n">
        <v>4191</v>
      </c>
      <c r="G24" s="16" t="n">
        <v>4393</v>
      </c>
      <c r="H24" s="16" t="n">
        <v>4330</v>
      </c>
      <c r="I24" s="16" t="n">
        <v>4460</v>
      </c>
      <c r="J24" s="16" t="n">
        <v>0.85</v>
      </c>
      <c r="K24" s="16" t="n">
        <v>0.84</v>
      </c>
      <c r="L24" s="16" t="n">
        <v>0.86</v>
      </c>
      <c r="M24" s="16" t="n">
        <v>0.9</v>
      </c>
      <c r="N24" s="16" t="n">
        <v>0.89</v>
      </c>
      <c r="O24" s="16" t="n">
        <v>0.9</v>
      </c>
      <c r="P24" s="2" t="n">
        <f aca="false">AVERAGE(D18:D24)</f>
        <v>4706</v>
      </c>
      <c r="Q24" s="4" t="n">
        <f aca="false">P25/P21</f>
        <v>0.895029476684083</v>
      </c>
      <c r="R24" s="23" t="n">
        <f aca="false">W21</f>
        <v>4118</v>
      </c>
      <c r="S24" s="23" t="n">
        <f aca="false">AVERAGE(D21:D24)</f>
        <v>4392.75</v>
      </c>
      <c r="T24" s="27" t="n">
        <f aca="false">S24/S20</f>
        <v>0.852423228059962</v>
      </c>
      <c r="U24" s="28" t="n">
        <v>43918</v>
      </c>
      <c r="V24" s="26" t="str">
        <f aca="false">TEXT(U24,"TTTT")</f>
        <v>Samstag</v>
      </c>
      <c r="W24" s="29" t="n">
        <v>6294</v>
      </c>
      <c r="X24" s="27"/>
      <c r="Y24" s="27"/>
      <c r="Z24" s="23" t="n">
        <f aca="false">AVERAGE(D21:D27)</f>
        <v>4302.28571428571</v>
      </c>
      <c r="AA24" s="31" t="n">
        <f aca="false">Z24/Z20</f>
        <v>0.884230306233301</v>
      </c>
      <c r="AB24" s="23" t="n">
        <f aca="false">AVERAGE(D21:D24,AA21^1.75*D18,AA21^1.75*D19,AA21^1.75*D20)</f>
        <v>4405.78264352559</v>
      </c>
      <c r="AC24" s="30" t="n">
        <f aca="false">AB24/Z20</f>
        <v>0.905501585621396</v>
      </c>
      <c r="AD24" s="23" t="n">
        <f aca="false">AVERAGE(W21:W27)</f>
        <v>4925.28571428572</v>
      </c>
      <c r="AE24" s="30" t="n">
        <f aca="false">AD24/AD20</f>
        <v>1.21693551233631</v>
      </c>
      <c r="AF24" s="23" t="n">
        <f aca="false">AVERAGE(W21:W24,AE21^1.75*W18,AE21^1.75*W19,AE21^1.75*W20)</f>
        <v>6425.09629500398</v>
      </c>
      <c r="AG24" s="30" t="n">
        <f aca="false">AF24/AD20</f>
        <v>1.58750746761596</v>
      </c>
      <c r="AH24" s="23" t="n">
        <f aca="false">AD31</f>
        <v>5330.28571428572</v>
      </c>
      <c r="AI24" s="30" t="n">
        <f aca="false">AH24/AH20</f>
        <v>0.99743370402053</v>
      </c>
      <c r="AJ24" s="27"/>
      <c r="AN24" s="27"/>
      <c r="AO24" s="27"/>
      <c r="AP24" s="4" t="n">
        <f aca="false">ABS(G24-$D24)</f>
        <v>268</v>
      </c>
      <c r="AQ24" s="4" t="n">
        <f aca="false">ABS(P24-$D24)</f>
        <v>581</v>
      </c>
      <c r="AR24" s="4" t="n">
        <f aca="false">ABS(Z24-$D24)</f>
        <v>177.285714285715</v>
      </c>
      <c r="AS24" s="4" t="n">
        <f aca="false">ABS(AB24-$D24)</f>
        <v>280.782643525587</v>
      </c>
    </row>
    <row r="25" s="26" customFormat="true" ht="14.6" hidden="false" customHeight="false" outlineLevel="0" collapsed="false">
      <c r="A25" s="25" t="n">
        <v>43915</v>
      </c>
      <c r="B25" s="15" t="n">
        <v>23</v>
      </c>
      <c r="C25" s="26" t="str">
        <f aca="false">TEXT(A25,"TTTT")</f>
        <v>Mittwoch</v>
      </c>
      <c r="D25" s="16" t="n">
        <v>4407</v>
      </c>
      <c r="E25" s="16" t="n">
        <v>4350</v>
      </c>
      <c r="F25" s="16" t="n">
        <v>4475</v>
      </c>
      <c r="G25" s="16" t="n">
        <v>4386</v>
      </c>
      <c r="H25" s="16" t="n">
        <v>4325</v>
      </c>
      <c r="I25" s="16" t="n">
        <v>4453</v>
      </c>
      <c r="J25" s="16" t="n">
        <v>0.89</v>
      </c>
      <c r="K25" s="16" t="n">
        <v>0.88</v>
      </c>
      <c r="L25" s="16" t="n">
        <v>0.89</v>
      </c>
      <c r="M25" s="16" t="n">
        <v>0.9</v>
      </c>
      <c r="N25" s="16" t="n">
        <v>0.89</v>
      </c>
      <c r="O25" s="16" t="n">
        <v>0.9</v>
      </c>
      <c r="P25" s="2" t="n">
        <f aca="false">AVERAGE(D19:D25)</f>
        <v>4576.28571428571</v>
      </c>
      <c r="Q25" s="4" t="n">
        <f aca="false">P26/P22</f>
        <v>0.896649484536082</v>
      </c>
      <c r="R25" s="23" t="n">
        <f aca="false">W22</f>
        <v>4954</v>
      </c>
      <c r="S25" s="23" t="n">
        <f aca="false">AVERAGE(D22:D25)</f>
        <v>4385.25</v>
      </c>
      <c r="T25" s="27" t="n">
        <f aca="false">S25/S21</f>
        <v>0.885551292407108</v>
      </c>
      <c r="U25" s="28" t="n">
        <v>43919</v>
      </c>
      <c r="V25" s="26" t="str">
        <f aca="false">TEXT(U25,"TTTT")</f>
        <v>Sonntag</v>
      </c>
      <c r="W25" s="29" t="n">
        <v>3965</v>
      </c>
      <c r="X25" s="27"/>
      <c r="Y25" s="27"/>
      <c r="Z25" s="23" t="n">
        <f aca="false">AVERAGE(D22:D28)</f>
        <v>4224.85714285714</v>
      </c>
      <c r="AA25" s="30" t="n">
        <f aca="false">Z25/Z21</f>
        <v>0.897759698864671</v>
      </c>
      <c r="AB25" s="23" t="n">
        <f aca="false">AVERAGE(D22:D25,AA22^1.75*D19,AA22^1.75*D20,AA22^1.75*D21)</f>
        <v>4211.05820530582</v>
      </c>
      <c r="AC25" s="30" t="n">
        <f aca="false">AB25/Z21</f>
        <v>0.894827497940038</v>
      </c>
      <c r="AD25" s="23" t="n">
        <f aca="false">AVERAGE(W22:W28)</f>
        <v>5116</v>
      </c>
      <c r="AE25" s="30" t="n">
        <f aca="false">AD25/AD21</f>
        <v>1.1219298245614</v>
      </c>
      <c r="AF25" s="23" t="n">
        <f aca="false">AVERAGE(W22:W25,AE22^1.75*W19,AE22^1.75*W20,AE22^1.75*W21)</f>
        <v>6554.91754961245</v>
      </c>
      <c r="AG25" s="30" t="n">
        <f aca="false">AF25/AD21</f>
        <v>1.43748191877466</v>
      </c>
      <c r="AH25" s="23" t="n">
        <f aca="false">AD32</f>
        <v>5123.14285714286</v>
      </c>
      <c r="AI25" s="30" t="n">
        <f aca="false">AH25/AH21</f>
        <v>0.964135928594473</v>
      </c>
      <c r="AJ25" s="27"/>
      <c r="AN25" s="27"/>
      <c r="AO25" s="27"/>
      <c r="AP25" s="4" t="n">
        <f aca="false">ABS(G25-$D25)</f>
        <v>21</v>
      </c>
      <c r="AQ25" s="4" t="n">
        <f aca="false">ABS(P25-$D25)</f>
        <v>169.285714285715</v>
      </c>
      <c r="AR25" s="4" t="n">
        <f aca="false">ABS(Z25-$D25)</f>
        <v>182.142857142857</v>
      </c>
      <c r="AS25" s="4" t="n">
        <f aca="false">ABS(AB25-$D25)</f>
        <v>195.94179469418</v>
      </c>
    </row>
    <row r="26" s="26" customFormat="true" ht="14.6" hidden="false" customHeight="false" outlineLevel="0" collapsed="false">
      <c r="A26" s="25" t="n">
        <v>43916</v>
      </c>
      <c r="B26" s="15" t="n">
        <v>24</v>
      </c>
      <c r="C26" s="26" t="str">
        <f aca="false">TEXT(A26,"TTTT")</f>
        <v>Donnerstag</v>
      </c>
      <c r="D26" s="16" t="n">
        <v>4016</v>
      </c>
      <c r="E26" s="16" t="n">
        <v>3957</v>
      </c>
      <c r="F26" s="16" t="n">
        <v>4083</v>
      </c>
      <c r="G26" s="16" t="n">
        <v>4428</v>
      </c>
      <c r="H26" s="16" t="n">
        <v>4369</v>
      </c>
      <c r="I26" s="16" t="n">
        <v>4496</v>
      </c>
      <c r="J26" s="16" t="n">
        <v>0.97</v>
      </c>
      <c r="K26" s="16" t="n">
        <v>0.95</v>
      </c>
      <c r="L26" s="16" t="n">
        <v>0.98</v>
      </c>
      <c r="M26" s="16" t="n">
        <v>0.88</v>
      </c>
      <c r="N26" s="16" t="n">
        <v>0.88</v>
      </c>
      <c r="O26" s="16" t="n">
        <v>0.89</v>
      </c>
      <c r="P26" s="2" t="n">
        <f aca="false">AVERAGE(D20:D26)</f>
        <v>4473</v>
      </c>
      <c r="Q26" s="4" t="n">
        <f aca="false">P27/P23</f>
        <v>0.884230306233301</v>
      </c>
      <c r="R26" s="23" t="n">
        <f aca="false">W23</f>
        <v>5780</v>
      </c>
      <c r="S26" s="23" t="n">
        <f aca="false">AVERAGE(D23:D26)</f>
        <v>4428</v>
      </c>
      <c r="T26" s="27" t="n">
        <f aca="false">S26/S22</f>
        <v>0.965863234812957</v>
      </c>
      <c r="U26" s="28" t="n">
        <v>43920</v>
      </c>
      <c r="V26" s="26" t="str">
        <f aca="false">TEXT(U26,"TTTT")</f>
        <v>Montag</v>
      </c>
      <c r="W26" s="29" t="n">
        <v>4751</v>
      </c>
      <c r="X26" s="27"/>
      <c r="Y26" s="27"/>
      <c r="Z26" s="23" t="n">
        <f aca="false">AVERAGE(D23:D29)</f>
        <v>4149</v>
      </c>
      <c r="AA26" s="30" t="n">
        <f aca="false">Z26/Z22</f>
        <v>0.906630455141412</v>
      </c>
      <c r="AB26" s="23" t="n">
        <f aca="false">AVERAGE(D23:D26,AA23^1.75*D20,AA23^1.75*D21,AA23^1.75*D22)</f>
        <v>4135.37303576335</v>
      </c>
      <c r="AC26" s="30" t="n">
        <f aca="false">AB26/Z22</f>
        <v>0.90365272055764</v>
      </c>
      <c r="AD26" s="23" t="n">
        <f aca="false">AVERAGE(W23:W29)</f>
        <v>5287.71428571429</v>
      </c>
      <c r="AE26" s="30" t="n">
        <f aca="false">AD26/AD22</f>
        <v>1.09066800247517</v>
      </c>
      <c r="AF26" s="23" t="n">
        <f aca="false">AVERAGE(W23:W26,AE23^1.75*W20,AE23^1.75*W21,AE23^1.75*W22)</f>
        <v>6344.06210644683</v>
      </c>
      <c r="AG26" s="30" t="n">
        <f aca="false">AF26/AD22</f>
        <v>1.30855510932398</v>
      </c>
      <c r="AH26" s="23" t="n">
        <f aca="false">AD33</f>
        <v>4954.28571428571</v>
      </c>
      <c r="AI26" s="30" t="n">
        <f aca="false">AH26/AH22</f>
        <v>0.885439272857252</v>
      </c>
      <c r="AJ26" s="27"/>
      <c r="AN26" s="27"/>
      <c r="AO26" s="27"/>
      <c r="AP26" s="4" t="n">
        <f aca="false">ABS(G26-$D26)</f>
        <v>412</v>
      </c>
      <c r="AQ26" s="4" t="n">
        <f aca="false">ABS(P26-$D26)</f>
        <v>457</v>
      </c>
      <c r="AR26" s="4" t="n">
        <f aca="false">ABS(Z26-$D26)</f>
        <v>133</v>
      </c>
      <c r="AS26" s="4" t="n">
        <f aca="false">ABS(AB26-$D26)</f>
        <v>119.373035763348</v>
      </c>
    </row>
    <row r="27" s="26" customFormat="true" ht="14.6" hidden="false" customHeight="false" outlineLevel="0" collapsed="false">
      <c r="A27" s="25" t="n">
        <v>43917</v>
      </c>
      <c r="B27" s="15" t="n">
        <v>25</v>
      </c>
      <c r="C27" s="26" t="str">
        <f aca="false">TEXT(A27,"TTTT")</f>
        <v>Freitag</v>
      </c>
      <c r="D27" s="16" t="n">
        <v>4122</v>
      </c>
      <c r="E27" s="16" t="n">
        <v>4067</v>
      </c>
      <c r="F27" s="16" t="n">
        <v>4179</v>
      </c>
      <c r="G27" s="16" t="n">
        <v>4168</v>
      </c>
      <c r="H27" s="16" t="n">
        <v>4110</v>
      </c>
      <c r="I27" s="16" t="n">
        <v>4232</v>
      </c>
      <c r="J27" s="16" t="n">
        <v>0.89</v>
      </c>
      <c r="K27" s="16" t="n">
        <v>0.88</v>
      </c>
      <c r="L27" s="16" t="n">
        <v>0.9</v>
      </c>
      <c r="M27" s="16" t="n">
        <v>0.9</v>
      </c>
      <c r="N27" s="16" t="n">
        <v>0.89</v>
      </c>
      <c r="O27" s="16" t="n">
        <v>0.9</v>
      </c>
      <c r="P27" s="2" t="n">
        <f aca="false">AVERAGE(D21:D27)</f>
        <v>4302.28571428571</v>
      </c>
      <c r="Q27" s="4" t="n">
        <f aca="false">P28/P24</f>
        <v>0.897759698864671</v>
      </c>
      <c r="R27" s="23" t="n">
        <f aca="false">W24</f>
        <v>6294</v>
      </c>
      <c r="S27" s="23" t="n">
        <f aca="false">AVERAGE(D24:D27)</f>
        <v>4167.5</v>
      </c>
      <c r="T27" s="27" t="n">
        <f aca="false">S27/S23</f>
        <v>0.888450674199222</v>
      </c>
      <c r="U27" s="28" t="n">
        <v>43921</v>
      </c>
      <c r="V27" s="26" t="str">
        <f aca="false">TEXT(U27,"TTTT")</f>
        <v>Dienstag</v>
      </c>
      <c r="W27" s="29" t="n">
        <v>4615</v>
      </c>
      <c r="X27" s="27"/>
      <c r="Y27" s="27"/>
      <c r="Z27" s="23" t="n">
        <f aca="false">AVERAGE(D24:D30)</f>
        <v>4036</v>
      </c>
      <c r="AA27" s="30" t="n">
        <f aca="false">Z27/Z23</f>
        <v>0.902302705119607</v>
      </c>
      <c r="AB27" s="23" t="n">
        <f aca="false">AVERAGE(D24:D27,AA24^1.75*D21,AA24^1.75*D22,AA24^1.75*D23)</f>
        <v>3930.18994861994</v>
      </c>
      <c r="AC27" s="30" t="n">
        <f aca="false">AB27/Z23</f>
        <v>0.878647428710024</v>
      </c>
      <c r="AD27" s="23" t="n">
        <f aca="false">AVERAGE(W24:W30)</f>
        <v>5344</v>
      </c>
      <c r="AE27" s="30" t="n">
        <f aca="false">AD27/AD23</f>
        <v>1.08034424998556</v>
      </c>
      <c r="AF27" s="23" t="n">
        <f aca="false">AVERAGE(W24:W27,AE24^1.75*W21,AE24^1.75*W22,AE24^1.75*W23)</f>
        <v>5795.18254882923</v>
      </c>
      <c r="AG27" s="30" t="n">
        <f aca="false">AF27/AD23</f>
        <v>1.17155541621338</v>
      </c>
      <c r="AH27" s="23" t="n">
        <f aca="false">AD34</f>
        <v>4832.71428571429</v>
      </c>
      <c r="AI27" s="30" t="n">
        <f aca="false">AH27/AH23</f>
        <v>0.888063423726144</v>
      </c>
      <c r="AJ27" s="27"/>
      <c r="AN27" s="27"/>
      <c r="AO27" s="27"/>
      <c r="AP27" s="4" t="n">
        <f aca="false">ABS(G27-$D27)</f>
        <v>46</v>
      </c>
      <c r="AQ27" s="4" t="n">
        <f aca="false">ABS(P27-$D27)</f>
        <v>180.285714285715</v>
      </c>
      <c r="AR27" s="4" t="n">
        <f aca="false">ABS(Z27-$D27)</f>
        <v>86</v>
      </c>
      <c r="AS27" s="4" t="n">
        <f aca="false">ABS(AB27-$D27)</f>
        <v>191.81005138006</v>
      </c>
    </row>
    <row r="28" s="26" customFormat="true" ht="14.6" hidden="false" customHeight="false" outlineLevel="0" collapsed="false">
      <c r="A28" s="25" t="n">
        <v>43918</v>
      </c>
      <c r="B28" s="15" t="n">
        <v>26</v>
      </c>
      <c r="C28" s="26" t="str">
        <f aca="false">TEXT(A28,"TTTT")</f>
        <v>Samstag</v>
      </c>
      <c r="D28" s="16" t="n">
        <v>3895</v>
      </c>
      <c r="E28" s="16" t="n">
        <v>3824</v>
      </c>
      <c r="F28" s="16" t="n">
        <v>3963</v>
      </c>
      <c r="G28" s="16" t="n">
        <v>4110</v>
      </c>
      <c r="H28" s="16" t="n">
        <v>4050</v>
      </c>
      <c r="I28" s="16" t="n">
        <v>4175</v>
      </c>
      <c r="J28" s="16" t="n">
        <v>0.94</v>
      </c>
      <c r="K28" s="16" t="n">
        <v>0.93</v>
      </c>
      <c r="L28" s="16" t="n">
        <v>0.95</v>
      </c>
      <c r="M28" s="16" t="n">
        <v>0.91</v>
      </c>
      <c r="N28" s="16" t="n">
        <v>0.9</v>
      </c>
      <c r="O28" s="16" t="n">
        <v>0.91</v>
      </c>
      <c r="P28" s="2" t="n">
        <f aca="false">AVERAGE(D22:D28)</f>
        <v>4224.85714285714</v>
      </c>
      <c r="Q28" s="4" t="n">
        <f aca="false">P29/P25</f>
        <v>0.906630455141412</v>
      </c>
      <c r="R28" s="23" t="n">
        <f aca="false">W25</f>
        <v>3965</v>
      </c>
      <c r="S28" s="23" t="n">
        <f aca="false">AVERAGE(D25:D28)</f>
        <v>4110</v>
      </c>
      <c r="T28" s="27" t="n">
        <f aca="false">S28/S24</f>
        <v>0.935632576404302</v>
      </c>
      <c r="U28" s="28" t="n">
        <v>43922</v>
      </c>
      <c r="V28" s="26" t="str">
        <f aca="false">TEXT(U28,"TTTT")</f>
        <v>Mittwoch</v>
      </c>
      <c r="W28" s="29" t="n">
        <v>5453</v>
      </c>
      <c r="X28" s="27"/>
      <c r="Y28" s="27"/>
      <c r="Z28" s="23" t="n">
        <f aca="false">AVERAGE(D25:D31)</f>
        <v>3959.14285714286</v>
      </c>
      <c r="AA28" s="30" t="n">
        <f aca="false">Z28/Z24</f>
        <v>0.920241731969717</v>
      </c>
      <c r="AB28" s="23" t="n">
        <f aca="false">AVERAGE(D25:D28,AA25^1.75*D22,AA25^1.75*D23,AA25^1.75*D24)</f>
        <v>3902.13545684409</v>
      </c>
      <c r="AC28" s="30" t="n">
        <f aca="false">AB28/Z24</f>
        <v>0.906991240467148</v>
      </c>
      <c r="AD28" s="23" t="n">
        <f aca="false">AVERAGE(W25:W31)</f>
        <v>5313.71428571429</v>
      </c>
      <c r="AE28" s="30" t="n">
        <f aca="false">AD28/AD24</f>
        <v>1.07886417031644</v>
      </c>
      <c r="AF28" s="23" t="n">
        <f aca="false">AVERAGE(W25:W28,AE25^1.75*W22,AE25^1.75*W23,AE25^1.75*W24)</f>
        <v>5658.55594951235</v>
      </c>
      <c r="AG28" s="30" t="n">
        <f aca="false">AF28/AD24</f>
        <v>1.14887872049733</v>
      </c>
      <c r="AH28" s="23" t="n">
        <f aca="false">AD35</f>
        <v>4554.28571428571</v>
      </c>
      <c r="AI28" s="30" t="n">
        <f aca="false">AH28/AH24</f>
        <v>0.854416809605489</v>
      </c>
      <c r="AJ28" s="27"/>
      <c r="AN28" s="27"/>
      <c r="AO28" s="27"/>
      <c r="AP28" s="4" t="n">
        <f aca="false">ABS(G28-$D28)</f>
        <v>215</v>
      </c>
      <c r="AQ28" s="4" t="n">
        <f aca="false">ABS(P28-$D28)</f>
        <v>329.857142857143</v>
      </c>
      <c r="AR28" s="4" t="n">
        <f aca="false">ABS(Z28-$D28)</f>
        <v>64.1428571428573</v>
      </c>
      <c r="AS28" s="4" t="n">
        <f aca="false">ABS(AB28-$D28)</f>
        <v>7.13545684408973</v>
      </c>
    </row>
    <row r="29" s="26" customFormat="true" ht="14.6" hidden="false" customHeight="false" outlineLevel="0" collapsed="false">
      <c r="A29" s="25" t="n">
        <v>43919</v>
      </c>
      <c r="B29" s="15" t="n">
        <v>27</v>
      </c>
      <c r="C29" s="26" t="str">
        <f aca="false">TEXT(A29,"TTTT")</f>
        <v>Sonntag</v>
      </c>
      <c r="D29" s="16" t="n">
        <v>3314</v>
      </c>
      <c r="E29" s="16" t="n">
        <v>3255</v>
      </c>
      <c r="F29" s="16" t="n">
        <v>3383</v>
      </c>
      <c r="G29" s="16" t="n">
        <v>3837</v>
      </c>
      <c r="H29" s="16" t="n">
        <v>3776</v>
      </c>
      <c r="I29" s="16" t="n">
        <v>3902</v>
      </c>
      <c r="J29" s="16" t="n">
        <v>0.87</v>
      </c>
      <c r="K29" s="16" t="n">
        <v>0.86</v>
      </c>
      <c r="L29" s="16" t="n">
        <v>0.88</v>
      </c>
      <c r="M29" s="16" t="n">
        <v>0.9</v>
      </c>
      <c r="N29" s="16" t="n">
        <v>0.9</v>
      </c>
      <c r="O29" s="16" t="n">
        <v>0.91</v>
      </c>
      <c r="P29" s="2" t="n">
        <f aca="false">AVERAGE(D23:D29)</f>
        <v>4149</v>
      </c>
      <c r="Q29" s="4" t="n">
        <f aca="false">P30/P26</f>
        <v>0.902302705119607</v>
      </c>
      <c r="R29" s="23" t="n">
        <f aca="false">W26</f>
        <v>4751</v>
      </c>
      <c r="S29" s="23" t="n">
        <f aca="false">AVERAGE(D26:D29)</f>
        <v>3836.75</v>
      </c>
      <c r="T29" s="27" t="n">
        <f aca="false">S29/S25</f>
        <v>0.874921612222792</v>
      </c>
      <c r="U29" s="28" t="n">
        <v>43923</v>
      </c>
      <c r="V29" s="26" t="str">
        <f aca="false">TEXT(U29,"TTTT")</f>
        <v>Donnerstag</v>
      </c>
      <c r="W29" s="29" t="n">
        <v>6156</v>
      </c>
      <c r="X29" s="27"/>
      <c r="Y29" s="27"/>
      <c r="Z29" s="23" t="n">
        <f aca="false">AVERAGE(D26:D32)</f>
        <v>3905</v>
      </c>
      <c r="AA29" s="31" t="n">
        <f aca="false">Z29/Z25</f>
        <v>0.924291607493068</v>
      </c>
      <c r="AB29" s="23" t="n">
        <f aca="false">AVERAGE(D26:D29,AA26^1.75*D23,AA26^1.75*D24,AA26^1.75*D25)</f>
        <v>3840.58617598752</v>
      </c>
      <c r="AC29" s="30" t="n">
        <f aca="false">AB29/Z25</f>
        <v>0.909045216470975</v>
      </c>
      <c r="AD29" s="23" t="n">
        <f aca="false">AVERAGE(W26:W32)</f>
        <v>5595.28571428571</v>
      </c>
      <c r="AE29" s="30" t="n">
        <f aca="false">AD29/AD25</f>
        <v>1.09368368144756</v>
      </c>
      <c r="AF29" s="23" t="n">
        <f aca="false">AVERAGE(W26:W29,AE26^1.75*W23,AE26^1.75*W24,AE26^1.75*W25)</f>
        <v>5663.54054260322</v>
      </c>
      <c r="AG29" s="30" t="n">
        <f aca="false">AF29/AD25</f>
        <v>1.10702512560657</v>
      </c>
      <c r="AH29" s="23" t="n">
        <f aca="false">AD36</f>
        <v>4109.28571428572</v>
      </c>
      <c r="AI29" s="30" t="n">
        <f aca="false">AH29/AH25</f>
        <v>0.802102504043277</v>
      </c>
      <c r="AJ29" s="27"/>
      <c r="AN29" s="27"/>
      <c r="AO29" s="27"/>
      <c r="AP29" s="4" t="n">
        <f aca="false">ABS(G29-$D29)</f>
        <v>523</v>
      </c>
      <c r="AQ29" s="4" t="n">
        <f aca="false">ABS(P29-$D29)</f>
        <v>835</v>
      </c>
      <c r="AR29" s="4" t="n">
        <f aca="false">ABS(Z29-$D29)</f>
        <v>591</v>
      </c>
      <c r="AS29" s="4" t="n">
        <f aca="false">ABS(AB29-$D29)</f>
        <v>526.586175987517</v>
      </c>
    </row>
    <row r="30" customFormat="false" ht="14.6" hidden="false" customHeight="false" outlineLevel="0" collapsed="false">
      <c r="A30" s="14" t="n">
        <v>43920</v>
      </c>
      <c r="B30" s="15" t="n">
        <v>28</v>
      </c>
      <c r="C30" s="1" t="str">
        <f aca="false">TEXT(A30,"TTTT")</f>
        <v>Montag</v>
      </c>
      <c r="D30" s="16" t="n">
        <v>4373</v>
      </c>
      <c r="E30" s="16" t="n">
        <v>4290</v>
      </c>
      <c r="F30" s="16" t="n">
        <v>4447</v>
      </c>
      <c r="G30" s="16" t="n">
        <v>3926</v>
      </c>
      <c r="H30" s="16" t="n">
        <v>3859</v>
      </c>
      <c r="I30" s="16" t="n">
        <v>3993</v>
      </c>
      <c r="J30" s="16" t="n">
        <v>0.89</v>
      </c>
      <c r="K30" s="16" t="n">
        <v>0.88</v>
      </c>
      <c r="L30" s="16" t="n">
        <v>0.9</v>
      </c>
      <c r="M30" s="16" t="n">
        <v>0.92</v>
      </c>
      <c r="N30" s="16" t="n">
        <v>0.91</v>
      </c>
      <c r="O30" s="16" t="n">
        <v>0.93</v>
      </c>
      <c r="P30" s="2" t="n">
        <f aca="false">AVERAGE(D24:D30)</f>
        <v>4036</v>
      </c>
      <c r="Q30" s="4" t="n">
        <f aca="false">P31/P27</f>
        <v>0.920241731969717</v>
      </c>
      <c r="R30" s="2" t="n">
        <f aca="false">W27</f>
        <v>4615</v>
      </c>
      <c r="S30" s="23" t="n">
        <f aca="false">AVERAGE(D27:D30)</f>
        <v>3926</v>
      </c>
      <c r="T30" s="27" t="n">
        <f aca="false">S30/S26</f>
        <v>0.886630532971996</v>
      </c>
      <c r="U30" s="5" t="n">
        <v>43924</v>
      </c>
      <c r="V30" s="1" t="str">
        <f aca="false">TEXT(U30,"TTTT")</f>
        <v>Freitag</v>
      </c>
      <c r="W30" s="24" t="n">
        <v>6174</v>
      </c>
      <c r="Z30" s="2" t="n">
        <f aca="false">AVERAGE(D27:D33)</f>
        <v>3867.85714285714</v>
      </c>
      <c r="AA30" s="30" t="n">
        <f aca="false">Z30/Z26</f>
        <v>0.932238405123437</v>
      </c>
      <c r="AB30" s="2" t="n">
        <f aca="false">AVERAGE(D27:D30,AA27^1.75*D24,AA27^1.75*D25,AA27^1.75*D26)</f>
        <v>3740.84613907306</v>
      </c>
      <c r="AC30" s="6" t="n">
        <f aca="false">AB30/Z26</f>
        <v>0.901625967479649</v>
      </c>
      <c r="AD30" s="2" t="n">
        <f aca="false">AVERAGE(W27:W33)</f>
        <v>5441.85714285714</v>
      </c>
      <c r="AE30" s="30" t="n">
        <f aca="false">AD30/AD26</f>
        <v>1.02915113200411</v>
      </c>
      <c r="AF30" s="2" t="n">
        <f aca="false">AVERAGE(W27:W30,AE27^1.75*W24,AE27^1.75*W25,AE27^1.75*W26)</f>
        <v>5654.51612838508</v>
      </c>
      <c r="AG30" s="6" t="n">
        <f aca="false">AF30/AD26</f>
        <v>1.06936869559344</v>
      </c>
      <c r="AH30" s="2" t="n">
        <f aca="false">AD37</f>
        <v>3946.42857142857</v>
      </c>
      <c r="AI30" s="30" t="n">
        <f aca="false">AH30/AH26</f>
        <v>0.79656862745098</v>
      </c>
      <c r="AP30" s="4" t="n">
        <f aca="false">ABS(G30-$D30)</f>
        <v>447</v>
      </c>
      <c r="AQ30" s="4" t="n">
        <f aca="false">ABS(P30-$D30)</f>
        <v>337</v>
      </c>
      <c r="AR30" s="4" t="n">
        <f aca="false">ABS(Z30-$D30)</f>
        <v>505.142857142857</v>
      </c>
      <c r="AS30" s="4" t="n">
        <f aca="false">ABS(AB30-$D30)</f>
        <v>632.153860926938</v>
      </c>
    </row>
    <row r="31" customFormat="false" ht="14.6" hidden="false" customHeight="false" outlineLevel="0" collapsed="false">
      <c r="A31" s="14" t="n">
        <v>43921</v>
      </c>
      <c r="B31" s="15" t="n">
        <v>29</v>
      </c>
      <c r="C31" s="1" t="str">
        <f aca="false">TEXT(A31,"TTTT")</f>
        <v>Dienstag</v>
      </c>
      <c r="D31" s="16" t="n">
        <v>3587</v>
      </c>
      <c r="E31" s="16" t="n">
        <v>3518</v>
      </c>
      <c r="F31" s="16" t="n">
        <v>3657</v>
      </c>
      <c r="G31" s="16" t="n">
        <v>3792</v>
      </c>
      <c r="H31" s="16" t="n">
        <v>3722</v>
      </c>
      <c r="I31" s="16" t="n">
        <v>3862</v>
      </c>
      <c r="J31" s="16" t="n">
        <v>0.91</v>
      </c>
      <c r="K31" s="16" t="n">
        <v>0.9</v>
      </c>
      <c r="L31" s="16" t="n">
        <v>0.92</v>
      </c>
      <c r="M31" s="16" t="n">
        <v>0.92</v>
      </c>
      <c r="N31" s="16" t="n">
        <v>0.92</v>
      </c>
      <c r="O31" s="16" t="n">
        <v>0.93</v>
      </c>
      <c r="P31" s="2" t="n">
        <f aca="false">AVERAGE(D25:D31)</f>
        <v>3959.14285714286</v>
      </c>
      <c r="Q31" s="4" t="n">
        <f aca="false">P32/P28</f>
        <v>0.924291607493068</v>
      </c>
      <c r="R31" s="2" t="n">
        <f aca="false">W28</f>
        <v>5453</v>
      </c>
      <c r="S31" s="23" t="n">
        <f aca="false">AVERAGE(D28:D31)</f>
        <v>3792.25</v>
      </c>
      <c r="T31" s="27" t="n">
        <f aca="false">S31/S27</f>
        <v>0.90995800839832</v>
      </c>
      <c r="U31" s="5" t="n">
        <v>43925</v>
      </c>
      <c r="V31" s="1" t="str">
        <f aca="false">TEXT(U31,"TTTT")</f>
        <v>Samstag</v>
      </c>
      <c r="W31" s="24" t="n">
        <v>6082</v>
      </c>
      <c r="Z31" s="2" t="n">
        <f aca="false">AVERAGE(D28:D34)</f>
        <v>3815.85714285714</v>
      </c>
      <c r="AA31" s="31" t="n">
        <f aca="false">Z31/Z27</f>
        <v>0.945455189013167</v>
      </c>
      <c r="AB31" s="2" t="n">
        <f aca="false">AVERAGE(D28:D31,AA28^1.75*D25,AA28^1.75*D26,AA28^1.75*D27)</f>
        <v>3716.53358224748</v>
      </c>
      <c r="AC31" s="6" t="n">
        <f aca="false">AB31/Z27</f>
        <v>0.920845783510278</v>
      </c>
      <c r="AD31" s="2" t="n">
        <f aca="false">AVERAGE(W28:W34)</f>
        <v>5330.28571428572</v>
      </c>
      <c r="AE31" s="30" t="n">
        <f aca="false">AD31/AD27</f>
        <v>0.99743370402053</v>
      </c>
      <c r="AF31" s="2" t="n">
        <f aca="false">AVERAGE(W28:W31,AE28^1.75*W25,AE28^1.75*W26,AE28^1.75*W27)</f>
        <v>5584.2720668053</v>
      </c>
      <c r="AG31" s="6" t="n">
        <f aca="false">AF31/AD27</f>
        <v>1.0449610903453</v>
      </c>
      <c r="AH31" s="2" t="n">
        <f aca="false">AD38</f>
        <v>3696.14285714286</v>
      </c>
      <c r="AI31" s="30" t="n">
        <f aca="false">AH31/AH27</f>
        <v>0.76481716870141</v>
      </c>
      <c r="AP31" s="4" t="n">
        <f aca="false">ABS(G31-$D31)</f>
        <v>205</v>
      </c>
      <c r="AQ31" s="4" t="n">
        <f aca="false">ABS(P31-$D31)</f>
        <v>372.142857142857</v>
      </c>
      <c r="AR31" s="4" t="n">
        <f aca="false">ABS(Z31-$D31)</f>
        <v>228.857142857143</v>
      </c>
      <c r="AS31" s="4" t="n">
        <f aca="false">ABS(AB31-$D31)</f>
        <v>129.533582247483</v>
      </c>
    </row>
    <row r="32" customFormat="false" ht="14.6" hidden="false" customHeight="false" outlineLevel="0" collapsed="false">
      <c r="A32" s="14" t="n">
        <v>43922</v>
      </c>
      <c r="B32" s="15" t="n">
        <v>30</v>
      </c>
      <c r="C32" s="1" t="str">
        <f aca="false">TEXT(A32,"TTTT")</f>
        <v>Mittwoch</v>
      </c>
      <c r="D32" s="16" t="n">
        <v>4028</v>
      </c>
      <c r="E32" s="16" t="n">
        <v>3959</v>
      </c>
      <c r="F32" s="16" t="n">
        <v>4107</v>
      </c>
      <c r="G32" s="16" t="n">
        <v>3825</v>
      </c>
      <c r="H32" s="16" t="n">
        <v>3755</v>
      </c>
      <c r="I32" s="16" t="n">
        <v>3898</v>
      </c>
      <c r="J32" s="16" t="n">
        <v>0.93</v>
      </c>
      <c r="K32" s="16" t="n">
        <v>0.92</v>
      </c>
      <c r="L32" s="16" t="n">
        <v>0.94</v>
      </c>
      <c r="M32" s="16" t="n">
        <v>0.93</v>
      </c>
      <c r="N32" s="16" t="n">
        <v>0.93</v>
      </c>
      <c r="O32" s="16" t="n">
        <v>0.94</v>
      </c>
      <c r="P32" s="2" t="n">
        <f aca="false">AVERAGE(D26:D32)</f>
        <v>3905</v>
      </c>
      <c r="Q32" s="4" t="n">
        <f aca="false">P33/P29</f>
        <v>0.932238405123437</v>
      </c>
      <c r="R32" s="2" t="n">
        <f aca="false">W29</f>
        <v>6156</v>
      </c>
      <c r="S32" s="23" t="n">
        <f aca="false">AVERAGE(D29:D32)</f>
        <v>3825.5</v>
      </c>
      <c r="T32" s="27" t="n">
        <f aca="false">S32/S28</f>
        <v>0.930778588807786</v>
      </c>
      <c r="U32" s="5" t="n">
        <v>43926</v>
      </c>
      <c r="V32" s="1" t="str">
        <f aca="false">TEXT(U32,"TTTT")</f>
        <v>Sonntag</v>
      </c>
      <c r="W32" s="24" t="n">
        <v>5936</v>
      </c>
      <c r="Z32" s="2" t="n">
        <f aca="false">AVERAGE(D29:D35)</f>
        <v>3695.28571428571</v>
      </c>
      <c r="AA32" s="30" t="n">
        <f aca="false">Z32/Z28</f>
        <v>0.933354983041062</v>
      </c>
      <c r="AB32" s="2" t="n">
        <f aca="false">AVERAGE(D29:D32,AA29^1.75*D26,AA29^1.75*D27,AA29^1.75*D28)</f>
        <v>3683.75798506757</v>
      </c>
      <c r="AC32" s="6" t="n">
        <f aca="false">AB32/Z28</f>
        <v>0.930443310076964</v>
      </c>
      <c r="AD32" s="2" t="n">
        <f aca="false">AVERAGE(W29:W35)</f>
        <v>5123.14285714286</v>
      </c>
      <c r="AE32" s="30" t="n">
        <f aca="false">AD32/AD28</f>
        <v>0.964135928594473</v>
      </c>
      <c r="AF32" s="2" t="n">
        <f aca="false">AVERAGE(W29:W32,AE29^1.75*W26,AE29^1.75*W27,AE29^1.75*W28)</f>
        <v>5954.46102658152</v>
      </c>
      <c r="AG32" s="6" t="n">
        <f aca="false">AF32/AD28</f>
        <v>1.12058358925881</v>
      </c>
      <c r="AH32" s="2" t="n">
        <f aca="false">AD39</f>
        <v>3479.42857142857</v>
      </c>
      <c r="AI32" s="30" t="n">
        <f aca="false">AH32/AH28</f>
        <v>0.763989962358846</v>
      </c>
      <c r="AP32" s="4" t="n">
        <f aca="false">ABS(G32-$D32)</f>
        <v>203</v>
      </c>
      <c r="AQ32" s="4" t="n">
        <f aca="false">ABS(P32-$D32)</f>
        <v>123</v>
      </c>
      <c r="AR32" s="4" t="n">
        <f aca="false">ABS(Z32-$D32)</f>
        <v>332.714285714286</v>
      </c>
      <c r="AS32" s="4" t="n">
        <f aca="false">ABS(AB32-$D32)</f>
        <v>344.242014932429</v>
      </c>
    </row>
    <row r="33" customFormat="false" ht="14.6" hidden="false" customHeight="false" outlineLevel="0" collapsed="false">
      <c r="A33" s="14" t="n">
        <v>43923</v>
      </c>
      <c r="B33" s="15" t="n">
        <v>31</v>
      </c>
      <c r="C33" s="1" t="str">
        <f aca="false">TEXT(A33,"TTTT")</f>
        <v>Donnerstag</v>
      </c>
      <c r="D33" s="16" t="n">
        <v>3756</v>
      </c>
      <c r="E33" s="16" t="n">
        <v>3692</v>
      </c>
      <c r="F33" s="16" t="n">
        <v>3821</v>
      </c>
      <c r="G33" s="16" t="n">
        <v>3936</v>
      </c>
      <c r="H33" s="16" t="n">
        <v>3864</v>
      </c>
      <c r="I33" s="16" t="n">
        <v>4008</v>
      </c>
      <c r="J33" s="16" t="n">
        <v>1.03</v>
      </c>
      <c r="K33" s="16" t="n">
        <v>1.01</v>
      </c>
      <c r="L33" s="16" t="n">
        <v>1.04</v>
      </c>
      <c r="M33" s="16" t="n">
        <v>0.95</v>
      </c>
      <c r="N33" s="16" t="n">
        <v>0.94</v>
      </c>
      <c r="O33" s="16" t="n">
        <v>0.95</v>
      </c>
      <c r="P33" s="2" t="n">
        <f aca="false">AVERAGE(D27:D33)</f>
        <v>3867.85714285714</v>
      </c>
      <c r="Q33" s="4" t="n">
        <f aca="false">P34/P30</f>
        <v>0.945455189013167</v>
      </c>
      <c r="R33" s="2" t="n">
        <f aca="false">W30</f>
        <v>6174</v>
      </c>
      <c r="S33" s="23" t="n">
        <f aca="false">AVERAGE(D30:D33)</f>
        <v>3936</v>
      </c>
      <c r="T33" s="27" t="n">
        <f aca="false">S33/S29</f>
        <v>1.02586824786603</v>
      </c>
      <c r="U33" s="5" t="n">
        <v>43927</v>
      </c>
      <c r="V33" s="1" t="str">
        <f aca="false">TEXT(U33,"TTTT")</f>
        <v>Montag</v>
      </c>
      <c r="W33" s="24" t="n">
        <v>3677</v>
      </c>
      <c r="Z33" s="2" t="n">
        <f aca="false">AVERAGE(D30:D36)</f>
        <v>3612.57142857143</v>
      </c>
      <c r="AA33" s="30" t="n">
        <f aca="false">Z33/Z29</f>
        <v>0.925114322297421</v>
      </c>
      <c r="AB33" s="2" t="n">
        <f aca="false">AVERAGE(D30:D33,AA30^1.75*D27,AA30^1.75*D28,AA30^1.75*D29)</f>
        <v>3680.81123596473</v>
      </c>
      <c r="AC33" s="6" t="n">
        <f aca="false">AB33/Z29</f>
        <v>0.942589304984566</v>
      </c>
      <c r="AD33" s="2" t="n">
        <f aca="false">AVERAGE(W30:W36)</f>
        <v>4954.28571428571</v>
      </c>
      <c r="AE33" s="30" t="n">
        <f aca="false">AD33/AD29</f>
        <v>0.885439272857252</v>
      </c>
      <c r="AF33" s="2" t="n">
        <f aca="false">AVERAGE(W30:W33,AE30^1.75*W27,AE30^1.75*W28,AE30^1.75*W29)</f>
        <v>5561.38355091545</v>
      </c>
      <c r="AG33" s="6" t="n">
        <f aca="false">AF33/AD29</f>
        <v>0.993940941517302</v>
      </c>
      <c r="AH33" s="2" t="n">
        <f aca="false">AD40</f>
        <v>3178.28571428571</v>
      </c>
      <c r="AI33" s="30" t="n">
        <f aca="false">AH33/AH29</f>
        <v>0.773439944376847</v>
      </c>
      <c r="AP33" s="4" t="n">
        <f aca="false">ABS(G33-$D33)</f>
        <v>180</v>
      </c>
      <c r="AQ33" s="4" t="n">
        <f aca="false">ABS(P33-$D33)</f>
        <v>111.857142857143</v>
      </c>
      <c r="AR33" s="4" t="n">
        <f aca="false">ABS(Z33-$D33)</f>
        <v>143.428571428572</v>
      </c>
      <c r="AS33" s="4" t="n">
        <f aca="false">ABS(AB33-$D33)</f>
        <v>75.1887640352693</v>
      </c>
    </row>
    <row r="34" customFormat="false" ht="14.6" hidden="false" customHeight="false" outlineLevel="0" collapsed="false">
      <c r="A34" s="14" t="n">
        <v>43924</v>
      </c>
      <c r="B34" s="15" t="n">
        <v>32</v>
      </c>
      <c r="C34" s="1" t="str">
        <f aca="false">TEXT(A34,"TTTT")</f>
        <v>Freitag</v>
      </c>
      <c r="D34" s="16" t="n">
        <v>3758</v>
      </c>
      <c r="E34" s="16" t="n">
        <v>3695</v>
      </c>
      <c r="F34" s="16" t="n">
        <v>3820</v>
      </c>
      <c r="G34" s="16" t="n">
        <v>3782</v>
      </c>
      <c r="H34" s="16" t="n">
        <v>3716</v>
      </c>
      <c r="I34" s="16" t="n">
        <v>3851</v>
      </c>
      <c r="J34" s="16" t="n">
        <v>0.96</v>
      </c>
      <c r="K34" s="16" t="n">
        <v>0.95</v>
      </c>
      <c r="L34" s="16" t="n">
        <v>0.97</v>
      </c>
      <c r="M34" s="16" t="n">
        <v>0.93</v>
      </c>
      <c r="N34" s="16" t="n">
        <v>0.93</v>
      </c>
      <c r="O34" s="16" t="n">
        <v>0.94</v>
      </c>
      <c r="P34" s="2" t="n">
        <f aca="false">AVERAGE(D28:D34)</f>
        <v>3815.85714285714</v>
      </c>
      <c r="Q34" s="4" t="n">
        <f aca="false">P35/P31</f>
        <v>0.933354983041062</v>
      </c>
      <c r="R34" s="2" t="n">
        <f aca="false">W31</f>
        <v>6082</v>
      </c>
      <c r="S34" s="23" t="n">
        <f aca="false">AVERAGE(D31:D34)</f>
        <v>3782.25</v>
      </c>
      <c r="T34" s="27" t="n">
        <f aca="false">S34/S30</f>
        <v>0.963385124808966</v>
      </c>
      <c r="U34" s="5" t="n">
        <v>43928</v>
      </c>
      <c r="V34" s="1" t="str">
        <f aca="false">TEXT(U34,"TTTT")</f>
        <v>Dienstag</v>
      </c>
      <c r="W34" s="24" t="n">
        <v>3834</v>
      </c>
      <c r="X34" s="4" t="n">
        <v>1.3</v>
      </c>
      <c r="Z34" s="2" t="n">
        <f aca="false">AVERAGE(D31:D37)</f>
        <v>3467</v>
      </c>
      <c r="AA34" s="30" t="n">
        <f aca="false">Z34/Z30</f>
        <v>0.896361957525392</v>
      </c>
      <c r="AB34" s="2" t="n">
        <f aca="false">AVERAGE(D31:D34,AA31^1.75*D28,AA31^1.75*D29,AA31^1.75*D30)</f>
        <v>3661.16802320699</v>
      </c>
      <c r="AC34" s="6" t="n">
        <f aca="false">AB34/Z30</f>
        <v>0.946562369804207</v>
      </c>
      <c r="AD34" s="2" t="n">
        <f aca="false">AVERAGE(W31:W37)</f>
        <v>4832.71428571429</v>
      </c>
      <c r="AE34" s="30" t="n">
        <f aca="false">AD34/AD30</f>
        <v>0.888063423726144</v>
      </c>
      <c r="AF34" s="2" t="n">
        <f aca="false">AVERAGE(W31:W34,AE31^1.75*W28,AE31^1.75*W29,AE31^1.75*W30)</f>
        <v>5318.88758596772</v>
      </c>
      <c r="AG34" s="6" t="n">
        <f aca="false">AF34/AD30</f>
        <v>0.97740301634878</v>
      </c>
      <c r="AH34" s="2" t="n">
        <f aca="false">AD41</f>
        <v>2900.71428571429</v>
      </c>
      <c r="AI34" s="30" t="n">
        <f aca="false">AH34/AH30</f>
        <v>0.735022624434389</v>
      </c>
      <c r="AJ34" s="4" t="n">
        <f aca="false">ABS(J34-$M34)</f>
        <v>0.0299999999999999</v>
      </c>
      <c r="AK34" s="4" t="n">
        <f aca="false">ABS(M34-$M34)</f>
        <v>0</v>
      </c>
      <c r="AL34" s="4" t="n">
        <f aca="false">ABS(AA34-$M34)</f>
        <v>0.0336380424746076</v>
      </c>
      <c r="AM34" s="4" t="n">
        <f aca="false">ABS(AC34-$M34)</f>
        <v>0.0165623698042072</v>
      </c>
      <c r="AN34" s="4" t="n">
        <f aca="false">ABS(X34-$M34)</f>
        <v>0.37</v>
      </c>
      <c r="AO34" s="4" t="n">
        <f aca="false">ABS(AG34-$M34)</f>
        <v>0.0474030163487796</v>
      </c>
      <c r="AP34" s="4" t="n">
        <f aca="false">ABS(G34-$D34)</f>
        <v>24</v>
      </c>
      <c r="AQ34" s="4" t="n">
        <f aca="false">ABS(P34-$D34)</f>
        <v>57.8571428571427</v>
      </c>
      <c r="AR34" s="4" t="n">
        <f aca="false">ABS(Z34-$D34)</f>
        <v>291</v>
      </c>
      <c r="AS34" s="4" t="n">
        <f aca="false">ABS(AB34-$D34)</f>
        <v>96.8319767930129</v>
      </c>
    </row>
    <row r="35" customFormat="false" ht="14.6" hidden="false" customHeight="false" outlineLevel="0" collapsed="false">
      <c r="A35" s="14" t="n">
        <v>43925</v>
      </c>
      <c r="B35" s="15" t="n">
        <v>33</v>
      </c>
      <c r="C35" s="1" t="str">
        <f aca="false">TEXT(A35,"TTTT")</f>
        <v>Samstag</v>
      </c>
      <c r="D35" s="16" t="n">
        <v>3051</v>
      </c>
      <c r="E35" s="16" t="n">
        <v>2984</v>
      </c>
      <c r="F35" s="16" t="n">
        <v>3113</v>
      </c>
      <c r="G35" s="16" t="n">
        <v>3648</v>
      </c>
      <c r="H35" s="16" t="n">
        <v>3582</v>
      </c>
      <c r="I35" s="16" t="n">
        <v>3715</v>
      </c>
      <c r="J35" s="16" t="n">
        <v>0.96</v>
      </c>
      <c r="K35" s="16" t="n">
        <v>0.95</v>
      </c>
      <c r="L35" s="16" t="n">
        <v>0.97</v>
      </c>
      <c r="M35" s="16" t="n">
        <v>0.93</v>
      </c>
      <c r="N35" s="16" t="n">
        <v>0.92</v>
      </c>
      <c r="O35" s="16" t="n">
        <v>0.93</v>
      </c>
      <c r="P35" s="2" t="n">
        <f aca="false">AVERAGE(D29:D35)</f>
        <v>3695.28571428571</v>
      </c>
      <c r="Q35" s="4" t="n">
        <f aca="false">P36/P32</f>
        <v>0.925114322297421</v>
      </c>
      <c r="R35" s="2" t="n">
        <f aca="false">W32</f>
        <v>5936</v>
      </c>
      <c r="S35" s="23" t="n">
        <f aca="false">AVERAGE(D32:D35)</f>
        <v>3648.25</v>
      </c>
      <c r="T35" s="27" t="n">
        <f aca="false">S35/S31</f>
        <v>0.96202781989584</v>
      </c>
      <c r="U35" s="5" t="n">
        <v>43929</v>
      </c>
      <c r="V35" s="1" t="str">
        <f aca="false">TEXT(U35,"TTTT")</f>
        <v>Mittwoch</v>
      </c>
      <c r="W35" s="24" t="n">
        <v>4003</v>
      </c>
      <c r="X35" s="4" t="n">
        <v>1.2</v>
      </c>
      <c r="Z35" s="2" t="n">
        <f aca="false">AVERAGE(D32:D38)</f>
        <v>3396.14285714286</v>
      </c>
      <c r="AA35" s="30" t="n">
        <f aca="false">Z35/Z31</f>
        <v>0.890007861929542</v>
      </c>
      <c r="AB35" s="2" t="n">
        <f aca="false">AVERAGE(D32:D35,AA32^1.75*D29,AA32^1.75*D30,AA32^1.75*D31)</f>
        <v>3512.16781518614</v>
      </c>
      <c r="AC35" s="6" t="n">
        <f aca="false">AB35/Z31</f>
        <v>0.920413863438395</v>
      </c>
      <c r="AD35" s="2" t="n">
        <f aca="false">AVERAGE(W32:W38)</f>
        <v>4554.28571428571</v>
      </c>
      <c r="AE35" s="30" t="n">
        <f aca="false">AD35/AD31</f>
        <v>0.854416809605489</v>
      </c>
      <c r="AF35" s="2" t="n">
        <f aca="false">AVERAGE(W32:W35,AE32^1.75*W29,AE32^1.75*W30,AE32^1.75*W31)</f>
        <v>4960.28744404597</v>
      </c>
      <c r="AG35" s="6" t="n">
        <f aca="false">AF35/AD31</f>
        <v>0.930585658992329</v>
      </c>
      <c r="AH35" s="2" t="n">
        <f aca="false">AD42</f>
        <v>2825.85714285714</v>
      </c>
      <c r="AI35" s="30" t="n">
        <f aca="false">AH35/AH31</f>
        <v>0.764542186835697</v>
      </c>
      <c r="AJ35" s="4" t="n">
        <f aca="false">ABS(J35-$M35)</f>
        <v>0.0299999999999999</v>
      </c>
      <c r="AK35" s="4" t="n">
        <f aca="false">ABS(M35-$M35)</f>
        <v>0</v>
      </c>
      <c r="AL35" s="4" t="n">
        <f aca="false">ABS(AA35-$M35)</f>
        <v>0.0399921380704578</v>
      </c>
      <c r="AM35" s="4" t="n">
        <f aca="false">ABS(AC35-$M35)</f>
        <v>0.00958613656160456</v>
      </c>
      <c r="AN35" s="4" t="n">
        <f aca="false">ABS(X35-$M35)</f>
        <v>0.27</v>
      </c>
      <c r="AO35" s="4" t="n">
        <f aca="false">ABS(AG35-$M35)</f>
        <v>0.000585658992329541</v>
      </c>
      <c r="AP35" s="4" t="n">
        <f aca="false">ABS(G35-$D35)</f>
        <v>597</v>
      </c>
      <c r="AQ35" s="4" t="n">
        <f aca="false">ABS(P35-$D35)</f>
        <v>644.285714285714</v>
      </c>
      <c r="AR35" s="4" t="n">
        <f aca="false">ABS(Z35-$D35)</f>
        <v>345.142857142857</v>
      </c>
      <c r="AS35" s="4" t="n">
        <f aca="false">ABS(AB35-$D35)</f>
        <v>461.16781518614</v>
      </c>
    </row>
    <row r="36" customFormat="false" ht="14.6" hidden="false" customHeight="false" outlineLevel="0" collapsed="false">
      <c r="A36" s="14" t="n">
        <v>43926</v>
      </c>
      <c r="B36" s="15" t="n">
        <v>34</v>
      </c>
      <c r="C36" s="1" t="str">
        <f aca="false">TEXT(A36,"TTTT")</f>
        <v>Sonntag</v>
      </c>
      <c r="D36" s="16" t="n">
        <v>2735</v>
      </c>
      <c r="E36" s="16" t="n">
        <v>2677</v>
      </c>
      <c r="F36" s="16" t="n">
        <v>2793</v>
      </c>
      <c r="G36" s="16" t="n">
        <v>3325</v>
      </c>
      <c r="H36" s="16" t="n">
        <v>3262</v>
      </c>
      <c r="I36" s="16" t="n">
        <v>3386</v>
      </c>
      <c r="J36" s="16" t="n">
        <v>0.87</v>
      </c>
      <c r="K36" s="16" t="n">
        <v>0.86</v>
      </c>
      <c r="L36" s="16" t="n">
        <v>0.88</v>
      </c>
      <c r="M36" s="16" t="n">
        <v>0.9</v>
      </c>
      <c r="N36" s="16" t="n">
        <v>0.89</v>
      </c>
      <c r="O36" s="16" t="n">
        <v>0.9</v>
      </c>
      <c r="P36" s="2" t="n">
        <f aca="false">AVERAGE(D30:D36)</f>
        <v>3612.57142857143</v>
      </c>
      <c r="Q36" s="4" t="n">
        <f aca="false">P37/P33</f>
        <v>0.896361957525392</v>
      </c>
      <c r="R36" s="2" t="n">
        <f aca="false">W33</f>
        <v>3677</v>
      </c>
      <c r="S36" s="23" t="n">
        <f aca="false">AVERAGE(D33:D36)</f>
        <v>3325</v>
      </c>
      <c r="T36" s="27" t="n">
        <f aca="false">S36/S32</f>
        <v>0.869167429094236</v>
      </c>
      <c r="U36" s="5" t="n">
        <v>43930</v>
      </c>
      <c r="V36" s="1" t="str">
        <f aca="false">TEXT(U36,"TTTT")</f>
        <v>Donnerstag</v>
      </c>
      <c r="W36" s="24" t="n">
        <v>4974</v>
      </c>
      <c r="X36" s="4" t="n">
        <v>1.1</v>
      </c>
      <c r="Z36" s="2" t="n">
        <f aca="false">AVERAGE(D33:D39)</f>
        <v>3234.28571428571</v>
      </c>
      <c r="AA36" s="31" t="n">
        <f aca="false">Z36/Z32</f>
        <v>0.875246453009626</v>
      </c>
      <c r="AB36" s="2" t="n">
        <f aca="false">AVERAGE(D33:D36,AA33^1.75*D30,AA33^1.75*D31,AA33^1.75*D32)</f>
        <v>3394.48187503564</v>
      </c>
      <c r="AC36" s="6" t="n">
        <f aca="false">AB36/Z32</f>
        <v>0.91859794816753</v>
      </c>
      <c r="AD36" s="2" t="n">
        <f aca="false">AVERAGE(W33:W39)</f>
        <v>4109.28571428572</v>
      </c>
      <c r="AE36" s="30" t="n">
        <f aca="false">AD36/AD32</f>
        <v>0.802102504043277</v>
      </c>
      <c r="AF36" s="2" t="n">
        <f aca="false">AVERAGE(W33:W36,AE33^1.75*W30,AE33^1.75*W31,AE33^1.75*W32)</f>
        <v>4455.86854002864</v>
      </c>
      <c r="AG36" s="6" t="n">
        <f aca="false">AF36/AD32</f>
        <v>0.869752935703544</v>
      </c>
      <c r="AH36" s="2" t="n">
        <f aca="false">AD43</f>
        <v>2774</v>
      </c>
      <c r="AI36" s="30" t="n">
        <f aca="false">AH36/AH32</f>
        <v>0.797257349318443</v>
      </c>
      <c r="AJ36" s="4" t="n">
        <f aca="false">ABS(J36-$M36)</f>
        <v>0.03</v>
      </c>
      <c r="AK36" s="4" t="n">
        <f aca="false">ABS(M36-$M36)</f>
        <v>0</v>
      </c>
      <c r="AL36" s="4" t="n">
        <f aca="false">ABS(AA36-$M36)</f>
        <v>0.0247535469903739</v>
      </c>
      <c r="AM36" s="4" t="n">
        <f aca="false">ABS(AC36-$M36)</f>
        <v>0.0185979481675304</v>
      </c>
      <c r="AN36" s="4" t="n">
        <f aca="false">ABS(X36-$M36)</f>
        <v>0.2</v>
      </c>
      <c r="AO36" s="4" t="n">
        <f aca="false">ABS(AG36-$M36)</f>
        <v>0.0302470642964563</v>
      </c>
      <c r="AP36" s="4" t="n">
        <f aca="false">ABS(G36-$D36)</f>
        <v>590</v>
      </c>
      <c r="AQ36" s="4" t="n">
        <f aca="false">ABS(P36-$D36)</f>
        <v>877.571428571429</v>
      </c>
      <c r="AR36" s="4" t="n">
        <f aca="false">ABS(Z36-$D36)</f>
        <v>499.285714285714</v>
      </c>
      <c r="AS36" s="4" t="n">
        <f aca="false">ABS(AB36-$D36)</f>
        <v>659.481875035644</v>
      </c>
    </row>
    <row r="37" s="26" customFormat="true" ht="14.6" hidden="false" customHeight="false" outlineLevel="0" collapsed="false">
      <c r="A37" s="25" t="n">
        <v>43927</v>
      </c>
      <c r="B37" s="15" t="n">
        <v>35</v>
      </c>
      <c r="C37" s="26" t="str">
        <f aca="false">TEXT(A37,"TTTT")</f>
        <v>Montag</v>
      </c>
      <c r="D37" s="16" t="n">
        <v>3354</v>
      </c>
      <c r="E37" s="16" t="n">
        <v>3292</v>
      </c>
      <c r="F37" s="16" t="n">
        <v>3419</v>
      </c>
      <c r="G37" s="16" t="n">
        <v>3225</v>
      </c>
      <c r="H37" s="16" t="n">
        <v>3162</v>
      </c>
      <c r="I37" s="16" t="n">
        <v>3286</v>
      </c>
      <c r="J37" s="16" t="n">
        <v>0.82</v>
      </c>
      <c r="K37" s="16" t="n">
        <v>0.81</v>
      </c>
      <c r="L37" s="16" t="n">
        <v>0.83</v>
      </c>
      <c r="M37" s="16" t="n">
        <v>0.89</v>
      </c>
      <c r="N37" s="16" t="n">
        <v>0.88</v>
      </c>
      <c r="O37" s="16" t="n">
        <v>0.9</v>
      </c>
      <c r="P37" s="2" t="n">
        <f aca="false">AVERAGE(D31:D37)</f>
        <v>3467</v>
      </c>
      <c r="Q37" s="4" t="n">
        <f aca="false">P38/P34</f>
        <v>0.890007861929542</v>
      </c>
      <c r="R37" s="23" t="n">
        <f aca="false">W34</f>
        <v>3834</v>
      </c>
      <c r="S37" s="23" t="n">
        <f aca="false">AVERAGE(D34:D37)</f>
        <v>3224.5</v>
      </c>
      <c r="T37" s="27" t="n">
        <f aca="false">S37/S33</f>
        <v>0.819232723577236</v>
      </c>
      <c r="U37" s="28" t="n">
        <v>43931</v>
      </c>
      <c r="V37" s="26" t="str">
        <f aca="false">TEXT(U37,"TTTT")</f>
        <v>Freitag</v>
      </c>
      <c r="W37" s="29" t="n">
        <v>5323</v>
      </c>
      <c r="X37" s="27" t="n">
        <v>1.1</v>
      </c>
      <c r="Y37" s="27"/>
      <c r="Z37" s="23" t="n">
        <f aca="false">AVERAGE(D34:D40)</f>
        <v>3084.71428571429</v>
      </c>
      <c r="AA37" s="31" t="n">
        <f aca="false">Z37/Z33</f>
        <v>0.853883264789624</v>
      </c>
      <c r="AB37" s="23" t="n">
        <f aca="false">AVERAGE(D34:D37,AA34^1.75*D31,AA34^1.75*D32,AA34^1.75*D33)</f>
        <v>3183.93527957371</v>
      </c>
      <c r="AC37" s="31" t="n">
        <f aca="false">AB37/Z33</f>
        <v>0.881348740786776</v>
      </c>
      <c r="AD37" s="23" t="n">
        <f aca="false">AVERAGE(W34:W40)</f>
        <v>3946.42857142857</v>
      </c>
      <c r="AE37" s="30" t="n">
        <f aca="false">AD37/AD33</f>
        <v>0.79656862745098</v>
      </c>
      <c r="AF37" s="23" t="n">
        <f aca="false">AVERAGE(W34:W37,AE34^1.75*W31,AE34^1.75*W32,AE34^1.75*W33)</f>
        <v>4412.1178806516</v>
      </c>
      <c r="AG37" s="31" t="n">
        <f aca="false">AF37/AD33</f>
        <v>0.890565892865087</v>
      </c>
      <c r="AH37" s="23" t="n">
        <f aca="false">AD44</f>
        <v>2665.14285714286</v>
      </c>
      <c r="AI37" s="30" t="n">
        <f aca="false">AH37/AH33</f>
        <v>0.838547285149227</v>
      </c>
      <c r="AJ37" s="4" t="n">
        <f aca="false">ABS(J37-$M37)</f>
        <v>0.07</v>
      </c>
      <c r="AK37" s="4" t="n">
        <f aca="false">ABS(M37-$M37)</f>
        <v>0</v>
      </c>
      <c r="AL37" s="4" t="n">
        <f aca="false">ABS(AA37-$M37)</f>
        <v>0.0361167352103764</v>
      </c>
      <c r="AM37" s="4" t="n">
        <f aca="false">ABS(AC37-$M37)</f>
        <v>0.00865125921322396</v>
      </c>
      <c r="AN37" s="4" t="n">
        <f aca="false">ABS(X37-$M37)</f>
        <v>0.21</v>
      </c>
      <c r="AO37" s="4" t="n">
        <f aca="false">ABS(AG37-$M37)</f>
        <v>0.000565892865087014</v>
      </c>
      <c r="AP37" s="4" t="n">
        <f aca="false">ABS(G37-$D37)</f>
        <v>129</v>
      </c>
      <c r="AQ37" s="4" t="n">
        <f aca="false">ABS(P37-$D37)</f>
        <v>113</v>
      </c>
      <c r="AR37" s="4" t="n">
        <f aca="false">ABS(Z37-$D37)</f>
        <v>269.285714285714</v>
      </c>
      <c r="AS37" s="4" t="n">
        <f aca="false">ABS(AB37-$D37)</f>
        <v>170.064720426287</v>
      </c>
    </row>
    <row r="38" s="26" customFormat="true" ht="14.6" hidden="false" customHeight="false" outlineLevel="0" collapsed="false">
      <c r="A38" s="25" t="n">
        <v>43928</v>
      </c>
      <c r="B38" s="15" t="n">
        <v>36</v>
      </c>
      <c r="C38" s="26" t="str">
        <f aca="false">TEXT(A38,"TTTT")</f>
        <v>Dienstag</v>
      </c>
      <c r="D38" s="16" t="n">
        <v>3091</v>
      </c>
      <c r="E38" s="16" t="n">
        <v>3027</v>
      </c>
      <c r="F38" s="16" t="n">
        <v>3167</v>
      </c>
      <c r="G38" s="16" t="n">
        <v>3058</v>
      </c>
      <c r="H38" s="16" t="n">
        <v>2995</v>
      </c>
      <c r="I38" s="16" t="n">
        <v>3123</v>
      </c>
      <c r="J38" s="16" t="n">
        <v>0.81</v>
      </c>
      <c r="K38" s="16" t="n">
        <v>0.8</v>
      </c>
      <c r="L38" s="16" t="n">
        <v>0.82</v>
      </c>
      <c r="M38" s="16" t="n">
        <v>0.88</v>
      </c>
      <c r="N38" s="16" t="n">
        <v>0.87</v>
      </c>
      <c r="O38" s="16" t="n">
        <v>0.88</v>
      </c>
      <c r="P38" s="2" t="n">
        <f aca="false">AVERAGE(D32:D38)</f>
        <v>3396.14285714286</v>
      </c>
      <c r="Q38" s="4" t="n">
        <f aca="false">P39/P35</f>
        <v>0.875246453009626</v>
      </c>
      <c r="R38" s="23" t="n">
        <f aca="false">W35</f>
        <v>4003</v>
      </c>
      <c r="S38" s="23" t="n">
        <f aca="false">AVERAGE(D35:D38)</f>
        <v>3057.75</v>
      </c>
      <c r="T38" s="27" t="n">
        <f aca="false">S38/S34</f>
        <v>0.808447352766211</v>
      </c>
      <c r="U38" s="28" t="n">
        <v>43932</v>
      </c>
      <c r="V38" s="26" t="str">
        <f aca="false">TEXT(U38,"TTTT")</f>
        <v>Samstag</v>
      </c>
      <c r="W38" s="29" t="n">
        <v>4133</v>
      </c>
      <c r="X38" s="31" t="n">
        <v>1.3</v>
      </c>
      <c r="Y38" s="31"/>
      <c r="Z38" s="23" t="n">
        <f aca="false">AVERAGE(D35:D41)</f>
        <v>2880.85714285714</v>
      </c>
      <c r="AA38" s="30" t="n">
        <f aca="false">Z38/Z34</f>
        <v>0.830936585767852</v>
      </c>
      <c r="AB38" s="23" t="n">
        <f aca="false">AVERAGE(D35:D38,AA35^1.75*D32,AA35^1.75*D33,AA35^1.75*D34)</f>
        <v>3091.9759621799</v>
      </c>
      <c r="AC38" s="30" t="n">
        <f aca="false">AB38/Z34</f>
        <v>0.891830390014392</v>
      </c>
      <c r="AD38" s="23" t="n">
        <f aca="false">AVERAGE(W35:W41)</f>
        <v>3696.14285714286</v>
      </c>
      <c r="AE38" s="30" t="n">
        <f aca="false">AD38/AD34</f>
        <v>0.76481716870141</v>
      </c>
      <c r="AF38" s="23" t="n">
        <f aca="false">AVERAGE(W35:W38,AE35^1.75*W32,AE35^1.75*W33,AE35^1.75*W34)</f>
        <v>4091.930308465</v>
      </c>
      <c r="AG38" s="30" t="n">
        <f aca="false">AF38/AD34</f>
        <v>0.8467147169368</v>
      </c>
      <c r="AH38" s="23" t="n">
        <f aca="false">AD45</f>
        <v>2622.71428571429</v>
      </c>
      <c r="AI38" s="30" t="n">
        <f aca="false">AH38/AH34</f>
        <v>0.904161536567348</v>
      </c>
      <c r="AJ38" s="4" t="n">
        <f aca="false">ABS(J38-$M38)</f>
        <v>0.07</v>
      </c>
      <c r="AK38" s="4" t="n">
        <f aca="false">ABS(M38-$M38)</f>
        <v>0</v>
      </c>
      <c r="AL38" s="4" t="n">
        <f aca="false">ABS(AA38-$M38)</f>
        <v>0.0490634142321481</v>
      </c>
      <c r="AM38" s="4" t="n">
        <f aca="false">ABS(AC38-$M38)</f>
        <v>0.0118303900143921</v>
      </c>
      <c r="AN38" s="4" t="n">
        <f aca="false">ABS(X38-$M38)</f>
        <v>0.42</v>
      </c>
      <c r="AO38" s="4" t="n">
        <f aca="false">ABS(AG38-$M38)</f>
        <v>0.0332852830632</v>
      </c>
      <c r="AP38" s="4" t="n">
        <f aca="false">ABS(G38-$D38)</f>
        <v>33</v>
      </c>
      <c r="AQ38" s="4" t="n">
        <f aca="false">ABS(P38-$D38)</f>
        <v>305.142857142857</v>
      </c>
      <c r="AR38" s="4" t="n">
        <f aca="false">ABS(Z38-$D38)</f>
        <v>210.142857142857</v>
      </c>
      <c r="AS38" s="4" t="n">
        <f aca="false">ABS(AB38-$D38)</f>
        <v>0.975962179897579</v>
      </c>
    </row>
    <row r="39" s="26" customFormat="true" ht="14.6" hidden="false" customHeight="false" outlineLevel="0" collapsed="false">
      <c r="A39" s="25" t="n">
        <v>43929</v>
      </c>
      <c r="B39" s="15" t="n">
        <v>37</v>
      </c>
      <c r="C39" s="26" t="str">
        <f aca="false">TEXT(A39,"TTTT")</f>
        <v>Mittwoch</v>
      </c>
      <c r="D39" s="16" t="n">
        <v>2895</v>
      </c>
      <c r="E39" s="16" t="n">
        <v>2835</v>
      </c>
      <c r="F39" s="16" t="n">
        <v>2960</v>
      </c>
      <c r="G39" s="16" t="n">
        <v>3019</v>
      </c>
      <c r="H39" s="16" t="n">
        <v>2958</v>
      </c>
      <c r="I39" s="16" t="n">
        <v>3085</v>
      </c>
      <c r="J39" s="16" t="n">
        <v>0.83</v>
      </c>
      <c r="K39" s="16" t="n">
        <v>0.82</v>
      </c>
      <c r="L39" s="16" t="n">
        <v>0.84</v>
      </c>
      <c r="M39" s="16" t="n">
        <v>0.85</v>
      </c>
      <c r="N39" s="16" t="n">
        <v>0.85</v>
      </c>
      <c r="O39" s="16" t="n">
        <v>0.86</v>
      </c>
      <c r="P39" s="2" t="n">
        <f aca="false">AVERAGE(D33:D39)</f>
        <v>3234.28571428571</v>
      </c>
      <c r="Q39" s="4" t="n">
        <f aca="false">P40/P36</f>
        <v>0.853883264789624</v>
      </c>
      <c r="R39" s="23" t="n">
        <f aca="false">W36</f>
        <v>4974</v>
      </c>
      <c r="S39" s="23" t="n">
        <f aca="false">AVERAGE(D36:D39)</f>
        <v>3018.75</v>
      </c>
      <c r="T39" s="27" t="n">
        <f aca="false">S39/S35</f>
        <v>0.827451517851024</v>
      </c>
      <c r="U39" s="28" t="n">
        <v>43933</v>
      </c>
      <c r="V39" s="26" t="str">
        <f aca="false">TEXT(U39,"TTTT")</f>
        <v>Sonntag</v>
      </c>
      <c r="W39" s="29" t="n">
        <v>2821</v>
      </c>
      <c r="X39" s="31" t="n">
        <v>1.3</v>
      </c>
      <c r="Y39" s="31"/>
      <c r="Z39" s="23" t="n">
        <f aca="false">AVERAGE(D36:D42)</f>
        <v>2733.14285714286</v>
      </c>
      <c r="AA39" s="30" t="n">
        <f aca="false">Z39/Z35</f>
        <v>0.804778530265427</v>
      </c>
      <c r="AB39" s="23" t="n">
        <f aca="false">AVERAGE(D36:D39,AA36^1.75*D33,AA36^1.75*D34,AA36^1.75*D35)</f>
        <v>2920.36239824197</v>
      </c>
      <c r="AC39" s="30" t="n">
        <f aca="false">AB39/Z35</f>
        <v>0.859905640335412</v>
      </c>
      <c r="AD39" s="23" t="n">
        <f aca="false">AVERAGE(W36:W42)</f>
        <v>3479.42857142857</v>
      </c>
      <c r="AE39" s="30" t="n">
        <f aca="false">AD39/AD35</f>
        <v>0.763989962358846</v>
      </c>
      <c r="AF39" s="23" t="n">
        <f aca="false">AVERAGE(W36:W39,AE36^1.75*W33,AE36^1.75*W34,AE36^1.75*W35)</f>
        <v>3582.65682564325</v>
      </c>
      <c r="AG39" s="30" t="n">
        <f aca="false">AF39/AD35</f>
        <v>0.786656141138732</v>
      </c>
      <c r="AH39" s="23" t="n">
        <f aca="false">AD46</f>
        <v>2587.14285714286</v>
      </c>
      <c r="AI39" s="30" t="n">
        <f aca="false">AH39/AH35</f>
        <v>0.915524998736161</v>
      </c>
      <c r="AJ39" s="4" t="n">
        <f aca="false">ABS(J39-$M39)</f>
        <v>0.0199999999999999</v>
      </c>
      <c r="AK39" s="4" t="n">
        <f aca="false">ABS(M39-$M39)</f>
        <v>0</v>
      </c>
      <c r="AL39" s="4" t="n">
        <f aca="false">ABS(AA39-$M39)</f>
        <v>0.0452214697345728</v>
      </c>
      <c r="AM39" s="4" t="n">
        <f aca="false">ABS(AC39-$M39)</f>
        <v>0.00990564033541241</v>
      </c>
      <c r="AN39" s="4" t="n">
        <f aca="false">ABS(X39-$M39)</f>
        <v>0.45</v>
      </c>
      <c r="AO39" s="4" t="n">
        <f aca="false">ABS(AG39-$M39)</f>
        <v>0.0633438588612681</v>
      </c>
      <c r="AP39" s="4" t="n">
        <f aca="false">ABS(G39-$D39)</f>
        <v>124</v>
      </c>
      <c r="AQ39" s="4" t="n">
        <f aca="false">ABS(P39-$D39)</f>
        <v>339.285714285714</v>
      </c>
      <c r="AR39" s="4" t="n">
        <f aca="false">ABS(Z39-$D39)</f>
        <v>161.857142857143</v>
      </c>
      <c r="AS39" s="4" t="n">
        <f aca="false">ABS(AB39-$D39)</f>
        <v>25.3623982419658</v>
      </c>
    </row>
    <row r="40" s="26" customFormat="true" ht="14.6" hidden="false" customHeight="false" outlineLevel="0" collapsed="false">
      <c r="A40" s="25" t="n">
        <v>43930</v>
      </c>
      <c r="B40" s="15" t="n">
        <v>38</v>
      </c>
      <c r="C40" s="26" t="str">
        <f aca="false">TEXT(A40,"TTTT")</f>
        <v>Donnerstag</v>
      </c>
      <c r="D40" s="16" t="n">
        <v>2709</v>
      </c>
      <c r="E40" s="16" t="n">
        <v>2655</v>
      </c>
      <c r="F40" s="16" t="n">
        <v>2770</v>
      </c>
      <c r="G40" s="16" t="n">
        <v>3012</v>
      </c>
      <c r="H40" s="16" t="n">
        <v>2952</v>
      </c>
      <c r="I40" s="16" t="n">
        <v>3079</v>
      </c>
      <c r="J40" s="16" t="n">
        <v>0.91</v>
      </c>
      <c r="K40" s="16" t="n">
        <v>0.89</v>
      </c>
      <c r="L40" s="16" t="n">
        <v>0.92</v>
      </c>
      <c r="M40" s="16" t="n">
        <v>0.83</v>
      </c>
      <c r="N40" s="16" t="n">
        <v>0.82</v>
      </c>
      <c r="O40" s="16" t="n">
        <v>0.84</v>
      </c>
      <c r="P40" s="2" t="n">
        <f aca="false">AVERAGE(D34:D40)</f>
        <v>3084.71428571429</v>
      </c>
      <c r="Q40" s="4" t="n">
        <f aca="false">P41/P37</f>
        <v>0.830936585767852</v>
      </c>
      <c r="R40" s="23" t="n">
        <f aca="false">W37</f>
        <v>5323</v>
      </c>
      <c r="S40" s="23" t="n">
        <f aca="false">AVERAGE(D37:D40)</f>
        <v>3012.25</v>
      </c>
      <c r="T40" s="27" t="n">
        <f aca="false">S40/S36</f>
        <v>0.90593984962406</v>
      </c>
      <c r="U40" s="28" t="n">
        <v>43934</v>
      </c>
      <c r="V40" s="26" t="str">
        <f aca="false">TEXT(U40,"TTTT")</f>
        <v>Montag</v>
      </c>
      <c r="W40" s="29" t="n">
        <v>2537</v>
      </c>
      <c r="X40" s="27" t="n">
        <v>1.2</v>
      </c>
      <c r="Y40" s="27"/>
      <c r="Z40" s="23" t="n">
        <f aca="false">AVERAGE(D37:D43)</f>
        <v>2626.14285714286</v>
      </c>
      <c r="AA40" s="30" t="n">
        <f aca="false">Z40/Z36</f>
        <v>0.811969964664311</v>
      </c>
      <c r="AB40" s="23" t="n">
        <f aca="false">AVERAGE(D37:D40,AA37^1.75*D34,AA37^1.75*D35,AA37^1.75*D36)</f>
        <v>2755.42674363287</v>
      </c>
      <c r="AC40" s="30" t="n">
        <f aca="false">AB40/Z36</f>
        <v>0.851942897766345</v>
      </c>
      <c r="AD40" s="23" t="n">
        <f aca="false">AVERAGE(W37:W43)</f>
        <v>3178.28571428571</v>
      </c>
      <c r="AE40" s="30" t="n">
        <f aca="false">AD40/AD36</f>
        <v>0.773439944376847</v>
      </c>
      <c r="AF40" s="23" t="n">
        <f aca="false">AVERAGE(W37:W40,AE37^1.75*W34,AE37^1.75*W35,AE37^1.75*W36)</f>
        <v>3345.49430693331</v>
      </c>
      <c r="AG40" s="30" t="n">
        <f aca="false">AF40/AD36</f>
        <v>0.814130371928843</v>
      </c>
      <c r="AH40" s="23" t="n">
        <f aca="false">AD47</f>
        <v>2513.71428571429</v>
      </c>
      <c r="AI40" s="30" t="n">
        <f aca="false">AH40/AH36</f>
        <v>0.906169533422598</v>
      </c>
      <c r="AJ40" s="4" t="n">
        <f aca="false">ABS(J40-$M40)</f>
        <v>0.08</v>
      </c>
      <c r="AK40" s="4" t="n">
        <f aca="false">ABS(M40-$M40)</f>
        <v>0</v>
      </c>
      <c r="AL40" s="4" t="n">
        <f aca="false">ABS(AA40-$M40)</f>
        <v>0.018030035335689</v>
      </c>
      <c r="AM40" s="4" t="n">
        <f aca="false">ABS(AC40-$M40)</f>
        <v>0.0219428977663453</v>
      </c>
      <c r="AN40" s="4" t="n">
        <f aca="false">ABS(X40-$M40)</f>
        <v>0.37</v>
      </c>
      <c r="AO40" s="4" t="n">
        <f aca="false">ABS(AG40-$M40)</f>
        <v>0.0158696280711571</v>
      </c>
      <c r="AP40" s="4" t="n">
        <f aca="false">ABS(G40-$D40)</f>
        <v>303</v>
      </c>
      <c r="AQ40" s="4" t="n">
        <f aca="false">ABS(P40-$D40)</f>
        <v>375.714285714286</v>
      </c>
      <c r="AR40" s="4" t="n">
        <f aca="false">ABS(Z40-$D40)</f>
        <v>82.8571428571427</v>
      </c>
      <c r="AS40" s="4" t="n">
        <f aca="false">ABS(AB40-$D40)</f>
        <v>46.4267436328655</v>
      </c>
    </row>
    <row r="41" s="26" customFormat="true" ht="14.6" hidden="false" customHeight="false" outlineLevel="0" collapsed="false">
      <c r="A41" s="25" t="n">
        <v>43931</v>
      </c>
      <c r="B41" s="15" t="n">
        <v>39</v>
      </c>
      <c r="C41" s="26" t="str">
        <f aca="false">TEXT(A41,"TTTT")</f>
        <v>Freitag</v>
      </c>
      <c r="D41" s="16" t="n">
        <v>2331</v>
      </c>
      <c r="E41" s="16" t="n">
        <v>2278</v>
      </c>
      <c r="F41" s="16" t="n">
        <v>2390</v>
      </c>
      <c r="G41" s="16" t="n">
        <v>2756</v>
      </c>
      <c r="H41" s="16" t="n">
        <v>2699</v>
      </c>
      <c r="I41" s="16" t="n">
        <v>2822</v>
      </c>
      <c r="J41" s="16" t="n">
        <v>0.85</v>
      </c>
      <c r="K41" s="16" t="n">
        <v>0.84</v>
      </c>
      <c r="L41" s="16" t="n">
        <v>0.87</v>
      </c>
      <c r="M41" s="16" t="n">
        <v>0.8</v>
      </c>
      <c r="N41" s="16" t="n">
        <v>0.8</v>
      </c>
      <c r="O41" s="16" t="n">
        <v>0.81</v>
      </c>
      <c r="P41" s="2" t="n">
        <f aca="false">AVERAGE(D35:D41)</f>
        <v>2880.85714285714</v>
      </c>
      <c r="Q41" s="4" t="n">
        <f aca="false">P42/P38</f>
        <v>0.804778530265427</v>
      </c>
      <c r="R41" s="23" t="n">
        <f aca="false">W38</f>
        <v>4133</v>
      </c>
      <c r="S41" s="23" t="n">
        <f aca="false">AVERAGE(D38:D41)</f>
        <v>2756.5</v>
      </c>
      <c r="T41" s="27" t="n">
        <f aca="false">S41/S37</f>
        <v>0.854861218793611</v>
      </c>
      <c r="U41" s="28" t="n">
        <v>43935</v>
      </c>
      <c r="V41" s="26" t="str">
        <f aca="false">TEXT(U41,"TTTT")</f>
        <v>Dienstag</v>
      </c>
      <c r="W41" s="29" t="n">
        <v>2082</v>
      </c>
      <c r="X41" s="27" t="n">
        <v>1</v>
      </c>
      <c r="Y41" s="27"/>
      <c r="Z41" s="23" t="n">
        <f aca="false">AVERAGE(D38:D44)</f>
        <v>2422</v>
      </c>
      <c r="AA41" s="30" t="n">
        <f aca="false">Z41/Z37</f>
        <v>0.78516185800954</v>
      </c>
      <c r="AB41" s="23" t="n">
        <f aca="false">AVERAGE(D38:D41,AA38^1.75*D35,AA38^1.75*D36,AA38^1.75*D37)</f>
        <v>2519.4036288993</v>
      </c>
      <c r="AC41" s="31" t="n">
        <f aca="false">AB41/Z37</f>
        <v>0.816738081892053</v>
      </c>
      <c r="AD41" s="23" t="n">
        <f aca="false">AVERAGE(W38:W44)</f>
        <v>2900.71428571429</v>
      </c>
      <c r="AE41" s="30" t="n">
        <f aca="false">AD41/AD37</f>
        <v>0.735022624434389</v>
      </c>
      <c r="AF41" s="23" t="n">
        <f aca="false">AVERAGE(W38:W41,AE38^1.75*W35,AE38^1.75*W36,AE38^1.75*W37)</f>
        <v>2931.08854906593</v>
      </c>
      <c r="AG41" s="30" t="n">
        <f aca="false">AF41/AD37</f>
        <v>0.742719270351548</v>
      </c>
      <c r="AH41" s="23" t="n">
        <f aca="false">AD48</f>
        <v>2364.71428571429</v>
      </c>
      <c r="AI41" s="30" t="n">
        <f aca="false">AH41/AH37</f>
        <v>0.88727487135506</v>
      </c>
      <c r="AJ41" s="4" t="n">
        <f aca="false">ABS(J41-$M41)</f>
        <v>0.0499999999999999</v>
      </c>
      <c r="AK41" s="4" t="n">
        <f aca="false">ABS(M41-$M41)</f>
        <v>0</v>
      </c>
      <c r="AL41" s="4" t="n">
        <f aca="false">ABS(AA41-$M41)</f>
        <v>0.01483814199046</v>
      </c>
      <c r="AM41" s="4" t="n">
        <f aca="false">ABS(AC41-$M41)</f>
        <v>0.0167380818920525</v>
      </c>
      <c r="AN41" s="4" t="n">
        <f aca="false">ABS(X41-$M41)</f>
        <v>0.2</v>
      </c>
      <c r="AO41" s="4" t="n">
        <f aca="false">ABS(AG41-$M41)</f>
        <v>0.0572807296484525</v>
      </c>
      <c r="AP41" s="4" t="n">
        <f aca="false">ABS(G41-$D41)</f>
        <v>425</v>
      </c>
      <c r="AQ41" s="4" t="n">
        <f aca="false">ABS(P41-$D41)</f>
        <v>549.857142857143</v>
      </c>
      <c r="AR41" s="4" t="n">
        <f aca="false">ABS(Z41-$D41)</f>
        <v>91</v>
      </c>
      <c r="AS41" s="4" t="n">
        <f aca="false">ABS(AB41-$D41)</f>
        <v>188.403628899299</v>
      </c>
    </row>
    <row r="42" s="26" customFormat="true" ht="14.6" hidden="false" customHeight="false" outlineLevel="0" collapsed="false">
      <c r="A42" s="25" t="n">
        <v>43932</v>
      </c>
      <c r="B42" s="15" t="n">
        <v>40</v>
      </c>
      <c r="C42" s="26" t="str">
        <f aca="false">TEXT(A42,"TTTT")</f>
        <v>Samstag</v>
      </c>
      <c r="D42" s="16" t="n">
        <v>2017</v>
      </c>
      <c r="E42" s="16" t="n">
        <v>1959</v>
      </c>
      <c r="F42" s="16" t="n">
        <v>2071</v>
      </c>
      <c r="G42" s="16" t="n">
        <v>2488</v>
      </c>
      <c r="H42" s="16" t="n">
        <v>2432</v>
      </c>
      <c r="I42" s="16" t="n">
        <v>2548</v>
      </c>
      <c r="J42" s="16" t="n">
        <v>0.81</v>
      </c>
      <c r="K42" s="16" t="n">
        <v>0.8</v>
      </c>
      <c r="L42" s="16" t="n">
        <v>0.83</v>
      </c>
      <c r="M42" s="16" t="n">
        <v>0.81</v>
      </c>
      <c r="N42" s="16" t="n">
        <v>0.81</v>
      </c>
      <c r="O42" s="16" t="n">
        <v>0.82</v>
      </c>
      <c r="P42" s="2" t="n">
        <f aca="false">AVERAGE(D36:D42)</f>
        <v>2733.14285714286</v>
      </c>
      <c r="Q42" s="4" t="n">
        <f aca="false">P43/P39</f>
        <v>0.811969964664311</v>
      </c>
      <c r="R42" s="23" t="n">
        <f aca="false">W39</f>
        <v>2821</v>
      </c>
      <c r="S42" s="23" t="n">
        <f aca="false">AVERAGE(D39:D42)</f>
        <v>2488</v>
      </c>
      <c r="T42" s="27" t="n">
        <f aca="false">S42/S38</f>
        <v>0.813670182323604</v>
      </c>
      <c r="U42" s="28" t="n">
        <v>43936</v>
      </c>
      <c r="V42" s="26" t="str">
        <f aca="false">TEXT(U42,"TTTT")</f>
        <v>Mittwoch</v>
      </c>
      <c r="W42" s="29" t="n">
        <v>2486</v>
      </c>
      <c r="X42" s="27" t="n">
        <v>0.9</v>
      </c>
      <c r="Y42" s="27"/>
      <c r="Z42" s="23" t="n">
        <f aca="false">AVERAGE(D39:D45)</f>
        <v>2263.85714285714</v>
      </c>
      <c r="AA42" s="30" t="n">
        <f aca="false">Z42/Z38</f>
        <v>0.785827630665477</v>
      </c>
      <c r="AB42" s="23" t="n">
        <f aca="false">AVERAGE(D39:D42,AA39^1.75*D36,AA39^1.75*D37,AA39^1.75*D38)</f>
        <v>2318.47858291544</v>
      </c>
      <c r="AC42" s="30" t="n">
        <f aca="false">AB42/Z38</f>
        <v>0.804787765566204</v>
      </c>
      <c r="AD42" s="23" t="n">
        <f aca="false">AVERAGE(W39:W45)</f>
        <v>2825.85714285714</v>
      </c>
      <c r="AE42" s="30" t="n">
        <f aca="false">AD42/AD38</f>
        <v>0.764542186835697</v>
      </c>
      <c r="AF42" s="23" t="n">
        <f aca="false">AVERAGE(W39:W42,AE39^1.75*W36,AE39^1.75*W37,AE39^1.75*W38)</f>
        <v>2704.97966016694</v>
      </c>
      <c r="AG42" s="30" t="n">
        <f aca="false">AF42/AD38</f>
        <v>0.731838504277378</v>
      </c>
      <c r="AH42" s="23" t="n">
        <f aca="false">AD49</f>
        <v>2142.71428571429</v>
      </c>
      <c r="AI42" s="30" t="n">
        <f aca="false">AH42/AH38</f>
        <v>0.816983495833106</v>
      </c>
      <c r="AJ42" s="4" t="n">
        <f aca="false">ABS(J42-$M42)</f>
        <v>0</v>
      </c>
      <c r="AK42" s="4" t="n">
        <f aca="false">ABS(M42-$M42)</f>
        <v>0</v>
      </c>
      <c r="AL42" s="4" t="n">
        <f aca="false">ABS(AA42-$M42)</f>
        <v>0.0241723693345235</v>
      </c>
      <c r="AM42" s="4" t="n">
        <f aca="false">ABS(AC42-$M42)</f>
        <v>0.0052122344337957</v>
      </c>
      <c r="AN42" s="4" t="n">
        <f aca="false">ABS(X42-$M42)</f>
        <v>0.09</v>
      </c>
      <c r="AO42" s="4" t="n">
        <f aca="false">ABS(AG42-$M42)</f>
        <v>0.0781614957226221</v>
      </c>
      <c r="AP42" s="4" t="n">
        <f aca="false">ABS(G42-$D42)</f>
        <v>471</v>
      </c>
      <c r="AQ42" s="4" t="n">
        <f aca="false">ABS(P42-$D42)</f>
        <v>716.142857142857</v>
      </c>
      <c r="AR42" s="4" t="n">
        <f aca="false">ABS(Z42-$D42)</f>
        <v>246.857142857143</v>
      </c>
      <c r="AS42" s="4" t="n">
        <f aca="false">ABS(AB42-$D42)</f>
        <v>301.478582915439</v>
      </c>
    </row>
    <row r="43" s="26" customFormat="true" ht="14.6" hidden="false" customHeight="false" outlineLevel="0" collapsed="false">
      <c r="A43" s="25" t="n">
        <v>43933</v>
      </c>
      <c r="B43" s="15" t="n">
        <v>41</v>
      </c>
      <c r="C43" s="26" t="str">
        <f aca="false">TEXT(A43,"TTTT")</f>
        <v>Sonntag</v>
      </c>
      <c r="D43" s="16" t="n">
        <v>1986</v>
      </c>
      <c r="E43" s="16" t="n">
        <v>1939</v>
      </c>
      <c r="F43" s="16" t="n">
        <v>2038</v>
      </c>
      <c r="G43" s="16" t="n">
        <v>2261</v>
      </c>
      <c r="H43" s="16" t="n">
        <v>2208</v>
      </c>
      <c r="I43" s="16" t="n">
        <v>2317</v>
      </c>
      <c r="J43" s="16" t="n">
        <v>0.75</v>
      </c>
      <c r="K43" s="16" t="n">
        <v>0.74</v>
      </c>
      <c r="L43" s="16" t="n">
        <v>0.76</v>
      </c>
      <c r="M43" s="16" t="n">
        <v>0.79</v>
      </c>
      <c r="N43" s="16" t="n">
        <v>0.78</v>
      </c>
      <c r="O43" s="16" t="n">
        <v>0.79</v>
      </c>
      <c r="P43" s="2" t="n">
        <f aca="false">AVERAGE(D37:D43)</f>
        <v>2626.14285714286</v>
      </c>
      <c r="Q43" s="4" t="n">
        <f aca="false">P44/P40</f>
        <v>0.78516185800954</v>
      </c>
      <c r="R43" s="23" t="n">
        <f aca="false">W40</f>
        <v>2537</v>
      </c>
      <c r="S43" s="23" t="n">
        <f aca="false">AVERAGE(D40:D43)</f>
        <v>2260.75</v>
      </c>
      <c r="T43" s="27" t="n">
        <f aca="false">S43/S39</f>
        <v>0.748902691511387</v>
      </c>
      <c r="U43" s="28" t="n">
        <v>43937</v>
      </c>
      <c r="V43" s="26" t="str">
        <f aca="false">TEXT(U43,"TTTT")</f>
        <v>Donnerstag</v>
      </c>
      <c r="W43" s="29" t="n">
        <v>2866</v>
      </c>
      <c r="X43" s="31" t="n">
        <v>0.7</v>
      </c>
      <c r="Y43" s="31"/>
      <c r="Z43" s="23" t="n">
        <f aca="false">AVERAGE(D40:D46)</f>
        <v>2128.42857142857</v>
      </c>
      <c r="AA43" s="31" t="n">
        <f aca="false">Z43/Z39</f>
        <v>0.778747647919716</v>
      </c>
      <c r="AB43" s="23" t="n">
        <f aca="false">AVERAGE(D40:D43,AA40^1.75*D37,AA40^1.75*D38,AA40^1.75*D39)</f>
        <v>2218.56698271655</v>
      </c>
      <c r="AC43" s="30" t="n">
        <f aca="false">AB43/Z39</f>
        <v>0.811727413705616</v>
      </c>
      <c r="AD43" s="23" t="n">
        <f aca="false">AVERAGE(W40:W46)</f>
        <v>2774</v>
      </c>
      <c r="AE43" s="30" t="n">
        <f aca="false">AD43/AD39</f>
        <v>0.797257349318443</v>
      </c>
      <c r="AF43" s="23" t="n">
        <f aca="false">AVERAGE(W40:W43,AE40^1.75*W37,AE40^1.75*W38,AE40^1.75*W39)</f>
        <v>2543.19844073386</v>
      </c>
      <c r="AG43" s="31" t="n">
        <f aca="false">AF43/AD39</f>
        <v>0.730924170025334</v>
      </c>
      <c r="AH43" s="23" t="n">
        <f aca="false">AD50</f>
        <v>2039.71428571429</v>
      </c>
      <c r="AI43" s="30" t="n">
        <f aca="false">AH43/AH39</f>
        <v>0.788404196576477</v>
      </c>
      <c r="AJ43" s="4" t="n">
        <f aca="false">ABS(J43-$M43)</f>
        <v>0.04</v>
      </c>
      <c r="AK43" s="4" t="n">
        <f aca="false">ABS(M43-$M43)</f>
        <v>0</v>
      </c>
      <c r="AL43" s="4" t="n">
        <f aca="false">ABS(AA43-$M43)</f>
        <v>0.0112523520802844</v>
      </c>
      <c r="AM43" s="4" t="n">
        <f aca="false">ABS(AC43-$M43)</f>
        <v>0.0217274137056163</v>
      </c>
      <c r="AN43" s="4" t="n">
        <f aca="false">ABS(X43-$M43)</f>
        <v>0.09</v>
      </c>
      <c r="AO43" s="4" t="n">
        <f aca="false">ABS(AG43-$M43)</f>
        <v>0.0590758299746661</v>
      </c>
      <c r="AP43" s="4" t="n">
        <f aca="false">ABS(G43-$D43)</f>
        <v>275</v>
      </c>
      <c r="AQ43" s="4" t="n">
        <f aca="false">ABS(P43-$D43)</f>
        <v>640.142857142857</v>
      </c>
      <c r="AR43" s="4" t="n">
        <f aca="false">ABS(Z43-$D43)</f>
        <v>142.428571428572</v>
      </c>
      <c r="AS43" s="4" t="n">
        <f aca="false">ABS(AB43-$D43)</f>
        <v>232.56698271655</v>
      </c>
    </row>
    <row r="44" customFormat="false" ht="14.6" hidden="false" customHeight="false" outlineLevel="0" collapsed="false">
      <c r="A44" s="14" t="n">
        <v>43934</v>
      </c>
      <c r="B44" s="15" t="n">
        <v>42</v>
      </c>
      <c r="C44" s="1" t="str">
        <f aca="false">TEXT(A44,"TTTT")</f>
        <v>Montag</v>
      </c>
      <c r="D44" s="16" t="n">
        <v>1925</v>
      </c>
      <c r="E44" s="16" t="n">
        <v>1875</v>
      </c>
      <c r="F44" s="16" t="n">
        <v>1974</v>
      </c>
      <c r="G44" s="16" t="n">
        <v>2065</v>
      </c>
      <c r="H44" s="16" t="n">
        <v>2013</v>
      </c>
      <c r="I44" s="16" t="n">
        <v>2118</v>
      </c>
      <c r="J44" s="16" t="n">
        <v>0.69</v>
      </c>
      <c r="K44" s="16" t="n">
        <v>0.67</v>
      </c>
      <c r="L44" s="16" t="n">
        <v>0.7</v>
      </c>
      <c r="M44" s="16" t="n">
        <v>0.79</v>
      </c>
      <c r="N44" s="16" t="n">
        <v>0.78</v>
      </c>
      <c r="O44" s="16" t="n">
        <v>0.79</v>
      </c>
      <c r="P44" s="2" t="n">
        <f aca="false">AVERAGE(D38:D44)</f>
        <v>2422</v>
      </c>
      <c r="Q44" s="4" t="n">
        <f aca="false">P45/P41</f>
        <v>0.785827630665477</v>
      </c>
      <c r="R44" s="2" t="n">
        <f aca="false">W41</f>
        <v>2082</v>
      </c>
      <c r="S44" s="23" t="n">
        <f aca="false">AVERAGE(D41:D44)</f>
        <v>2064.75</v>
      </c>
      <c r="T44" s="27" t="n">
        <f aca="false">S44/S40</f>
        <v>0.68545107477799</v>
      </c>
      <c r="U44" s="5" t="n">
        <v>43938</v>
      </c>
      <c r="V44" s="1" t="str">
        <f aca="false">TEXT(U44,"TTTT")</f>
        <v>Freitag</v>
      </c>
      <c r="W44" s="24" t="n">
        <v>3380</v>
      </c>
      <c r="X44" s="32" t="n">
        <v>0.7</v>
      </c>
      <c r="Y44" s="32"/>
      <c r="Z44" s="2" t="n">
        <f aca="false">AVERAGE(D41:D47)</f>
        <v>1996</v>
      </c>
      <c r="AA44" s="30" t="n">
        <f aca="false">Z44/Z40</f>
        <v>0.760050046238372</v>
      </c>
      <c r="AB44" s="2" t="n">
        <f aca="false">AVERAGE(D41:D44,AA41^1.75*D38,AA41^1.75*D39,AA41^1.75*D40)</f>
        <v>1993.34324167448</v>
      </c>
      <c r="AC44" s="6" t="n">
        <f aca="false">AB44/Z40</f>
        <v>0.759038388278376</v>
      </c>
      <c r="AD44" s="2" t="n">
        <f aca="false">AVERAGE(W41:W47)</f>
        <v>2665.14285714286</v>
      </c>
      <c r="AE44" s="30" t="n">
        <f aca="false">AD44/AD40</f>
        <v>0.838547285149227</v>
      </c>
      <c r="AF44" s="2" t="n">
        <f aca="false">AVERAGE(W41:W44,AE41^1.75*W38,AE41^1.75*W39,AE41^1.75*W40)</f>
        <v>2335.97314801901</v>
      </c>
      <c r="AG44" s="32" t="n">
        <f aca="false">AF44/AD40</f>
        <v>0.734978966025399</v>
      </c>
      <c r="AH44" s="2" t="n">
        <f aca="false">AD51</f>
        <v>1931.57142857143</v>
      </c>
      <c r="AI44" s="30" t="n">
        <f aca="false">AH44/AH40</f>
        <v>0.768413275744487</v>
      </c>
      <c r="AJ44" s="4" t="n">
        <f aca="false">ABS(J44-$M44)</f>
        <v>0.1</v>
      </c>
      <c r="AK44" s="4" t="n">
        <f aca="false">ABS(M44-$M44)</f>
        <v>0</v>
      </c>
      <c r="AL44" s="4" t="n">
        <f aca="false">ABS(AA44-$M44)</f>
        <v>0.0299499537616277</v>
      </c>
      <c r="AM44" s="4" t="n">
        <f aca="false">ABS(AC44-$M44)</f>
        <v>0.030961611721624</v>
      </c>
      <c r="AN44" s="4" t="n">
        <f aca="false">ABS(X44-$M44)</f>
        <v>0.09</v>
      </c>
      <c r="AO44" s="4" t="n">
        <f aca="false">ABS(AG44-$M44)</f>
        <v>0.055021033974601</v>
      </c>
      <c r="AP44" s="4" t="n">
        <f aca="false">ABS(G44-$D44)</f>
        <v>140</v>
      </c>
      <c r="AQ44" s="4" t="n">
        <f aca="false">ABS(P44-$D44)</f>
        <v>497</v>
      </c>
      <c r="AR44" s="4" t="n">
        <f aca="false">ABS(Z44-$D44)</f>
        <v>71</v>
      </c>
      <c r="AS44" s="4" t="n">
        <f aca="false">ABS(AB44-$D44)</f>
        <v>68.3432416744838</v>
      </c>
    </row>
    <row r="45" customFormat="false" ht="14.6" hidden="false" customHeight="false" outlineLevel="0" collapsed="false">
      <c r="A45" s="14" t="n">
        <v>43935</v>
      </c>
      <c r="B45" s="15" t="n">
        <v>43</v>
      </c>
      <c r="C45" s="1" t="str">
        <f aca="false">TEXT(A45,"TTTT")</f>
        <v>Dienstag</v>
      </c>
      <c r="D45" s="16" t="n">
        <v>1984</v>
      </c>
      <c r="E45" s="16" t="n">
        <v>1934</v>
      </c>
      <c r="F45" s="16" t="n">
        <v>2031</v>
      </c>
      <c r="G45" s="16" t="n">
        <v>1978</v>
      </c>
      <c r="H45" s="16" t="n">
        <v>1926</v>
      </c>
      <c r="I45" s="16" t="n">
        <v>2028</v>
      </c>
      <c r="J45" s="16" t="n">
        <v>0.72</v>
      </c>
      <c r="K45" s="16" t="n">
        <v>0.71</v>
      </c>
      <c r="L45" s="16" t="n">
        <v>0.73</v>
      </c>
      <c r="M45" s="16" t="n">
        <v>0.78</v>
      </c>
      <c r="N45" s="16" t="n">
        <v>0.77</v>
      </c>
      <c r="O45" s="16" t="n">
        <v>0.79</v>
      </c>
      <c r="P45" s="2" t="n">
        <f aca="false">AVERAGE(D39:D45)</f>
        <v>2263.85714285714</v>
      </c>
      <c r="Q45" s="4" t="n">
        <f aca="false">P46/P42</f>
        <v>0.778747647919716</v>
      </c>
      <c r="R45" s="2" t="n">
        <f aca="false">W42</f>
        <v>2486</v>
      </c>
      <c r="S45" s="23" t="n">
        <f aca="false">AVERAGE(D42:D45)</f>
        <v>1978</v>
      </c>
      <c r="T45" s="27" t="n">
        <f aca="false">S45/S41</f>
        <v>0.717576637039724</v>
      </c>
      <c r="U45" s="5" t="n">
        <v>43939</v>
      </c>
      <c r="V45" s="1" t="str">
        <f aca="false">TEXT(U45,"TTTT")</f>
        <v>Samstag</v>
      </c>
      <c r="W45" s="24" t="n">
        <v>3609</v>
      </c>
      <c r="X45" s="4" t="n">
        <v>0.8</v>
      </c>
      <c r="Z45" s="2" t="n">
        <f aca="false">AVERAGE(D42:D48)</f>
        <v>1901.85714285714</v>
      </c>
      <c r="AA45" s="31" t="n">
        <f aca="false">Z45/Z41</f>
        <v>0.785242420667689</v>
      </c>
      <c r="AB45" s="2" t="n">
        <f aca="false">AVERAGE(D42:D45,AA42^1.75*D39,AA42^1.75*D40,AA42^1.75*D41)</f>
        <v>1873.76976674374</v>
      </c>
      <c r="AC45" s="6" t="n">
        <f aca="false">AB45/Z41</f>
        <v>0.773645651008975</v>
      </c>
      <c r="AD45" s="2" t="n">
        <f aca="false">AVERAGE(W42:W48)</f>
        <v>2622.71428571429</v>
      </c>
      <c r="AE45" s="30" t="n">
        <f aca="false">AD45/AD41</f>
        <v>0.904161536567348</v>
      </c>
      <c r="AF45" s="2" t="n">
        <f aca="false">AVERAGE(W42:W45,AE42^1.75*W39,AE42^1.75*W40,AE42^1.75*W41)</f>
        <v>2427.39666039901</v>
      </c>
      <c r="AG45" s="6" t="n">
        <f aca="false">AF45/AD41</f>
        <v>0.836827216094216</v>
      </c>
      <c r="AH45" s="2" t="n">
        <f aca="false">AD52</f>
        <v>1840</v>
      </c>
      <c r="AI45" s="30" t="n">
        <f aca="false">AH45/AH41</f>
        <v>0.778106687609497</v>
      </c>
      <c r="AJ45" s="4" t="n">
        <f aca="false">ABS(J45-$M45)</f>
        <v>0.0600000000000001</v>
      </c>
      <c r="AK45" s="4" t="n">
        <f aca="false">ABS(M45-$M45)</f>
        <v>0</v>
      </c>
      <c r="AL45" s="4" t="n">
        <f aca="false">ABS(AA45-$M45)</f>
        <v>0.00524242066768899</v>
      </c>
      <c r="AM45" s="4" t="n">
        <f aca="false">ABS(AC45-$M45)</f>
        <v>0.00635434899102549</v>
      </c>
      <c r="AN45" s="4" t="n">
        <f aca="false">ABS(X45-$M45)</f>
        <v>0.02</v>
      </c>
      <c r="AO45" s="4" t="n">
        <f aca="false">ABS(AG45-$M45)</f>
        <v>0.0568272160942158</v>
      </c>
      <c r="AP45" s="4" t="n">
        <f aca="false">ABS(G45-$D45)</f>
        <v>6</v>
      </c>
      <c r="AQ45" s="4" t="n">
        <f aca="false">ABS(P45-$D45)</f>
        <v>279.857142857143</v>
      </c>
      <c r="AR45" s="4" t="n">
        <f aca="false">ABS(Z45-$D45)</f>
        <v>82.1428571428571</v>
      </c>
      <c r="AS45" s="4" t="n">
        <f aca="false">ABS(AB45-$D45)</f>
        <v>110.230233256264</v>
      </c>
    </row>
    <row r="46" customFormat="false" ht="14.6" hidden="false" customHeight="false" outlineLevel="0" collapsed="false">
      <c r="A46" s="14" t="n">
        <v>43936</v>
      </c>
      <c r="B46" s="15" t="n">
        <v>44</v>
      </c>
      <c r="C46" s="1" t="str">
        <f aca="false">TEXT(A46,"TTTT")</f>
        <v>Mittwoch</v>
      </c>
      <c r="D46" s="16" t="n">
        <v>1947</v>
      </c>
      <c r="E46" s="16" t="n">
        <v>1901</v>
      </c>
      <c r="F46" s="16" t="n">
        <v>1999</v>
      </c>
      <c r="G46" s="16" t="n">
        <v>1960</v>
      </c>
      <c r="H46" s="16" t="n">
        <v>1912</v>
      </c>
      <c r="I46" s="16" t="n">
        <v>2010</v>
      </c>
      <c r="J46" s="16" t="n">
        <v>0.79</v>
      </c>
      <c r="K46" s="16" t="n">
        <v>0.78</v>
      </c>
      <c r="L46" s="16" t="n">
        <v>0.8</v>
      </c>
      <c r="M46" s="16" t="n">
        <v>0.76</v>
      </c>
      <c r="N46" s="16" t="n">
        <v>0.75</v>
      </c>
      <c r="O46" s="16" t="n">
        <v>0.77</v>
      </c>
      <c r="P46" s="2" t="n">
        <f aca="false">AVERAGE(D40:D46)</f>
        <v>2128.42857142857</v>
      </c>
      <c r="Q46" s="4" t="n">
        <f aca="false">P47/P43</f>
        <v>0.760050046238372</v>
      </c>
      <c r="R46" s="2" t="n">
        <f aca="false">W43</f>
        <v>2866</v>
      </c>
      <c r="S46" s="23" t="n">
        <f aca="false">AVERAGE(D43:D46)</f>
        <v>1960.5</v>
      </c>
      <c r="T46" s="27" t="n">
        <f aca="false">S46/S42</f>
        <v>0.78798231511254</v>
      </c>
      <c r="U46" s="5" t="n">
        <v>43940</v>
      </c>
      <c r="V46" s="1" t="str">
        <f aca="false">TEXT(U46,"TTTT")</f>
        <v>Sonntag</v>
      </c>
      <c r="W46" s="24" t="n">
        <v>2458</v>
      </c>
      <c r="X46" s="4" t="n">
        <v>0.8</v>
      </c>
      <c r="Z46" s="2" t="n">
        <f aca="false">AVERAGE(D43:D49)</f>
        <v>1822.28571428571</v>
      </c>
      <c r="AA46" s="30" t="n">
        <f aca="false">Z46/Z42</f>
        <v>0.804947308638859</v>
      </c>
      <c r="AB46" s="2" t="n">
        <f aca="false">AVERAGE(D43:D46,AA43^1.75*D40,AA43^1.75*D41,AA43^1.75*D42)</f>
        <v>1771.1139501674</v>
      </c>
      <c r="AC46" s="6" t="n">
        <f aca="false">AB46/Z42</f>
        <v>0.7823435130417</v>
      </c>
      <c r="AD46" s="2" t="n">
        <f aca="false">AVERAGE(W43:W49)</f>
        <v>2587.14285714286</v>
      </c>
      <c r="AE46" s="30" t="n">
        <f aca="false">AD46/AD42</f>
        <v>0.915524998736161</v>
      </c>
      <c r="AF46" s="2" t="n">
        <f aca="false">AVERAGE(W43:W46,AE43^1.75*W40,AE43^1.75*W41,AE43^1.75*W42)</f>
        <v>2441.75277212419</v>
      </c>
      <c r="AG46" s="6" t="n">
        <f aca="false">AF46/AD42</f>
        <v>0.864075092506412</v>
      </c>
      <c r="AH46" s="2" t="n">
        <f aca="false">AD53</f>
        <v>1706.71428571429</v>
      </c>
      <c r="AI46" s="30" t="n">
        <f aca="false">AH46/AH42</f>
        <v>0.796519767984532</v>
      </c>
      <c r="AJ46" s="4" t="n">
        <f aca="false">ABS(J46-$M46)</f>
        <v>0.03</v>
      </c>
      <c r="AK46" s="4" t="n">
        <f aca="false">ABS(M46-$M46)</f>
        <v>0</v>
      </c>
      <c r="AL46" s="4" t="n">
        <f aca="false">ABS(AA46-$M46)</f>
        <v>0.0449473086388591</v>
      </c>
      <c r="AM46" s="4" t="n">
        <f aca="false">ABS(AC46-$M46)</f>
        <v>0.0223435130417001</v>
      </c>
      <c r="AN46" s="4" t="n">
        <f aca="false">ABS(X46-$M46)</f>
        <v>0.04</v>
      </c>
      <c r="AO46" s="4" t="n">
        <f aca="false">ABS(AG46-$M46)</f>
        <v>0.104075092506412</v>
      </c>
      <c r="AP46" s="4" t="n">
        <f aca="false">ABS(G46-$D46)</f>
        <v>13</v>
      </c>
      <c r="AQ46" s="4" t="n">
        <f aca="false">ABS(P46-$D46)</f>
        <v>181.428571428572</v>
      </c>
      <c r="AR46" s="4" t="n">
        <f aca="false">ABS(Z46-$D46)</f>
        <v>124.714285714286</v>
      </c>
      <c r="AS46" s="4" t="n">
        <f aca="false">ABS(AB46-$D46)</f>
        <v>175.886049832597</v>
      </c>
    </row>
    <row r="47" customFormat="false" ht="14.6" hidden="false" customHeight="false" outlineLevel="0" collapsed="false">
      <c r="A47" s="14" t="n">
        <v>43937</v>
      </c>
      <c r="B47" s="15" t="n">
        <v>45</v>
      </c>
      <c r="C47" s="1" t="str">
        <f aca="false">TEXT(A47,"TTTT")</f>
        <v>Donnerstag</v>
      </c>
      <c r="D47" s="16" t="n">
        <v>1782</v>
      </c>
      <c r="E47" s="16" t="n">
        <v>1733</v>
      </c>
      <c r="F47" s="16" t="n">
        <v>1834</v>
      </c>
      <c r="G47" s="16" t="n">
        <v>1909</v>
      </c>
      <c r="H47" s="16" t="n">
        <v>1860</v>
      </c>
      <c r="I47" s="16" t="n">
        <v>1959</v>
      </c>
      <c r="J47" s="16" t="n">
        <v>0.84</v>
      </c>
      <c r="K47" s="16" t="n">
        <v>0.83</v>
      </c>
      <c r="L47" s="16" t="n">
        <v>0.86</v>
      </c>
      <c r="M47" s="16" t="n">
        <v>0.79</v>
      </c>
      <c r="N47" s="16" t="n">
        <v>0.78</v>
      </c>
      <c r="O47" s="16" t="n">
        <v>0.79</v>
      </c>
      <c r="P47" s="2" t="n">
        <f aca="false">AVERAGE(D41:D47)</f>
        <v>1996</v>
      </c>
      <c r="Q47" s="4" t="n">
        <f aca="false">P48/P44</f>
        <v>0.785242420667689</v>
      </c>
      <c r="R47" s="2" t="n">
        <f aca="false">W44</f>
        <v>3380</v>
      </c>
      <c r="S47" s="23" t="n">
        <f aca="false">AVERAGE(D44:D47)</f>
        <v>1909.5</v>
      </c>
      <c r="T47" s="27" t="n">
        <f aca="false">S47/S43</f>
        <v>0.844631206458034</v>
      </c>
      <c r="U47" s="5" t="n">
        <v>43941</v>
      </c>
      <c r="V47" s="1" t="str">
        <f aca="false">TEXT(U47,"TTTT")</f>
        <v>Montag</v>
      </c>
      <c r="W47" s="24" t="n">
        <v>1775</v>
      </c>
      <c r="X47" s="32" t="n">
        <v>0.9</v>
      </c>
      <c r="Y47" s="32"/>
      <c r="Z47" s="2" t="n">
        <f aca="false">AVERAGE(D44:D50)</f>
        <v>1727</v>
      </c>
      <c r="AA47" s="30" t="n">
        <f aca="false">Z47/Z43</f>
        <v>0.81139673803611</v>
      </c>
      <c r="AB47" s="2" t="n">
        <f aca="false">AVERAGE(D44:D47,AA44^1.75*D41,AA44^1.75*D42,AA44^1.75*D43)</f>
        <v>1650.96987107723</v>
      </c>
      <c r="AC47" s="6" t="n">
        <f aca="false">AB47/Z43</f>
        <v>0.775675488122736</v>
      </c>
      <c r="AD47" s="2" t="n">
        <f aca="false">AVERAGE(W44:W50)</f>
        <v>2513.71428571429</v>
      </c>
      <c r="AE47" s="30" t="n">
        <f aca="false">AD47/AD43</f>
        <v>0.906169533422598</v>
      </c>
      <c r="AF47" s="2" t="n">
        <f aca="false">AVERAGE(W44:W47,AE44^1.75*W41,AE44^1.75*W42,AE44^1.75*W43)</f>
        <v>2383.50778380251</v>
      </c>
      <c r="AG47" s="6" t="n">
        <f aca="false">AF47/AD43</f>
        <v>0.859231356814171</v>
      </c>
      <c r="AH47" s="2" t="n">
        <f aca="false">AD54</f>
        <v>1581.85714285714</v>
      </c>
      <c r="AI47" s="30" t="n">
        <f aca="false">AH47/AH43</f>
        <v>0.775528785544194</v>
      </c>
      <c r="AJ47" s="4" t="n">
        <f aca="false">ABS(J47-$M47)</f>
        <v>0.0499999999999999</v>
      </c>
      <c r="AK47" s="4" t="n">
        <f aca="false">ABS(M47-$M47)</f>
        <v>0</v>
      </c>
      <c r="AL47" s="4" t="n">
        <f aca="false">ABS(AA47-$M47)</f>
        <v>0.0213967380361098</v>
      </c>
      <c r="AM47" s="4" t="n">
        <f aca="false">ABS(AC47-$M47)</f>
        <v>0.0143245118772644</v>
      </c>
      <c r="AN47" s="4" t="n">
        <f aca="false">ABS(X47-$M47)</f>
        <v>0.11</v>
      </c>
      <c r="AO47" s="4" t="n">
        <f aca="false">ABS(AG47-$M47)</f>
        <v>0.0692313568141705</v>
      </c>
      <c r="AP47" s="4" t="n">
        <f aca="false">ABS(G47-$D47)</f>
        <v>127</v>
      </c>
      <c r="AQ47" s="4" t="n">
        <f aca="false">ABS(P47-$D47)</f>
        <v>214</v>
      </c>
      <c r="AR47" s="4" t="n">
        <f aca="false">ABS(Z47-$D47)</f>
        <v>55</v>
      </c>
      <c r="AS47" s="4" t="n">
        <f aca="false">ABS(AB47-$D47)</f>
        <v>131.030128922766</v>
      </c>
    </row>
    <row r="48" customFormat="false" ht="14.6" hidden="false" customHeight="false" outlineLevel="0" collapsed="false">
      <c r="A48" s="14" t="n">
        <v>43938</v>
      </c>
      <c r="B48" s="15" t="n">
        <v>46</v>
      </c>
      <c r="C48" s="1" t="str">
        <f aca="false">TEXT(A48,"TTTT")</f>
        <v>Freitag</v>
      </c>
      <c r="D48" s="16" t="n">
        <v>1672</v>
      </c>
      <c r="E48" s="16" t="n">
        <v>1629</v>
      </c>
      <c r="F48" s="16" t="n">
        <v>1723</v>
      </c>
      <c r="G48" s="16" t="n">
        <v>1846</v>
      </c>
      <c r="H48" s="16" t="n">
        <v>1799</v>
      </c>
      <c r="I48" s="16" t="n">
        <v>1897</v>
      </c>
      <c r="J48" s="16" t="n">
        <v>0.89</v>
      </c>
      <c r="K48" s="16" t="n">
        <v>0.88</v>
      </c>
      <c r="L48" s="16" t="n">
        <v>0.91</v>
      </c>
      <c r="M48" s="16" t="n">
        <v>0.8</v>
      </c>
      <c r="N48" s="16" t="n">
        <v>0.8</v>
      </c>
      <c r="O48" s="16" t="n">
        <v>0.81</v>
      </c>
      <c r="P48" s="2" t="n">
        <f aca="false">AVERAGE(D42:D48)</f>
        <v>1901.85714285714</v>
      </c>
      <c r="Q48" s="4" t="n">
        <f aca="false">P49/P45</f>
        <v>0.804947308638859</v>
      </c>
      <c r="R48" s="2" t="n">
        <f aca="false">W45</f>
        <v>3609</v>
      </c>
      <c r="S48" s="23" t="n">
        <f aca="false">AVERAGE(D45:D48)</f>
        <v>1846.25</v>
      </c>
      <c r="T48" s="27" t="n">
        <f aca="false">S48/S44</f>
        <v>0.894176050369294</v>
      </c>
      <c r="U48" s="5" t="n">
        <v>43942</v>
      </c>
      <c r="V48" s="1" t="str">
        <f aca="false">TEXT(U48,"TTTT")</f>
        <v>Dienstag</v>
      </c>
      <c r="W48" s="24" t="n">
        <v>1785</v>
      </c>
      <c r="X48" s="32" t="n">
        <v>0.9</v>
      </c>
      <c r="Y48" s="32"/>
      <c r="Z48" s="2" t="n">
        <f aca="false">AVERAGE(D45:D51)</f>
        <v>1676</v>
      </c>
      <c r="AA48" s="31" t="n">
        <f aca="false">Z48/Z44</f>
        <v>0.839679358717435</v>
      </c>
      <c r="AB48" s="2" t="n">
        <f aca="false">AVERAGE(D45:D48,AA45^1.75*D42,AA45^1.75*D43,AA45^1.75*D44)</f>
        <v>1609.71092967832</v>
      </c>
      <c r="AC48" s="6" t="n">
        <f aca="false">AB48/Z44</f>
        <v>0.806468401642446</v>
      </c>
      <c r="AD48" s="2" t="n">
        <f aca="false">AVERAGE(W45:W51)</f>
        <v>2364.71428571429</v>
      </c>
      <c r="AE48" s="30" t="n">
        <f aca="false">AD48/AD44</f>
        <v>0.88727487135506</v>
      </c>
      <c r="AF48" s="2" t="n">
        <f aca="false">AVERAGE(W45:W48,AE45^1.75*W42,AE45^1.75*W43,AE45^1.75*W44)</f>
        <v>2421.0799315037</v>
      </c>
      <c r="AG48" s="32" t="n">
        <f aca="false">AF48/AD44</f>
        <v>0.908424073784623</v>
      </c>
      <c r="AH48" s="2" t="n">
        <f aca="false">AD55</f>
        <v>1482.14285714286</v>
      </c>
      <c r="AI48" s="30" t="n">
        <f aca="false">AH48/AH44</f>
        <v>0.76732490200429</v>
      </c>
      <c r="AJ48" s="4" t="n">
        <f aca="false">ABS(J48-$M48)</f>
        <v>0.09</v>
      </c>
      <c r="AK48" s="4" t="n">
        <f aca="false">ABS(M48-$M48)</f>
        <v>0</v>
      </c>
      <c r="AL48" s="4" t="n">
        <f aca="false">ABS(AA48-$M48)</f>
        <v>0.0396793587174348</v>
      </c>
      <c r="AM48" s="4" t="n">
        <f aca="false">ABS(AC48-$M48)</f>
        <v>0.00646840164244611</v>
      </c>
      <c r="AN48" s="4" t="n">
        <f aca="false">ABS(X48-$M48)</f>
        <v>0.1</v>
      </c>
      <c r="AO48" s="4" t="n">
        <f aca="false">ABS(AG48-$M48)</f>
        <v>0.108424073784623</v>
      </c>
      <c r="AP48" s="4" t="n">
        <f aca="false">ABS(G48-$D48)</f>
        <v>174</v>
      </c>
      <c r="AQ48" s="4" t="n">
        <f aca="false">ABS(P48-$D48)</f>
        <v>229.857142857143</v>
      </c>
      <c r="AR48" s="4" t="n">
        <f aca="false">ABS(Z48-$D48)</f>
        <v>4</v>
      </c>
      <c r="AS48" s="4" t="n">
        <f aca="false">ABS(AB48-$D48)</f>
        <v>62.2890703216774</v>
      </c>
    </row>
    <row r="49" customFormat="false" ht="14.6" hidden="false" customHeight="false" outlineLevel="0" collapsed="false">
      <c r="A49" s="14" t="n">
        <v>43939</v>
      </c>
      <c r="B49" s="15" t="n">
        <v>47</v>
      </c>
      <c r="C49" s="1" t="str">
        <f aca="false">TEXT(A49,"TTTT")</f>
        <v>Samstag</v>
      </c>
      <c r="D49" s="16" t="n">
        <v>1460</v>
      </c>
      <c r="E49" s="16" t="n">
        <v>1408</v>
      </c>
      <c r="F49" s="16" t="n">
        <v>1505</v>
      </c>
      <c r="G49" s="16" t="n">
        <v>1715</v>
      </c>
      <c r="H49" s="16" t="n">
        <v>1668</v>
      </c>
      <c r="I49" s="16" t="n">
        <v>1765</v>
      </c>
      <c r="J49" s="16" t="n">
        <v>0.87</v>
      </c>
      <c r="K49" s="16" t="n">
        <v>0.85</v>
      </c>
      <c r="L49" s="16" t="n">
        <v>0.88</v>
      </c>
      <c r="M49" s="16" t="n">
        <v>0.81</v>
      </c>
      <c r="N49" s="16" t="n">
        <v>0.8</v>
      </c>
      <c r="O49" s="16" t="n">
        <v>0.82</v>
      </c>
      <c r="P49" s="2" t="n">
        <f aca="false">AVERAGE(D43:D49)</f>
        <v>1822.28571428571</v>
      </c>
      <c r="Q49" s="4" t="n">
        <f aca="false">P50/P46</f>
        <v>0.81139673803611</v>
      </c>
      <c r="R49" s="2" t="n">
        <f aca="false">W46</f>
        <v>2458</v>
      </c>
      <c r="S49" s="23" t="n">
        <f aca="false">AVERAGE(D46:D49)</f>
        <v>1715.25</v>
      </c>
      <c r="T49" s="27" t="n">
        <f aca="false">S49/S45</f>
        <v>0.86716380182002</v>
      </c>
      <c r="U49" s="5" t="n">
        <v>43943</v>
      </c>
      <c r="V49" s="1" t="str">
        <f aca="false">TEXT(U49,"TTTT")</f>
        <v>Mittwoch</v>
      </c>
      <c r="W49" s="24" t="n">
        <v>2237</v>
      </c>
      <c r="X49" s="32" t="n">
        <v>0.9</v>
      </c>
      <c r="Y49" s="32"/>
      <c r="Z49" s="2" t="n">
        <f aca="false">AVERAGE(D46:D52)</f>
        <v>1588.71428571429</v>
      </c>
      <c r="AA49" s="30" t="n">
        <f aca="false">Z49/Z45</f>
        <v>0.835348907083302</v>
      </c>
      <c r="AB49" s="2" t="n">
        <f aca="false">AVERAGE(D46:D49,AA46^1.75*D43,AA46^1.75*D44,AA46^1.75*D45)</f>
        <v>1556.21756935936</v>
      </c>
      <c r="AC49" s="6" t="n">
        <f aca="false">AB49/Z45</f>
        <v>0.818262073575868</v>
      </c>
      <c r="AD49" s="2" t="n">
        <f aca="false">AVERAGE(W46:W52)</f>
        <v>2142.71428571429</v>
      </c>
      <c r="AE49" s="30" t="n">
        <f aca="false">AD49/AD45</f>
        <v>0.816983495833106</v>
      </c>
      <c r="AF49" s="2" t="n">
        <f aca="false">AVERAGE(W46:W49,AE46^1.75*W43,AE46^1.75*W44,AE46^1.75*W45)</f>
        <v>2385.65827778662</v>
      </c>
      <c r="AG49" s="6" t="n">
        <f aca="false">AF49/AD45</f>
        <v>0.909614246119413</v>
      </c>
      <c r="AH49" s="2" t="n">
        <f aca="false">AD56</f>
        <v>1323.57142857143</v>
      </c>
      <c r="AI49" s="30" t="n">
        <f aca="false">AH49/AH45</f>
        <v>0.719332298136646</v>
      </c>
      <c r="AJ49" s="4" t="n">
        <f aca="false">ABS(J49-$M49)</f>
        <v>0.06</v>
      </c>
      <c r="AK49" s="4" t="n">
        <f aca="false">ABS(M49-$M49)</f>
        <v>0</v>
      </c>
      <c r="AL49" s="4" t="n">
        <f aca="false">ABS(AA49-$M49)</f>
        <v>0.025348907083302</v>
      </c>
      <c r="AM49" s="4" t="n">
        <f aca="false">ABS(AC49-$M49)</f>
        <v>0.00826207357586794</v>
      </c>
      <c r="AN49" s="4" t="n">
        <f aca="false">ABS(X49-$M49)</f>
        <v>0.09</v>
      </c>
      <c r="AO49" s="4" t="n">
        <f aca="false">ABS(AG49-$M49)</f>
        <v>0.0996142461194133</v>
      </c>
      <c r="AP49" s="4" t="n">
        <f aca="false">ABS(G49-$D49)</f>
        <v>255</v>
      </c>
      <c r="AQ49" s="4" t="n">
        <f aca="false">ABS(P49-$D49)</f>
        <v>362.285714285714</v>
      </c>
      <c r="AR49" s="4" t="n">
        <f aca="false">ABS(Z49-$D49)</f>
        <v>128.714285714286</v>
      </c>
      <c r="AS49" s="4" t="n">
        <f aca="false">ABS(AB49-$D49)</f>
        <v>96.2175693593615</v>
      </c>
    </row>
    <row r="50" customFormat="false" ht="14.6" hidden="false" customHeight="false" outlineLevel="0" collapsed="false">
      <c r="A50" s="14" t="n">
        <v>43940</v>
      </c>
      <c r="B50" s="15" t="n">
        <v>48</v>
      </c>
      <c r="C50" s="1" t="str">
        <f aca="false">TEXT(A50,"TTTT")</f>
        <v>Sonntag</v>
      </c>
      <c r="D50" s="16" t="n">
        <v>1319</v>
      </c>
      <c r="E50" s="16" t="n">
        <v>1264</v>
      </c>
      <c r="F50" s="16" t="n">
        <v>1361</v>
      </c>
      <c r="G50" s="16" t="n">
        <v>1558</v>
      </c>
      <c r="H50" s="16" t="n">
        <v>1508</v>
      </c>
      <c r="I50" s="16" t="n">
        <v>1606</v>
      </c>
      <c r="J50" s="16" t="n">
        <v>0.79</v>
      </c>
      <c r="K50" s="16" t="n">
        <v>0.78</v>
      </c>
      <c r="L50" s="16" t="n">
        <v>0.81</v>
      </c>
      <c r="M50" s="16" t="n">
        <v>0.84</v>
      </c>
      <c r="N50" s="16" t="n">
        <v>0.83</v>
      </c>
      <c r="O50" s="16" t="n">
        <v>0.85</v>
      </c>
      <c r="P50" s="2" t="n">
        <f aca="false">AVERAGE(D44:D50)</f>
        <v>1727</v>
      </c>
      <c r="Q50" s="4" t="n">
        <f aca="false">P51/P47</f>
        <v>0.839679358717435</v>
      </c>
      <c r="R50" s="2" t="n">
        <f aca="false">W47</f>
        <v>1775</v>
      </c>
      <c r="S50" s="23" t="n">
        <f aca="false">AVERAGE(D47:D50)</f>
        <v>1558.25</v>
      </c>
      <c r="T50" s="27" t="n">
        <f aca="false">S50/S46</f>
        <v>0.794822749298648</v>
      </c>
      <c r="U50" s="5" t="n">
        <v>43944</v>
      </c>
      <c r="V50" s="1" t="str">
        <f aca="false">TEXT(U50,"TTTT")</f>
        <v>Donnerstag</v>
      </c>
      <c r="W50" s="24" t="n">
        <v>2352</v>
      </c>
      <c r="X50" s="32" t="n">
        <v>0.9</v>
      </c>
      <c r="Y50" s="32"/>
      <c r="Z50" s="2" t="n">
        <f aca="false">AVERAGE(D47:D53)</f>
        <v>1497.85714285714</v>
      </c>
      <c r="AA50" s="30" t="n">
        <f aca="false">Z50/Z46</f>
        <v>0.821966133584196</v>
      </c>
      <c r="AB50" s="2" t="n">
        <f aca="false">AVERAGE(D47:D50,AA47^1.75*D44,AA47^1.75*D45,AA47^1.75*D46)</f>
        <v>1470.74014023925</v>
      </c>
      <c r="AC50" s="6" t="n">
        <f aca="false">AB50/Z46</f>
        <v>0.807085370153243</v>
      </c>
      <c r="AD50" s="2" t="n">
        <f aca="false">AVERAGE(W47:W53)</f>
        <v>2039.71428571429</v>
      </c>
      <c r="AE50" s="30" t="n">
        <f aca="false">AD50/AD46</f>
        <v>0.788404196576477</v>
      </c>
      <c r="AF50" s="2" t="n">
        <f aca="false">AVERAGE(W47:W50,AE47^1.75*W44,AE47^1.75*W45,AE47^1.75*W46)</f>
        <v>2299.97047469743</v>
      </c>
      <c r="AG50" s="6" t="n">
        <f aca="false">AF50/AD46</f>
        <v>0.889000183483269</v>
      </c>
      <c r="AH50" s="2" t="n">
        <f aca="false">AD57</f>
        <v>1188.71428571429</v>
      </c>
      <c r="AI50" s="30" t="n">
        <f aca="false">AH50/AH46</f>
        <v>0.696492843391646</v>
      </c>
      <c r="AJ50" s="4" t="n">
        <f aca="false">ABS(J50-$M50)</f>
        <v>0.0499999999999999</v>
      </c>
      <c r="AK50" s="4" t="n">
        <f aca="false">ABS(M50-$M50)</f>
        <v>0</v>
      </c>
      <c r="AL50" s="4" t="n">
        <f aca="false">ABS(AA50-$M50)</f>
        <v>0.0180338664158043</v>
      </c>
      <c r="AM50" s="4" t="n">
        <f aca="false">ABS(AC50-$M50)</f>
        <v>0.0329146298467573</v>
      </c>
      <c r="AN50" s="4" t="n">
        <f aca="false">ABS(X50-$M50)</f>
        <v>0.0600000000000001</v>
      </c>
      <c r="AO50" s="4" t="n">
        <f aca="false">ABS(AG50-$M50)</f>
        <v>0.0490001834832695</v>
      </c>
      <c r="AP50" s="4" t="n">
        <f aca="false">ABS(G50-$D50)</f>
        <v>239</v>
      </c>
      <c r="AQ50" s="4" t="n">
        <f aca="false">ABS(P50-$D50)</f>
        <v>408</v>
      </c>
      <c r="AR50" s="4" t="n">
        <f aca="false">ABS(Z50-$D50)</f>
        <v>178.857142857143</v>
      </c>
      <c r="AS50" s="4" t="n">
        <f aca="false">ABS(AB50-$D50)</f>
        <v>151.740140239252</v>
      </c>
    </row>
    <row r="51" s="26" customFormat="true" ht="14.6" hidden="false" customHeight="false" outlineLevel="0" collapsed="false">
      <c r="A51" s="25" t="n">
        <v>43941</v>
      </c>
      <c r="B51" s="15" t="n">
        <v>49</v>
      </c>
      <c r="C51" s="26" t="str">
        <f aca="false">TEXT(A51,"TTTT")</f>
        <v>Montag</v>
      </c>
      <c r="D51" s="16" t="n">
        <v>1568</v>
      </c>
      <c r="E51" s="16" t="n">
        <v>1524</v>
      </c>
      <c r="F51" s="16" t="n">
        <v>1610</v>
      </c>
      <c r="G51" s="16" t="n">
        <v>1504</v>
      </c>
      <c r="H51" s="16" t="n">
        <v>1456</v>
      </c>
      <c r="I51" s="16" t="n">
        <v>1550</v>
      </c>
      <c r="J51" s="16" t="n">
        <v>0.79</v>
      </c>
      <c r="K51" s="16" t="n">
        <v>0.77</v>
      </c>
      <c r="L51" s="16" t="n">
        <v>0.8</v>
      </c>
      <c r="M51" s="16" t="n">
        <v>0.84</v>
      </c>
      <c r="N51" s="16" t="n">
        <v>0.82</v>
      </c>
      <c r="O51" s="16" t="n">
        <v>0.84</v>
      </c>
      <c r="P51" s="2" t="n">
        <f aca="false">AVERAGE(D45:D51)</f>
        <v>1676</v>
      </c>
      <c r="Q51" s="4" t="n">
        <f aca="false">P52/P48</f>
        <v>0.835348907083302</v>
      </c>
      <c r="R51" s="23" t="n">
        <f aca="false">W48</f>
        <v>1785</v>
      </c>
      <c r="S51" s="23" t="n">
        <f aca="false">AVERAGE(D48:D51)</f>
        <v>1504.75</v>
      </c>
      <c r="T51" s="27" t="n">
        <f aca="false">S51/S47</f>
        <v>0.788033516627389</v>
      </c>
      <c r="U51" s="28" t="n">
        <v>43945</v>
      </c>
      <c r="V51" s="26" t="str">
        <f aca="false">TEXT(U51,"TTTT")</f>
        <v>Freitag</v>
      </c>
      <c r="W51" s="29" t="n">
        <v>2337</v>
      </c>
      <c r="X51" s="27" t="n">
        <v>0.9</v>
      </c>
      <c r="Y51" s="27"/>
      <c r="Z51" s="23" t="n">
        <f aca="false">AVERAGE(D48:D54)</f>
        <v>1429.14285714286</v>
      </c>
      <c r="AA51" s="31" t="n">
        <f aca="false">Z51/Z47</f>
        <v>0.82752915873935</v>
      </c>
      <c r="AB51" s="23" t="n">
        <f aca="false">AVERAGE(D48:D51,AA48^1.75*D45,AA48^1.75*D46,AA48^1.75*D47)</f>
        <v>1460.9821142255</v>
      </c>
      <c r="AC51" s="30" t="n">
        <f aca="false">AB51/Z47</f>
        <v>0.845965323813262</v>
      </c>
      <c r="AD51" s="23" t="n">
        <f aca="false">AVERAGE(W48:W54)</f>
        <v>1931.57142857143</v>
      </c>
      <c r="AE51" s="30" t="n">
        <f aca="false">AD51/AD47</f>
        <v>0.768413275744487</v>
      </c>
      <c r="AF51" s="23" t="n">
        <f aca="false">AVERAGE(W48:W51,AE48^1.75*W45,AE48^1.75*W46,AE48^1.75*W47)</f>
        <v>2153.14968012781</v>
      </c>
      <c r="AG51" s="31" t="n">
        <f aca="false">AF51/AD47</f>
        <v>0.856561023010608</v>
      </c>
      <c r="AH51" s="23" t="n">
        <f aca="false">AD58</f>
        <v>1140.28571428571</v>
      </c>
      <c r="AI51" s="30" t="n">
        <f aca="false">AH51/AH47</f>
        <v>0.720852524157861</v>
      </c>
      <c r="AJ51" s="4" t="n">
        <f aca="false">ABS(J51-$M51)</f>
        <v>0.0499999999999999</v>
      </c>
      <c r="AK51" s="4" t="n">
        <f aca="false">ABS(M51-$M51)</f>
        <v>0</v>
      </c>
      <c r="AL51" s="4" t="n">
        <f aca="false">ABS(AA51-$M51)</f>
        <v>0.0124708412606501</v>
      </c>
      <c r="AM51" s="4" t="n">
        <f aca="false">ABS(AC51-$M51)</f>
        <v>0.00596532381326176</v>
      </c>
      <c r="AN51" s="4" t="n">
        <f aca="false">ABS(X51-$M51)</f>
        <v>0.0600000000000001</v>
      </c>
      <c r="AO51" s="4" t="n">
        <f aca="false">ABS(AG51-$M51)</f>
        <v>0.0165610230106081</v>
      </c>
      <c r="AP51" s="4" t="n">
        <f aca="false">ABS(G51-$D51)</f>
        <v>64</v>
      </c>
      <c r="AQ51" s="4" t="n">
        <f aca="false">ABS(P51-$D51)</f>
        <v>108</v>
      </c>
      <c r="AR51" s="4" t="n">
        <f aca="false">ABS(Z51-$D51)</f>
        <v>138.857142857143</v>
      </c>
      <c r="AS51" s="4" t="n">
        <f aca="false">ABS(AB51-$D51)</f>
        <v>107.017885774497</v>
      </c>
    </row>
    <row r="52" s="26" customFormat="true" ht="14.6" hidden="false" customHeight="false" outlineLevel="0" collapsed="false">
      <c r="A52" s="25" t="n">
        <v>43942</v>
      </c>
      <c r="B52" s="15" t="n">
        <v>50</v>
      </c>
      <c r="C52" s="26" t="str">
        <f aca="false">TEXT(A52,"TTTT")</f>
        <v>Dienstag</v>
      </c>
      <c r="D52" s="16" t="n">
        <v>1373</v>
      </c>
      <c r="E52" s="16" t="n">
        <v>1321</v>
      </c>
      <c r="F52" s="16" t="n">
        <v>1427</v>
      </c>
      <c r="G52" s="16" t="n">
        <v>1430</v>
      </c>
      <c r="H52" s="16" t="n">
        <v>1379</v>
      </c>
      <c r="I52" s="16" t="n">
        <v>1476</v>
      </c>
      <c r="J52" s="16" t="n">
        <v>0.77</v>
      </c>
      <c r="K52" s="16" t="n">
        <v>0.76</v>
      </c>
      <c r="L52" s="16" t="n">
        <v>0.79</v>
      </c>
      <c r="M52" s="16" t="n">
        <v>0.82</v>
      </c>
      <c r="N52" s="16" t="n">
        <v>0.81</v>
      </c>
      <c r="O52" s="16" t="n">
        <v>0.83</v>
      </c>
      <c r="P52" s="2" t="n">
        <f aca="false">AVERAGE(D46:D52)</f>
        <v>1588.71428571429</v>
      </c>
      <c r="Q52" s="4" t="n">
        <f aca="false">P53/P49</f>
        <v>0.821966133584196</v>
      </c>
      <c r="R52" s="23" t="n">
        <f aca="false">W49</f>
        <v>2237</v>
      </c>
      <c r="S52" s="23" t="n">
        <f aca="false">AVERAGE(D49:D52)</f>
        <v>1430</v>
      </c>
      <c r="T52" s="27" t="n">
        <f aca="false">S52/S48</f>
        <v>0.774542992552471</v>
      </c>
      <c r="U52" s="28" t="n">
        <v>43946</v>
      </c>
      <c r="V52" s="26" t="str">
        <f aca="false">TEXT(U52,"TTTT")</f>
        <v>Samstag</v>
      </c>
      <c r="W52" s="29" t="n">
        <v>2055</v>
      </c>
      <c r="X52" s="27" t="n">
        <v>0.9</v>
      </c>
      <c r="Y52" s="27"/>
      <c r="Z52" s="23" t="n">
        <f aca="false">AVERAGE(D49:D55)</f>
        <v>1355.85714285714</v>
      </c>
      <c r="AA52" s="30" t="n">
        <f aca="false">Z52/Z48</f>
        <v>0.808983975451756</v>
      </c>
      <c r="AB52" s="23" t="n">
        <f aca="false">AVERAGE(D49:D52,AA49^1.75*D46,AA49^1.75*D47,AA49^1.75*D48)</f>
        <v>1380.31994472981</v>
      </c>
      <c r="AC52" s="30" t="n">
        <f aca="false">AB52/Z48</f>
        <v>0.823579919289861</v>
      </c>
      <c r="AD52" s="23" t="n">
        <f aca="false">AVERAGE(W49:W55)</f>
        <v>1840</v>
      </c>
      <c r="AE52" s="30" t="n">
        <f aca="false">AD52/AD48</f>
        <v>0.778106687609497</v>
      </c>
      <c r="AF52" s="23" t="n">
        <f aca="false">AVERAGE(W49:W52,AE49^1.75*W46,AE49^1.75*W47,AE49^1.75*W48)</f>
        <v>1886.56964392516</v>
      </c>
      <c r="AG52" s="30" t="n">
        <f aca="false">AF52/AD48</f>
        <v>0.797800248140886</v>
      </c>
      <c r="AH52" s="23" t="n">
        <f aca="false">AD59</f>
        <v>1074.71428571429</v>
      </c>
      <c r="AI52" s="30" t="n">
        <f aca="false">AH52/AH48</f>
        <v>0.72510843373494</v>
      </c>
      <c r="AJ52" s="4" t="n">
        <f aca="false">ABS(J52-$M52)</f>
        <v>0.05</v>
      </c>
      <c r="AK52" s="4" t="n">
        <f aca="false">ABS(M52-$M52)</f>
        <v>0</v>
      </c>
      <c r="AL52" s="4" t="n">
        <f aca="false">ABS(AA52-$M52)</f>
        <v>0.0110160245482441</v>
      </c>
      <c r="AM52" s="4" t="n">
        <f aca="false">ABS(AC52-$M52)</f>
        <v>0.00357991928986146</v>
      </c>
      <c r="AN52" s="4" t="n">
        <f aca="false">ABS(X52-$M52)</f>
        <v>0.08</v>
      </c>
      <c r="AO52" s="4" t="n">
        <f aca="false">ABS(AG52-$M52)</f>
        <v>0.0221997518591139</v>
      </c>
      <c r="AP52" s="4" t="n">
        <f aca="false">ABS(G52-$D52)</f>
        <v>57</v>
      </c>
      <c r="AQ52" s="4" t="n">
        <f aca="false">ABS(P52-$D52)</f>
        <v>215.714285714286</v>
      </c>
      <c r="AR52" s="4" t="n">
        <f aca="false">ABS(Z52-$D52)</f>
        <v>17.1428571428571</v>
      </c>
      <c r="AS52" s="4" t="n">
        <f aca="false">ABS(AB52-$D52)</f>
        <v>7.31994472980796</v>
      </c>
    </row>
    <row r="53" s="26" customFormat="true" ht="14.6" hidden="false" customHeight="false" outlineLevel="0" collapsed="false">
      <c r="A53" s="25" t="n">
        <v>43943</v>
      </c>
      <c r="B53" s="15" t="n">
        <v>51</v>
      </c>
      <c r="C53" s="26" t="str">
        <f aca="false">TEXT(A53,"TTTT")</f>
        <v>Mittwoch</v>
      </c>
      <c r="D53" s="16" t="n">
        <v>1311</v>
      </c>
      <c r="E53" s="16" t="n">
        <v>1264</v>
      </c>
      <c r="F53" s="16" t="n">
        <v>1366</v>
      </c>
      <c r="G53" s="16" t="n">
        <v>1393</v>
      </c>
      <c r="H53" s="16" t="n">
        <v>1343</v>
      </c>
      <c r="I53" s="16" t="n">
        <v>1441</v>
      </c>
      <c r="J53" s="16" t="n">
        <v>0.81</v>
      </c>
      <c r="K53" s="16" t="n">
        <v>0.79</v>
      </c>
      <c r="L53" s="16" t="n">
        <v>0.83</v>
      </c>
      <c r="M53" s="16" t="n">
        <v>0.83</v>
      </c>
      <c r="N53" s="16" t="n">
        <v>0.82</v>
      </c>
      <c r="O53" s="16" t="n">
        <v>0.84</v>
      </c>
      <c r="P53" s="2" t="n">
        <f aca="false">AVERAGE(D47:D53)</f>
        <v>1497.85714285714</v>
      </c>
      <c r="Q53" s="4" t="n">
        <f aca="false">P54/P50</f>
        <v>0.82752915873935</v>
      </c>
      <c r="R53" s="23" t="n">
        <f aca="false">W50</f>
        <v>2352</v>
      </c>
      <c r="S53" s="23" t="n">
        <f aca="false">AVERAGE(D50:D53)</f>
        <v>1392.75</v>
      </c>
      <c r="T53" s="27" t="n">
        <f aca="false">S53/S49</f>
        <v>0.811980760822038</v>
      </c>
      <c r="U53" s="28" t="n">
        <v>43947</v>
      </c>
      <c r="V53" s="26" t="str">
        <f aca="false">TEXT(U53,"TTTT")</f>
        <v>Sonntag</v>
      </c>
      <c r="W53" s="29" t="n">
        <v>1737</v>
      </c>
      <c r="X53" s="27" t="n">
        <v>0.9</v>
      </c>
      <c r="Y53" s="27"/>
      <c r="Z53" s="23" t="n">
        <f aca="false">AVERAGE(D50:D56)</f>
        <v>1292.85714285714</v>
      </c>
      <c r="AA53" s="30" t="n">
        <f aca="false">Z53/Z49</f>
        <v>0.813775739591763</v>
      </c>
      <c r="AB53" s="23" t="n">
        <f aca="false">AVERAGE(D50:D53,AA50^1.75*D47,AA50^1.75*D48,AA50^1.75*D49)</f>
        <v>1293.97427557883</v>
      </c>
      <c r="AC53" s="30" t="n">
        <f aca="false">AB53/Z49</f>
        <v>0.814478907387086</v>
      </c>
      <c r="AD53" s="23" t="n">
        <f aca="false">AVERAGE(W50:W56)</f>
        <v>1706.71428571429</v>
      </c>
      <c r="AE53" s="30" t="n">
        <f aca="false">AD53/AD49</f>
        <v>0.796519767984532</v>
      </c>
      <c r="AF53" s="23" t="n">
        <f aca="false">AVERAGE(W50:W53,AE50^1.75*W47,AE50^1.75*W48,AE50^1.75*W49)</f>
        <v>1757.85216115954</v>
      </c>
      <c r="AG53" s="30" t="n">
        <f aca="false">AF53/AD49</f>
        <v>0.82038570092118</v>
      </c>
      <c r="AH53" s="23" t="n">
        <f aca="false">AD60</f>
        <v>1023.71428571429</v>
      </c>
      <c r="AI53" s="30" t="n">
        <f aca="false">AH53/AH49</f>
        <v>0.773448461953589</v>
      </c>
      <c r="AJ53" s="4" t="n">
        <f aca="false">ABS(J53-$M53)</f>
        <v>0.02</v>
      </c>
      <c r="AK53" s="4" t="n">
        <f aca="false">ABS(M53-$M53)</f>
        <v>0</v>
      </c>
      <c r="AL53" s="4" t="n">
        <f aca="false">ABS(AA53-$M53)</f>
        <v>0.0162242604082368</v>
      </c>
      <c r="AM53" s="4" t="n">
        <f aca="false">ABS(AC53-$M53)</f>
        <v>0.0155210926129136</v>
      </c>
      <c r="AN53" s="4" t="n">
        <f aca="false">ABS(X53-$M53)</f>
        <v>0.07</v>
      </c>
      <c r="AO53" s="4" t="n">
        <f aca="false">ABS(AG53-$M53)</f>
        <v>0.00961429907881961</v>
      </c>
      <c r="AP53" s="4" t="n">
        <f aca="false">ABS(G53-$D53)</f>
        <v>82</v>
      </c>
      <c r="AQ53" s="4" t="n">
        <f aca="false">ABS(P53-$D53)</f>
        <v>186.857142857143</v>
      </c>
      <c r="AR53" s="4" t="n">
        <f aca="false">ABS(Z53-$D53)</f>
        <v>18.1428571428571</v>
      </c>
      <c r="AS53" s="4" t="n">
        <f aca="false">ABS(AB53-$D53)</f>
        <v>17.025724421173</v>
      </c>
    </row>
    <row r="54" s="26" customFormat="true" ht="14.6" hidden="false" customHeight="false" outlineLevel="0" collapsed="false">
      <c r="A54" s="25" t="n">
        <v>43944</v>
      </c>
      <c r="B54" s="15" t="n">
        <v>52</v>
      </c>
      <c r="C54" s="26" t="str">
        <f aca="false">TEXT(A54,"TTTT")</f>
        <v>Donnerstag</v>
      </c>
      <c r="D54" s="16" t="n">
        <v>1301</v>
      </c>
      <c r="E54" s="16" t="n">
        <v>1256</v>
      </c>
      <c r="F54" s="16" t="n">
        <v>1344</v>
      </c>
      <c r="G54" s="16" t="n">
        <v>1388</v>
      </c>
      <c r="H54" s="16" t="n">
        <v>1341</v>
      </c>
      <c r="I54" s="16" t="n">
        <v>1437</v>
      </c>
      <c r="J54" s="16" t="n">
        <v>0.89</v>
      </c>
      <c r="K54" s="16" t="n">
        <v>0.87</v>
      </c>
      <c r="L54" s="16" t="n">
        <v>0.91</v>
      </c>
      <c r="M54" s="16" t="n">
        <v>0.81</v>
      </c>
      <c r="N54" s="16" t="n">
        <v>0.8</v>
      </c>
      <c r="O54" s="16" t="n">
        <v>0.82</v>
      </c>
      <c r="P54" s="2" t="n">
        <f aca="false">AVERAGE(D48:D54)</f>
        <v>1429.14285714286</v>
      </c>
      <c r="Q54" s="4" t="n">
        <f aca="false">P55/P51</f>
        <v>0.808983975451756</v>
      </c>
      <c r="R54" s="23" t="n">
        <f aca="false">W51</f>
        <v>2337</v>
      </c>
      <c r="S54" s="23" t="n">
        <f aca="false">AVERAGE(D51:D54)</f>
        <v>1388.25</v>
      </c>
      <c r="T54" s="27" t="n">
        <f aca="false">S54/S50</f>
        <v>0.890903256858656</v>
      </c>
      <c r="U54" s="28" t="n">
        <v>43948</v>
      </c>
      <c r="V54" s="26" t="str">
        <f aca="false">TEXT(U54,"TTTT")</f>
        <v>Montag</v>
      </c>
      <c r="W54" s="29" t="n">
        <v>1018</v>
      </c>
      <c r="X54" s="31" t="n">
        <v>1</v>
      </c>
      <c r="Y54" s="31"/>
      <c r="Z54" s="23" t="n">
        <f aca="false">AVERAGE(D51:D57)</f>
        <v>1236.71428571429</v>
      </c>
      <c r="AA54" s="30" t="n">
        <f aca="false">Z54/Z50</f>
        <v>0.825655698617072</v>
      </c>
      <c r="AB54" s="23" t="n">
        <f aca="false">AVERAGE(D51:D54,AA51^1.75*D48,AA51^1.75*D49,AA51^1.75*D50)</f>
        <v>1249.82729571389</v>
      </c>
      <c r="AC54" s="30" t="n">
        <f aca="false">AB54/Z50</f>
        <v>0.834410211730781</v>
      </c>
      <c r="AD54" s="23" t="n">
        <f aca="false">AVERAGE(W51:W57)</f>
        <v>1581.85714285714</v>
      </c>
      <c r="AE54" s="30" t="n">
        <f aca="false">AD54/AD50</f>
        <v>0.775528785544194</v>
      </c>
      <c r="AF54" s="23" t="n">
        <f aca="false">AVERAGE(W51:W54,AE51^1.75*W48,AE51^1.75*W49,AE51^1.75*W50)</f>
        <v>1595.25531465696</v>
      </c>
      <c r="AG54" s="30" t="n">
        <f aca="false">AF54/AD50</f>
        <v>0.782097436797781</v>
      </c>
      <c r="AH54" s="23" t="n">
        <f aca="false">AD61</f>
        <v>996</v>
      </c>
      <c r="AI54" s="30" t="n">
        <f aca="false">AH54/AH50</f>
        <v>0.837880062492489</v>
      </c>
      <c r="AJ54" s="4" t="n">
        <f aca="false">ABS(J54-$M54)</f>
        <v>0.08</v>
      </c>
      <c r="AK54" s="4" t="n">
        <f aca="false">ABS(M54-$M54)</f>
        <v>0</v>
      </c>
      <c r="AL54" s="4" t="n">
        <f aca="false">ABS(AA54-$M54)</f>
        <v>0.0156556986170719</v>
      </c>
      <c r="AM54" s="4" t="n">
        <f aca="false">ABS(AC54-$M54)</f>
        <v>0.0244102117307806</v>
      </c>
      <c r="AN54" s="4" t="n">
        <f aca="false">ABS(X54-$M54)</f>
        <v>0.19</v>
      </c>
      <c r="AO54" s="4" t="n">
        <f aca="false">ABS(AG54-$M54)</f>
        <v>0.0279025632022194</v>
      </c>
      <c r="AP54" s="4" t="n">
        <f aca="false">ABS(G54-$D54)</f>
        <v>87</v>
      </c>
      <c r="AQ54" s="4" t="n">
        <f aca="false">ABS(P54-$D54)</f>
        <v>128.142857142857</v>
      </c>
      <c r="AR54" s="4" t="n">
        <f aca="false">ABS(Z54-$D54)</f>
        <v>64.2857142857142</v>
      </c>
      <c r="AS54" s="4" t="n">
        <f aca="false">ABS(AB54-$D54)</f>
        <v>51.1727042861091</v>
      </c>
    </row>
    <row r="55" s="26" customFormat="true" ht="14.6" hidden="false" customHeight="false" outlineLevel="0" collapsed="false">
      <c r="A55" s="25" t="n">
        <v>43945</v>
      </c>
      <c r="B55" s="15" t="n">
        <v>53</v>
      </c>
      <c r="C55" s="26" t="str">
        <f aca="false">TEXT(A55,"TTTT")</f>
        <v>Freitag</v>
      </c>
      <c r="D55" s="16" t="n">
        <v>1159</v>
      </c>
      <c r="E55" s="16" t="n">
        <v>1115</v>
      </c>
      <c r="F55" s="16" t="n">
        <v>1203</v>
      </c>
      <c r="G55" s="16" t="n">
        <v>1286</v>
      </c>
      <c r="H55" s="16" t="n">
        <v>1239</v>
      </c>
      <c r="I55" s="16" t="n">
        <v>1335</v>
      </c>
      <c r="J55" s="16" t="n">
        <v>0.85</v>
      </c>
      <c r="K55" s="16" t="n">
        <v>0.83</v>
      </c>
      <c r="L55" s="16" t="n">
        <v>0.88</v>
      </c>
      <c r="M55" s="16" t="n">
        <v>0.81</v>
      </c>
      <c r="N55" s="16" t="n">
        <v>0.8</v>
      </c>
      <c r="O55" s="16" t="n">
        <v>0.82</v>
      </c>
      <c r="P55" s="2" t="n">
        <f aca="false">AVERAGE(D49:D55)</f>
        <v>1355.85714285714</v>
      </c>
      <c r="Q55" s="4" t="n">
        <f aca="false">P56/P52</f>
        <v>0.813775739591763</v>
      </c>
      <c r="R55" s="23" t="n">
        <f aca="false">W52</f>
        <v>2055</v>
      </c>
      <c r="S55" s="23" t="n">
        <f aca="false">AVERAGE(D52:D55)</f>
        <v>1286</v>
      </c>
      <c r="T55" s="27" t="n">
        <f aca="false">S55/S51</f>
        <v>0.854627014454228</v>
      </c>
      <c r="U55" s="28" t="n">
        <v>43949</v>
      </c>
      <c r="V55" s="26" t="str">
        <f aca="false">TEXT(U55,"TTTT")</f>
        <v>Dienstag</v>
      </c>
      <c r="W55" s="29" t="n">
        <v>1144</v>
      </c>
      <c r="X55" s="27" t="n">
        <v>0.9</v>
      </c>
      <c r="Y55" s="27"/>
      <c r="Z55" s="23" t="n">
        <f aca="false">AVERAGE(D52:D58)</f>
        <v>1173.42857142857</v>
      </c>
      <c r="AA55" s="30" t="n">
        <f aca="false">Z55/Z51</f>
        <v>0.821071571371451</v>
      </c>
      <c r="AB55" s="23" t="n">
        <f aca="false">AVERAGE(D52:D55,AA52^1.75*D49,AA52^1.75*D50,AA52^1.75*D51)</f>
        <v>1163.39230120482</v>
      </c>
      <c r="AC55" s="30" t="n">
        <f aca="false">AB55/Z51</f>
        <v>0.814048991246878</v>
      </c>
      <c r="AD55" s="23" t="n">
        <f aca="false">AVERAGE(W52:W58)</f>
        <v>1482.14285714286</v>
      </c>
      <c r="AE55" s="30" t="n">
        <f aca="false">AD55/AD51</f>
        <v>0.76732490200429</v>
      </c>
      <c r="AF55" s="23" t="n">
        <f aca="false">AVERAGE(W52:W55,AE52^1.75*W49,AE52^1.75*W50,AE52^1.75*W51)</f>
        <v>1488.39851174674</v>
      </c>
      <c r="AG55" s="30" t="n">
        <f aca="false">AF55/AD51</f>
        <v>0.770563536885375</v>
      </c>
      <c r="AH55" s="23" t="n">
        <f aca="false">AD62</f>
        <v>934.571428571429</v>
      </c>
      <c r="AI55" s="30" t="n">
        <f aca="false">AH55/AH51</f>
        <v>0.819594086695064</v>
      </c>
      <c r="AJ55" s="4" t="n">
        <f aca="false">ABS(J55-$M55)</f>
        <v>0.0399999999999999</v>
      </c>
      <c r="AK55" s="4" t="n">
        <f aca="false">ABS(M55-$M55)</f>
        <v>0</v>
      </c>
      <c r="AL55" s="4" t="n">
        <f aca="false">ABS(AA55-$M55)</f>
        <v>0.0110715713714513</v>
      </c>
      <c r="AM55" s="4" t="n">
        <f aca="false">ABS(AC55-$M55)</f>
        <v>0.0040489912468783</v>
      </c>
      <c r="AN55" s="4" t="n">
        <f aca="false">ABS(X55-$M55)</f>
        <v>0.09</v>
      </c>
      <c r="AO55" s="4" t="n">
        <f aca="false">ABS(AG55-$M55)</f>
        <v>0.0394364631146253</v>
      </c>
      <c r="AP55" s="4" t="n">
        <f aca="false">ABS(G55-$D55)</f>
        <v>127</v>
      </c>
      <c r="AQ55" s="4" t="n">
        <f aca="false">ABS(P55-$D55)</f>
        <v>196.857142857143</v>
      </c>
      <c r="AR55" s="4" t="n">
        <f aca="false">ABS(Z55-$D55)</f>
        <v>14.4285714285713</v>
      </c>
      <c r="AS55" s="4" t="n">
        <f aca="false">ABS(AB55-$D55)</f>
        <v>4.39230120482443</v>
      </c>
    </row>
    <row r="56" s="26" customFormat="true" ht="14.6" hidden="false" customHeight="false" outlineLevel="0" collapsed="false">
      <c r="A56" s="25" t="n">
        <v>43946</v>
      </c>
      <c r="B56" s="15" t="n">
        <v>54</v>
      </c>
      <c r="C56" s="26" t="str">
        <f aca="false">TEXT(A56,"TTTT")</f>
        <v>Samstag</v>
      </c>
      <c r="D56" s="16" t="n">
        <v>1019</v>
      </c>
      <c r="E56" s="16" t="n">
        <v>978</v>
      </c>
      <c r="F56" s="16" t="n">
        <v>1060</v>
      </c>
      <c r="G56" s="16" t="n">
        <v>1198</v>
      </c>
      <c r="H56" s="16" t="n">
        <v>1153</v>
      </c>
      <c r="I56" s="16" t="n">
        <v>1243</v>
      </c>
      <c r="J56" s="16" t="n">
        <v>0.84</v>
      </c>
      <c r="K56" s="16" t="n">
        <v>0.81</v>
      </c>
      <c r="L56" s="16" t="n">
        <v>0.86</v>
      </c>
      <c r="M56" s="16" t="n">
        <v>0.83</v>
      </c>
      <c r="N56" s="16" t="n">
        <v>0.81</v>
      </c>
      <c r="O56" s="16" t="n">
        <v>0.84</v>
      </c>
      <c r="P56" s="2" t="n">
        <f aca="false">AVERAGE(D50:D56)</f>
        <v>1292.85714285714</v>
      </c>
      <c r="Q56" s="4" t="n">
        <f aca="false">P57/P53</f>
        <v>0.825655698617072</v>
      </c>
      <c r="R56" s="23" t="n">
        <f aca="false">W53</f>
        <v>1737</v>
      </c>
      <c r="S56" s="23" t="n">
        <f aca="false">AVERAGE(D53:D56)</f>
        <v>1197.5</v>
      </c>
      <c r="T56" s="27" t="n">
        <f aca="false">S56/S52</f>
        <v>0.837412587412587</v>
      </c>
      <c r="U56" s="28" t="n">
        <v>43950</v>
      </c>
      <c r="V56" s="26" t="str">
        <f aca="false">TEXT(U56,"TTTT")</f>
        <v>Mittwoch</v>
      </c>
      <c r="W56" s="29" t="n">
        <v>1304</v>
      </c>
      <c r="X56" s="31" t="n">
        <v>0.75</v>
      </c>
      <c r="Y56" s="31"/>
      <c r="Z56" s="23" t="n">
        <f aca="false">AVERAGE(D53:D59)</f>
        <v>1111.71428571429</v>
      </c>
      <c r="AA56" s="30" t="n">
        <f aca="false">Z56/Z52</f>
        <v>0.819934674955221</v>
      </c>
      <c r="AB56" s="23" t="n">
        <f aca="false">AVERAGE(D53:D56,AA53^1.75*D50,AA53^1.75*D51,AA53^1.75*D52)</f>
        <v>1108.60703230297</v>
      </c>
      <c r="AC56" s="30" t="n">
        <f aca="false">AB56/Z52</f>
        <v>0.817642948700954</v>
      </c>
      <c r="AD56" s="23" t="n">
        <f aca="false">AVERAGE(W53:W59)</f>
        <v>1323.57142857143</v>
      </c>
      <c r="AE56" s="30" t="n">
        <f aca="false">AD56/AD52</f>
        <v>0.719332298136646</v>
      </c>
      <c r="AF56" s="23" t="n">
        <f aca="false">AVERAGE(W53:W56,AE53^1.75*W50,AE53^1.75*W51,AE53^1.75*W52)</f>
        <v>1390.29944779176</v>
      </c>
      <c r="AG56" s="30" t="n">
        <f aca="false">AF56/AD52</f>
        <v>0.755597525973782</v>
      </c>
      <c r="AH56" s="23" t="n">
        <f aca="false">AD63</f>
        <v>978.285714285714</v>
      </c>
      <c r="AI56" s="30" t="n">
        <f aca="false">AH56/AH52</f>
        <v>0.910275156187691</v>
      </c>
      <c r="AJ56" s="4" t="n">
        <f aca="false">ABS(J56-$M56)</f>
        <v>0.0099999999999999</v>
      </c>
      <c r="AK56" s="4" t="n">
        <f aca="false">ABS(M56-$M56)</f>
        <v>0</v>
      </c>
      <c r="AL56" s="4" t="n">
        <f aca="false">ABS(AA56-$M56)</f>
        <v>0.0100653250447793</v>
      </c>
      <c r="AM56" s="4" t="n">
        <f aca="false">ABS(AC56-$M56)</f>
        <v>0.0123570512990455</v>
      </c>
      <c r="AN56" s="4" t="n">
        <f aca="false">ABS(X56-$M56)</f>
        <v>0.0800000000000001</v>
      </c>
      <c r="AO56" s="4" t="n">
        <f aca="false">ABS(AG56-$M56)</f>
        <v>0.0744024740262181</v>
      </c>
      <c r="AP56" s="4" t="n">
        <f aca="false">ABS(G56-$D56)</f>
        <v>179</v>
      </c>
      <c r="AQ56" s="4" t="n">
        <f aca="false">ABS(P56-$D56)</f>
        <v>273.857142857143</v>
      </c>
      <c r="AR56" s="4" t="n">
        <f aca="false">ABS(Z56-$D56)</f>
        <v>92.7142857142858</v>
      </c>
      <c r="AS56" s="4" t="n">
        <f aca="false">ABS(AB56-$D56)</f>
        <v>89.6070323029658</v>
      </c>
    </row>
    <row r="57" s="26" customFormat="true" ht="14.6" hidden="false" customHeight="false" outlineLevel="0" collapsed="false">
      <c r="A57" s="25" t="n">
        <v>43947</v>
      </c>
      <c r="B57" s="15" t="n">
        <v>55</v>
      </c>
      <c r="C57" s="26" t="str">
        <f aca="false">TEXT(A57,"TTTT")</f>
        <v>Sonntag</v>
      </c>
      <c r="D57" s="16" t="n">
        <v>926</v>
      </c>
      <c r="E57" s="16" t="n">
        <v>885</v>
      </c>
      <c r="F57" s="16" t="n">
        <v>966</v>
      </c>
      <c r="G57" s="16" t="n">
        <v>1101</v>
      </c>
      <c r="H57" s="16" t="n">
        <v>1059</v>
      </c>
      <c r="I57" s="16" t="n">
        <v>1143</v>
      </c>
      <c r="J57" s="16" t="n">
        <v>0.79</v>
      </c>
      <c r="K57" s="16" t="n">
        <v>0.77</v>
      </c>
      <c r="L57" s="16" t="n">
        <v>0.81</v>
      </c>
      <c r="M57" s="16" t="n">
        <v>0.82</v>
      </c>
      <c r="N57" s="16" t="n">
        <v>0.81</v>
      </c>
      <c r="O57" s="16" t="n">
        <v>0.83</v>
      </c>
      <c r="P57" s="2" t="n">
        <f aca="false">AVERAGE(D51:D57)</f>
        <v>1236.71428571429</v>
      </c>
      <c r="Q57" s="4" t="n">
        <f aca="false">P58/P54</f>
        <v>0.821071571371451</v>
      </c>
      <c r="R57" s="23" t="n">
        <f aca="false">W54</f>
        <v>1018</v>
      </c>
      <c r="S57" s="23" t="n">
        <f aca="false">AVERAGE(D54:D57)</f>
        <v>1101.25</v>
      </c>
      <c r="T57" s="27" t="n">
        <f aca="false">S57/S53</f>
        <v>0.790701848860169</v>
      </c>
      <c r="U57" s="28" t="n">
        <v>43951</v>
      </c>
      <c r="V57" s="26" t="str">
        <f aca="false">TEXT(U57,"TTTT")</f>
        <v>Donnerstag</v>
      </c>
      <c r="W57" s="29" t="n">
        <v>1478</v>
      </c>
      <c r="X57" s="27" t="n">
        <v>0.76</v>
      </c>
      <c r="Y57" s="27"/>
      <c r="Z57" s="23" t="n">
        <f aca="false">AVERAGE(D54:D60)</f>
        <v>1050.85714285714</v>
      </c>
      <c r="AA57" s="31" t="n">
        <f aca="false">Z57/Z53</f>
        <v>0.812817679558011</v>
      </c>
      <c r="AB57" s="23" t="n">
        <f aca="false">AVERAGE(D54:D57,AA54^1.75*D51,AA54^1.75*D52,AA54^1.75*D53)</f>
        <v>1063.68933418917</v>
      </c>
      <c r="AC57" s="30" t="n">
        <f aca="false">AB57/Z53</f>
        <v>0.822743131417038</v>
      </c>
      <c r="AD57" s="23" t="n">
        <f aca="false">AVERAGE(W54:W60)</f>
        <v>1188.71428571429</v>
      </c>
      <c r="AE57" s="30" t="n">
        <f aca="false">AD57/AD53</f>
        <v>0.696492843391646</v>
      </c>
      <c r="AF57" s="23" t="n">
        <f aca="false">AVERAGE(W54:W57,AE54^1.75*W51,AE54^1.75*W52,AE54^1.75*W53)</f>
        <v>1267.44731496453</v>
      </c>
      <c r="AG57" s="31" t="n">
        <f aca="false">AF57/AD53</f>
        <v>0.742624190570999</v>
      </c>
      <c r="AH57" s="23" t="n">
        <f aca="false">AD64</f>
        <v>960.285714285714</v>
      </c>
      <c r="AI57" s="30" t="n">
        <f aca="false">AH57/AH53</f>
        <v>0.938040747976556</v>
      </c>
      <c r="AJ57" s="4" t="n">
        <f aca="false">ABS(J57-$M57)</f>
        <v>0.03</v>
      </c>
      <c r="AK57" s="4" t="n">
        <f aca="false">ABS(M57-$M57)</f>
        <v>0</v>
      </c>
      <c r="AL57" s="4" t="n">
        <f aca="false">ABS(AA57-$M57)</f>
        <v>0.00718232044198897</v>
      </c>
      <c r="AM57" s="4" t="n">
        <f aca="false">ABS(AC57-$M57)</f>
        <v>0.00274313141703819</v>
      </c>
      <c r="AN57" s="4" t="n">
        <f aca="false">ABS(X57-$M57)</f>
        <v>0.0600000000000001</v>
      </c>
      <c r="AO57" s="4" t="n">
        <f aca="false">ABS(AG57-$M57)</f>
        <v>0.0773758094290006</v>
      </c>
      <c r="AP57" s="4" t="n">
        <f aca="false">ABS(G57-$D57)</f>
        <v>175</v>
      </c>
      <c r="AQ57" s="4" t="n">
        <f aca="false">ABS(P57-$D57)</f>
        <v>310.714285714286</v>
      </c>
      <c r="AR57" s="4" t="n">
        <f aca="false">ABS(Z57-$D57)</f>
        <v>124.857142857143</v>
      </c>
      <c r="AS57" s="4" t="n">
        <f aca="false">ABS(AB57-$D57)</f>
        <v>137.689334189171</v>
      </c>
    </row>
    <row r="58" customFormat="false" ht="14.6" hidden="false" customHeight="false" outlineLevel="0" collapsed="false">
      <c r="A58" s="14" t="n">
        <v>43948</v>
      </c>
      <c r="B58" s="15" t="n">
        <v>56</v>
      </c>
      <c r="C58" s="1" t="str">
        <f aca="false">TEXT(A58,"TTTT")</f>
        <v>Montag</v>
      </c>
      <c r="D58" s="16" t="n">
        <v>1125</v>
      </c>
      <c r="E58" s="16" t="n">
        <v>1081</v>
      </c>
      <c r="F58" s="16" t="n">
        <v>1169</v>
      </c>
      <c r="G58" s="16" t="n">
        <v>1057</v>
      </c>
      <c r="H58" s="16" t="n">
        <v>1015</v>
      </c>
      <c r="I58" s="16" t="n">
        <v>1100</v>
      </c>
      <c r="J58" s="16" t="n">
        <v>0.76</v>
      </c>
      <c r="K58" s="16" t="n">
        <v>0.74</v>
      </c>
      <c r="L58" s="16" t="n">
        <v>0.78</v>
      </c>
      <c r="M58" s="16" t="n">
        <v>0.82</v>
      </c>
      <c r="N58" s="16" t="n">
        <v>0.81</v>
      </c>
      <c r="O58" s="16" t="n">
        <v>0.83</v>
      </c>
      <c r="P58" s="2" t="n">
        <f aca="false">AVERAGE(D52:D58)</f>
        <v>1173.42857142857</v>
      </c>
      <c r="Q58" s="4" t="n">
        <f aca="false">P59/P55</f>
        <v>0.819934674955221</v>
      </c>
      <c r="R58" s="2" t="n">
        <f aca="false">W55</f>
        <v>1144</v>
      </c>
      <c r="S58" s="23" t="n">
        <f aca="false">AVERAGE(D55:D58)</f>
        <v>1057.25</v>
      </c>
      <c r="T58" s="27" t="n">
        <f aca="false">S58/S54</f>
        <v>0.76157032234828</v>
      </c>
      <c r="U58" s="5" t="n">
        <v>43952</v>
      </c>
      <c r="V58" s="1" t="str">
        <f aca="false">TEXT(U58,"TTTT")</f>
        <v>Freitag</v>
      </c>
      <c r="W58" s="24" t="n">
        <v>1639</v>
      </c>
      <c r="X58" s="32" t="n">
        <v>0.79</v>
      </c>
      <c r="Y58" s="32"/>
      <c r="Z58" s="2" t="n">
        <f aca="false">AVERAGE(D55:D61)</f>
        <v>999.857142857143</v>
      </c>
      <c r="AA58" s="30" t="n">
        <f aca="false">Z58/Z54</f>
        <v>0.808478687767125</v>
      </c>
      <c r="AB58" s="2" t="n">
        <f aca="false">AVERAGE(D55:D58,AA55^1.75*D52,AA55^1.75*D53,AA55^1.75*D54)</f>
        <v>1007.32107679461</v>
      </c>
      <c r="AC58" s="6" t="n">
        <f aca="false">AB58/Z54</f>
        <v>0.814513981467282</v>
      </c>
      <c r="AD58" s="2" t="n">
        <f aca="false">AVERAGE(W55:W61)</f>
        <v>1140.28571428571</v>
      </c>
      <c r="AE58" s="30" t="n">
        <f aca="false">AD58/AD54</f>
        <v>0.720852524157861</v>
      </c>
      <c r="AF58" s="2" t="n">
        <f aca="false">AVERAGE(W55:W58,AE55^1.75*W52,AE55^1.75*W53,AE55^1.75*W54)</f>
        <v>1227.27567577555</v>
      </c>
      <c r="AG58" s="6" t="n">
        <f aca="false">AF58/AD54</f>
        <v>0.775844823483147</v>
      </c>
      <c r="AH58" s="23" t="n">
        <f aca="false">AD65</f>
        <v>914.285714285714</v>
      </c>
      <c r="AI58" s="30" t="n">
        <f aca="false">AH58/AH54</f>
        <v>0.917957544463568</v>
      </c>
      <c r="AJ58" s="4" t="n">
        <f aca="false">ABS(J58-$M58)</f>
        <v>0.0600000000000001</v>
      </c>
      <c r="AK58" s="4" t="n">
        <f aca="false">ABS(M58-$M58)</f>
        <v>0</v>
      </c>
      <c r="AL58" s="4" t="n">
        <f aca="false">ABS(AA58-$M58)</f>
        <v>0.0115213122328752</v>
      </c>
      <c r="AM58" s="4" t="n">
        <f aca="false">ABS(AC58-$M58)</f>
        <v>0.00548601853271769</v>
      </c>
      <c r="AN58" s="4" t="n">
        <f aca="false">ABS(X58-$M58)</f>
        <v>0.03</v>
      </c>
      <c r="AO58" s="4" t="n">
        <f aca="false">ABS(AG58-$M58)</f>
        <v>0.0441551765168534</v>
      </c>
      <c r="AP58" s="4" t="n">
        <f aca="false">ABS(G58-$D58)</f>
        <v>68</v>
      </c>
      <c r="AQ58" s="4" t="n">
        <f aca="false">ABS(P58-$D58)</f>
        <v>48.4285714285713</v>
      </c>
      <c r="AR58" s="4" t="n">
        <f aca="false">ABS(Z58-$D58)</f>
        <v>125.142857142857</v>
      </c>
      <c r="AS58" s="4" t="n">
        <f aca="false">ABS(AB58-$D58)</f>
        <v>117.678923205391</v>
      </c>
    </row>
    <row r="59" customFormat="false" ht="14.6" hidden="false" customHeight="false" outlineLevel="0" collapsed="false">
      <c r="A59" s="14" t="n">
        <v>43949</v>
      </c>
      <c r="B59" s="15" t="n">
        <v>57</v>
      </c>
      <c r="C59" s="1" t="str">
        <f aca="false">TEXT(A59,"TTTT")</f>
        <v>Dienstag</v>
      </c>
      <c r="D59" s="16" t="n">
        <v>941</v>
      </c>
      <c r="E59" s="16" t="n">
        <v>897</v>
      </c>
      <c r="F59" s="16" t="n">
        <v>979</v>
      </c>
      <c r="G59" s="16" t="n">
        <v>1003</v>
      </c>
      <c r="H59" s="16" t="n">
        <v>960</v>
      </c>
      <c r="I59" s="16" t="n">
        <v>1044</v>
      </c>
      <c r="J59" s="16" t="n">
        <v>0.78</v>
      </c>
      <c r="K59" s="16" t="n">
        <v>0.76</v>
      </c>
      <c r="L59" s="16" t="n">
        <v>0.8</v>
      </c>
      <c r="M59" s="16" t="n">
        <v>0.81</v>
      </c>
      <c r="N59" s="16" t="n">
        <v>0.8</v>
      </c>
      <c r="O59" s="16" t="n">
        <v>0.83</v>
      </c>
      <c r="P59" s="2" t="n">
        <f aca="false">AVERAGE(D53:D59)</f>
        <v>1111.71428571429</v>
      </c>
      <c r="Q59" s="4" t="n">
        <f aca="false">P60/P56</f>
        <v>0.812817679558011</v>
      </c>
      <c r="R59" s="2" t="n">
        <f aca="false">W56</f>
        <v>1304</v>
      </c>
      <c r="S59" s="23" t="n">
        <f aca="false">AVERAGE(D56:D59)</f>
        <v>1002.75</v>
      </c>
      <c r="T59" s="27" t="n">
        <f aca="false">S59/S55</f>
        <v>0.779743390357698</v>
      </c>
      <c r="U59" s="5" t="n">
        <v>43953</v>
      </c>
      <c r="V59" s="1" t="str">
        <f aca="false">TEXT(U59,"TTTT")</f>
        <v>Samstag</v>
      </c>
      <c r="W59" s="24" t="n">
        <v>945</v>
      </c>
      <c r="X59" s="4" t="n">
        <v>0.78</v>
      </c>
      <c r="Z59" s="2" t="n">
        <f aca="false">AVERAGE(D56:D62)</f>
        <v>950.142857142857</v>
      </c>
      <c r="AA59" s="31" t="n">
        <f aca="false">Z59/Z55</f>
        <v>0.809715120525931</v>
      </c>
      <c r="AB59" s="2" t="n">
        <f aca="false">AVERAGE(D56:D59,AA56^1.75*D53,AA56^1.75*D54,AA56^1.75*D55)</f>
        <v>953.602980800654</v>
      </c>
      <c r="AC59" s="6" t="n">
        <f aca="false">AB59/Z55</f>
        <v>0.812663850207521</v>
      </c>
      <c r="AD59" s="2" t="n">
        <f aca="false">AVERAGE(W56:W62)</f>
        <v>1074.71428571429</v>
      </c>
      <c r="AE59" s="30" t="n">
        <f aca="false">AD59/AD55</f>
        <v>0.72510843373494</v>
      </c>
      <c r="AF59" s="2" t="n">
        <f aca="false">AVERAGE(W56:W59,AE56^1.75*W53,AE56^1.75*W54,AE56^1.75*W55)</f>
        <v>1079.52645143217</v>
      </c>
      <c r="AG59" s="6" t="n">
        <f aca="false">AF59/AD55</f>
        <v>0.72835519614701</v>
      </c>
      <c r="AH59" s="23" t="n">
        <f aca="false">AD66</f>
        <v>949.714285714286</v>
      </c>
      <c r="AI59" s="30" t="n">
        <f aca="false">AH59/AH55</f>
        <v>1.01620299602568</v>
      </c>
      <c r="AJ59" s="4" t="n">
        <f aca="false">ABS(J59-$M59)</f>
        <v>0.03</v>
      </c>
      <c r="AK59" s="4" t="n">
        <f aca="false">ABS(M59-$M59)</f>
        <v>0</v>
      </c>
      <c r="AL59" s="4" t="n">
        <f aca="false">ABS(AA59-$M59)</f>
        <v>0.000284879474068633</v>
      </c>
      <c r="AM59" s="4" t="n">
        <f aca="false">ABS(AC59-$M59)</f>
        <v>0.00266385020752125</v>
      </c>
      <c r="AN59" s="4" t="n">
        <f aca="false">ABS(X59-$M59)</f>
        <v>0.03</v>
      </c>
      <c r="AO59" s="4" t="n">
        <f aca="false">ABS(AG59-$M59)</f>
        <v>0.0816448038529906</v>
      </c>
      <c r="AP59" s="4" t="n">
        <f aca="false">ABS(G59-$D59)</f>
        <v>62</v>
      </c>
      <c r="AQ59" s="4" t="n">
        <f aca="false">ABS(P59-$D59)</f>
        <v>170.714285714286</v>
      </c>
      <c r="AR59" s="4" t="n">
        <f aca="false">ABS(Z59-$D59)</f>
        <v>9.14285714285711</v>
      </c>
      <c r="AS59" s="4" t="n">
        <f aca="false">ABS(AB59-$D59)</f>
        <v>12.6029808006542</v>
      </c>
    </row>
    <row r="60" customFormat="false" ht="14.6" hidden="false" customHeight="false" outlineLevel="0" collapsed="false">
      <c r="A60" s="14" t="n">
        <v>43950</v>
      </c>
      <c r="B60" s="15" t="n">
        <v>58</v>
      </c>
      <c r="C60" s="1" t="str">
        <f aca="false">TEXT(A60,"TTTT")</f>
        <v>Mittwoch</v>
      </c>
      <c r="D60" s="16" t="n">
        <v>885</v>
      </c>
      <c r="E60" s="16" t="n">
        <v>839</v>
      </c>
      <c r="F60" s="16" t="n">
        <v>927</v>
      </c>
      <c r="G60" s="16" t="n">
        <v>969</v>
      </c>
      <c r="H60" s="16" t="n">
        <v>925</v>
      </c>
      <c r="I60" s="16" t="n">
        <v>1010</v>
      </c>
      <c r="J60" s="16" t="n">
        <v>0.81</v>
      </c>
      <c r="K60" s="16" t="n">
        <v>0.79</v>
      </c>
      <c r="L60" s="16" t="n">
        <v>0.83</v>
      </c>
      <c r="M60" s="16" t="n">
        <v>0.81</v>
      </c>
      <c r="N60" s="16" t="n">
        <v>0.8</v>
      </c>
      <c r="O60" s="16" t="n">
        <v>0.82</v>
      </c>
      <c r="P60" s="2" t="n">
        <f aca="false">AVERAGE(D54:D60)</f>
        <v>1050.85714285714</v>
      </c>
      <c r="Q60" s="4" t="n">
        <f aca="false">P61/P57</f>
        <v>0.808478687767125</v>
      </c>
      <c r="R60" s="2" t="n">
        <f aca="false">W57</f>
        <v>1478</v>
      </c>
      <c r="S60" s="23" t="n">
        <f aca="false">AVERAGE(D57:D60)</f>
        <v>969.25</v>
      </c>
      <c r="T60" s="27" t="n">
        <f aca="false">S60/S56</f>
        <v>0.809394572025052</v>
      </c>
      <c r="U60" s="5" t="n">
        <v>43954</v>
      </c>
      <c r="V60" s="1" t="str">
        <f aca="false">TEXT(U60,"TTTT")</f>
        <v>Sonntag</v>
      </c>
      <c r="W60" s="24" t="n">
        <v>793</v>
      </c>
      <c r="X60" s="4" t="n">
        <v>0.74</v>
      </c>
      <c r="Z60" s="2" t="n">
        <f aca="false">AVERAGE(D57:D63)</f>
        <v>911.142857142857</v>
      </c>
      <c r="AA60" s="30" t="n">
        <f aca="false">Z60/Z56</f>
        <v>0.81958365458751</v>
      </c>
      <c r="AB60" s="2" t="n">
        <f aca="false">AVERAGE(D57:D60,AA57^1.75*D54,AA57^1.75*D55,AA57^1.75*D56)</f>
        <v>899.67258789235</v>
      </c>
      <c r="AC60" s="6" t="n">
        <f aca="false">AB60/Z56</f>
        <v>0.809266013267341</v>
      </c>
      <c r="AD60" s="2" t="n">
        <f aca="false">AVERAGE(W57:W63)</f>
        <v>1023.71428571429</v>
      </c>
      <c r="AE60" s="30" t="n">
        <f aca="false">AD60/AD56</f>
        <v>0.773448461953589</v>
      </c>
      <c r="AF60" s="2" t="n">
        <f aca="false">AVERAGE(W57:W60,AE57^1.75*W54,AE57^1.75*W55,AE57^1.75*W56)</f>
        <v>956.498116347571</v>
      </c>
      <c r="AG60" s="32" t="n">
        <f aca="false">AF60/AD56</f>
        <v>0.722664523953912</v>
      </c>
      <c r="AH60" s="23" t="n">
        <f aca="false">AD67</f>
        <v>928.428571428571</v>
      </c>
      <c r="AI60" s="30" t="n">
        <f aca="false">AH60/AH56</f>
        <v>0.949036214953271</v>
      </c>
      <c r="AJ60" s="4" t="n">
        <f aca="false">ABS(J60-$M60)</f>
        <v>0</v>
      </c>
      <c r="AK60" s="4" t="n">
        <f aca="false">ABS(M60-$M60)</f>
        <v>0</v>
      </c>
      <c r="AL60" s="4" t="n">
        <f aca="false">ABS(AA60-$M60)</f>
        <v>0.00958365458750954</v>
      </c>
      <c r="AM60" s="4" t="n">
        <f aca="false">ABS(AC60-$M60)</f>
        <v>0.000733986732658676</v>
      </c>
      <c r="AN60" s="4" t="n">
        <f aca="false">ABS(X60-$M60)</f>
        <v>0.0700000000000001</v>
      </c>
      <c r="AO60" s="4" t="n">
        <f aca="false">ABS(AG60-$M60)</f>
        <v>0.0873354760460878</v>
      </c>
      <c r="AP60" s="4" t="n">
        <f aca="false">ABS(G60-$D60)</f>
        <v>84</v>
      </c>
      <c r="AQ60" s="4" t="n">
        <f aca="false">ABS(P60-$D60)</f>
        <v>165.857142857143</v>
      </c>
      <c r="AR60" s="4" t="n">
        <f aca="false">ABS(Z60-$D60)</f>
        <v>26.1428571428571</v>
      </c>
      <c r="AS60" s="4" t="n">
        <f aca="false">ABS(AB60-$D60)</f>
        <v>14.6725878923502</v>
      </c>
    </row>
    <row r="61" customFormat="false" ht="14.6" hidden="false" customHeight="false" outlineLevel="0" collapsed="false">
      <c r="A61" s="14" t="n">
        <v>43951</v>
      </c>
      <c r="B61" s="15" t="n">
        <v>59</v>
      </c>
      <c r="C61" s="1" t="str">
        <f aca="false">TEXT(A61,"TTTT")</f>
        <v>Donnerstag</v>
      </c>
      <c r="D61" s="16" t="n">
        <v>944</v>
      </c>
      <c r="E61" s="16" t="n">
        <v>895</v>
      </c>
      <c r="F61" s="16" t="n">
        <v>1001</v>
      </c>
      <c r="G61" s="16" t="n">
        <v>974</v>
      </c>
      <c r="H61" s="16" t="n">
        <v>928</v>
      </c>
      <c r="I61" s="16" t="n">
        <v>1019</v>
      </c>
      <c r="J61" s="16" t="n">
        <v>0.88</v>
      </c>
      <c r="K61" s="16" t="n">
        <v>0.86</v>
      </c>
      <c r="L61" s="16" t="n">
        <v>0.91</v>
      </c>
      <c r="M61" s="16" t="n">
        <v>0.81</v>
      </c>
      <c r="N61" s="16" t="n">
        <v>0.8</v>
      </c>
      <c r="O61" s="16" t="n">
        <v>0.83</v>
      </c>
      <c r="P61" s="2" t="n">
        <f aca="false">AVERAGE(D55:D61)</f>
        <v>999.857142857143</v>
      </c>
      <c r="Q61" s="4" t="n">
        <f aca="false">P62/P58</f>
        <v>0.809715120525931</v>
      </c>
      <c r="R61" s="2" t="n">
        <f aca="false">W58</f>
        <v>1639</v>
      </c>
      <c r="S61" s="23" t="n">
        <f aca="false">AVERAGE(D58:D61)</f>
        <v>973.75</v>
      </c>
      <c r="T61" s="27" t="n">
        <f aca="false">S61/S57</f>
        <v>0.88422247446084</v>
      </c>
      <c r="U61" s="5" t="n">
        <v>43955</v>
      </c>
      <c r="V61" s="1" t="str">
        <f aca="false">TEXT(U61,"TTTT")</f>
        <v>Montag</v>
      </c>
      <c r="W61" s="24" t="n">
        <v>679</v>
      </c>
      <c r="X61" s="4" t="n">
        <v>0.76</v>
      </c>
      <c r="Z61" s="2" t="n">
        <f aca="false">AVERAGE(D58:D64)</f>
        <v>891</v>
      </c>
      <c r="AA61" s="30" t="n">
        <f aca="false">Z61/Z57</f>
        <v>0.847879282218597</v>
      </c>
      <c r="AB61" s="2" t="n">
        <f aca="false">AVERAGE(D58:D61,AA58^1.75*D55,AA58^1.75*D56,AA58^1.75*D57)</f>
        <v>862.092141016339</v>
      </c>
      <c r="AC61" s="6" t="n">
        <f aca="false">AB61/Z57</f>
        <v>0.820370444142792</v>
      </c>
      <c r="AD61" s="2" t="n">
        <f aca="false">AVERAGE(W58:W64)</f>
        <v>996</v>
      </c>
      <c r="AE61" s="30" t="n">
        <f aca="false">AD61/AD57</f>
        <v>0.837880062492489</v>
      </c>
      <c r="AF61" s="2" t="n">
        <f aca="false">AVERAGE(W58:W61,AE58^1.75*W55,AE58^1.75*W56,AE58^1.75*W57)</f>
        <v>895.717140493979</v>
      </c>
      <c r="AG61" s="6" t="n">
        <f aca="false">AF61/AD57</f>
        <v>0.753517604068964</v>
      </c>
      <c r="AH61" s="23" t="n">
        <f aca="false">AD68</f>
        <v>878.285714285714</v>
      </c>
      <c r="AI61" s="30" t="n">
        <f aca="false">AH61/AH57</f>
        <v>0.914608747396608</v>
      </c>
      <c r="AJ61" s="4" t="n">
        <f aca="false">ABS(J61-$M61)</f>
        <v>0.07</v>
      </c>
      <c r="AK61" s="4" t="n">
        <f aca="false">ABS(M61-$M61)</f>
        <v>0</v>
      </c>
      <c r="AL61" s="4" t="n">
        <f aca="false">ABS(AA61-$M61)</f>
        <v>0.0378792822185969</v>
      </c>
      <c r="AM61" s="4" t="n">
        <f aca="false">ABS(AC61-$M61)</f>
        <v>0.0103704441427916</v>
      </c>
      <c r="AN61" s="4" t="n">
        <f aca="false">ABS(X61-$M61)</f>
        <v>0.05</v>
      </c>
      <c r="AO61" s="4" t="n">
        <f aca="false">ABS(AG61-$M61)</f>
        <v>0.0564823959310357</v>
      </c>
      <c r="AP61" s="4" t="n">
        <f aca="false">ABS(G61-$D61)</f>
        <v>30</v>
      </c>
      <c r="AQ61" s="4" t="n">
        <f aca="false">ABS(P61-$D61)</f>
        <v>55.8571428571429</v>
      </c>
      <c r="AR61" s="4" t="n">
        <f aca="false">ABS(Z61-$D61)</f>
        <v>53</v>
      </c>
      <c r="AS61" s="4" t="n">
        <f aca="false">ABS(AB61-$D61)</f>
        <v>81.9078589836606</v>
      </c>
    </row>
    <row r="62" customFormat="false" ht="14.6" hidden="false" customHeight="false" outlineLevel="0" collapsed="false">
      <c r="A62" s="14" t="n">
        <v>43952</v>
      </c>
      <c r="B62" s="15" t="n">
        <v>60</v>
      </c>
      <c r="C62" s="1" t="str">
        <f aca="false">TEXT(A62,"TTTT")</f>
        <v>Freitag</v>
      </c>
      <c r="D62" s="16" t="n">
        <v>811</v>
      </c>
      <c r="E62" s="16" t="n">
        <v>764</v>
      </c>
      <c r="F62" s="16" t="n">
        <v>864</v>
      </c>
      <c r="G62" s="16" t="n">
        <v>895</v>
      </c>
      <c r="H62" s="16" t="n">
        <v>849</v>
      </c>
      <c r="I62" s="16" t="n">
        <v>943</v>
      </c>
      <c r="J62" s="16" t="n">
        <v>0.85</v>
      </c>
      <c r="K62" s="16" t="n">
        <v>0.82</v>
      </c>
      <c r="L62" s="16" t="n">
        <v>0.87</v>
      </c>
      <c r="M62" s="16" t="n">
        <v>0.82</v>
      </c>
      <c r="N62" s="16" t="n">
        <v>0.81</v>
      </c>
      <c r="O62" s="16" t="n">
        <v>0.83</v>
      </c>
      <c r="P62" s="2" t="n">
        <f aca="false">AVERAGE(D56:D62)</f>
        <v>950.142857142857</v>
      </c>
      <c r="Q62" s="4" t="n">
        <f aca="false">P63/P59</f>
        <v>0.81958365458751</v>
      </c>
      <c r="R62" s="2" t="n">
        <f aca="false">W59</f>
        <v>945</v>
      </c>
      <c r="S62" s="23" t="n">
        <f aca="false">AVERAGE(D59:D62)</f>
        <v>895.25</v>
      </c>
      <c r="T62" s="27" t="n">
        <f aca="false">S62/S58</f>
        <v>0.846772286592575</v>
      </c>
      <c r="U62" s="5" t="n">
        <v>43956</v>
      </c>
      <c r="V62" s="1" t="str">
        <f aca="false">TEXT(U62,"TTTT")</f>
        <v>Dienstag</v>
      </c>
      <c r="W62" s="24" t="n">
        <v>685</v>
      </c>
      <c r="X62" s="4" t="n">
        <v>0.71</v>
      </c>
      <c r="Z62" s="2" t="n">
        <f aca="false">AVERAGE(D59:D65)</f>
        <v>862.428571428571</v>
      </c>
      <c r="AA62" s="30" t="n">
        <f aca="false">Z62/Z58</f>
        <v>0.862551793113302</v>
      </c>
      <c r="AB62" s="2" t="n">
        <f aca="false">AVERAGE(D59:D62,AA59^1.75*D56,AA59^1.75*D57,AA59^1.75*D58)</f>
        <v>814.696439613678</v>
      </c>
      <c r="AC62" s="6" t="n">
        <f aca="false">AB62/Z58</f>
        <v>0.81481284144817</v>
      </c>
      <c r="AD62" s="2" t="n">
        <f aca="false">AVERAGE(W59:W65)</f>
        <v>934.571428571429</v>
      </c>
      <c r="AE62" s="30" t="n">
        <f aca="false">AD62/AD58</f>
        <v>0.819594086695064</v>
      </c>
      <c r="AF62" s="2" t="n">
        <f aca="false">AVERAGE(W59:W62,AE59^1.75*W56,AE59^1.75*W57,AE59^1.75*W58)</f>
        <v>802.997946042391</v>
      </c>
      <c r="AG62" s="6" t="n">
        <f aca="false">AF62/AD58</f>
        <v>0.704207670044693</v>
      </c>
      <c r="AH62" s="23" t="n">
        <f aca="false">AD69</f>
        <v>836</v>
      </c>
      <c r="AI62" s="30" t="n">
        <f aca="false">AH62/AH58</f>
        <v>0.914375</v>
      </c>
      <c r="AJ62" s="4" t="n">
        <f aca="false">ABS(J62-$M62)</f>
        <v>0.0299999999999999</v>
      </c>
      <c r="AK62" s="4" t="n">
        <f aca="false">ABS(M62-$M62)</f>
        <v>0</v>
      </c>
      <c r="AL62" s="4" t="n">
        <f aca="false">ABS(AA62-$M62)</f>
        <v>0.0425517931133018</v>
      </c>
      <c r="AM62" s="4" t="n">
        <f aca="false">ABS(AC62-$M62)</f>
        <v>0.00518715855182994</v>
      </c>
      <c r="AN62" s="4" t="n">
        <f aca="false">ABS(X62-$M62)</f>
        <v>0.11</v>
      </c>
      <c r="AO62" s="4" t="n">
        <f aca="false">ABS(AG62-$M62)</f>
        <v>0.115792329955307</v>
      </c>
      <c r="AP62" s="4" t="n">
        <f aca="false">ABS(G62-$D62)</f>
        <v>84</v>
      </c>
      <c r="AQ62" s="4" t="n">
        <f aca="false">ABS(P62-$D62)</f>
        <v>139.142857142857</v>
      </c>
      <c r="AR62" s="4" t="n">
        <f aca="false">ABS(Z62-$D62)</f>
        <v>51.4285714285714</v>
      </c>
      <c r="AS62" s="4" t="n">
        <f aca="false">ABS(AB62-$D62)</f>
        <v>3.69643961367751</v>
      </c>
    </row>
    <row r="63" customFormat="false" ht="14.6" hidden="false" customHeight="false" outlineLevel="0" collapsed="false">
      <c r="A63" s="14" t="n">
        <v>43953</v>
      </c>
      <c r="B63" s="15" t="n">
        <v>61</v>
      </c>
      <c r="C63" s="1" t="str">
        <f aca="false">TEXT(A63,"TTTT")</f>
        <v>Samstag</v>
      </c>
      <c r="D63" s="16" t="n">
        <v>746</v>
      </c>
      <c r="E63" s="16" t="n">
        <v>709</v>
      </c>
      <c r="F63" s="16" t="n">
        <v>792</v>
      </c>
      <c r="G63" s="16" t="n">
        <v>846</v>
      </c>
      <c r="H63" s="16" t="n">
        <v>802</v>
      </c>
      <c r="I63" s="16" t="n">
        <v>896</v>
      </c>
      <c r="J63" s="16" t="n">
        <v>0.84</v>
      </c>
      <c r="K63" s="16" t="n">
        <v>0.82</v>
      </c>
      <c r="L63" s="16" t="n">
        <v>0.87</v>
      </c>
      <c r="M63" s="16" t="n">
        <v>0.85</v>
      </c>
      <c r="N63" s="16" t="n">
        <v>0.83</v>
      </c>
      <c r="O63" s="16" t="n">
        <v>0.86</v>
      </c>
      <c r="P63" s="2" t="n">
        <f aca="false">AVERAGE(D57:D63)</f>
        <v>911.142857142857</v>
      </c>
      <c r="Q63" s="4" t="n">
        <f aca="false">P64/P60</f>
        <v>0.847879282218597</v>
      </c>
      <c r="R63" s="2" t="n">
        <f aca="false">W60</f>
        <v>793</v>
      </c>
      <c r="S63" s="23" t="n">
        <f aca="false">AVERAGE(D60:D63)</f>
        <v>846.5</v>
      </c>
      <c r="T63" s="27" t="n">
        <f aca="false">S63/S59</f>
        <v>0.844178509099975</v>
      </c>
      <c r="U63" s="5" t="n">
        <v>43957</v>
      </c>
      <c r="V63" s="1" t="str">
        <f aca="false">TEXT(U63,"TTTT")</f>
        <v>Mittwoch</v>
      </c>
      <c r="W63" s="24" t="n">
        <v>947</v>
      </c>
      <c r="X63" s="32" t="n">
        <v>0.65</v>
      </c>
      <c r="Y63" s="32"/>
      <c r="Z63" s="2" t="n">
        <f aca="false">AVERAGE(D60:D66)</f>
        <v>846.428571428572</v>
      </c>
      <c r="AA63" s="30" t="n">
        <f aca="false">Z63/Z59</f>
        <v>0.89084348218313</v>
      </c>
      <c r="AB63" s="2" t="n">
        <f aca="false">AVERAGE(D60:D63,AA60^1.75*D57,AA60^1.75*D58,AA60^1.75*D59)</f>
        <v>785.46742984679</v>
      </c>
      <c r="AC63" s="6" t="n">
        <f aca="false">AB63/Z59</f>
        <v>0.826683507581947</v>
      </c>
      <c r="AD63" s="2" t="n">
        <f aca="false">AVERAGE(W60:W66)</f>
        <v>978.285714285714</v>
      </c>
      <c r="AE63" s="30" t="n">
        <f aca="false">AD63/AD59</f>
        <v>0.910275156187691</v>
      </c>
      <c r="AF63" s="2" t="n">
        <f aca="false">AVERAGE(W60:W63,AE60^1.75*W57,AE60^1.75*W58,AE60^1.75*W59)</f>
        <v>813.594800159888</v>
      </c>
      <c r="AG63" s="6" t="n">
        <f aca="false">AF63/AD59</f>
        <v>0.757033577179212</v>
      </c>
      <c r="AH63" s="23" t="n">
        <f aca="false">AD70</f>
        <v>745.857142857143</v>
      </c>
      <c r="AI63" s="30" t="n">
        <f aca="false">AH63/AH59</f>
        <v>0.785348977135981</v>
      </c>
      <c r="AJ63" s="4" t="n">
        <f aca="false">ABS(J63-$M63)</f>
        <v>0.01</v>
      </c>
      <c r="AK63" s="4" t="n">
        <f aca="false">ABS(M63-$M63)</f>
        <v>0</v>
      </c>
      <c r="AL63" s="4" t="n">
        <f aca="false">ABS(AA63-$M63)</f>
        <v>0.0408434821831304</v>
      </c>
      <c r="AM63" s="4" t="n">
        <f aca="false">ABS(AC63-$M63)</f>
        <v>0.0233164924180527</v>
      </c>
      <c r="AN63" s="4" t="n">
        <f aca="false">ABS(X63-$M63)</f>
        <v>0.2</v>
      </c>
      <c r="AO63" s="4" t="n">
        <f aca="false">ABS(AG63-$M63)</f>
        <v>0.0929664228207879</v>
      </c>
      <c r="AP63" s="4" t="n">
        <f aca="false">ABS(G63-$D63)</f>
        <v>100</v>
      </c>
      <c r="AQ63" s="4" t="n">
        <f aca="false">ABS(P63-$D63)</f>
        <v>165.142857142857</v>
      </c>
      <c r="AR63" s="4" t="n">
        <f aca="false">ABS(Z63-$D63)</f>
        <v>100.428571428571</v>
      </c>
      <c r="AS63" s="4" t="n">
        <f aca="false">ABS(AB63-$D63)</f>
        <v>39.4674298467902</v>
      </c>
    </row>
    <row r="64" s="35" customFormat="true" ht="14.6" hidden="false" customHeight="false" outlineLevel="0" collapsed="false">
      <c r="A64" s="33" t="n">
        <v>43954</v>
      </c>
      <c r="B64" s="34" t="n">
        <v>62</v>
      </c>
      <c r="C64" s="35" t="str">
        <f aca="false">TEXT(A64,"TTTT")</f>
        <v>Sonntag</v>
      </c>
      <c r="D64" s="16" t="n">
        <v>785</v>
      </c>
      <c r="E64" s="16" t="n">
        <v>731</v>
      </c>
      <c r="F64" s="16" t="n">
        <v>837</v>
      </c>
      <c r="G64" s="16" t="n">
        <v>822</v>
      </c>
      <c r="H64" s="16" t="n">
        <v>775</v>
      </c>
      <c r="I64" s="16" t="n">
        <v>874</v>
      </c>
      <c r="J64" s="16" t="n">
        <v>0.85</v>
      </c>
      <c r="K64" s="16" t="n">
        <v>0.82</v>
      </c>
      <c r="L64" s="16" t="n">
        <v>0.88</v>
      </c>
      <c r="M64" s="16" t="n">
        <v>0.86</v>
      </c>
      <c r="N64" s="16" t="n">
        <v>0.84</v>
      </c>
      <c r="O64" s="16" t="n">
        <v>0.88</v>
      </c>
      <c r="P64" s="36" t="n">
        <f aca="false">AVERAGE(D58:D64)</f>
        <v>891</v>
      </c>
      <c r="Q64" s="37" t="n">
        <f aca="false">P65/P61</f>
        <v>0.862551793113302</v>
      </c>
      <c r="R64" s="36" t="n">
        <f aca="false">W61</f>
        <v>679</v>
      </c>
      <c r="S64" s="36" t="n">
        <f aca="false">AVERAGE(D61:D64)</f>
        <v>821.5</v>
      </c>
      <c r="T64" s="37" t="n">
        <f aca="false">S64/S60</f>
        <v>0.847562548362136</v>
      </c>
      <c r="U64" s="38" t="n">
        <v>43958</v>
      </c>
      <c r="V64" s="35" t="str">
        <f aca="false">TEXT(U64,"TTTT")</f>
        <v>Donnerstag</v>
      </c>
      <c r="W64" s="39" t="n">
        <v>1284</v>
      </c>
      <c r="X64" s="37" t="n">
        <v>0.71</v>
      </c>
      <c r="Y64" s="37"/>
      <c r="Z64" s="36" t="n">
        <f aca="false">AVERAGE(D61:D67)</f>
        <v>831.571428571429</v>
      </c>
      <c r="AA64" s="40" t="n">
        <f aca="false">Z64/Z60</f>
        <v>0.912668548134211</v>
      </c>
      <c r="AB64" s="36" t="n">
        <f aca="false">AVERAGE(D61:D64,AA61^1.75*D58,AA61^1.75*D59,AA61^1.75*D60)</f>
        <v>785.260266065695</v>
      </c>
      <c r="AC64" s="41" t="n">
        <f aca="false">AB64/Z60</f>
        <v>0.861840994427699</v>
      </c>
      <c r="AD64" s="36" t="n">
        <f aca="false">AVERAGE(W61:W67)</f>
        <v>960.285714285714</v>
      </c>
      <c r="AE64" s="41" t="n">
        <f aca="false">AD64/AD60</f>
        <v>0.938040747976556</v>
      </c>
      <c r="AF64" s="36" t="n">
        <f aca="false">AVERAGE(W61:W64,AE61^1.75*W58,AE61^1.75*W59,AE61^1.75*W60)</f>
        <v>867.569804331318</v>
      </c>
      <c r="AG64" s="40" t="n">
        <f aca="false">AF64/AD60</f>
        <v>0.847472597030313</v>
      </c>
      <c r="AH64" s="23" t="n">
        <f aca="false">AD71</f>
        <v>733.857142857143</v>
      </c>
      <c r="AI64" s="30" t="n">
        <f aca="false">AH64/AH60</f>
        <v>0.790429296814895</v>
      </c>
      <c r="AJ64" s="4" t="n">
        <f aca="false">ABS(J64-$M64)</f>
        <v>0.01</v>
      </c>
      <c r="AK64" s="4" t="n">
        <f aca="false">ABS(M64-$M64)</f>
        <v>0</v>
      </c>
      <c r="AL64" s="4" t="n">
        <f aca="false">ABS(AA64-$M64)</f>
        <v>0.0526685481342114</v>
      </c>
      <c r="AM64" s="4" t="n">
        <f aca="false">ABS(AC64-$M64)</f>
        <v>0.00184099442769914</v>
      </c>
      <c r="AN64" s="4" t="n">
        <f aca="false">ABS(X64-$M64)</f>
        <v>0.15</v>
      </c>
      <c r="AO64" s="4" t="n">
        <f aca="false">ABS(AG64-$M64)</f>
        <v>0.0125274029696869</v>
      </c>
      <c r="AP64" s="37" t="n">
        <f aca="false">ABS(G64-$D64)</f>
        <v>37</v>
      </c>
      <c r="AQ64" s="4" t="n">
        <f aca="false">ABS(P64-$D64)</f>
        <v>106</v>
      </c>
      <c r="AR64" s="37" t="n">
        <f aca="false">ABS(Z64-$D64)</f>
        <v>46.5714285714286</v>
      </c>
      <c r="AS64" s="37" t="n">
        <f aca="false">ABS(AB64-$D64)</f>
        <v>0.260266065694964</v>
      </c>
    </row>
    <row r="65" s="26" customFormat="true" ht="14.6" hidden="false" customHeight="false" outlineLevel="0" collapsed="false">
      <c r="A65" s="25" t="n">
        <v>43955</v>
      </c>
      <c r="B65" s="15" t="n">
        <v>63</v>
      </c>
      <c r="C65" s="26" t="str">
        <f aca="false">TEXT(A65,"TTTT")</f>
        <v>Montag</v>
      </c>
      <c r="D65" s="16" t="n">
        <v>925</v>
      </c>
      <c r="E65" s="16" t="n">
        <v>882</v>
      </c>
      <c r="F65" s="16" t="n">
        <v>969</v>
      </c>
      <c r="G65" s="16" t="n">
        <v>817</v>
      </c>
      <c r="H65" s="16" t="n">
        <v>771</v>
      </c>
      <c r="I65" s="16" t="n">
        <v>866</v>
      </c>
      <c r="J65" s="16" t="n">
        <v>0.84</v>
      </c>
      <c r="K65" s="16" t="n">
        <v>0.81</v>
      </c>
      <c r="L65" s="16" t="n">
        <v>0.87</v>
      </c>
      <c r="M65" s="16" t="n">
        <v>0.89</v>
      </c>
      <c r="N65" s="16" t="n">
        <v>0.87</v>
      </c>
      <c r="O65" s="16" t="n">
        <v>0.91</v>
      </c>
      <c r="P65" s="2" t="n">
        <f aca="false">AVERAGE(D59:D65)</f>
        <v>862.428571428571</v>
      </c>
      <c r="Q65" s="4" t="n">
        <f aca="false">P66/P62</f>
        <v>0.89084348218313</v>
      </c>
      <c r="R65" s="23" t="n">
        <f aca="false">W62</f>
        <v>685</v>
      </c>
      <c r="S65" s="23" t="n">
        <f aca="false">AVERAGE(D62:D65)</f>
        <v>816.75</v>
      </c>
      <c r="T65" s="27" t="n">
        <f aca="false">S65/S61</f>
        <v>0.838767650834403</v>
      </c>
      <c r="U65" s="28" t="n">
        <v>43959</v>
      </c>
      <c r="V65" s="26" t="str">
        <f aca="false">TEXT(U65,"TTTT")</f>
        <v>Freitag</v>
      </c>
      <c r="W65" s="29" t="n">
        <v>1209</v>
      </c>
      <c r="X65" s="27" t="n">
        <v>0.83</v>
      </c>
      <c r="Y65" s="27"/>
      <c r="Z65" s="23" t="n">
        <f aca="false">AVERAGE(D62:D68)</f>
        <v>799.857142857143</v>
      </c>
      <c r="AA65" s="30" t="n">
        <f aca="false">Z65/Z61</f>
        <v>0.897707231040564</v>
      </c>
      <c r="AB65" s="23" t="n">
        <f aca="false">AVERAGE(D62:D65,AA62^1.75*D59,AA62^1.75*D60,AA62^1.75*D61)</f>
        <v>772.210475603595</v>
      </c>
      <c r="AC65" s="30" t="n">
        <f aca="false">AB65/Z61</f>
        <v>0.866678423797525</v>
      </c>
      <c r="AD65" s="23" t="n">
        <f aca="false">AVERAGE(W62:W68)</f>
        <v>914.285714285714</v>
      </c>
      <c r="AE65" s="30" t="n">
        <f aca="false">AD65/AD61</f>
        <v>0.917957544463568</v>
      </c>
      <c r="AF65" s="23" t="n">
        <f aca="false">AVERAGE(W62:W65,AE62^1.75*W59,AE62^1.75*W60,AE62^1.75*W61)</f>
        <v>833.053627187362</v>
      </c>
      <c r="AG65" s="31" t="n">
        <f aca="false">AF65/AD61</f>
        <v>0.836399224083697</v>
      </c>
      <c r="AH65" s="23" t="n">
        <f aca="false">AD72</f>
        <v>731.714285714286</v>
      </c>
      <c r="AI65" s="30" t="n">
        <f aca="false">AH65/AH61</f>
        <v>0.833116460637605</v>
      </c>
      <c r="AJ65" s="4" t="n">
        <f aca="false">ABS(J65-$M65)</f>
        <v>0.05</v>
      </c>
      <c r="AK65" s="4" t="n">
        <f aca="false">ABS(M65-$M65)</f>
        <v>0</v>
      </c>
      <c r="AL65" s="4" t="n">
        <f aca="false">ABS(AA65-$M65)</f>
        <v>0.00770723104056437</v>
      </c>
      <c r="AM65" s="4" t="n">
        <f aca="false">ABS(AC65-$M65)</f>
        <v>0.0233215762024748</v>
      </c>
      <c r="AN65" s="4" t="n">
        <f aca="false">ABS(X65-$M65)</f>
        <v>0.06</v>
      </c>
      <c r="AO65" s="4" t="n">
        <f aca="false">ABS(AG65-$M65)</f>
        <v>0.0536007759163033</v>
      </c>
      <c r="AP65" s="4" t="n">
        <f aca="false">ABS(G65-$D65)</f>
        <v>108</v>
      </c>
      <c r="AQ65" s="4" t="n">
        <f aca="false">ABS(P65-$D65)</f>
        <v>62.5714285714286</v>
      </c>
      <c r="AR65" s="4" t="n">
        <f aca="false">ABS(Z65-$D65)</f>
        <v>125.142857142857</v>
      </c>
      <c r="AS65" s="4" t="n">
        <f aca="false">ABS(AB65-$D65)</f>
        <v>152.789524396405</v>
      </c>
    </row>
    <row r="66" s="26" customFormat="true" ht="14.6" hidden="false" customHeight="false" outlineLevel="0" collapsed="false">
      <c r="A66" s="25" t="n">
        <v>43956</v>
      </c>
      <c r="B66" s="15" t="n">
        <v>64</v>
      </c>
      <c r="C66" s="26" t="str">
        <f aca="false">TEXT(A66,"TTTT")</f>
        <v>Dienstag</v>
      </c>
      <c r="D66" s="16" t="n">
        <v>829</v>
      </c>
      <c r="E66" s="16" t="n">
        <v>781</v>
      </c>
      <c r="F66" s="16" t="n">
        <v>880</v>
      </c>
      <c r="G66" s="16" t="n">
        <v>821</v>
      </c>
      <c r="H66" s="16" t="n">
        <v>776</v>
      </c>
      <c r="I66" s="16" t="n">
        <v>870</v>
      </c>
      <c r="J66" s="16" t="n">
        <v>0.92</v>
      </c>
      <c r="K66" s="16" t="n">
        <v>0.89</v>
      </c>
      <c r="L66" s="16" t="n">
        <v>0.95</v>
      </c>
      <c r="M66" s="16" t="n">
        <v>0.91</v>
      </c>
      <c r="N66" s="16" t="n">
        <v>0.9</v>
      </c>
      <c r="O66" s="16" t="n">
        <v>0.93</v>
      </c>
      <c r="P66" s="2" t="n">
        <f aca="false">AVERAGE(D60:D66)</f>
        <v>846.428571428572</v>
      </c>
      <c r="Q66" s="4" t="n">
        <f aca="false">P67/P63</f>
        <v>0.912668548134211</v>
      </c>
      <c r="R66" s="23" t="n">
        <f aca="false">W63</f>
        <v>947</v>
      </c>
      <c r="S66" s="23" t="n">
        <f aca="false">AVERAGE(D63:D66)</f>
        <v>821.25</v>
      </c>
      <c r="T66" s="27" t="n">
        <f aca="false">S66/S62</f>
        <v>0.917341524713767</v>
      </c>
      <c r="U66" s="28" t="n">
        <v>43960</v>
      </c>
      <c r="V66" s="26" t="str">
        <f aca="false">TEXT(U66,"TTTT")</f>
        <v>Samstag</v>
      </c>
      <c r="W66" s="29" t="n">
        <v>1251</v>
      </c>
      <c r="X66" s="27" t="n">
        <v>1.1</v>
      </c>
      <c r="Y66" s="27"/>
      <c r="Z66" s="23" t="n">
        <f aca="false">AVERAGE(D63:D69)</f>
        <v>778.857142857143</v>
      </c>
      <c r="AA66" s="31" t="n">
        <f aca="false">Z66/Z62</f>
        <v>0.903097565015736</v>
      </c>
      <c r="AB66" s="23" t="n">
        <f aca="false">AVERAGE(D63:D66,AA63^1.75*D60,AA63^1.75*D61,AA63^1.75*D62)</f>
        <v>777.362056192158</v>
      </c>
      <c r="AC66" s="30" t="n">
        <f aca="false">AB66/Z62</f>
        <v>0.901363987633776</v>
      </c>
      <c r="AD66" s="23" t="n">
        <f aca="false">AVERAGE(W63:W69)</f>
        <v>949.714285714286</v>
      </c>
      <c r="AE66" s="30" t="n">
        <f aca="false">AD66/AD62</f>
        <v>1.01620299602568</v>
      </c>
      <c r="AF66" s="23" t="n">
        <f aca="false">AVERAGE(W63:W66,AE63^1.75*W60,AE63^1.75*W61,AE63^1.75*W62)</f>
        <v>931.542092183303</v>
      </c>
      <c r="AG66" s="30" t="n">
        <f aca="false">AF66/AD62</f>
        <v>0.996758582281125</v>
      </c>
      <c r="AH66" s="23" t="n">
        <f aca="false">AD73</f>
        <v>671.714285714286</v>
      </c>
      <c r="AI66" s="30" t="n">
        <f aca="false">AH66/AH62</f>
        <v>0.803485987696514</v>
      </c>
      <c r="AJ66" s="4" t="n">
        <f aca="false">ABS(J66-$M66)</f>
        <v>0.01</v>
      </c>
      <c r="AK66" s="4" t="n">
        <f aca="false">ABS(M66-$M66)</f>
        <v>0</v>
      </c>
      <c r="AL66" s="4" t="n">
        <f aca="false">ABS(AA66-$M66)</f>
        <v>0.00690243498426368</v>
      </c>
      <c r="AM66" s="4" t="n">
        <f aca="false">ABS(AC66-$M66)</f>
        <v>0.00863601236622424</v>
      </c>
      <c r="AN66" s="4" t="n">
        <f aca="false">ABS(X66-$M66)</f>
        <v>0.19</v>
      </c>
      <c r="AO66" s="4" t="n">
        <f aca="false">ABS(AG66-$M66)</f>
        <v>0.0867585822811248</v>
      </c>
      <c r="AP66" s="4" t="n">
        <f aca="false">ABS(G66-$D66)</f>
        <v>8</v>
      </c>
      <c r="AQ66" s="4" t="n">
        <f aca="false">ABS(P66-$D66)</f>
        <v>17.4285714285714</v>
      </c>
      <c r="AR66" s="4" t="n">
        <f aca="false">ABS(Z66-$D66)</f>
        <v>50.1428571428571</v>
      </c>
      <c r="AS66" s="4" t="n">
        <f aca="false">ABS(AB66-$D66)</f>
        <v>51.6379438078423</v>
      </c>
    </row>
    <row r="67" s="26" customFormat="true" ht="14.6" hidden="false" customHeight="false" outlineLevel="0" collapsed="false">
      <c r="A67" s="25" t="n">
        <v>43957</v>
      </c>
      <c r="B67" s="15" t="n">
        <v>65</v>
      </c>
      <c r="C67" s="26" t="str">
        <f aca="false">TEXT(A67,"TTTT")</f>
        <v>Mittwoch</v>
      </c>
      <c r="D67" s="16" t="n">
        <v>781</v>
      </c>
      <c r="E67" s="16" t="n">
        <v>724</v>
      </c>
      <c r="F67" s="16" t="n">
        <v>835</v>
      </c>
      <c r="G67" s="16" t="n">
        <v>830</v>
      </c>
      <c r="H67" s="16" t="n">
        <v>779</v>
      </c>
      <c r="I67" s="16" t="n">
        <v>880</v>
      </c>
      <c r="J67" s="16" t="n">
        <v>0.98</v>
      </c>
      <c r="K67" s="16" t="n">
        <v>0.94</v>
      </c>
      <c r="L67" s="16" t="n">
        <v>1.02</v>
      </c>
      <c r="M67" s="16" t="n">
        <v>0.9</v>
      </c>
      <c r="N67" s="16" t="n">
        <v>0.88</v>
      </c>
      <c r="O67" s="16" t="n">
        <v>0.92</v>
      </c>
      <c r="P67" s="2" t="n">
        <f aca="false">AVERAGE(D61:D67)</f>
        <v>831.571428571429</v>
      </c>
      <c r="Q67" s="4" t="n">
        <f aca="false">P68/P64</f>
        <v>0.897707231040564</v>
      </c>
      <c r="R67" s="23" t="n">
        <f aca="false">W64</f>
        <v>1284</v>
      </c>
      <c r="S67" s="23" t="n">
        <f aca="false">AVERAGE(D64:D67)</f>
        <v>830</v>
      </c>
      <c r="T67" s="27" t="n">
        <f aca="false">S67/S63</f>
        <v>0.980507974010632</v>
      </c>
      <c r="U67" s="28" t="n">
        <v>43961</v>
      </c>
      <c r="V67" s="26" t="str">
        <f aca="false">TEXT(U67,"TTTT")</f>
        <v>Sonntag</v>
      </c>
      <c r="W67" s="29" t="n">
        <v>667</v>
      </c>
      <c r="X67" s="31" t="n">
        <v>1.13</v>
      </c>
      <c r="Y67" s="27"/>
      <c r="Z67" s="23" t="n">
        <f aca="false">AVERAGE(D64:D70)</f>
        <v>756.285714285714</v>
      </c>
      <c r="AA67" s="30" t="n">
        <f aca="false">Z67/Z63</f>
        <v>0.893502109704641</v>
      </c>
      <c r="AB67" s="23" t="n">
        <f aca="false">AVERAGE(D64:D67,AA64^1.75*D61,AA64^1.75*D62,AA64^1.75*D63)</f>
        <v>778.769064422225</v>
      </c>
      <c r="AC67" s="30" t="n">
        <f aca="false">AB67/Z63</f>
        <v>0.920064717460857</v>
      </c>
      <c r="AD67" s="23" t="n">
        <f aca="false">AVERAGE(W64:W70)</f>
        <v>928.428571428571</v>
      </c>
      <c r="AE67" s="30" t="n">
        <f aca="false">AD67/AD63</f>
        <v>0.949036214953271</v>
      </c>
      <c r="AF67" s="23" t="n">
        <f aca="false">AVERAGE(W64:W67,AE64^1.75*W61,AE64^1.75*W62,AE64^1.75*W63)</f>
        <v>925.324868713065</v>
      </c>
      <c r="AG67" s="30" t="n">
        <f aca="false">AF67/AD63</f>
        <v>0.945863621640107</v>
      </c>
      <c r="AH67" s="23" t="n">
        <f aca="false">AD74</f>
        <v>671.571428571429</v>
      </c>
      <c r="AI67" s="30" t="n">
        <f aca="false">AH67/AH63</f>
        <v>0.900402221796591</v>
      </c>
      <c r="AJ67" s="4" t="n">
        <f aca="false">ABS(J67-$M67)</f>
        <v>0.08</v>
      </c>
      <c r="AK67" s="4" t="n">
        <f aca="false">ABS(M67-$M67)</f>
        <v>0</v>
      </c>
      <c r="AL67" s="4" t="n">
        <f aca="false">ABS(AA67-$M67)</f>
        <v>0.00649789029535863</v>
      </c>
      <c r="AM67" s="4" t="n">
        <f aca="false">ABS(AC67-$M67)</f>
        <v>0.0200647174608569</v>
      </c>
      <c r="AN67" s="4" t="n">
        <f aca="false">ABS(X67-$M67)</f>
        <v>0.23</v>
      </c>
      <c r="AO67" s="4" t="n">
        <f aca="false">ABS(AG67-$M67)</f>
        <v>0.045863621640107</v>
      </c>
      <c r="AP67" s="4" t="n">
        <f aca="false">ABS(G67-$D67)</f>
        <v>49</v>
      </c>
      <c r="AQ67" s="4" t="n">
        <f aca="false">ABS(P67-$D67)</f>
        <v>50.5714285714286</v>
      </c>
      <c r="AR67" s="4" t="n">
        <f aca="false">ABS(Z67-$D67)</f>
        <v>24.7142857142857</v>
      </c>
      <c r="AS67" s="4" t="n">
        <f aca="false">ABS(AB67-$D67)</f>
        <v>2.23093557777463</v>
      </c>
    </row>
    <row r="68" customFormat="false" ht="14.6" hidden="false" customHeight="false" outlineLevel="0" collapsed="false">
      <c r="A68" s="25" t="n">
        <v>43958</v>
      </c>
      <c r="B68" s="15" t="n">
        <v>66</v>
      </c>
      <c r="C68" s="26" t="str">
        <f aca="false">TEXT(A68,"TTTT")</f>
        <v>Donnerstag</v>
      </c>
      <c r="D68" s="16" t="n">
        <v>722</v>
      </c>
      <c r="E68" s="16" t="n">
        <v>666</v>
      </c>
      <c r="F68" s="16" t="n">
        <v>786</v>
      </c>
      <c r="G68" s="16" t="n">
        <v>814</v>
      </c>
      <c r="H68" s="16" t="n">
        <v>763</v>
      </c>
      <c r="I68" s="16" t="n">
        <v>868</v>
      </c>
      <c r="J68" s="16" t="n">
        <v>0.99</v>
      </c>
      <c r="K68" s="16" t="n">
        <v>0.95</v>
      </c>
      <c r="L68" s="16" t="n">
        <v>1.04</v>
      </c>
      <c r="M68" s="16" t="n">
        <v>0.9</v>
      </c>
      <c r="N68" s="16" t="n">
        <v>0.88</v>
      </c>
      <c r="O68" s="16" t="n">
        <v>0.93</v>
      </c>
      <c r="P68" s="2" t="n">
        <f aca="false">AVERAGE(D62:D68)</f>
        <v>799.857142857143</v>
      </c>
      <c r="Q68" s="4" t="n">
        <f aca="false">P69/P65</f>
        <v>0.903097565015736</v>
      </c>
      <c r="R68" s="23" t="n">
        <f aca="false">W65</f>
        <v>1209</v>
      </c>
      <c r="S68" s="23" t="n">
        <f aca="false">AVERAGE(D65:D68)</f>
        <v>814.25</v>
      </c>
      <c r="T68" s="27" t="n">
        <f aca="false">S68/S64</f>
        <v>0.991174680462568</v>
      </c>
      <c r="U68" s="28" t="n">
        <v>43962</v>
      </c>
      <c r="V68" s="26" t="str">
        <f aca="false">TEXT(U68,"TTTT")</f>
        <v>Montag</v>
      </c>
      <c r="W68" s="29" t="n">
        <v>357</v>
      </c>
      <c r="X68" s="27" t="n">
        <v>1.07</v>
      </c>
      <c r="Y68" s="27"/>
      <c r="Z68" s="23" t="n">
        <f aca="false">AVERAGE(D65:D71)</f>
        <v>722.571428571429</v>
      </c>
      <c r="AA68" s="30" t="n">
        <f aca="false">Z68/Z64</f>
        <v>0.86892286548703</v>
      </c>
      <c r="AB68" s="23" t="n">
        <f aca="false">AVERAGE(D65:D68,AA65^1.75*D62,AA65^1.75*D63,AA65^1.75*D64)</f>
        <v>742.282428075504</v>
      </c>
      <c r="AC68" s="30" t="n">
        <f aca="false">AB68/Z64</f>
        <v>0.892626180472174</v>
      </c>
      <c r="AD68" s="23" t="n">
        <f aca="false">AVERAGE(W65:W71)</f>
        <v>878.285714285714</v>
      </c>
      <c r="AE68" s="30" t="n">
        <f aca="false">AD68/AD64</f>
        <v>0.914608747396608</v>
      </c>
      <c r="AF68" s="23" t="n">
        <f aca="false">AVERAGE(W65:W68,AE65^1.75*W62,AE65^1.75*W63,AE65^1.75*W64)</f>
        <v>856.329756999062</v>
      </c>
      <c r="AG68" s="30" t="n">
        <f aca="false">AF68/AD64</f>
        <v>0.891744763313513</v>
      </c>
      <c r="AH68" s="23" t="n">
        <f aca="false">AD75</f>
        <v>644.714285714286</v>
      </c>
      <c r="AI68" s="30" t="n">
        <f aca="false">AH68/AH64</f>
        <v>0.878528323924469</v>
      </c>
      <c r="AJ68" s="4" t="n">
        <f aca="false">ABS(J68-$M68)</f>
        <v>0.09</v>
      </c>
      <c r="AK68" s="4" t="n">
        <f aca="false">ABS(M68-$M68)</f>
        <v>0</v>
      </c>
      <c r="AL68" s="4" t="n">
        <f aca="false">ABS(AA68-$M68)</f>
        <v>0.0310771345129703</v>
      </c>
      <c r="AM68" s="4" t="n">
        <f aca="false">ABS(AC68-$M68)</f>
        <v>0.00737381952782579</v>
      </c>
      <c r="AN68" s="4" t="n">
        <f aca="false">ABS(X68-$M68)</f>
        <v>0.17</v>
      </c>
      <c r="AO68" s="4" t="n">
        <f aca="false">ABS(AG68-$M68)</f>
        <v>0.00825523668648742</v>
      </c>
      <c r="AP68" s="4" t="n">
        <f aca="false">ABS(G68-$D68)</f>
        <v>92</v>
      </c>
      <c r="AQ68" s="4" t="n">
        <f aca="false">ABS(P68-$D68)</f>
        <v>77.8571428571429</v>
      </c>
      <c r="AR68" s="4" t="n">
        <f aca="false">ABS(Z68-$D68)</f>
        <v>0.571428571428555</v>
      </c>
      <c r="AS68" s="4" t="n">
        <f aca="false">ABS(AB68-$D68)</f>
        <v>20.2824280755037</v>
      </c>
    </row>
    <row r="69" customFormat="false" ht="14.6" hidden="false" customHeight="false" outlineLevel="0" collapsed="false">
      <c r="A69" s="25" t="n">
        <v>43959</v>
      </c>
      <c r="B69" s="15" t="n">
        <v>67</v>
      </c>
      <c r="C69" s="26" t="str">
        <f aca="false">TEXT(A69,"TTTT")</f>
        <v>Freitag</v>
      </c>
      <c r="D69" s="16" t="n">
        <v>664</v>
      </c>
      <c r="E69" s="16" t="n">
        <v>614</v>
      </c>
      <c r="F69" s="16" t="n">
        <v>727</v>
      </c>
      <c r="G69" s="16" t="n">
        <v>749</v>
      </c>
      <c r="H69" s="16" t="n">
        <v>696</v>
      </c>
      <c r="I69" s="16" t="n">
        <v>807</v>
      </c>
      <c r="J69" s="16" t="n">
        <v>0.92</v>
      </c>
      <c r="K69" s="16" t="n">
        <v>0.88</v>
      </c>
      <c r="L69" s="16" t="n">
        <v>0.97</v>
      </c>
      <c r="M69" s="16" t="n">
        <v>0.89</v>
      </c>
      <c r="N69" s="16" t="n">
        <v>0.87</v>
      </c>
      <c r="O69" s="16" t="n">
        <v>0.92</v>
      </c>
      <c r="P69" s="2" t="n">
        <f aca="false">AVERAGE(D63:D69)</f>
        <v>778.857142857143</v>
      </c>
      <c r="Q69" s="4" t="n">
        <f aca="false">P70/P66</f>
        <v>0.893502109704641</v>
      </c>
      <c r="R69" s="23" t="n">
        <f aca="false">W66</f>
        <v>1251</v>
      </c>
      <c r="S69" s="23" t="n">
        <f aca="false">AVERAGE(D66:D69)</f>
        <v>749</v>
      </c>
      <c r="T69" s="27" t="n">
        <f aca="false">S69/S65</f>
        <v>0.917049280685644</v>
      </c>
      <c r="U69" s="28" t="n">
        <v>43963</v>
      </c>
      <c r="V69" s="26" t="str">
        <f aca="false">TEXT(U69,"TTTT")</f>
        <v>Dienstag</v>
      </c>
      <c r="W69" s="29" t="n">
        <v>933</v>
      </c>
      <c r="X69" s="27" t="n">
        <v>0.94</v>
      </c>
      <c r="Y69" s="27"/>
      <c r="Z69" s="23" t="n">
        <f aca="false">AVERAGE(D66:D72)</f>
        <v>683.714285714286</v>
      </c>
      <c r="AA69" s="31" t="n">
        <f aca="false">Z69/Z65</f>
        <v>0.854795499196285</v>
      </c>
      <c r="AB69" s="23" t="n">
        <f aca="false">AVERAGE(D66:D69,AA66^1.75*D63,AA66^1.75*D64,AA66^1.75*D65)</f>
        <v>721.539126298178</v>
      </c>
      <c r="AC69" s="30" t="n">
        <f aca="false">AB69/Z65</f>
        <v>0.902084994478879</v>
      </c>
      <c r="AD69" s="23" t="n">
        <f aca="false">AVERAGE(W66:W72)</f>
        <v>836</v>
      </c>
      <c r="AE69" s="30" t="n">
        <f aca="false">AD69/AD65</f>
        <v>0.914375</v>
      </c>
      <c r="AF69" s="23" t="n">
        <f aca="false">AVERAGE(W66:W69,AE66^1.75*W63,AE66^1.75*W64,AE66^1.75*W65)</f>
        <v>963.733416756202</v>
      </c>
      <c r="AG69" s="30" t="n">
        <f aca="false">AF69/AD65</f>
        <v>1.0540834245771</v>
      </c>
      <c r="AH69" s="23" t="n">
        <f aca="false">AD76</f>
        <v>600</v>
      </c>
      <c r="AI69" s="30" t="n">
        <f aca="false">AH69/AH65</f>
        <v>0.819992190550566</v>
      </c>
      <c r="AJ69" s="4" t="n">
        <f aca="false">ABS(J69-$M69)</f>
        <v>0.03</v>
      </c>
      <c r="AK69" s="4" t="n">
        <f aca="false">ABS(M69-$M69)</f>
        <v>0</v>
      </c>
      <c r="AL69" s="4" t="n">
        <f aca="false">ABS(AA69-$M69)</f>
        <v>0.0352045008037151</v>
      </c>
      <c r="AM69" s="4" t="n">
        <f aca="false">ABS(AC69-$M69)</f>
        <v>0.0120849944788789</v>
      </c>
      <c r="AN69" s="4" t="n">
        <f aca="false">ABS(X69-$M69)</f>
        <v>0.05</v>
      </c>
      <c r="AO69" s="4" t="n">
        <f aca="false">ABS(AG69-$M69)</f>
        <v>0.164083424577096</v>
      </c>
      <c r="AP69" s="4" t="n">
        <f aca="false">ABS(G69-$D69)</f>
        <v>85</v>
      </c>
      <c r="AQ69" s="4" t="n">
        <f aca="false">ABS(P69-$D69)</f>
        <v>114.857142857143</v>
      </c>
      <c r="AR69" s="4" t="n">
        <f aca="false">ABS(Z69-$D69)</f>
        <v>19.7142857142857</v>
      </c>
      <c r="AS69" s="4" t="n">
        <f aca="false">ABS(AB69-$D69)</f>
        <v>57.5391262981776</v>
      </c>
    </row>
    <row r="70" customFormat="false" ht="14.6" hidden="false" customHeight="false" outlineLevel="0" collapsed="false">
      <c r="A70" s="25" t="n">
        <v>43960</v>
      </c>
      <c r="B70" s="15" t="n">
        <v>68</v>
      </c>
      <c r="C70" s="26" t="str">
        <f aca="false">TEXT(A70,"TTTT")</f>
        <v>Samstag</v>
      </c>
      <c r="D70" s="16" t="n">
        <v>588</v>
      </c>
      <c r="E70" s="16" t="n">
        <v>531</v>
      </c>
      <c r="F70" s="16" t="n">
        <v>643</v>
      </c>
      <c r="G70" s="16" t="n">
        <v>689</v>
      </c>
      <c r="H70" s="16" t="n">
        <v>634</v>
      </c>
      <c r="I70" s="16" t="n">
        <v>748</v>
      </c>
      <c r="J70" s="16" t="n">
        <v>0.84</v>
      </c>
      <c r="K70" s="16" t="n">
        <v>0.8</v>
      </c>
      <c r="L70" s="16" t="n">
        <v>0.88</v>
      </c>
      <c r="M70" s="16" t="n">
        <v>0.87</v>
      </c>
      <c r="N70" s="16" t="n">
        <v>0.85</v>
      </c>
      <c r="O70" s="16" t="n">
        <v>0.9</v>
      </c>
      <c r="P70" s="2" t="n">
        <f aca="false">AVERAGE(D64:D70)</f>
        <v>756.285714285714</v>
      </c>
      <c r="Q70" s="4" t="n">
        <f aca="false">P71/P67</f>
        <v>0.86892286548703</v>
      </c>
      <c r="R70" s="23" t="n">
        <f aca="false">W67</f>
        <v>667</v>
      </c>
      <c r="S70" s="23" t="n">
        <f aca="false">AVERAGE(D67:D70)</f>
        <v>688.75</v>
      </c>
      <c r="T70" s="27" t="n">
        <f aca="false">S70/S66</f>
        <v>0.838660578386606</v>
      </c>
      <c r="U70" s="28" t="n">
        <v>43964</v>
      </c>
      <c r="V70" s="26" t="str">
        <f aca="false">TEXT(U70,"TTTT")</f>
        <v>Mittwoch</v>
      </c>
      <c r="W70" s="29" t="n">
        <v>798</v>
      </c>
      <c r="X70" s="27" t="n">
        <v>0.81</v>
      </c>
      <c r="Y70" s="27"/>
      <c r="Z70" s="23" t="n">
        <f aca="false">AVERAGE(D67:D73)</f>
        <v>658.857142857143</v>
      </c>
      <c r="AA70" s="30" t="n">
        <f aca="false">Z70/Z66</f>
        <v>0.845928099779897</v>
      </c>
      <c r="AB70" s="23" t="n">
        <f aca="false">AVERAGE(D67:D70,AA67^1.75*D64,AA67^1.75*D65,AA67^1.75*D66)</f>
        <v>691.410678747188</v>
      </c>
      <c r="AC70" s="30" t="n">
        <f aca="false">AB70/Z66</f>
        <v>0.887724642558752</v>
      </c>
      <c r="AD70" s="23" t="n">
        <f aca="false">AVERAGE(W67:W73)</f>
        <v>745.857142857143</v>
      </c>
      <c r="AE70" s="30" t="n">
        <f aca="false">AD70/AD66</f>
        <v>0.785348977135981</v>
      </c>
      <c r="AF70" s="23" t="n">
        <f aca="false">AVERAGE(W67:W70,AE67^1.75*W64,AE67^1.75*W65,AE67^1.75*W66)</f>
        <v>881.642058416569</v>
      </c>
      <c r="AG70" s="30" t="n">
        <f aca="false">AF70/AD66</f>
        <v>0.928323467045124</v>
      </c>
      <c r="AH70" s="23" t="n">
        <f aca="false">AD77</f>
        <v>596</v>
      </c>
      <c r="AI70" s="30" t="n">
        <f aca="false">AH70/AH66</f>
        <v>0.887282007656316</v>
      </c>
      <c r="AJ70" s="4" t="n">
        <f aca="false">ABS(J70-$M70)</f>
        <v>0.03</v>
      </c>
      <c r="AK70" s="4" t="n">
        <f aca="false">ABS(M70-$M70)</f>
        <v>0</v>
      </c>
      <c r="AL70" s="4" t="n">
        <f aca="false">ABS(AA70-$M70)</f>
        <v>0.0240719002201027</v>
      </c>
      <c r="AM70" s="4" t="n">
        <f aca="false">ABS(AC70-$M70)</f>
        <v>0.0177246425587519</v>
      </c>
      <c r="AN70" s="4" t="n">
        <f aca="false">ABS(X70-$M70)</f>
        <v>0.06</v>
      </c>
      <c r="AO70" s="4" t="n">
        <f aca="false">ABS(AG70-$M70)</f>
        <v>0.0583234670451244</v>
      </c>
      <c r="AP70" s="4" t="n">
        <f aca="false">ABS(G70-$D70)</f>
        <v>101</v>
      </c>
      <c r="AQ70" s="4" t="n">
        <f aca="false">ABS(P70-$D70)</f>
        <v>168.285714285714</v>
      </c>
      <c r="AR70" s="4" t="n">
        <f aca="false">ABS(Z70-$D70)</f>
        <v>70.8571428571429</v>
      </c>
      <c r="AS70" s="4" t="n">
        <f aca="false">ABS(AB70-$D70)</f>
        <v>103.410678747188</v>
      </c>
    </row>
    <row r="71" customFormat="false" ht="14.6" hidden="false" customHeight="false" outlineLevel="0" collapsed="false">
      <c r="A71" s="25" t="n">
        <v>43961</v>
      </c>
      <c r="B71" s="15" t="n">
        <v>69</v>
      </c>
      <c r="C71" s="26" t="str">
        <f aca="false">TEXT(A71,"TTTT")</f>
        <v>Sonntag</v>
      </c>
      <c r="D71" s="16" t="n">
        <v>549</v>
      </c>
      <c r="E71" s="16" t="n">
        <v>494</v>
      </c>
      <c r="F71" s="16" t="n">
        <v>613</v>
      </c>
      <c r="G71" s="16" t="n">
        <v>631</v>
      </c>
      <c r="H71" s="16" t="n">
        <v>576</v>
      </c>
      <c r="I71" s="16" t="n">
        <v>692</v>
      </c>
      <c r="J71" s="16" t="n">
        <v>0.76</v>
      </c>
      <c r="K71" s="16" t="n">
        <v>0.73</v>
      </c>
      <c r="L71" s="16" t="n">
        <v>0.8</v>
      </c>
      <c r="M71" s="16" t="n">
        <v>0.85</v>
      </c>
      <c r="N71" s="16" t="n">
        <v>0.83</v>
      </c>
      <c r="O71" s="16" t="n">
        <v>0.88</v>
      </c>
      <c r="P71" s="2" t="n">
        <f aca="false">AVERAGE(D65:D71)</f>
        <v>722.571428571429</v>
      </c>
      <c r="Q71" s="4" t="n">
        <f aca="false">P72/P68</f>
        <v>0.854795499196285</v>
      </c>
      <c r="R71" s="23" t="n">
        <f aca="false">W68</f>
        <v>357</v>
      </c>
      <c r="S71" s="23" t="n">
        <f aca="false">AVERAGE(D68:D71)</f>
        <v>630.75</v>
      </c>
      <c r="T71" s="27" t="n">
        <f aca="false">S71/S67</f>
        <v>0.759939759036145</v>
      </c>
      <c r="U71" s="28" t="n">
        <v>43965</v>
      </c>
      <c r="V71" s="26" t="str">
        <f aca="false">TEXT(U71,"TTTT")</f>
        <v>Donnerstag</v>
      </c>
      <c r="W71" s="29" t="n">
        <v>933</v>
      </c>
      <c r="X71" s="31" t="n">
        <v>0.75</v>
      </c>
      <c r="Y71" s="27" t="n">
        <v>0.88</v>
      </c>
      <c r="Z71" s="23" t="n">
        <f aca="false">AVERAGE(D68:D74)</f>
        <v>629.428571428571</v>
      </c>
      <c r="AA71" s="30" t="n">
        <f aca="false">Z71/Z67</f>
        <v>0.832262939176426</v>
      </c>
      <c r="AB71" s="23" t="n">
        <f aca="false">AVERAGE(D68:D71,AA68^1.75*D65,AA68^1.75*D66,AA68^1.75*D67)</f>
        <v>643.631062205391</v>
      </c>
      <c r="AC71" s="30" t="n">
        <f aca="false">AB71/Z67</f>
        <v>0.85104220540947</v>
      </c>
      <c r="AD71" s="23" t="n">
        <f aca="false">AVERAGE(W68:W74)</f>
        <v>733.857142857143</v>
      </c>
      <c r="AE71" s="30" t="n">
        <f aca="false">AD71/AD67</f>
        <v>0.790429296814895</v>
      </c>
      <c r="AF71" s="23" t="n">
        <f aca="false">AVERAGE(W68:W71,AE68^1.75*W65,AE68^1.75*W66,AE68^1.75*W67)</f>
        <v>813.684333301018</v>
      </c>
      <c r="AG71" s="30" t="n">
        <f aca="false">AF71/AD67</f>
        <v>0.87641026821159</v>
      </c>
      <c r="AH71" s="23" t="n">
        <f aca="false">AD78</f>
        <v>599.25</v>
      </c>
      <c r="AI71" s="30" t="n">
        <f aca="false">AH71/AH67</f>
        <v>0.892310146777282</v>
      </c>
      <c r="AJ71" s="4" t="n">
        <f aca="false">ABS(J71-$M71)</f>
        <v>0.09</v>
      </c>
      <c r="AK71" s="4" t="n">
        <f aca="false">ABS(M71-$M71)</f>
        <v>0</v>
      </c>
      <c r="AL71" s="4" t="n">
        <f aca="false">ABS(AA71-$M71)</f>
        <v>0.0177370608235738</v>
      </c>
      <c r="AM71" s="4" t="n">
        <f aca="false">ABS(AC71-$M71)</f>
        <v>0.00104220540947053</v>
      </c>
      <c r="AN71" s="4" t="n">
        <f aca="false">ABS(X71-$M71)</f>
        <v>0.1</v>
      </c>
      <c r="AO71" s="4" t="n">
        <f aca="false">ABS(AG71-$M71)</f>
        <v>0.0264102682115902</v>
      </c>
      <c r="AP71" s="4" t="n">
        <f aca="false">ABS(G71-$D71)</f>
        <v>82</v>
      </c>
      <c r="AQ71" s="4" t="n">
        <f aca="false">ABS(P71-$D71)</f>
        <v>173.571428571429</v>
      </c>
      <c r="AR71" s="4" t="n">
        <f aca="false">ABS(Z71-$D71)</f>
        <v>80.4285714285714</v>
      </c>
      <c r="AS71" s="4" t="n">
        <f aca="false">ABS(AB71-$D71)</f>
        <v>94.631062205391</v>
      </c>
    </row>
    <row r="72" customFormat="false" ht="14.6" hidden="false" customHeight="false" outlineLevel="0" collapsed="false">
      <c r="A72" s="14" t="n">
        <v>43962</v>
      </c>
      <c r="B72" s="15" t="n">
        <v>70</v>
      </c>
      <c r="C72" s="1" t="str">
        <f aca="false">TEXT(A72,"TTTT")</f>
        <v>Montag</v>
      </c>
      <c r="D72" s="16" t="n">
        <v>653</v>
      </c>
      <c r="E72" s="16" t="n">
        <v>586</v>
      </c>
      <c r="F72" s="16" t="n">
        <v>719</v>
      </c>
      <c r="G72" s="16" t="n">
        <v>614</v>
      </c>
      <c r="H72" s="16" t="n">
        <v>556</v>
      </c>
      <c r="I72" s="16" t="n">
        <v>675</v>
      </c>
      <c r="J72" s="16" t="n">
        <v>0.75</v>
      </c>
      <c r="K72" s="16" t="n">
        <v>0.71</v>
      </c>
      <c r="L72" s="16" t="n">
        <v>0.79</v>
      </c>
      <c r="M72" s="16" t="n">
        <v>0.85</v>
      </c>
      <c r="N72" s="16" t="n">
        <v>0.82</v>
      </c>
      <c r="O72" s="16" t="n">
        <v>0.87</v>
      </c>
      <c r="P72" s="2" t="n">
        <f aca="false">AVERAGE(D66:D72)</f>
        <v>683.714285714286</v>
      </c>
      <c r="Q72" s="4" t="n">
        <f aca="false">P73/P69</f>
        <v>0.845928099779897</v>
      </c>
      <c r="R72" s="23" t="n">
        <f aca="false">W69</f>
        <v>933</v>
      </c>
      <c r="S72" s="23" t="n">
        <f aca="false">AVERAGE(D69:D72)</f>
        <v>613.5</v>
      </c>
      <c r="T72" s="27" t="n">
        <f aca="false">S72/S68</f>
        <v>0.753454098863985</v>
      </c>
      <c r="U72" s="28" t="n">
        <v>43966</v>
      </c>
      <c r="V72" s="26" t="str">
        <f aca="false">TEXT(U72,"TTTT")</f>
        <v>Freitag</v>
      </c>
      <c r="W72" s="29" t="n">
        <v>913</v>
      </c>
      <c r="X72" s="27" t="n">
        <v>0.8</v>
      </c>
      <c r="Y72" s="27" t="n">
        <v>0.9</v>
      </c>
      <c r="Z72" s="23" t="n">
        <f aca="false">AVERAGE(D69:D75)</f>
        <v>608.428571428571</v>
      </c>
      <c r="AA72" s="30" t="n">
        <f aca="false">Z72/Z68</f>
        <v>0.842032423882958</v>
      </c>
      <c r="AB72" s="23" t="n">
        <f aca="false">AVERAGE(D69:D72,AA69^1.75*D66,AA69^1.75*D67,AA69^1.75*D68)</f>
        <v>603.728115226667</v>
      </c>
      <c r="AC72" s="30" t="n">
        <f aca="false">AB72/Z68</f>
        <v>0.835527245272176</v>
      </c>
      <c r="AD72" s="23" t="n">
        <f aca="false">AVERAGE(W69:W75)</f>
        <v>731.714285714286</v>
      </c>
      <c r="AE72" s="30" t="n">
        <f aca="false">AD72/AD68</f>
        <v>0.833116460637605</v>
      </c>
      <c r="AF72" s="23" t="n">
        <f aca="false">AVERAGE(W69:W72,AE69^1.75*W66,AE69^1.75*W67,AE69^1.75*W68)</f>
        <v>788.875951009869</v>
      </c>
      <c r="AG72" s="30" t="n">
        <f aca="false">AF72/AD68</f>
        <v>0.8981996839735</v>
      </c>
      <c r="AH72" s="42"/>
      <c r="AI72" s="43"/>
      <c r="AJ72" s="4" t="n">
        <f aca="false">ABS(J72-$M72)</f>
        <v>0.1</v>
      </c>
      <c r="AK72" s="4" t="n">
        <f aca="false">ABS(M72-$M72)</f>
        <v>0</v>
      </c>
      <c r="AL72" s="4" t="n">
        <f aca="false">ABS(AA72-$M72)</f>
        <v>0.00796757611704224</v>
      </c>
      <c r="AM72" s="4" t="n">
        <f aca="false">ABS(AC72-$M72)</f>
        <v>0.0144727547278238</v>
      </c>
      <c r="AN72" s="4" t="n">
        <f aca="false">ABS(X72-$M72)</f>
        <v>0.0499999999999999</v>
      </c>
      <c r="AO72" s="4" t="n">
        <f aca="false">ABS(AG72-$M72)</f>
        <v>0.0481996839735003</v>
      </c>
      <c r="AP72" s="4" t="n">
        <f aca="false">ABS(G72-$D72)</f>
        <v>39</v>
      </c>
      <c r="AQ72" s="4" t="n">
        <f aca="false">ABS(P72-$D72)</f>
        <v>30.7142857142857</v>
      </c>
      <c r="AR72" s="4" t="n">
        <f aca="false">ABS(Z72-$D72)</f>
        <v>44.5714285714286</v>
      </c>
      <c r="AS72" s="4" t="n">
        <f aca="false">ABS(AB72-$D72)</f>
        <v>49.2718847733333</v>
      </c>
    </row>
    <row r="73" customFormat="false" ht="14.6" hidden="false" customHeight="false" outlineLevel="0" collapsed="false">
      <c r="A73" s="14" t="n">
        <v>43963</v>
      </c>
      <c r="B73" s="15" t="n">
        <v>71</v>
      </c>
      <c r="C73" s="1" t="str">
        <f aca="false">TEXT(A73,"TTTT")</f>
        <v>Dienstag</v>
      </c>
      <c r="D73" s="16" t="n">
        <v>655</v>
      </c>
      <c r="E73" s="16" t="n">
        <v>575</v>
      </c>
      <c r="F73" s="16" t="n">
        <v>729</v>
      </c>
      <c r="G73" s="16" t="n">
        <v>611</v>
      </c>
      <c r="H73" s="16" t="n">
        <v>546</v>
      </c>
      <c r="I73" s="16" t="n">
        <v>676</v>
      </c>
      <c r="J73" s="16" t="n">
        <v>0.82</v>
      </c>
      <c r="K73" s="16" t="n">
        <v>0.76</v>
      </c>
      <c r="L73" s="16" t="n">
        <v>0.86</v>
      </c>
      <c r="M73" s="16" t="n">
        <v>0.83</v>
      </c>
      <c r="N73" s="16" t="n">
        <v>0.8</v>
      </c>
      <c r="O73" s="16" t="n">
        <v>0.86</v>
      </c>
      <c r="P73" s="2" t="n">
        <f aca="false">AVERAGE(D67:D73)</f>
        <v>658.857142857143</v>
      </c>
      <c r="Q73" s="4" t="n">
        <f aca="false">P74/P70</f>
        <v>0.832262939176426</v>
      </c>
      <c r="R73" s="23" t="n">
        <f aca="false">W70</f>
        <v>798</v>
      </c>
      <c r="S73" s="23" t="n">
        <f aca="false">AVERAGE(D70:D73)</f>
        <v>611.25</v>
      </c>
      <c r="T73" s="27" t="n">
        <f aca="false">S73/S69</f>
        <v>0.816088117489987</v>
      </c>
      <c r="U73" s="28" t="n">
        <v>43967</v>
      </c>
      <c r="V73" s="26" t="str">
        <f aca="false">TEXT(U73,"TTTT")</f>
        <v>Samstag</v>
      </c>
      <c r="W73" s="29" t="n">
        <v>620</v>
      </c>
      <c r="X73" s="27" t="n">
        <v>0.88</v>
      </c>
      <c r="Y73" s="27" t="n">
        <v>0.89</v>
      </c>
      <c r="Z73" s="23" t="n">
        <f aca="false">AVERAGE(D70:D76)</f>
        <v>595.857142857143</v>
      </c>
      <c r="AA73" s="30" t="n">
        <f aca="false">Z73/Z69</f>
        <v>0.87150020894275</v>
      </c>
      <c r="AB73" s="23" t="n">
        <f aca="false">AVERAGE(D70:D73,AA70^1.75*D67,AA70^1.75*D68,AA70^1.75*D69)</f>
        <v>580.276369822753</v>
      </c>
      <c r="AC73" s="30" t="n">
        <f aca="false">AB73/Z69</f>
        <v>0.848711782022413</v>
      </c>
      <c r="AD73" s="23" t="n">
        <f aca="false">AVERAGE(W70:W76)</f>
        <v>671.714285714286</v>
      </c>
      <c r="AE73" s="30" t="n">
        <f aca="false">AD73/AD69</f>
        <v>0.803485987696514</v>
      </c>
      <c r="AF73" s="23" t="n">
        <f aca="false">AVERAGE(W70:W73,AE70^1.75*W67,AE70^1.75*W68,AE70^1.75*W69)</f>
        <v>649.454927480734</v>
      </c>
      <c r="AG73" s="30" t="n">
        <f aca="false">AF73/AD69</f>
        <v>0.776859961101357</v>
      </c>
      <c r="AH73" s="42"/>
      <c r="AI73" s="43"/>
      <c r="AJ73" s="4" t="n">
        <f aca="false">ABS(J73-$M73)</f>
        <v>0.01</v>
      </c>
      <c r="AK73" s="4" t="n">
        <f aca="false">ABS(M73-$M73)</f>
        <v>0</v>
      </c>
      <c r="AL73" s="4" t="n">
        <f aca="false">ABS(AA73-$M73)</f>
        <v>0.0415002089427497</v>
      </c>
      <c r="AM73" s="4" t="n">
        <f aca="false">ABS(AC73-$M73)</f>
        <v>0.0187117820224127</v>
      </c>
      <c r="AN73" s="4" t="n">
        <f aca="false">ABS(X73-$M73)</f>
        <v>0.0499999999999999</v>
      </c>
      <c r="AO73" s="4" t="n">
        <f aca="false">ABS(AG73-$M73)</f>
        <v>0.053140038898643</v>
      </c>
      <c r="AP73" s="4" t="n">
        <f aca="false">ABS(G73-$D73)</f>
        <v>44</v>
      </c>
      <c r="AQ73" s="4" t="n">
        <f aca="false">ABS(P73-$D73)</f>
        <v>3.85714285714289</v>
      </c>
      <c r="AR73" s="4" t="n">
        <f aca="false">ABS(Z73-$D73)</f>
        <v>59.1428571428571</v>
      </c>
      <c r="AS73" s="4" t="n">
        <f aca="false">ABS(AB73-$D73)</f>
        <v>74.7236301772475</v>
      </c>
    </row>
    <row r="74" customFormat="false" ht="14.6" hidden="false" customHeight="false" outlineLevel="0" collapsed="false">
      <c r="A74" s="14" t="n">
        <v>43964</v>
      </c>
      <c r="B74" s="15" t="n">
        <v>72</v>
      </c>
      <c r="C74" s="1" t="str">
        <f aca="false">TEXT(A74,"TTTT")</f>
        <v>Mittwoch</v>
      </c>
      <c r="D74" s="16" t="n">
        <v>575</v>
      </c>
      <c r="E74" s="16" t="n">
        <v>473</v>
      </c>
      <c r="F74" s="16" t="n">
        <v>682</v>
      </c>
      <c r="G74" s="16" t="n">
        <v>608</v>
      </c>
      <c r="H74" s="16" t="n">
        <v>532</v>
      </c>
      <c r="I74" s="16" t="n">
        <v>686</v>
      </c>
      <c r="J74" s="16" t="n">
        <v>0.88</v>
      </c>
      <c r="K74" s="16" t="n">
        <v>0.81</v>
      </c>
      <c r="L74" s="16" t="n">
        <v>0.95</v>
      </c>
      <c r="M74" s="16" t="n">
        <v>0.84</v>
      </c>
      <c r="N74" s="16" t="n">
        <v>0.8</v>
      </c>
      <c r="O74" s="16" t="n">
        <v>0.88</v>
      </c>
      <c r="P74" s="2" t="n">
        <f aca="false">AVERAGE(D68:D74)</f>
        <v>629.428571428571</v>
      </c>
      <c r="Q74" s="4" t="n">
        <f aca="false">P75/P71</f>
        <v>0.842032423882958</v>
      </c>
      <c r="R74" s="23" t="n">
        <f aca="false">W71</f>
        <v>933</v>
      </c>
      <c r="S74" s="23" t="n">
        <f aca="false">AVERAGE(D71:D74)</f>
        <v>608</v>
      </c>
      <c r="T74" s="27" t="n">
        <f aca="false">S74/S70</f>
        <v>0.882758620689655</v>
      </c>
      <c r="U74" s="28" t="n">
        <v>43968</v>
      </c>
      <c r="V74" s="26" t="str">
        <f aca="false">TEXT(U74,"TTTT")</f>
        <v>Sonntag</v>
      </c>
      <c r="W74" s="2" t="n">
        <v>583</v>
      </c>
      <c r="X74" s="4" t="n">
        <v>0.94</v>
      </c>
      <c r="Y74" s="4" t="n">
        <v>0.87</v>
      </c>
      <c r="Z74" s="23" t="n">
        <f aca="false">AVERAGE(D71:D77)</f>
        <v>590.142857142857</v>
      </c>
      <c r="AA74" s="30" t="n">
        <f aca="false">Z74/Z70</f>
        <v>0.89570685169124</v>
      </c>
      <c r="AB74" s="23" t="n">
        <f aca="false">AVERAGE(D71:D74,AA71^1.75*D68,AA71^1.75*D69,AA71^1.75*D70)</f>
        <v>551.934113139122</v>
      </c>
      <c r="AC74" s="30" t="n">
        <f aca="false">AB74/Z70</f>
        <v>0.837714395484356</v>
      </c>
      <c r="AD74" s="23" t="n">
        <f aca="false">AVERAGE(W71:W77)</f>
        <v>671.571428571429</v>
      </c>
      <c r="AE74" s="30" t="n">
        <f aca="false">AD74/AD70</f>
        <v>0.900402221796591</v>
      </c>
      <c r="AF74" s="23" t="n">
        <f aca="false">AVERAGE(W71:W74,AE71^1.75*W68,AE71^1.75*W69,AE71^1.75*W70)</f>
        <v>633.219579012322</v>
      </c>
      <c r="AG74" s="30" t="n">
        <f aca="false">AF74/AD70</f>
        <v>0.848982389022458</v>
      </c>
      <c r="AH74" s="42"/>
      <c r="AI74" s="43"/>
      <c r="AJ74" s="4" t="n">
        <f aca="false">ABS(J74-$M74)</f>
        <v>0.04</v>
      </c>
      <c r="AK74" s="4" t="n">
        <f aca="false">ABS(M74-$M74)</f>
        <v>0</v>
      </c>
      <c r="AL74" s="4" t="n">
        <f aca="false">ABS(AA74-$M74)</f>
        <v>0.0557068516912402</v>
      </c>
      <c r="AM74" s="4" t="n">
        <f aca="false">ABS(AC74-$M74)</f>
        <v>0.00228560451564341</v>
      </c>
      <c r="AN74" s="4" t="n">
        <f aca="false">ABS(X74-$M74)</f>
        <v>0.1</v>
      </c>
      <c r="AO74" s="4" t="n">
        <f aca="false">ABS(AG74-$M74)</f>
        <v>0.00898238902245774</v>
      </c>
      <c r="AP74" s="4" t="n">
        <f aca="false">ABS(G74-$D74)</f>
        <v>33</v>
      </c>
      <c r="AQ74" s="4" t="n">
        <f aca="false">ABS(P74-$D74)</f>
        <v>54.4285714285715</v>
      </c>
      <c r="AR74" s="4" t="n">
        <f aca="false">ABS(Z74-$D74)</f>
        <v>15.1428571428571</v>
      </c>
      <c r="AS74" s="4" t="n">
        <f aca="false">ABS(AB74-$D74)</f>
        <v>23.0658868608782</v>
      </c>
    </row>
    <row r="75" customFormat="false" ht="14.6" hidden="false" customHeight="false" outlineLevel="0" collapsed="false">
      <c r="A75" s="14" t="n">
        <v>43965</v>
      </c>
      <c r="B75" s="15" t="n">
        <v>73</v>
      </c>
      <c r="C75" s="1" t="str">
        <f aca="false">TEXT(A75,"TTTT")</f>
        <v>Donnerstag</v>
      </c>
      <c r="D75" s="16" t="n">
        <v>575</v>
      </c>
      <c r="E75" s="16" t="n">
        <v>462</v>
      </c>
      <c r="F75" s="16" t="n">
        <v>700</v>
      </c>
      <c r="G75" s="16" t="n">
        <v>615</v>
      </c>
      <c r="H75" s="16" t="n">
        <v>524</v>
      </c>
      <c r="I75" s="16" t="n">
        <v>707</v>
      </c>
      <c r="J75" s="16" t="n">
        <v>0.97</v>
      </c>
      <c r="K75" s="16" t="n">
        <v>0.9</v>
      </c>
      <c r="L75" s="16" t="n">
        <v>1.06</v>
      </c>
      <c r="M75" s="16" t="n">
        <v>0.87</v>
      </c>
      <c r="N75" s="16" t="n">
        <v>0.82</v>
      </c>
      <c r="O75" s="16" t="n">
        <v>0.93</v>
      </c>
      <c r="P75" s="2" t="n">
        <f aca="false">AVERAGE(D69:D75)</f>
        <v>608.428571428571</v>
      </c>
      <c r="Q75" s="4" t="n">
        <f aca="false">P76/P72</f>
        <v>0.87150020894275</v>
      </c>
      <c r="R75" s="23" t="n">
        <f aca="false">W72</f>
        <v>913</v>
      </c>
      <c r="S75" s="23" t="n">
        <f aca="false">AVERAGE(D72:D75)</f>
        <v>614.5</v>
      </c>
      <c r="T75" s="27" t="n">
        <f aca="false">S75/S71</f>
        <v>0.974237019421324</v>
      </c>
      <c r="U75" s="28" t="n">
        <v>43969</v>
      </c>
      <c r="V75" s="26" t="str">
        <f aca="false">TEXT(U75,"TTTT")</f>
        <v>Montag</v>
      </c>
      <c r="W75" s="2" t="n">
        <v>342</v>
      </c>
      <c r="X75" s="4" t="n">
        <v>0.91</v>
      </c>
      <c r="Y75" s="4" t="n">
        <v>0.82</v>
      </c>
      <c r="Z75" s="23" t="n">
        <f aca="false">AVERAGE(D72:D78)</f>
        <v>579.571428571429</v>
      </c>
      <c r="AA75" s="30" t="n">
        <f aca="false">Z75/Z71</f>
        <v>0.920789832047208</v>
      </c>
      <c r="AB75" s="23" t="n">
        <f aca="false">AVERAGE(D72:D75,AA72^1.75*D69,AA72^1.75*D70,AA72^1.75*D71)</f>
        <v>541.575370428531</v>
      </c>
      <c r="AC75" s="30" t="n">
        <f aca="false">AB75/Z71</f>
        <v>0.860423874943195</v>
      </c>
      <c r="AD75" s="23" t="n">
        <f aca="false">AVERAGE(W72:W78)</f>
        <v>644.714285714286</v>
      </c>
      <c r="AE75" s="30" t="n">
        <f aca="false">AD75/AD71</f>
        <v>0.878528323924469</v>
      </c>
      <c r="AF75" s="23" t="n">
        <f aca="false">AVERAGE(W72:W75,AE72^1.75*W69,AE72^1.75*W70,AE72^1.75*W71)</f>
        <v>627.627607294197</v>
      </c>
      <c r="AG75" s="30" t="n">
        <f aca="false">AF75/AD71</f>
        <v>0.855244938886389</v>
      </c>
      <c r="AH75" s="42"/>
      <c r="AI75" s="43"/>
      <c r="AJ75" s="4" t="n">
        <f aca="false">ABS(J75-$M75)</f>
        <v>0.1</v>
      </c>
      <c r="AK75" s="4" t="n">
        <f aca="false">ABS(M75-$M75)</f>
        <v>0</v>
      </c>
      <c r="AL75" s="4" t="n">
        <f aca="false">ABS(AA75-$M75)</f>
        <v>0.0507898320472083</v>
      </c>
      <c r="AM75" s="4" t="n">
        <f aca="false">ABS(AC75-$M75)</f>
        <v>0.00957612505680527</v>
      </c>
      <c r="AN75" s="4" t="n">
        <f aca="false">ABS(X75-$M75)</f>
        <v>0.04</v>
      </c>
      <c r="AO75" s="4" t="n">
        <f aca="false">ABS(AG75-$M75)</f>
        <v>0.0147550611136107</v>
      </c>
      <c r="AP75" s="4" t="n">
        <f aca="false">ABS(G75-$D75)</f>
        <v>40</v>
      </c>
      <c r="AQ75" s="4" t="n">
        <f aca="false">ABS(P75-$D75)</f>
        <v>33.4285714285714</v>
      </c>
      <c r="AR75" s="4" t="n">
        <f aca="false">ABS(Z75-$D75)</f>
        <v>4.57142857142856</v>
      </c>
      <c r="AS75" s="4" t="n">
        <f aca="false">ABS(AB75-$D75)</f>
        <v>33.4246295714692</v>
      </c>
    </row>
    <row r="76" customFormat="false" ht="14.6" hidden="false" customHeight="false" outlineLevel="0" collapsed="false">
      <c r="A76" s="14" t="n">
        <v>43966</v>
      </c>
      <c r="B76" s="15" t="n">
        <v>74</v>
      </c>
      <c r="C76" s="1" t="str">
        <f aca="false">TEXT(A76,"TTTT")</f>
        <v>Freitag</v>
      </c>
      <c r="D76" s="16" t="n">
        <v>576</v>
      </c>
      <c r="E76" s="16" t="n">
        <v>395</v>
      </c>
      <c r="F76" s="16" t="n">
        <v>760</v>
      </c>
      <c r="G76" s="16" t="n">
        <v>595</v>
      </c>
      <c r="H76" s="16" t="n">
        <v>476</v>
      </c>
      <c r="I76" s="16" t="n">
        <v>718</v>
      </c>
      <c r="J76" s="16" t="n">
        <v>0.97</v>
      </c>
      <c r="K76" s="16" t="n">
        <v>0.85</v>
      </c>
      <c r="L76" s="16" t="n">
        <v>1.08</v>
      </c>
      <c r="M76" s="16" t="n">
        <v>0.9</v>
      </c>
      <c r="N76" s="16" t="n">
        <v>0.82</v>
      </c>
      <c r="O76" s="16" t="n">
        <v>0.97</v>
      </c>
      <c r="P76" s="2" t="n">
        <f aca="false">AVERAGE(D70:D76)</f>
        <v>595.857142857143</v>
      </c>
      <c r="Q76" s="4" t="n">
        <f aca="false">P77/P73</f>
        <v>0.89570685169124</v>
      </c>
      <c r="R76" s="23" t="n">
        <f aca="false">W73</f>
        <v>620</v>
      </c>
      <c r="S76" s="23" t="n">
        <f aca="false">AVERAGE(D73:D76)</f>
        <v>595.25</v>
      </c>
      <c r="T76" s="27" t="n">
        <f aca="false">S76/S72</f>
        <v>0.970252648736756</v>
      </c>
      <c r="U76" s="28" t="n">
        <v>43970</v>
      </c>
      <c r="V76" s="26" t="str">
        <f aca="false">TEXT(U76,"TTTT")</f>
        <v>Dienstag</v>
      </c>
      <c r="W76" s="2" t="n">
        <v>513</v>
      </c>
      <c r="X76" s="4" t="n">
        <v>0.86</v>
      </c>
      <c r="Y76" s="4" t="n">
        <v>0.81</v>
      </c>
      <c r="Z76" s="21"/>
      <c r="AA76" s="22"/>
      <c r="AB76" s="23" t="n">
        <f aca="false">AVERAGE(D73:D76,AA73^1.75*D70,AA73^1.75*D71,AA73^1.75*D72)</f>
        <v>541.155377168616</v>
      </c>
      <c r="AC76" s="30" t="n">
        <f aca="false">AB76/Z72</f>
        <v>0.889431237422003</v>
      </c>
      <c r="AD76" s="23" t="n">
        <f aca="false">AVERAGE(W73:W79)</f>
        <v>600</v>
      </c>
      <c r="AE76" s="30" t="n">
        <f aca="false">AD76/AD72</f>
        <v>0.819992190550566</v>
      </c>
      <c r="AF76" s="23" t="n">
        <f aca="false">AVERAGE(W73:W76,AE73^1.75*W70,AE73^1.75*W71,AE73^1.75*W72)</f>
        <v>551.558239950767</v>
      </c>
      <c r="AG76" s="30" t="n">
        <f aca="false">AF76/AD72</f>
        <v>0.753789082322407</v>
      </c>
      <c r="AH76" s="42"/>
      <c r="AI76" s="43"/>
      <c r="AJ76" s="4" t="n">
        <f aca="false">ABS(J76-$M76)</f>
        <v>0.07</v>
      </c>
      <c r="AK76" s="4" t="n">
        <f aca="false">ABS(M76-$M76)</f>
        <v>0</v>
      </c>
      <c r="AL76" s="19"/>
      <c r="AM76" s="4" t="n">
        <f aca="false">ABS(AC76-$M76)</f>
        <v>0.0105687625779965</v>
      </c>
      <c r="AN76" s="4" t="n">
        <f aca="false">ABS(X76-$M76)</f>
        <v>0.04</v>
      </c>
      <c r="AO76" s="4" t="n">
        <f aca="false">ABS(AG76-$M76)</f>
        <v>0.146210917677594</v>
      </c>
      <c r="AP76" s="4" t="n">
        <f aca="false">ABS(G76-$D76)</f>
        <v>19</v>
      </c>
      <c r="AQ76" s="4" t="n">
        <f aca="false">ABS(P76-$D76)</f>
        <v>19.8571428571429</v>
      </c>
      <c r="AR76" s="19"/>
      <c r="AS76" s="4" t="n">
        <f aca="false">ABS(AB76-$D76)</f>
        <v>34.8446228313838</v>
      </c>
    </row>
    <row r="77" customFormat="false" ht="14.6" hidden="false" customHeight="false" outlineLevel="0" collapsed="false">
      <c r="A77" s="14" t="n">
        <v>43967</v>
      </c>
      <c r="B77" s="15" t="n">
        <v>75</v>
      </c>
      <c r="C77" s="1" t="str">
        <f aca="false">TEXT(A77,"TTTT")</f>
        <v>Samstag</v>
      </c>
      <c r="D77" s="16" t="n">
        <v>548</v>
      </c>
      <c r="E77" s="16" t="n">
        <v>347</v>
      </c>
      <c r="F77" s="16" t="n">
        <v>740</v>
      </c>
      <c r="G77" s="16" t="n">
        <v>569</v>
      </c>
      <c r="H77" s="16" t="n">
        <v>419</v>
      </c>
      <c r="I77" s="16" t="n">
        <v>720</v>
      </c>
      <c r="J77" s="16" t="n">
        <v>0.93</v>
      </c>
      <c r="K77" s="16" t="n">
        <v>0.79</v>
      </c>
      <c r="L77" s="16" t="n">
        <v>1.09</v>
      </c>
      <c r="M77" s="16" t="n">
        <v>0.92</v>
      </c>
      <c r="N77" s="16" t="n">
        <v>0.84</v>
      </c>
      <c r="O77" s="16" t="n">
        <v>1.01</v>
      </c>
      <c r="P77" s="2" t="n">
        <f aca="false">AVERAGE(D71:D77)</f>
        <v>590.142857142857</v>
      </c>
      <c r="Q77" s="4" t="n">
        <f aca="false">P78/P74</f>
        <v>0.920789832047208</v>
      </c>
      <c r="R77" s="23" t="n">
        <f aca="false">W74</f>
        <v>583</v>
      </c>
      <c r="S77" s="23" t="n">
        <f aca="false">AVERAGE(D74:D77)</f>
        <v>568.5</v>
      </c>
      <c r="T77" s="27" t="n">
        <f aca="false">S77/S73</f>
        <v>0.930061349693252</v>
      </c>
      <c r="U77" s="28" t="n">
        <v>43971</v>
      </c>
      <c r="V77" s="26" t="str">
        <f aca="false">TEXT(U77,"TTTT")</f>
        <v>Mittwoch</v>
      </c>
      <c r="W77" s="2" t="n">
        <v>797</v>
      </c>
      <c r="X77" s="4" t="n">
        <v>0.88</v>
      </c>
      <c r="Y77" s="4" t="n">
        <v>0.87</v>
      </c>
      <c r="Z77" s="21"/>
      <c r="AA77" s="22"/>
      <c r="AB77" s="23" t="n">
        <f aca="false">AVERAGE(D74:D77,AA74^1.75*D71,AA74^1.75*D72,AA74^1.75*D73)</f>
        <v>543.635412121536</v>
      </c>
      <c r="AC77" s="30" t="n">
        <f aca="false">AB77/Z73</f>
        <v>0.912358639379226</v>
      </c>
      <c r="AD77" s="23" t="n">
        <f aca="false">AVERAGE(W74:W80)</f>
        <v>596</v>
      </c>
      <c r="AE77" s="30" t="n">
        <f aca="false">AD77/AD73</f>
        <v>0.887282007656317</v>
      </c>
      <c r="AF77" s="23" t="n">
        <f aca="false">AVERAGE(W74:W77,AE74^1.75*W71,AE74^1.75*W72,AE74^1.75*W73)</f>
        <v>612.482367567622</v>
      </c>
      <c r="AG77" s="30" t="n">
        <f aca="false">AF77/AD73</f>
        <v>0.91181977306962</v>
      </c>
      <c r="AH77" s="42"/>
      <c r="AI77" s="43"/>
      <c r="AJ77" s="19"/>
      <c r="AK77" s="4" t="n">
        <f aca="false">ABS(M77-$M77)</f>
        <v>0</v>
      </c>
      <c r="AL77" s="19"/>
      <c r="AM77" s="19"/>
      <c r="AN77" s="19"/>
      <c r="AO77" s="19"/>
      <c r="AP77" s="4" t="n">
        <f aca="false">ABS(G77-$D77)</f>
        <v>21</v>
      </c>
      <c r="AQ77" s="19"/>
      <c r="AR77" s="19"/>
      <c r="AS77" s="4" t="n">
        <f aca="false">ABS(AB77-$D77)</f>
        <v>4.36458787846379</v>
      </c>
    </row>
    <row r="78" customFormat="false" ht="14.6" hidden="false" customHeight="false" outlineLevel="0" collapsed="false">
      <c r="A78" s="14" t="n">
        <v>43968</v>
      </c>
      <c r="B78" s="15" t="n">
        <v>76</v>
      </c>
      <c r="C78" s="1" t="str">
        <f aca="false">TEXT(A78,"TTTT")</f>
        <v>Sonntag</v>
      </c>
      <c r="D78" s="16" t="n">
        <v>475</v>
      </c>
      <c r="E78" s="16" t="n">
        <v>273</v>
      </c>
      <c r="F78" s="16" t="n">
        <v>701</v>
      </c>
      <c r="G78" s="16" t="n">
        <v>543</v>
      </c>
      <c r="H78" s="16" t="n">
        <v>369</v>
      </c>
      <c r="I78" s="16" t="n">
        <v>725</v>
      </c>
      <c r="J78" s="16" t="n">
        <v>0.89</v>
      </c>
      <c r="K78" s="16" t="n">
        <v>0.74</v>
      </c>
      <c r="L78" s="16" t="n">
        <v>1.07</v>
      </c>
      <c r="M78" s="16"/>
      <c r="N78" s="16"/>
      <c r="O78" s="16"/>
      <c r="P78" s="2" t="n">
        <f aca="false">AVERAGE(D72:D78)</f>
        <v>579.571428571429</v>
      </c>
      <c r="R78" s="23" t="n">
        <f aca="false">W75</f>
        <v>342</v>
      </c>
      <c r="S78" s="23" t="n">
        <f aca="false">AVERAGE(D75:D78)</f>
        <v>543.5</v>
      </c>
      <c r="T78" s="27" t="n">
        <f aca="false">S78/S74</f>
        <v>0.89391447368421</v>
      </c>
      <c r="U78" s="28" t="n">
        <v>43972</v>
      </c>
      <c r="V78" s="26" t="str">
        <f aca="false">TEXT(U78,"TTTT")</f>
        <v>Donnerstag</v>
      </c>
      <c r="W78" s="2" t="n">
        <v>745</v>
      </c>
      <c r="X78" s="4" t="n">
        <v>0.89</v>
      </c>
      <c r="Y78" s="4" t="n">
        <v>0.92</v>
      </c>
      <c r="Z78" s="21"/>
      <c r="AA78" s="22"/>
      <c r="AB78" s="23" t="n">
        <f aca="false">AVERAGE(D75:D78,AA75^1.75*D72,AA75^1.75*D73,AA75^1.75*D74)</f>
        <v>543.398342149666</v>
      </c>
      <c r="AC78" s="30" t="n">
        <f aca="false">AB78/Z74</f>
        <v>0.920791187375372</v>
      </c>
      <c r="AD78" s="23" t="n">
        <f aca="false">AVERAGE(W75:W81)</f>
        <v>599.25</v>
      </c>
      <c r="AE78" s="30" t="n">
        <f aca="false">AD78/AD74</f>
        <v>0.892310146777282</v>
      </c>
      <c r="AF78" s="23" t="n">
        <f aca="false">AVERAGE(W75:W78,AE75^1.75*W72,AE75^1.75*W73,AE75^1.75*W74)</f>
        <v>583.41368575494</v>
      </c>
      <c r="AG78" s="30" t="n">
        <f aca="false">AF78/AD74</f>
        <v>0.868729164068193</v>
      </c>
      <c r="AH78" s="42"/>
      <c r="AI78" s="43"/>
      <c r="AJ78" s="19"/>
      <c r="AK78" s="4" t="n">
        <f aca="false">ABS(M78-$M78)</f>
        <v>0</v>
      </c>
      <c r="AL78" s="19"/>
      <c r="AM78" s="19"/>
      <c r="AN78" s="19"/>
      <c r="AO78" s="19"/>
      <c r="AP78" s="19"/>
      <c r="AQ78" s="19"/>
      <c r="AR78" s="19"/>
      <c r="AS78" s="19"/>
    </row>
    <row r="79" customFormat="false" ht="14.6" hidden="false" customHeight="false" outlineLevel="0" collapsed="false">
      <c r="R79" s="2"/>
      <c r="S79" s="2"/>
      <c r="AP79" s="4"/>
      <c r="AQ79" s="4"/>
      <c r="AR79" s="4"/>
      <c r="AS79" s="4"/>
    </row>
    <row r="80" customFormat="false" ht="14.6" hidden="false" customHeight="false" outlineLevel="0" collapsed="false">
      <c r="R80" s="2"/>
      <c r="S80" s="2"/>
      <c r="AP80" s="4"/>
      <c r="AQ80" s="4"/>
      <c r="AR80" s="4"/>
      <c r="AS80" s="4"/>
    </row>
    <row r="81" customFormat="false" ht="14.6" hidden="false" customHeight="false" outlineLevel="0" collapsed="false">
      <c r="R81" s="2"/>
      <c r="S81" s="2"/>
      <c r="AP81" s="4"/>
      <c r="AQ81" s="4"/>
      <c r="AR81" s="4"/>
      <c r="AS81" s="4"/>
    </row>
    <row r="82" customFormat="false" ht="14.6" hidden="false" customHeight="false" outlineLevel="0" collapsed="false">
      <c r="R82" s="2"/>
      <c r="S82" s="2"/>
      <c r="AP82" s="4"/>
      <c r="AQ82" s="4"/>
      <c r="AR82" s="4"/>
      <c r="AS82" s="4"/>
    </row>
    <row r="83" customFormat="false" ht="14.6" hidden="false" customHeight="false" outlineLevel="0" collapsed="false">
      <c r="R83" s="2"/>
      <c r="S83" s="2"/>
      <c r="AP83" s="4"/>
      <c r="AQ83" s="4"/>
      <c r="AR83" s="4"/>
      <c r="AS83" s="4"/>
    </row>
    <row r="84" customFormat="false" ht="14.6" hidden="false" customHeight="false" outlineLevel="0" collapsed="false">
      <c r="R84" s="2"/>
      <c r="S84" s="2"/>
      <c r="AP84" s="4"/>
      <c r="AQ84" s="4"/>
      <c r="AR84" s="4"/>
      <c r="AS84" s="4"/>
    </row>
    <row r="85" customFormat="false" ht="14.6" hidden="false" customHeight="false" outlineLevel="0" collapsed="false">
      <c r="R85" s="2"/>
      <c r="S85" s="2"/>
      <c r="AP85" s="4"/>
      <c r="AQ85" s="4"/>
      <c r="AR85" s="4"/>
      <c r="AS85" s="4"/>
    </row>
    <row r="86" customFormat="false" ht="14.6" hidden="false" customHeight="false" outlineLevel="0" collapsed="false">
      <c r="R86" s="2"/>
      <c r="S86" s="2"/>
      <c r="AP86" s="4"/>
      <c r="AQ86" s="4"/>
      <c r="AR86" s="4"/>
      <c r="AS86" s="4"/>
    </row>
    <row r="87" customFormat="false" ht="14.6" hidden="false" customHeight="false" outlineLevel="0" collapsed="false">
      <c r="R87" s="2"/>
      <c r="S87" s="2"/>
      <c r="AP87" s="4"/>
      <c r="AQ87" s="4"/>
      <c r="AR87" s="4"/>
      <c r="AS87" s="4"/>
    </row>
    <row r="88" customFormat="false" ht="14.6" hidden="false" customHeight="false" outlineLevel="0" collapsed="false">
      <c r="R88" s="2"/>
      <c r="S88" s="2"/>
      <c r="AP88" s="4"/>
      <c r="AQ88" s="4"/>
      <c r="AR88" s="4"/>
      <c r="AS88" s="4"/>
    </row>
    <row r="89" customFormat="false" ht="14.6" hidden="false" customHeight="false" outlineLevel="0" collapsed="false">
      <c r="R89" s="2"/>
      <c r="S89" s="2"/>
      <c r="AP89" s="4"/>
      <c r="AQ89" s="4"/>
      <c r="AR89" s="4"/>
      <c r="AS89" s="4"/>
    </row>
    <row r="90" customFormat="false" ht="14.6" hidden="false" customHeight="false" outlineLevel="0" collapsed="false">
      <c r="R90" s="2"/>
      <c r="S90" s="2"/>
      <c r="AP90" s="4"/>
      <c r="AQ90" s="4"/>
      <c r="AR90" s="4"/>
      <c r="AS90" s="4"/>
    </row>
    <row r="91" customFormat="false" ht="14.6" hidden="false" customHeight="false" outlineLevel="0" collapsed="false">
      <c r="R91" s="2"/>
      <c r="S91" s="2"/>
      <c r="AP91" s="4"/>
      <c r="AQ91" s="4"/>
      <c r="AR91" s="4"/>
      <c r="AS91" s="4"/>
    </row>
    <row r="92" customFormat="false" ht="14.6" hidden="false" customHeight="false" outlineLevel="0" collapsed="false">
      <c r="R92" s="2"/>
      <c r="S92" s="2"/>
      <c r="AP92" s="4"/>
      <c r="AQ92" s="4"/>
      <c r="AR92" s="4"/>
      <c r="AS92" s="4"/>
    </row>
    <row r="93" customFormat="false" ht="14.6" hidden="false" customHeight="false" outlineLevel="0" collapsed="false">
      <c r="R93" s="2"/>
      <c r="S93" s="2"/>
      <c r="AP93" s="4"/>
      <c r="AQ93" s="4"/>
      <c r="AR93" s="4"/>
      <c r="AS93" s="4"/>
    </row>
    <row r="94" customFormat="false" ht="14.6" hidden="false" customHeight="false" outlineLevel="0" collapsed="false">
      <c r="R94" s="2"/>
      <c r="S94" s="2"/>
      <c r="AP94" s="4"/>
      <c r="AQ94" s="4"/>
      <c r="AR94" s="4"/>
      <c r="AS94" s="4"/>
    </row>
    <row r="95" customFormat="false" ht="14.6" hidden="false" customHeight="false" outlineLevel="0" collapsed="false">
      <c r="R95" s="2"/>
      <c r="S95" s="2"/>
      <c r="AP95" s="4"/>
      <c r="AQ95" s="4"/>
      <c r="AR95" s="4"/>
      <c r="AS95" s="4"/>
    </row>
    <row r="96" customFormat="false" ht="14.6" hidden="false" customHeight="false" outlineLevel="0" collapsed="false">
      <c r="R96" s="2"/>
      <c r="S96" s="2"/>
      <c r="AP96" s="4"/>
      <c r="AQ96" s="4"/>
      <c r="AR96" s="4"/>
      <c r="AS96" s="4"/>
    </row>
    <row r="97" customFormat="false" ht="14.6" hidden="false" customHeight="false" outlineLevel="0" collapsed="false">
      <c r="R97" s="2"/>
      <c r="S97" s="2"/>
    </row>
    <row r="98" customFormat="false" ht="14.6" hidden="false" customHeight="false" outlineLevel="0" collapsed="false">
      <c r="R98" s="2"/>
      <c r="S98" s="2"/>
    </row>
    <row r="99" customFormat="false" ht="14.6" hidden="false" customHeight="false" outlineLevel="0" collapsed="false">
      <c r="R99" s="2"/>
      <c r="S99" s="2"/>
    </row>
    <row r="100" customFormat="false" ht="14.6" hidden="false" customHeight="false" outlineLevel="0" collapsed="false">
      <c r="R100" s="2"/>
      <c r="S100" s="2"/>
    </row>
    <row r="101" customFormat="false" ht="13.8" hidden="false" customHeight="false" outlineLevel="0" collapsed="false">
      <c r="R101" s="2"/>
      <c r="S101" s="2"/>
    </row>
    <row r="102" s="4" customFormat="true" ht="13.8" hidden="false" customHeight="false" outlineLevel="0" collapsed="false">
      <c r="A102" s="1"/>
      <c r="B102" s="2"/>
      <c r="C102" s="1"/>
      <c r="V102" s="1"/>
    </row>
    <row r="103" customFormat="false" ht="13.8" hidden="false" customHeight="false" outlineLevel="0" collapsed="false">
      <c r="J103" s="1"/>
      <c r="Q103" s="1"/>
      <c r="R103" s="2"/>
      <c r="S103" s="2"/>
      <c r="T103" s="1"/>
      <c r="X103" s="1"/>
      <c r="Y103" s="1"/>
      <c r="AA103" s="4"/>
      <c r="AC103" s="1"/>
      <c r="AE103" s="1"/>
      <c r="AI103" s="4"/>
    </row>
    <row r="104" customFormat="false" ht="13.8" hidden="false" customHeight="false" outlineLevel="0" collapsed="false"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W104" s="6"/>
      <c r="X104" s="6"/>
      <c r="Y104" s="6"/>
      <c r="Z104" s="6"/>
      <c r="AB104" s="6"/>
      <c r="AD104" s="6"/>
      <c r="AF104" s="6"/>
      <c r="AG104" s="6"/>
      <c r="AI104" s="6"/>
    </row>
    <row r="105" customFormat="false" ht="13.8" hidden="false" customHeight="false" outlineLevel="0" collapsed="false"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W105" s="6"/>
      <c r="X105" s="6"/>
      <c r="Y105" s="6"/>
      <c r="Z105" s="6"/>
      <c r="AB105" s="6"/>
      <c r="AD105" s="6"/>
      <c r="AF105" s="6"/>
      <c r="AG105" s="6"/>
    </row>
    <row r="106" s="4" customFormat="true" ht="13.8" hidden="false" customHeight="false" outlineLevel="0" collapsed="false">
      <c r="A106" s="1"/>
      <c r="B106" s="2"/>
    </row>
    <row r="107" customFormat="false" ht="13.8" hidden="false" customHeight="false" outlineLevel="0" collapsed="false">
      <c r="R107" s="2"/>
      <c r="S107" s="2"/>
    </row>
    <row r="108" customFormat="false" ht="13.8" hidden="false" customHeight="false" outlineLevel="0" collapsed="false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R108" s="4"/>
      <c r="S108" s="4"/>
      <c r="U108" s="4"/>
      <c r="V108" s="4"/>
      <c r="W108" s="4"/>
      <c r="Z108" s="4"/>
      <c r="AA108" s="4"/>
      <c r="AB108" s="4"/>
      <c r="AC108" s="4"/>
      <c r="AD108" s="4"/>
      <c r="AE108" s="4"/>
      <c r="AF108" s="4"/>
    </row>
    <row r="109" customFormat="false" ht="13.8" hidden="false" customHeight="false" outlineLevel="0" collapsed="false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R109" s="4"/>
      <c r="S109" s="4"/>
      <c r="U109" s="4"/>
      <c r="V109" s="4"/>
      <c r="W109" s="4"/>
      <c r="Z109" s="4"/>
      <c r="AA109" s="4"/>
      <c r="AB109" s="4"/>
      <c r="AC109" s="4"/>
      <c r="AD109" s="4"/>
      <c r="AE109" s="4"/>
      <c r="AF109" s="4"/>
    </row>
    <row r="110" customFormat="false" ht="13.8" hidden="false" customHeight="false" outlineLevel="0" collapsed="false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R110" s="4"/>
      <c r="S110" s="4"/>
      <c r="U110" s="4"/>
      <c r="V110" s="4"/>
      <c r="W110" s="4"/>
      <c r="Z110" s="4"/>
      <c r="AA110" s="4"/>
      <c r="AB110" s="4"/>
      <c r="AC110" s="4"/>
      <c r="AD110" s="4"/>
      <c r="AE110" s="4"/>
      <c r="AF110" s="4"/>
    </row>
    <row r="111" customFormat="false" ht="13.8" hidden="false" customHeight="false" outlineLevel="0" collapsed="false">
      <c r="A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R111" s="4"/>
      <c r="S111" s="4"/>
      <c r="U111" s="4"/>
      <c r="V111" s="4"/>
      <c r="W111" s="4"/>
      <c r="Z111" s="4"/>
      <c r="AA111" s="4"/>
      <c r="AB111" s="4"/>
      <c r="AC111" s="4"/>
      <c r="AD111" s="4"/>
      <c r="AE111" s="4"/>
      <c r="AF111" s="4"/>
    </row>
    <row r="112" customFormat="false" ht="13.8" hidden="false" customHeight="false" outlineLevel="0" collapsed="false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R112" s="4"/>
      <c r="S112" s="4"/>
      <c r="U112" s="4"/>
      <c r="V112" s="4"/>
      <c r="W112" s="4"/>
      <c r="Z112" s="4"/>
      <c r="AA112" s="4"/>
      <c r="AB112" s="4"/>
      <c r="AC112" s="4"/>
      <c r="AD112" s="4"/>
      <c r="AE112" s="4"/>
      <c r="AF112" s="4"/>
    </row>
    <row r="113" customFormat="false" ht="13.8" hidden="false" customHeight="false" outlineLevel="0" collapsed="false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R113" s="4"/>
      <c r="S113" s="4"/>
      <c r="U113" s="4"/>
      <c r="V113" s="4"/>
      <c r="W113" s="4"/>
      <c r="Z113" s="4"/>
      <c r="AA113" s="4"/>
      <c r="AB113" s="4"/>
      <c r="AC113" s="4"/>
      <c r="AD113" s="4"/>
      <c r="AE113" s="4"/>
      <c r="AF113" s="4"/>
    </row>
    <row r="114" customFormat="false" ht="13.8" hidden="false" customHeight="false" outlineLevel="0" collapsed="false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R114" s="4"/>
      <c r="S114" s="4"/>
      <c r="U114" s="4"/>
      <c r="V114" s="4"/>
      <c r="W114" s="4"/>
      <c r="Z114" s="4"/>
      <c r="AA114" s="4"/>
      <c r="AB114" s="4"/>
      <c r="AC114" s="4"/>
      <c r="AD114" s="4"/>
      <c r="AE114" s="4"/>
      <c r="AF114" s="4"/>
    </row>
    <row r="115" customFormat="false" ht="13.8" hidden="false" customHeight="false" outlineLevel="0" collapsed="false">
      <c r="R115" s="2"/>
      <c r="S115" s="2"/>
    </row>
    <row r="116" customFormat="false" ht="13.8" hidden="false" customHeight="false" outlineLevel="0" collapsed="false">
      <c r="R116" s="2"/>
      <c r="S116" s="2"/>
    </row>
    <row r="117" customFormat="false" ht="13.8" hidden="false" customHeight="false" outlineLevel="0" collapsed="false">
      <c r="R117" s="2"/>
      <c r="S117" s="2"/>
    </row>
    <row r="118" customFormat="false" ht="13.8" hidden="false" customHeight="false" outlineLevel="0" collapsed="false">
      <c r="R118" s="2"/>
      <c r="S118" s="2"/>
    </row>
    <row r="119" customFormat="false" ht="13.8" hidden="false" customHeight="false" outlineLevel="0" collapsed="false">
      <c r="R119" s="2"/>
      <c r="S119" s="2"/>
    </row>
    <row r="120" customFormat="false" ht="13.8" hidden="false" customHeight="false" outlineLevel="0" collapsed="false">
      <c r="R120" s="2"/>
      <c r="S120" s="2"/>
    </row>
    <row r="121" customFormat="false" ht="13.8" hidden="false" customHeight="false" outlineLevel="0" collapsed="false">
      <c r="R121" s="2"/>
      <c r="S121" s="2"/>
    </row>
    <row r="122" customFormat="false" ht="13.8" hidden="false" customHeight="false" outlineLevel="0" collapsed="false">
      <c r="R122" s="2"/>
      <c r="S122" s="2"/>
    </row>
    <row r="123" customFormat="false" ht="13.8" hidden="false" customHeight="false" outlineLevel="0" collapsed="false">
      <c r="R123" s="2"/>
      <c r="S123" s="2"/>
    </row>
    <row r="124" customFormat="false" ht="13.8" hidden="false" customHeight="false" outlineLevel="0" collapsed="false">
      <c r="R124" s="2"/>
      <c r="S124" s="2"/>
    </row>
    <row r="125" customFormat="false" ht="13.8" hidden="false" customHeight="false" outlineLevel="0" collapsed="false">
      <c r="R125" s="2"/>
      <c r="S125" s="2"/>
    </row>
    <row r="126" customFormat="false" ht="13.8" hidden="false" customHeight="false" outlineLevel="0" collapsed="false">
      <c r="R126" s="2"/>
      <c r="S126" s="2"/>
    </row>
    <row r="127" customFormat="false" ht="13.8" hidden="false" customHeight="false" outlineLevel="0" collapsed="false">
      <c r="R127" s="2"/>
      <c r="S127" s="2"/>
    </row>
    <row r="128" customFormat="false" ht="13.8" hidden="false" customHeight="false" outlineLevel="0" collapsed="false">
      <c r="R128" s="2"/>
      <c r="S128" s="2"/>
    </row>
    <row r="129" customFormat="false" ht="13.8" hidden="false" customHeight="false" outlineLevel="0" collapsed="false">
      <c r="R129" s="2"/>
      <c r="S129" s="2"/>
    </row>
    <row r="130" customFormat="false" ht="13.8" hidden="false" customHeight="false" outlineLevel="0" collapsed="false">
      <c r="R130" s="2"/>
      <c r="S130" s="2"/>
    </row>
    <row r="131" customFormat="false" ht="13.8" hidden="false" customHeight="false" outlineLevel="0" collapsed="false">
      <c r="R131" s="2"/>
      <c r="S131" s="2"/>
    </row>
    <row r="132" customFormat="false" ht="13.8" hidden="false" customHeight="false" outlineLevel="0" collapsed="false">
      <c r="R132" s="2"/>
      <c r="S132" s="2"/>
    </row>
    <row r="133" customFormat="false" ht="13.8" hidden="false" customHeight="false" outlineLevel="0" collapsed="false">
      <c r="R133" s="2"/>
      <c r="S133" s="2"/>
    </row>
    <row r="134" customFormat="false" ht="13.8" hidden="false" customHeight="false" outlineLevel="0" collapsed="false">
      <c r="R134" s="2"/>
      <c r="S134" s="2"/>
    </row>
    <row r="135" customFormat="false" ht="13.8" hidden="false" customHeight="false" outlineLevel="0" collapsed="false">
      <c r="R135" s="2"/>
      <c r="S135" s="2"/>
    </row>
    <row r="136" customFormat="false" ht="13.8" hidden="false" customHeight="false" outlineLevel="0" collapsed="false">
      <c r="R136" s="2"/>
      <c r="S136" s="2"/>
    </row>
    <row r="137" customFormat="false" ht="13.8" hidden="false" customHeight="false" outlineLevel="0" collapsed="false">
      <c r="R137" s="2"/>
      <c r="S137" s="2"/>
    </row>
    <row r="138" customFormat="false" ht="13.8" hidden="false" customHeight="false" outlineLevel="0" collapsed="false">
      <c r="R138" s="2"/>
      <c r="S138" s="2"/>
    </row>
    <row r="139" customFormat="false" ht="13.8" hidden="false" customHeight="false" outlineLevel="0" collapsed="false">
      <c r="R139" s="2"/>
      <c r="S139" s="2"/>
    </row>
    <row r="140" customFormat="false" ht="13.8" hidden="false" customHeight="false" outlineLevel="0" collapsed="false">
      <c r="R140" s="2"/>
      <c r="S140" s="2"/>
    </row>
    <row r="141" customFormat="false" ht="13.8" hidden="false" customHeight="false" outlineLevel="0" collapsed="false">
      <c r="R141" s="2"/>
      <c r="S141" s="2"/>
    </row>
    <row r="142" customFormat="false" ht="13.8" hidden="false" customHeight="false" outlineLevel="0" collapsed="false">
      <c r="R142" s="2"/>
      <c r="S142" s="2"/>
    </row>
    <row r="143" customFormat="false" ht="13.8" hidden="false" customHeight="false" outlineLevel="0" collapsed="false">
      <c r="R143" s="2"/>
      <c r="S143" s="2"/>
    </row>
    <row r="144" customFormat="false" ht="13.8" hidden="false" customHeight="false" outlineLevel="0" collapsed="false">
      <c r="R144" s="2"/>
      <c r="S144" s="2"/>
    </row>
    <row r="145" customFormat="false" ht="13.8" hidden="false" customHeight="false" outlineLevel="0" collapsed="false">
      <c r="R145" s="2"/>
      <c r="S145" s="2"/>
    </row>
    <row r="146" customFormat="false" ht="14.6" hidden="false" customHeight="false" outlineLevel="0" collapsed="false">
      <c r="R146" s="2"/>
      <c r="S146" s="2"/>
    </row>
    <row r="147" customFormat="false" ht="14.6" hidden="false" customHeight="false" outlineLevel="0" collapsed="false">
      <c r="R147" s="2"/>
      <c r="S147" s="2"/>
    </row>
    <row r="148" customFormat="false" ht="14.6" hidden="false" customHeight="false" outlineLevel="0" collapsed="false">
      <c r="R148" s="2"/>
      <c r="S148" s="2"/>
    </row>
    <row r="149" customFormat="false" ht="14.6" hidden="false" customHeight="false" outlineLevel="0" collapsed="false">
      <c r="R149" s="2"/>
      <c r="S149" s="2"/>
    </row>
    <row r="150" customFormat="false" ht="14.6" hidden="false" customHeight="false" outlineLevel="0" collapsed="false">
      <c r="R150" s="2"/>
      <c r="S150" s="2"/>
    </row>
    <row r="151" customFormat="false" ht="14.6" hidden="false" customHeight="false" outlineLevel="0" collapsed="false">
      <c r="R151" s="2"/>
      <c r="S151" s="2"/>
    </row>
    <row r="152" customFormat="false" ht="14.6" hidden="false" customHeight="false" outlineLevel="0" collapsed="false">
      <c r="R152" s="2"/>
      <c r="S152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B101:AV145 C5"/>
    </sheetView>
  </sheetViews>
  <sheetFormatPr defaultColWidth="10.35546875" defaultRowHeight="14.6" zeroHeight="false" outlineLevelRow="0" outlineLevelCol="0"/>
  <cols>
    <col collapsed="false" customWidth="true" hidden="false" outlineLevel="0" max="3" min="3" style="44" width="11.08"/>
    <col collapsed="false" customWidth="true" hidden="false" outlineLevel="0" max="8" min="4" style="17" width="11.08"/>
  </cols>
  <sheetData>
    <row r="1" customFormat="false" ht="14.6" hidden="false" customHeight="false" outlineLevel="0" collapsed="false">
      <c r="A1" s="45" t="s">
        <v>45</v>
      </c>
      <c r="B1" s="45" t="s">
        <v>46</v>
      </c>
      <c r="C1" s="46" t="s">
        <v>47</v>
      </c>
      <c r="D1" s="46" t="s">
        <v>48</v>
      </c>
      <c r="E1" s="46" t="s">
        <v>49</v>
      </c>
      <c r="F1" s="47" t="s">
        <v>50</v>
      </c>
      <c r="G1" s="47" t="s">
        <v>51</v>
      </c>
      <c r="H1" s="47" t="s">
        <v>52</v>
      </c>
      <c r="I1" s="47" t="s">
        <v>53</v>
      </c>
    </row>
    <row r="2" customFormat="false" ht="14.6" hidden="false" customHeight="false" outlineLevel="0" collapsed="false">
      <c r="A2" s="0" t="n">
        <f aca="false">Nowcast_R!C112</f>
        <v>0</v>
      </c>
      <c r="B2" s="45" t="s">
        <v>54</v>
      </c>
      <c r="C2" s="44" t="n">
        <f aca="false">Nowcast_R!D112</f>
        <v>0</v>
      </c>
      <c r="D2" s="48" t="n">
        <f aca="false">Nowcast_R!J112</f>
        <v>0</v>
      </c>
      <c r="E2" s="48" t="n">
        <f aca="false">Nowcast_R!M112</f>
        <v>0</v>
      </c>
      <c r="F2" s="17" t="n">
        <f aca="false">Nowcast_R!AA112</f>
        <v>0</v>
      </c>
      <c r="G2" s="17" t="n">
        <f aca="false">Nowcast_R!AC112</f>
        <v>0</v>
      </c>
      <c r="H2" s="17" t="n">
        <f aca="false">Nowcast_R!X112</f>
        <v>0</v>
      </c>
      <c r="I2" s="17" t="n">
        <f aca="false">Nowcast_R!AG112</f>
        <v>0</v>
      </c>
    </row>
    <row r="3" customFormat="false" ht="14.6" hidden="false" customHeight="false" outlineLevel="0" collapsed="false">
      <c r="A3" s="0" t="n">
        <f aca="false">Nowcast_R!C113</f>
        <v>0</v>
      </c>
      <c r="B3" s="45" t="s">
        <v>55</v>
      </c>
      <c r="C3" s="44" t="n">
        <f aca="false">Nowcast_R!D113</f>
        <v>0</v>
      </c>
      <c r="D3" s="17" t="n">
        <f aca="false">Nowcast_R!J113</f>
        <v>0</v>
      </c>
      <c r="E3" s="17" t="n">
        <f aca="false">Nowcast_R!M113</f>
        <v>0</v>
      </c>
      <c r="F3" s="17" t="n">
        <f aca="false">Nowcast_R!AA113</f>
        <v>0</v>
      </c>
      <c r="G3" s="17" t="n">
        <f aca="false">Nowcast_R!AC113</f>
        <v>0</v>
      </c>
      <c r="H3" s="17" t="n">
        <f aca="false">Nowcast_R!X113</f>
        <v>0</v>
      </c>
      <c r="I3" s="17" t="n">
        <f aca="false">Nowcast_R!AG113</f>
        <v>0</v>
      </c>
    </row>
    <row r="4" customFormat="false" ht="14.6" hidden="false" customHeight="false" outlineLevel="0" collapsed="false">
      <c r="A4" s="0" t="n">
        <f aca="false">Nowcast_R!C114</f>
        <v>0</v>
      </c>
      <c r="B4" s="45" t="s">
        <v>56</v>
      </c>
      <c r="C4" s="44" t="n">
        <f aca="false">Nowcast_R!D114</f>
        <v>0</v>
      </c>
      <c r="D4" s="17" t="n">
        <f aca="false">Nowcast_R!J114</f>
        <v>0</v>
      </c>
      <c r="E4" s="17" t="n">
        <f aca="false">Nowcast_R!M114</f>
        <v>0</v>
      </c>
      <c r="F4" s="17" t="n">
        <f aca="false">Nowcast_R!AA114</f>
        <v>0</v>
      </c>
      <c r="G4" s="17" t="n">
        <f aca="false">Nowcast_R!AC114</f>
        <v>0</v>
      </c>
      <c r="H4" s="48" t="n">
        <f aca="false">Nowcast_R!X114</f>
        <v>0</v>
      </c>
      <c r="I4" s="17" t="n">
        <f aca="false">Nowcast_R!AG114</f>
        <v>0</v>
      </c>
    </row>
    <row r="5" customFormat="false" ht="14.6" hidden="false" customHeight="false" outlineLevel="0" collapsed="false">
      <c r="A5" s="0" t="n">
        <f aca="false">Nowcast_R!C108</f>
        <v>0</v>
      </c>
      <c r="B5" s="45" t="s">
        <v>57</v>
      </c>
      <c r="C5" s="44" t="n">
        <f aca="false">Nowcast_R!D108</f>
        <v>0</v>
      </c>
      <c r="D5" s="48" t="n">
        <f aca="false">Nowcast_R!J108</f>
        <v>0</v>
      </c>
      <c r="E5" s="48" t="n">
        <f aca="false">Nowcast_R!M108</f>
        <v>0</v>
      </c>
      <c r="F5" s="17" t="n">
        <f aca="false">Nowcast_R!AA108</f>
        <v>0</v>
      </c>
      <c r="G5" s="17" t="n">
        <f aca="false">Nowcast_R!AC108</f>
        <v>0</v>
      </c>
      <c r="H5" s="48" t="n">
        <f aca="false">Nowcast_R!X108</f>
        <v>0</v>
      </c>
      <c r="I5" s="17" t="n">
        <f aca="false">Nowcast_R!AG108</f>
        <v>0</v>
      </c>
    </row>
    <row r="6" customFormat="false" ht="14.6" hidden="false" customHeight="false" outlineLevel="0" collapsed="false">
      <c r="A6" s="0" t="n">
        <f aca="false">Nowcast_R!C109</f>
        <v>0</v>
      </c>
      <c r="B6" s="45" t="s">
        <v>58</v>
      </c>
      <c r="C6" s="44" t="n">
        <f aca="false">Nowcast_R!D109</f>
        <v>0</v>
      </c>
      <c r="D6" s="17" t="n">
        <f aca="false">Nowcast_R!J109</f>
        <v>0</v>
      </c>
      <c r="E6" s="17" t="n">
        <f aca="false">Nowcast_R!M109</f>
        <v>0</v>
      </c>
      <c r="F6" s="17" t="n">
        <f aca="false">Nowcast_R!AA109</f>
        <v>0</v>
      </c>
      <c r="G6" s="17" t="n">
        <f aca="false">Nowcast_R!AC109</f>
        <v>0</v>
      </c>
      <c r="H6" s="17" t="n">
        <f aca="false">Nowcast_R!X109</f>
        <v>0</v>
      </c>
      <c r="I6" s="17" t="n">
        <f aca="false">Nowcast_R!AG109</f>
        <v>0</v>
      </c>
    </row>
    <row r="7" customFormat="false" ht="14.6" hidden="false" customHeight="false" outlineLevel="0" collapsed="false">
      <c r="A7" s="0" t="n">
        <f aca="false">Nowcast_R!C110</f>
        <v>0</v>
      </c>
      <c r="B7" s="45" t="s">
        <v>59</v>
      </c>
      <c r="C7" s="44" t="n">
        <f aca="false">Nowcast_R!D110</f>
        <v>0</v>
      </c>
      <c r="D7" s="17" t="n">
        <f aca="false">Nowcast_R!J110</f>
        <v>0</v>
      </c>
      <c r="E7" s="17" t="n">
        <f aca="false">Nowcast_R!M110</f>
        <v>0</v>
      </c>
      <c r="F7" s="17" t="n">
        <f aca="false">Nowcast_R!AA110</f>
        <v>0</v>
      </c>
      <c r="G7" s="17" t="n">
        <f aca="false">Nowcast_R!AC110</f>
        <v>0</v>
      </c>
      <c r="H7" s="17" t="n">
        <f aca="false">Nowcast_R!X110</f>
        <v>0</v>
      </c>
      <c r="I7" s="17" t="n">
        <f aca="false">Nowcast_R!AG110</f>
        <v>0</v>
      </c>
    </row>
    <row r="8" customFormat="false" ht="14.6" hidden="false" customHeight="false" outlineLevel="0" collapsed="false">
      <c r="A8" s="0" t="n">
        <f aca="false">Nowcast_R!C111</f>
        <v>0</v>
      </c>
      <c r="B8" s="45" t="s">
        <v>60</v>
      </c>
      <c r="C8" s="44" t="n">
        <f aca="false">Nowcast_R!D111</f>
        <v>0</v>
      </c>
      <c r="D8" s="17" t="n">
        <f aca="false">Nowcast_R!J111</f>
        <v>0</v>
      </c>
      <c r="E8" s="17" t="n">
        <f aca="false">Nowcast_R!M111</f>
        <v>0</v>
      </c>
      <c r="F8" s="17" t="n">
        <f aca="false">Nowcast_R!AA111</f>
        <v>0</v>
      </c>
      <c r="G8" s="17" t="n">
        <f aca="false">Nowcast_R!AC111</f>
        <v>0</v>
      </c>
      <c r="H8" s="48" t="n">
        <f aca="false">Nowcast_R!X111</f>
        <v>0</v>
      </c>
      <c r="I8" s="17" t="n">
        <f aca="false">Nowcast_R!AG111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01:AV145 A2"/>
    </sheetView>
  </sheetViews>
  <sheetFormatPr defaultColWidth="10.35546875" defaultRowHeight="14.6" zeroHeight="false" outlineLevelRow="0" outlineLevelCol="0"/>
  <cols>
    <col collapsed="false" customWidth="true" hidden="false" outlineLevel="0" max="1" min="1" style="0" width="17.77"/>
  </cols>
  <sheetData>
    <row r="1" customFormat="false" ht="14.6" hidden="false" customHeight="false" outlineLevel="0" collapsed="false">
      <c r="B1" s="9" t="s">
        <v>9</v>
      </c>
      <c r="C1" s="9" t="s">
        <v>12</v>
      </c>
      <c r="D1" s="11" t="s">
        <v>26</v>
      </c>
      <c r="E1" s="9" t="s">
        <v>28</v>
      </c>
      <c r="F1" s="9" t="s">
        <v>23</v>
      </c>
      <c r="G1" s="11" t="s">
        <v>32</v>
      </c>
    </row>
    <row r="2" customFormat="false" ht="14.6" hidden="false" customHeight="false" outlineLevel="0" collapsed="false">
      <c r="A2" s="0" t="s">
        <v>61</v>
      </c>
      <c r="B2" s="17" t="n">
        <f aca="false">Nowcast_R!J102</f>
        <v>0</v>
      </c>
      <c r="C2" s="17" t="n">
        <f aca="false">Nowcast_R!Q102</f>
        <v>0</v>
      </c>
      <c r="D2" s="17" t="n">
        <f aca="false">Nowcast_R!AA102</f>
        <v>0</v>
      </c>
      <c r="E2" s="17" t="n">
        <f aca="false">Nowcast_R!AC102</f>
        <v>0</v>
      </c>
      <c r="F2" s="17" t="n">
        <f aca="false">Nowcast_R!X102</f>
        <v>0</v>
      </c>
      <c r="G2" s="17" t="n">
        <f aca="false">Nowcast_R!AG102</f>
        <v>0</v>
      </c>
    </row>
    <row r="3" customFormat="false" ht="14.6" hidden="false" customHeight="false" outlineLevel="0" collapsed="false">
      <c r="A3" s="0" t="s">
        <v>62</v>
      </c>
      <c r="B3" s="17" t="n">
        <f aca="false">Nowcast_R!J104</f>
        <v>0</v>
      </c>
      <c r="C3" s="17" t="n">
        <f aca="false">Nowcast_R!Q104</f>
        <v>0</v>
      </c>
      <c r="D3" s="17" t="n">
        <f aca="false">Nowcast_R!AA104</f>
        <v>0</v>
      </c>
      <c r="E3" s="17" t="n">
        <f aca="false">Nowcast_R!AC104</f>
        <v>0</v>
      </c>
      <c r="F3" s="17" t="n">
        <f aca="false">Nowcast_R!X104</f>
        <v>0</v>
      </c>
      <c r="G3" s="17" t="n">
        <f aca="false">Nowcast_R!AG104</f>
        <v>0</v>
      </c>
    </row>
    <row r="4" s="44" customFormat="true" ht="14.6" hidden="false" customHeight="false" outlineLevel="0" collapsed="false">
      <c r="A4" s="46" t="s">
        <v>63</v>
      </c>
      <c r="B4" s="44" t="n">
        <f aca="false">Nowcast_R!J103</f>
        <v>0</v>
      </c>
      <c r="C4" s="44" t="n">
        <f aca="false">Nowcast_R!Q103</f>
        <v>0</v>
      </c>
      <c r="D4" s="44" t="n">
        <f aca="false">Nowcast_R!AA103</f>
        <v>0</v>
      </c>
      <c r="E4" s="44" t="n">
        <f aca="false">Nowcast_R!AC103</f>
        <v>0</v>
      </c>
      <c r="F4" s="44" t="n">
        <f aca="false">Nowcast_R!X103</f>
        <v>0</v>
      </c>
      <c r="G4" s="44" t="n">
        <f aca="false">Nowcast_R!AG103</f>
        <v>0</v>
      </c>
    </row>
    <row r="5" customFormat="false" ht="14.6" hidden="false" customHeight="false" outlineLevel="0" collapsed="false">
      <c r="A5" s="45" t="s">
        <v>64</v>
      </c>
      <c r="B5" s="17" t="n">
        <f aca="false">Nowcast_R!AJ102</f>
        <v>0</v>
      </c>
      <c r="C5" s="17" t="n">
        <f aca="false">Nowcast_R!AK102</f>
        <v>0</v>
      </c>
      <c r="D5" s="17" t="n">
        <f aca="false">Nowcast_R!AL102</f>
        <v>0</v>
      </c>
      <c r="E5" s="17" t="n">
        <f aca="false">Nowcast_R!AM102</f>
        <v>0</v>
      </c>
      <c r="F5" s="17" t="n">
        <f aca="false">Nowcast_R!AN102</f>
        <v>0</v>
      </c>
      <c r="G5" s="17" t="n">
        <f aca="false">Nowcast_R!AO102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B101:AV145 G3"/>
    </sheetView>
  </sheetViews>
  <sheetFormatPr defaultColWidth="10.35546875" defaultRowHeight="14.6" zeroHeight="false" outlineLevelRow="0" outlineLevelCol="0"/>
  <sheetData>
    <row r="1" customFormat="false" ht="14.6" hidden="false" customHeight="false" outlineLevel="0" collapsed="false">
      <c r="B1" s="9" t="s">
        <v>6</v>
      </c>
      <c r="C1" s="9" t="s">
        <v>15</v>
      </c>
      <c r="D1" s="11" t="s">
        <v>25</v>
      </c>
      <c r="E1" s="9" t="s">
        <v>27</v>
      </c>
      <c r="G1" s="49" t="s">
        <v>65</v>
      </c>
    </row>
    <row r="2" customFormat="false" ht="14.6" hidden="false" customHeight="false" outlineLevel="0" collapsed="false">
      <c r="A2" s="0" t="s">
        <v>61</v>
      </c>
      <c r="B2" s="44" t="n">
        <f aca="false">AVERAGE(Nowcast_R!AP$15:AP70)</f>
        <v>219.357142857143</v>
      </c>
      <c r="C2" s="44" t="n">
        <f aca="false">AVERAGE(Nowcast_R!AQ$15:AQ70)</f>
        <v>354.385204081633</v>
      </c>
      <c r="D2" s="44" t="n">
        <f aca="false">AVERAGE(Nowcast_R!AR$15:AR70)</f>
        <v>186.897959183674</v>
      </c>
      <c r="E2" s="44" t="n">
        <f aca="false">AVERAGE(Nowcast_R!AS$15:AS70)</f>
        <v>340.285508511135</v>
      </c>
      <c r="F2" s="17"/>
      <c r="G2" s="47" t="s">
        <v>66</v>
      </c>
    </row>
    <row r="3" customFormat="false" ht="14.6" hidden="false" customHeight="false" outlineLevel="0" collapsed="false">
      <c r="A3" s="0" t="s">
        <v>61</v>
      </c>
      <c r="B3" s="44" t="n">
        <f aca="false">AVERAGE(Nowcast_R!AP15:AP70)</f>
        <v>219.357142857143</v>
      </c>
      <c r="C3" s="44" t="n">
        <f aca="false">AVERAGE(Nowcast_R!AQ15:AQ70)</f>
        <v>354.385204081633</v>
      </c>
      <c r="D3" s="44" t="n">
        <f aca="false">AVERAGE(Nowcast_R!AR15:AR70)</f>
        <v>186.897959183674</v>
      </c>
      <c r="E3" s="44" t="n">
        <f aca="false">AVERAGE(Nowcast_R!AS15:AS70)</f>
        <v>340.285508511135</v>
      </c>
      <c r="F3" s="17"/>
      <c r="G3" s="47" t="s">
        <v>67</v>
      </c>
    </row>
    <row r="4" customFormat="false" ht="14.6" hidden="false" customHeight="false" outlineLevel="0" collapsed="false">
      <c r="B4" s="9"/>
      <c r="C4" s="9"/>
      <c r="D4" s="11"/>
      <c r="E4" s="9"/>
      <c r="F4" s="44"/>
      <c r="G4" s="44"/>
    </row>
    <row r="5" customFormat="false" ht="14.6" hidden="false" customHeight="false" outlineLevel="0" collapsed="false">
      <c r="B5" s="44"/>
      <c r="C5" s="44"/>
      <c r="D5" s="44"/>
      <c r="E5" s="4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B101:AV145 B12"/>
    </sheetView>
  </sheetViews>
  <sheetFormatPr defaultColWidth="10.35546875" defaultRowHeight="14.6" zeroHeight="false" outlineLevelRow="0" outlineLevelCol="0"/>
  <cols>
    <col collapsed="false" customWidth="true" hidden="false" outlineLevel="0" max="2" min="2" style="0" width="77.69"/>
    <col collapsed="false" customWidth="true" hidden="false" outlineLevel="0" max="3" min="3" style="50" width="13.7"/>
    <col collapsed="false" customWidth="true" hidden="false" outlineLevel="0" max="4" min="4" style="51" width="12.54"/>
  </cols>
  <sheetData>
    <row r="1" customFormat="false" ht="14.6" hidden="false" customHeight="false" outlineLevel="0" collapsed="false">
      <c r="A1" s="0" t="s">
        <v>68</v>
      </c>
    </row>
    <row r="2" customFormat="false" ht="14.6" hidden="false" customHeight="false" outlineLevel="0" collapsed="false">
      <c r="A2" s="52" t="s">
        <v>69</v>
      </c>
    </row>
    <row r="3" customFormat="false" ht="14.6" hidden="false" customHeight="false" outlineLevel="0" collapsed="false">
      <c r="A3" s="52" t="s">
        <v>70</v>
      </c>
    </row>
    <row r="4" customFormat="false" ht="14.6" hidden="false" customHeight="false" outlineLevel="0" collapsed="false">
      <c r="A4" s="52" t="s">
        <v>71</v>
      </c>
    </row>
    <row r="5" customFormat="false" ht="14.6" hidden="false" customHeight="false" outlineLevel="0" collapsed="false">
      <c r="A5" s="53" t="s">
        <v>72</v>
      </c>
    </row>
    <row r="6" customFormat="false" ht="14.6" hidden="false" customHeight="false" outlineLevel="0" collapsed="false">
      <c r="A6" s="53" t="s">
        <v>73</v>
      </c>
    </row>
    <row r="7" customFormat="false" ht="14.6" hidden="false" customHeight="false" outlineLevel="0" collapsed="false">
      <c r="A7" s="52" t="s">
        <v>74</v>
      </c>
    </row>
    <row r="8" customFormat="false" ht="14.6" hidden="false" customHeight="false" outlineLevel="0" collapsed="false">
      <c r="A8" s="52"/>
    </row>
    <row r="9" customFormat="false" ht="14.6" hidden="false" customHeight="false" outlineLevel="0" collapsed="false">
      <c r="A9" s="52"/>
    </row>
    <row r="10" customFormat="false" ht="14.6" hidden="false" customHeight="false" outlineLevel="0" collapsed="false">
      <c r="A10" s="52" t="s">
        <v>75</v>
      </c>
    </row>
    <row r="11" customFormat="false" ht="14.6" hidden="false" customHeight="false" outlineLevel="0" collapsed="false">
      <c r="A11" s="54" t="n">
        <v>43968</v>
      </c>
      <c r="B11" s="45" t="s">
        <v>76</v>
      </c>
      <c r="C11" s="55"/>
    </row>
    <row r="12" customFormat="false" ht="14.6" hidden="false" customHeight="false" outlineLevel="0" collapsed="false">
      <c r="A12" s="54" t="s">
        <v>77</v>
      </c>
      <c r="B12" s="45" t="s">
        <v>78</v>
      </c>
      <c r="C12" s="55"/>
    </row>
    <row r="13" customFormat="false" ht="14.6" hidden="false" customHeight="false" outlineLevel="0" collapsed="false">
      <c r="A13" s="52"/>
    </row>
    <row r="14" customFormat="false" ht="14.6" hidden="false" customHeight="false" outlineLevel="0" collapsed="false">
      <c r="A14" s="52" t="s">
        <v>79</v>
      </c>
    </row>
    <row r="15" customFormat="false" ht="14.6" hidden="false" customHeight="false" outlineLevel="0" collapsed="false">
      <c r="A15" s="45" t="s">
        <v>80</v>
      </c>
    </row>
    <row r="16" customFormat="false" ht="14.6" hidden="false" customHeight="false" outlineLevel="0" collapsed="false">
      <c r="A16" s="45" t="s">
        <v>81</v>
      </c>
    </row>
    <row r="17" customFormat="false" ht="14.6" hidden="false" customHeight="false" outlineLevel="0" collapsed="false">
      <c r="B17" s="45"/>
      <c r="C17" s="55"/>
    </row>
    <row r="18" s="59" customFormat="true" ht="46.3" hidden="false" customHeight="true" outlineLevel="0" collapsed="false">
      <c r="A18" s="56" t="s">
        <v>82</v>
      </c>
      <c r="B18" s="56" t="s">
        <v>83</v>
      </c>
      <c r="C18" s="57" t="s">
        <v>84</v>
      </c>
      <c r="D18" s="58" t="s">
        <v>85</v>
      </c>
    </row>
    <row r="19" customFormat="false" ht="14.6" hidden="false" customHeight="false" outlineLevel="0" collapsed="false">
      <c r="A19" s="45" t="s">
        <v>86</v>
      </c>
      <c r="B19" s="7" t="s">
        <v>0</v>
      </c>
      <c r="C19" s="60" t="s">
        <v>87</v>
      </c>
      <c r="D19" s="61" t="s">
        <v>81</v>
      </c>
    </row>
    <row r="20" customFormat="false" ht="14.6" hidden="false" customHeight="false" outlineLevel="0" collapsed="false">
      <c r="A20" s="45" t="s">
        <v>88</v>
      </c>
      <c r="B20" s="8" t="s">
        <v>1</v>
      </c>
      <c r="C20" s="62" t="s">
        <v>87</v>
      </c>
      <c r="D20" s="61" t="s">
        <v>89</v>
      </c>
    </row>
    <row r="21" customFormat="false" ht="14.6" hidden="false" customHeight="false" outlineLevel="0" collapsed="false">
      <c r="A21" s="45" t="s">
        <v>90</v>
      </c>
      <c r="B21" s="7" t="s">
        <v>2</v>
      </c>
      <c r="C21" s="60" t="s">
        <v>87</v>
      </c>
      <c r="D21" s="61" t="s">
        <v>91</v>
      </c>
    </row>
    <row r="22" customFormat="false" ht="14.6" hidden="false" customHeight="false" outlineLevel="0" collapsed="false">
      <c r="A22" s="45" t="s">
        <v>92</v>
      </c>
      <c r="B22" s="9" t="s">
        <v>3</v>
      </c>
      <c r="C22" s="60" t="s">
        <v>93</v>
      </c>
      <c r="D22" s="61" t="s">
        <v>81</v>
      </c>
    </row>
    <row r="23" customFormat="false" ht="14.6" hidden="false" customHeight="false" outlineLevel="0" collapsed="false">
      <c r="A23" s="45" t="s">
        <v>94</v>
      </c>
      <c r="B23" s="9" t="s">
        <v>4</v>
      </c>
      <c r="C23" s="60" t="s">
        <v>93</v>
      </c>
      <c r="D23" s="61" t="s">
        <v>81</v>
      </c>
    </row>
    <row r="24" customFormat="false" ht="14.6" hidden="false" customHeight="false" outlineLevel="0" collapsed="false">
      <c r="A24" s="45" t="s">
        <v>95</v>
      </c>
      <c r="B24" s="9" t="s">
        <v>96</v>
      </c>
      <c r="C24" s="60" t="s">
        <v>93</v>
      </c>
      <c r="D24" s="61" t="s">
        <v>81</v>
      </c>
    </row>
    <row r="25" customFormat="false" ht="14.6" hidden="false" customHeight="false" outlineLevel="0" collapsed="false">
      <c r="A25" s="45" t="s">
        <v>97</v>
      </c>
      <c r="B25" s="9" t="s">
        <v>6</v>
      </c>
      <c r="C25" s="60" t="s">
        <v>93</v>
      </c>
      <c r="D25" s="61" t="s">
        <v>81</v>
      </c>
    </row>
    <row r="26" customFormat="false" ht="14.6" hidden="false" customHeight="false" outlineLevel="0" collapsed="false">
      <c r="A26" s="45" t="s">
        <v>98</v>
      </c>
      <c r="B26" s="9" t="s">
        <v>7</v>
      </c>
      <c r="C26" s="60" t="s">
        <v>93</v>
      </c>
      <c r="D26" s="61" t="s">
        <v>81</v>
      </c>
    </row>
    <row r="27" customFormat="false" ht="14.6" hidden="false" customHeight="false" outlineLevel="0" collapsed="false">
      <c r="A27" s="45" t="s">
        <v>99</v>
      </c>
      <c r="B27" s="9" t="s">
        <v>8</v>
      </c>
      <c r="C27" s="60" t="s">
        <v>93</v>
      </c>
      <c r="D27" s="61" t="s">
        <v>81</v>
      </c>
    </row>
    <row r="28" customFormat="false" ht="14.6" hidden="false" customHeight="false" outlineLevel="0" collapsed="false">
      <c r="A28" s="45" t="s">
        <v>100</v>
      </c>
      <c r="B28" s="9" t="s">
        <v>9</v>
      </c>
      <c r="C28" s="60" t="s">
        <v>93</v>
      </c>
      <c r="D28" s="61" t="s">
        <v>81</v>
      </c>
    </row>
    <row r="29" customFormat="false" ht="14.6" hidden="false" customHeight="false" outlineLevel="0" collapsed="false">
      <c r="A29" s="45" t="s">
        <v>101</v>
      </c>
      <c r="B29" s="9" t="s">
        <v>102</v>
      </c>
      <c r="C29" s="60" t="s">
        <v>93</v>
      </c>
      <c r="D29" s="61" t="s">
        <v>81</v>
      </c>
    </row>
    <row r="30" customFormat="false" ht="14.6" hidden="false" customHeight="false" outlineLevel="0" collapsed="false">
      <c r="A30" s="45" t="s">
        <v>103</v>
      </c>
      <c r="B30" s="9" t="s">
        <v>104</v>
      </c>
      <c r="C30" s="60" t="s">
        <v>93</v>
      </c>
      <c r="D30" s="61" t="s">
        <v>81</v>
      </c>
    </row>
    <row r="31" customFormat="false" ht="14.6" hidden="false" customHeight="false" outlineLevel="0" collapsed="false">
      <c r="A31" s="45" t="s">
        <v>105</v>
      </c>
      <c r="B31" s="9" t="s">
        <v>12</v>
      </c>
      <c r="C31" s="60" t="s">
        <v>93</v>
      </c>
      <c r="D31" s="61" t="s">
        <v>81</v>
      </c>
    </row>
    <row r="32" customFormat="false" ht="14.6" hidden="false" customHeight="false" outlineLevel="0" collapsed="false">
      <c r="A32" s="45" t="s">
        <v>106</v>
      </c>
      <c r="B32" s="63" t="s">
        <v>13</v>
      </c>
      <c r="C32" s="60" t="s">
        <v>93</v>
      </c>
      <c r="D32" s="61" t="s">
        <v>81</v>
      </c>
    </row>
    <row r="33" customFormat="false" ht="14.6" hidden="false" customHeight="false" outlineLevel="0" collapsed="false">
      <c r="A33" s="45" t="s">
        <v>107</v>
      </c>
      <c r="B33" s="63" t="s">
        <v>14</v>
      </c>
      <c r="C33" s="60" t="s">
        <v>93</v>
      </c>
      <c r="D33" s="61" t="s">
        <v>81</v>
      </c>
    </row>
    <row r="34" customFormat="false" ht="14.6" hidden="false" customHeight="false" outlineLevel="0" collapsed="false">
      <c r="A34" s="45" t="s">
        <v>108</v>
      </c>
      <c r="B34" s="0" t="s">
        <v>15</v>
      </c>
      <c r="C34" s="50" t="s">
        <v>87</v>
      </c>
      <c r="D34" s="61" t="s">
        <v>109</v>
      </c>
    </row>
    <row r="35" customFormat="false" ht="14.6" hidden="false" customHeight="false" outlineLevel="0" collapsed="false">
      <c r="A35" s="45" t="s">
        <v>110</v>
      </c>
      <c r="B35" s="0" t="s">
        <v>111</v>
      </c>
      <c r="C35" s="50" t="s">
        <v>112</v>
      </c>
      <c r="D35" s="61" t="s">
        <v>113</v>
      </c>
    </row>
    <row r="36" customFormat="false" ht="14.6" hidden="false" customHeight="false" outlineLevel="0" collapsed="false">
      <c r="A36" s="45" t="s">
        <v>114</v>
      </c>
      <c r="B36" s="12" t="s">
        <v>17</v>
      </c>
      <c r="C36" s="62" t="s">
        <v>87</v>
      </c>
      <c r="D36" s="61" t="s">
        <v>115</v>
      </c>
    </row>
    <row r="37" customFormat="false" ht="14.6" hidden="false" customHeight="false" outlineLevel="0" collapsed="false">
      <c r="A37" s="45" t="s">
        <v>116</v>
      </c>
      <c r="B37" s="12" t="s">
        <v>18</v>
      </c>
      <c r="C37" s="62" t="s">
        <v>87</v>
      </c>
      <c r="D37" s="61" t="s">
        <v>117</v>
      </c>
    </row>
    <row r="38" customFormat="false" ht="14.6" hidden="false" customHeight="false" outlineLevel="0" collapsed="false">
      <c r="A38" s="45" t="s">
        <v>118</v>
      </c>
      <c r="B38" s="11" t="s">
        <v>19</v>
      </c>
      <c r="C38" s="64" t="s">
        <v>93</v>
      </c>
      <c r="D38" s="61" t="s">
        <v>119</v>
      </c>
    </row>
    <row r="39" customFormat="false" ht="14.6" hidden="false" customHeight="false" outlineLevel="0" collapsed="false">
      <c r="A39" s="45" t="s">
        <v>120</v>
      </c>
      <c r="B39" s="13" t="s">
        <v>20</v>
      </c>
      <c r="C39" s="65" t="s">
        <v>87</v>
      </c>
      <c r="D39" s="61" t="s">
        <v>20</v>
      </c>
    </row>
    <row r="40" customFormat="false" ht="14.6" hidden="false" customHeight="false" outlineLevel="0" collapsed="false">
      <c r="A40" s="45" t="s">
        <v>121</v>
      </c>
      <c r="B40" s="7" t="s">
        <v>2</v>
      </c>
      <c r="C40" s="60" t="s">
        <v>87</v>
      </c>
      <c r="D40" s="61" t="s">
        <v>122</v>
      </c>
    </row>
    <row r="41" customFormat="false" ht="14.6" hidden="false" customHeight="false" outlineLevel="0" collapsed="false">
      <c r="A41" s="45" t="s">
        <v>123</v>
      </c>
      <c r="B41" s="12" t="s">
        <v>22</v>
      </c>
      <c r="C41" s="62" t="s">
        <v>87</v>
      </c>
      <c r="D41" s="61" t="s">
        <v>124</v>
      </c>
    </row>
    <row r="42" customFormat="false" ht="14.6" hidden="false" customHeight="false" outlineLevel="0" collapsed="false">
      <c r="A42" s="45" t="s">
        <v>125</v>
      </c>
      <c r="B42" s="9" t="s">
        <v>23</v>
      </c>
      <c r="C42" s="60" t="s">
        <v>87</v>
      </c>
      <c r="D42" s="61" t="s">
        <v>126</v>
      </c>
    </row>
    <row r="43" customFormat="false" ht="14.6" hidden="false" customHeight="false" outlineLevel="0" collapsed="false">
      <c r="A43" s="45" t="s">
        <v>127</v>
      </c>
      <c r="B43" s="9" t="s">
        <v>24</v>
      </c>
      <c r="C43" s="50" t="s">
        <v>112</v>
      </c>
      <c r="D43" s="61" t="s">
        <v>128</v>
      </c>
    </row>
    <row r="44" customFormat="false" ht="14.6" hidden="false" customHeight="false" outlineLevel="0" collapsed="false">
      <c r="A44" s="45" t="s">
        <v>129</v>
      </c>
      <c r="B44" s="9" t="s">
        <v>25</v>
      </c>
      <c r="C44" s="60" t="s">
        <v>93</v>
      </c>
      <c r="D44" s="61" t="s">
        <v>130</v>
      </c>
    </row>
    <row r="45" customFormat="false" ht="14.6" hidden="false" customHeight="false" outlineLevel="0" collapsed="false">
      <c r="A45" s="45" t="s">
        <v>131</v>
      </c>
      <c r="B45" s="11" t="s">
        <v>26</v>
      </c>
      <c r="C45" s="64" t="s">
        <v>93</v>
      </c>
      <c r="D45" s="61" t="s">
        <v>132</v>
      </c>
    </row>
    <row r="46" customFormat="false" ht="14.6" hidden="false" customHeight="false" outlineLevel="0" collapsed="false">
      <c r="A46" s="45" t="s">
        <v>133</v>
      </c>
      <c r="B46" s="9" t="s">
        <v>27</v>
      </c>
      <c r="C46" s="60" t="s">
        <v>93</v>
      </c>
      <c r="D46" s="61" t="s">
        <v>134</v>
      </c>
    </row>
    <row r="47" customFormat="false" ht="14.6" hidden="false" customHeight="false" outlineLevel="0" collapsed="false">
      <c r="A47" s="45" t="s">
        <v>135</v>
      </c>
      <c r="B47" s="9" t="s">
        <v>28</v>
      </c>
      <c r="C47" s="60" t="s">
        <v>93</v>
      </c>
      <c r="D47" s="61" t="s">
        <v>136</v>
      </c>
    </row>
    <row r="48" customFormat="false" ht="14.6" hidden="false" customHeight="false" outlineLevel="0" collapsed="false">
      <c r="A48" s="45" t="s">
        <v>137</v>
      </c>
      <c r="B48" s="9" t="s">
        <v>29</v>
      </c>
      <c r="C48" s="60" t="s">
        <v>93</v>
      </c>
      <c r="D48" s="61" t="s">
        <v>138</v>
      </c>
    </row>
    <row r="49" customFormat="false" ht="14.6" hidden="false" customHeight="false" outlineLevel="0" collapsed="false">
      <c r="A49" s="45" t="s">
        <v>139</v>
      </c>
      <c r="B49" s="9" t="s">
        <v>30</v>
      </c>
      <c r="C49" s="60" t="s">
        <v>93</v>
      </c>
      <c r="D49" s="61" t="s">
        <v>140</v>
      </c>
    </row>
    <row r="50" customFormat="false" ht="14.6" hidden="false" customHeight="false" outlineLevel="0" collapsed="false">
      <c r="A50" s="45" t="s">
        <v>141</v>
      </c>
      <c r="B50" s="9" t="s">
        <v>31</v>
      </c>
      <c r="C50" s="60" t="s">
        <v>87</v>
      </c>
      <c r="D50" s="61" t="s">
        <v>142</v>
      </c>
    </row>
    <row r="51" customFormat="false" ht="14.6" hidden="false" customHeight="false" outlineLevel="0" collapsed="false">
      <c r="A51" s="45" t="s">
        <v>143</v>
      </c>
      <c r="B51" s="11" t="s">
        <v>32</v>
      </c>
      <c r="C51" s="64" t="s">
        <v>87</v>
      </c>
      <c r="D51" s="61" t="s">
        <v>144</v>
      </c>
    </row>
    <row r="52" customFormat="false" ht="14.6" hidden="false" customHeight="false" outlineLevel="0" collapsed="false">
      <c r="A52" s="45" t="s">
        <v>145</v>
      </c>
      <c r="B52" s="9" t="s">
        <v>33</v>
      </c>
      <c r="C52" s="60" t="s">
        <v>93</v>
      </c>
      <c r="D52" s="61" t="s">
        <v>146</v>
      </c>
    </row>
    <row r="53" customFormat="false" ht="14.6" hidden="false" customHeight="false" outlineLevel="0" collapsed="false">
      <c r="A53" s="45" t="s">
        <v>147</v>
      </c>
      <c r="B53" s="9" t="s">
        <v>34</v>
      </c>
      <c r="C53" s="60" t="s">
        <v>93</v>
      </c>
      <c r="D53" s="61" t="s">
        <v>148</v>
      </c>
    </row>
    <row r="54" customFormat="false" ht="14.6" hidden="false" customHeight="false" outlineLevel="0" collapsed="false">
      <c r="A54" s="45"/>
      <c r="B54" s="9"/>
      <c r="C54" s="60"/>
      <c r="D54" s="61"/>
    </row>
    <row r="55" s="52" customFormat="true" ht="14.6" hidden="false" customHeight="false" outlineLevel="0" collapsed="false">
      <c r="A55" s="52" t="s">
        <v>149</v>
      </c>
      <c r="B55" s="66"/>
      <c r="C55" s="67"/>
      <c r="D55" s="58"/>
    </row>
    <row r="56" s="59" customFormat="true" ht="46.3" hidden="false" customHeight="true" outlineLevel="0" collapsed="false">
      <c r="A56" s="56" t="s">
        <v>82</v>
      </c>
      <c r="B56" s="56" t="s">
        <v>83</v>
      </c>
      <c r="C56" s="57"/>
      <c r="D56" s="58"/>
    </row>
    <row r="57" customFormat="false" ht="14.6" hidden="false" customHeight="false" outlineLevel="0" collapsed="false">
      <c r="A57" s="45" t="s">
        <v>150</v>
      </c>
      <c r="B57" s="11" t="s">
        <v>35</v>
      </c>
      <c r="C57" s="45"/>
    </row>
    <row r="58" customFormat="false" ht="14.6" hidden="false" customHeight="false" outlineLevel="0" collapsed="false">
      <c r="A58" s="45" t="s">
        <v>151</v>
      </c>
      <c r="B58" s="11" t="s">
        <v>152</v>
      </c>
      <c r="C58" s="68"/>
    </row>
    <row r="59" customFormat="false" ht="14.6" hidden="false" customHeight="false" outlineLevel="0" collapsed="false">
      <c r="A59" s="45" t="s">
        <v>153</v>
      </c>
      <c r="B59" s="11" t="s">
        <v>37</v>
      </c>
      <c r="C59" s="64"/>
    </row>
    <row r="60" customFormat="false" ht="14.6" hidden="false" customHeight="false" outlineLevel="0" collapsed="false">
      <c r="A60" s="45" t="s">
        <v>154</v>
      </c>
      <c r="B60" s="9" t="s">
        <v>38</v>
      </c>
      <c r="C60" s="60"/>
    </row>
    <row r="61" customFormat="false" ht="14.6" hidden="false" customHeight="false" outlineLevel="0" collapsed="false">
      <c r="A61" s="45" t="s">
        <v>155</v>
      </c>
      <c r="B61" s="11" t="s">
        <v>39</v>
      </c>
      <c r="C61" s="69"/>
    </row>
    <row r="62" customFormat="false" ht="14.6" hidden="false" customHeight="false" outlineLevel="0" collapsed="false">
      <c r="A62" s="45" t="s">
        <v>156</v>
      </c>
      <c r="B62" s="11" t="s">
        <v>40</v>
      </c>
      <c r="C62" s="69"/>
    </row>
    <row r="63" customFormat="false" ht="14.6" hidden="false" customHeight="false" outlineLevel="0" collapsed="false">
      <c r="A63" s="45" t="s">
        <v>157</v>
      </c>
      <c r="B63" s="9" t="s">
        <v>41</v>
      </c>
      <c r="C63" s="69"/>
    </row>
    <row r="64" customFormat="false" ht="14.6" hidden="false" customHeight="false" outlineLevel="0" collapsed="false">
      <c r="A64" s="45" t="s">
        <v>158</v>
      </c>
      <c r="B64" s="7" t="s">
        <v>41</v>
      </c>
    </row>
    <row r="65" customFormat="false" ht="14.6" hidden="false" customHeight="false" outlineLevel="0" collapsed="false">
      <c r="A65" s="45" t="s">
        <v>159</v>
      </c>
      <c r="B65" s="7" t="s">
        <v>43</v>
      </c>
    </row>
    <row r="66" customFormat="false" ht="14.6" hidden="false" customHeight="false" outlineLevel="0" collapsed="false">
      <c r="A66" s="45" t="s">
        <v>160</v>
      </c>
      <c r="B66" s="7" t="s">
        <v>44</v>
      </c>
    </row>
  </sheetData>
  <hyperlinks>
    <hyperlink ref="A5" r:id="rId1" display="https://publikationen.bibliothek.kit.edu/1000119466/7364762"/>
    <hyperlink ref="A6" r:id="rId2" display="http://dx.doi.org/10.13140/RG.2.2.14990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2020-05-10T06:16:13Z</dcterms:created>
  <dc:creator>Mikut, Ralf (IAI)</dc:creator>
  <dc:description/>
  <dc:language>de-DE</dc:language>
  <cp:lastModifiedBy/>
  <dcterms:modified xsi:type="dcterms:W3CDTF">2020-05-22T18:30:41Z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