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Graduate\Desktop\george\case_study\business\"/>
    </mc:Choice>
  </mc:AlternateContent>
  <bookViews>
    <workbookView xWindow="0" yWindow="0" windowWidth="28800" windowHeight="12195"/>
  </bookViews>
  <sheets>
    <sheet name="ProjectSchedule" sheetId="11" r:id="rId1"/>
    <sheet name="About" sheetId="12" r:id="rId2"/>
  </sheets>
  <definedNames>
    <definedName name="Display_Week">ProjectSchedule!$I$4</definedName>
    <definedName name="_xlnm.Print_Titles" localSheetId="0">ProjectSchedule!$4:$6</definedName>
    <definedName name="Project_Start">ProjectSchedule!$I$3</definedName>
    <definedName name="task_end" localSheetId="0">ProjectSchedule!$J1</definedName>
    <definedName name="task_progress" localSheetId="0">ProjectSchedule!$H1</definedName>
    <definedName name="task_start" localSheetId="0">ProjectSchedule!$I1</definedName>
    <definedName name="today" localSheetId="0">TODAY()</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5" i="11" l="1"/>
  <c r="N5" i="11" s="1"/>
  <c r="O5" i="11" s="1"/>
  <c r="P5" i="11" s="1"/>
  <c r="Q5" i="11" s="1"/>
  <c r="R5" i="11" s="1"/>
  <c r="S5" i="11" s="1"/>
  <c r="T5" i="11" s="1"/>
  <c r="T4" i="11" l="1"/>
  <c r="U5" i="11"/>
  <c r="V5" i="11" s="1"/>
  <c r="W5" i="11" s="1"/>
  <c r="X5" i="11" s="1"/>
  <c r="Y5" i="11" s="1"/>
  <c r="Z5" i="11" s="1"/>
  <c r="AA5" i="11" s="1"/>
  <c r="M4" i="11"/>
  <c r="E9" i="11"/>
  <c r="E10" i="11"/>
  <c r="E11" i="11"/>
  <c r="E12" i="11"/>
  <c r="E13" i="11"/>
  <c r="E14" i="11"/>
  <c r="E15" i="11"/>
  <c r="E18" i="11"/>
  <c r="E19" i="11"/>
  <c r="E20" i="11"/>
  <c r="AB5" i="11" l="1"/>
  <c r="AC5" i="11" s="1"/>
  <c r="AD5" i="11" s="1"/>
  <c r="AE5" i="11" s="1"/>
  <c r="AF5" i="11" s="1"/>
  <c r="AG5" i="11" s="1"/>
  <c r="AH5" i="11" s="1"/>
  <c r="AA4" i="11"/>
  <c r="L7" i="11"/>
  <c r="AH4" i="11" l="1"/>
  <c r="AI5" i="11"/>
  <c r="AJ5" i="11" s="1"/>
  <c r="AK5" i="11" s="1"/>
  <c r="AL5" i="11" s="1"/>
  <c r="AM5" i="11" s="1"/>
  <c r="AN5" i="11" s="1"/>
  <c r="AO5" i="11" s="1"/>
  <c r="I8" i="11"/>
  <c r="J8" i="11" s="1"/>
  <c r="AO4" i="11" l="1"/>
  <c r="AP5" i="11"/>
  <c r="AQ5" i="11" s="1"/>
  <c r="AR5" i="11" s="1"/>
  <c r="AS5" i="11" s="1"/>
  <c r="AT5" i="11" s="1"/>
  <c r="AU5" i="11" s="1"/>
  <c r="AV5" i="11" s="1"/>
  <c r="I9" i="11"/>
  <c r="J9" i="11" s="1"/>
  <c r="I11" i="11" s="1"/>
  <c r="J11" i="11" s="1"/>
  <c r="I10" i="11"/>
  <c r="J10" i="11" s="1"/>
  <c r="I12" i="11" s="1"/>
  <c r="J12" i="11" s="1"/>
  <c r="I13" i="11" s="1"/>
  <c r="L8" i="11"/>
  <c r="L23" i="11"/>
  <c r="L22" i="11"/>
  <c r="J13" i="11" l="1"/>
  <c r="I14" i="11" s="1"/>
  <c r="J14" i="11" s="1"/>
  <c r="I15" i="11" s="1"/>
  <c r="J15" i="11" s="1"/>
  <c r="I16" i="11" s="1"/>
  <c r="J16" i="11" s="1"/>
  <c r="I17" i="11" s="1"/>
  <c r="J17" i="11" s="1"/>
  <c r="AW5" i="11"/>
  <c r="AX5" i="11" s="1"/>
  <c r="AY5" i="11" s="1"/>
  <c r="AZ5" i="11" s="1"/>
  <c r="BA5" i="11" s="1"/>
  <c r="BB5" i="11" s="1"/>
  <c r="BC5" i="11" s="1"/>
  <c r="AV4" i="11"/>
  <c r="L9" i="11"/>
  <c r="L12" i="11"/>
  <c r="L13" i="11" l="1"/>
  <c r="I18" i="11"/>
  <c r="J18" i="11" s="1"/>
  <c r="I19" i="11"/>
  <c r="BD5" i="11"/>
  <c r="BE5" i="11" s="1"/>
  <c r="BF5" i="11" s="1"/>
  <c r="BG5" i="11" s="1"/>
  <c r="BH5" i="11" s="1"/>
  <c r="BI5" i="11" s="1"/>
  <c r="BJ5" i="11" s="1"/>
  <c r="BC4" i="11"/>
  <c r="L11" i="11"/>
  <c r="L14" i="11"/>
  <c r="L10" i="11"/>
  <c r="J19" i="11" l="1"/>
  <c r="I20" i="11" s="1"/>
  <c r="BK5" i="11"/>
  <c r="BL5" i="11" s="1"/>
  <c r="BM5" i="11" s="1"/>
  <c r="BN5" i="11" s="1"/>
  <c r="BO5" i="11" s="1"/>
  <c r="BP5" i="11" s="1"/>
  <c r="BQ5" i="11" s="1"/>
  <c r="BJ4" i="11"/>
  <c r="L15" i="11"/>
  <c r="L16" i="11"/>
  <c r="BR5" i="11" l="1"/>
  <c r="BS5" i="11" s="1"/>
  <c r="BT5" i="11" s="1"/>
  <c r="BU5" i="11" s="1"/>
  <c r="BV5" i="11" s="1"/>
  <c r="BW5" i="11" s="1"/>
  <c r="BX5" i="11" s="1"/>
  <c r="BQ4" i="11"/>
  <c r="L19" i="11"/>
  <c r="J20" i="11"/>
  <c r="I21" i="11" s="1"/>
  <c r="L17" i="11"/>
  <c r="BY5" i="11" l="1"/>
  <c r="BZ5" i="11" s="1"/>
  <c r="CA5" i="11" s="1"/>
  <c r="CB5" i="11" s="1"/>
  <c r="CC5" i="11" s="1"/>
  <c r="CD5" i="11" s="1"/>
  <c r="CE5" i="11" s="1"/>
  <c r="BX4" i="11"/>
  <c r="L20" i="11"/>
  <c r="J21" i="11"/>
  <c r="L21" i="11" s="1"/>
  <c r="L18" i="11"/>
  <c r="CF5" i="11" l="1"/>
  <c r="CG5" i="11" s="1"/>
  <c r="CH5" i="11" s="1"/>
  <c r="CI5" i="11" s="1"/>
  <c r="CJ5" i="11" s="1"/>
  <c r="CK5" i="11" s="1"/>
  <c r="CL5" i="11" s="1"/>
  <c r="CE4" i="11"/>
  <c r="CM5" i="11" l="1"/>
  <c r="CN5" i="11" s="1"/>
  <c r="CO5" i="11" s="1"/>
  <c r="CP5" i="11" s="1"/>
  <c r="CL4" i="11"/>
  <c r="CR5" i="11" l="1"/>
  <c r="CQ5" i="11"/>
</calcChain>
</file>

<file path=xl/comments1.xml><?xml version="1.0" encoding="utf-8"?>
<comments xmlns="http://schemas.openxmlformats.org/spreadsheetml/2006/main">
  <authors>
    <author>Author</author>
  </authors>
  <commentList>
    <comment ref="L6" authorId="0" shapeId="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<sst xmlns="http://schemas.openxmlformats.org/spreadsheetml/2006/main" count="81" uniqueCount="71">
  <si>
    <t>PROGRESS</t>
  </si>
  <si>
    <t>Project Management Templates</t>
  </si>
  <si>
    <t>START</t>
  </si>
  <si>
    <t>END</t>
  </si>
  <si>
    <t>DAYS</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</si>
  <si>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</si>
  <si>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</si>
  <si>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</si>
  <si>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</si>
  <si>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</si>
  <si>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</si>
  <si>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</si>
  <si>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</si>
  <si>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</si>
  <si>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</si>
  <si>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</si>
  <si>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</si>
  <si>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</si>
  <si>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</si>
  <si>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</si>
  <si>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</si>
  <si>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</si>
  <si>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</si>
  <si>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</si>
  <si>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</si>
  <si>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</si>
  <si>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</si>
  <si>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</si>
  <si>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</si>
  <si>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</si>
  <si>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</si>
  <si>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</si>
  <si>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Info on dbClarity</t>
  </si>
  <si>
    <t>Initial Communications</t>
  </si>
  <si>
    <t>ID, Assess &amp; Accept Dependencies</t>
  </si>
  <si>
    <t>Customer Focus Groups</t>
  </si>
  <si>
    <t>Requirements Gathering Workshop(s)</t>
  </si>
  <si>
    <t>Draft Initiation Management Plan</t>
  </si>
  <si>
    <t>Review Team Plan Allocation</t>
  </si>
  <si>
    <t>Financial Planning &amp; Reviews</t>
  </si>
  <si>
    <t>Pre-Launch Communications</t>
  </si>
  <si>
    <t>System Development &amp; Testing</t>
  </si>
  <si>
    <t>Training of Administration &amp; Services</t>
  </si>
  <si>
    <t>Dependencies</t>
  </si>
  <si>
    <t>A</t>
  </si>
  <si>
    <t>B</t>
  </si>
  <si>
    <t>C</t>
  </si>
  <si>
    <t>D &amp; E</t>
  </si>
  <si>
    <t>F</t>
  </si>
  <si>
    <t>G</t>
  </si>
  <si>
    <t>J</t>
  </si>
  <si>
    <t>K &amp; L</t>
  </si>
  <si>
    <t>D</t>
  </si>
  <si>
    <t>E</t>
  </si>
  <si>
    <t>H</t>
  </si>
  <si>
    <t>I</t>
  </si>
  <si>
    <t>K</t>
  </si>
  <si>
    <t>L</t>
  </si>
  <si>
    <t>M</t>
  </si>
  <si>
    <t>N</t>
  </si>
  <si>
    <t>--</t>
  </si>
  <si>
    <t>Duration (Days)</t>
  </si>
  <si>
    <t>Duration (Days, total)</t>
  </si>
  <si>
    <t>Lead time</t>
  </si>
  <si>
    <t>Create Financial Assessment
(with 1 day lead time)</t>
  </si>
  <si>
    <t>Approved Financial Assessment &amp; 
Initiation Management Plan
(with 1 day lead time)</t>
  </si>
  <si>
    <t>H &amp; I</t>
  </si>
  <si>
    <t>Final Handover &amp; Project Close
(with 4 deay lead time)</t>
  </si>
  <si>
    <t>Deutsche Bank</t>
  </si>
  <si>
    <t>Emma Schwarz</t>
  </si>
  <si>
    <t>App Development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</si>
</sst>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m/d/yy;@"/>
    <numFmt numFmtId="166" formatCode="ddd\,\ m/d/yyyy"/>
    <numFmt numFmtId="167" formatCode="mmm\ d\,\ yyyy"/>
    <numFmt numFmtId="168" formatCode="d"/>
    <numFmt numFmtId="169" formatCode="dd\.mm\.yy;@"/>
    <numFmt numFmtId="170" formatCode="ddd\,\ dd\.mm\.yyyy"/>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4"/>
      <color theme="1"/>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DCE6F1"/>
        <bgColor indexed="64"/>
      </patternFill>
    </fill>
    <fill>
      <patternFill patternType="solid">
        <fgColor theme="1"/>
        <bgColor indexed="64"/>
      </patternFill>
    </fill>
    <fill>
      <patternFill patternType="solid">
        <fgColor theme="0"/>
        <bgColor indexed="64"/>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xf numFmtId="0" fontId="23" fillId="0" borderId="0"/>
    <xf numFmtId="164" fontId="8" fillId="0" borderId="3" applyFont="0" applyFill="0" applyAlignment="0" applyProtection="0"/>
    <xf numFmtId="0" fontId="14"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65"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8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6" fillId="5" borderId="1" xfId="0" applyFont="1" applyFill="1" applyBorder="1" applyAlignment="1">
      <alignment horizontal="left" vertical="center" indent="1"/>
    </xf>
    <xf numFmtId="0" fontId="6" fillId="5" borderId="1" xfId="0" applyFont="1" applyFill="1" applyBorder="1" applyAlignment="1">
      <alignment horizontal="center" vertical="center" wrapText="1"/>
    </xf>
    <xf numFmtId="168" fontId="10" fillId="3" borderId="0" xfId="0" applyNumberFormat="1" applyFont="1" applyFill="1" applyBorder="1" applyAlignment="1">
      <alignment horizontal="center" vertical="center"/>
    </xf>
    <xf numFmtId="168" fontId="10" fillId="3" borderId="6" xfId="0" applyNumberFormat="1" applyFont="1" applyFill="1" applyBorder="1" applyAlignment="1">
      <alignment horizontal="center" vertical="center"/>
    </xf>
    <xf numFmtId="168" fontId="10" fillId="3" borderId="7" xfId="0" applyNumberFormat="1" applyFont="1" applyFill="1" applyBorder="1" applyAlignment="1">
      <alignment horizontal="center" vertical="center"/>
    </xf>
    <xf numFmtId="0" fontId="13" fillId="4" borderId="8" xfId="0" applyFont="1" applyFill="1" applyBorder="1" applyAlignment="1">
      <alignment horizontal="center" vertical="center" shrinkToFit="1"/>
    </xf>
    <xf numFmtId="0" fontId="15" fillId="0" borderId="0" xfId="0" applyFont="1"/>
    <xf numFmtId="0" fontId="16" fillId="0" borderId="0" xfId="1" applyFont="1" applyAlignment="1" applyProtection="1"/>
    <xf numFmtId="0" fontId="5" fillId="0" borderId="2" xfId="0" applyNumberFormat="1" applyFont="1" applyFill="1" applyBorder="1" applyAlignment="1">
      <alignment horizontal="center" vertical="center"/>
    </xf>
    <xf numFmtId="9" fontId="5" fillId="2"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pplyProtection="1">
      <alignment vertical="top"/>
    </xf>
    <xf numFmtId="0" fontId="2" fillId="0" borderId="0" xfId="0" applyFont="1"/>
    <xf numFmtId="0" fontId="17" fillId="0" borderId="0" xfId="0" applyFont="1" applyAlignment="1" applyProtection="1">
      <alignment horizontal="left" vertical="center"/>
    </xf>
    <xf numFmtId="0" fontId="18" fillId="0" borderId="0" xfId="0" applyFont="1" applyAlignment="1">
      <alignment horizontal="left" vertical="center"/>
    </xf>
    <xf numFmtId="0" fontId="20" fillId="0" borderId="0" xfId="0" applyFont="1"/>
    <xf numFmtId="0" fontId="2" fillId="0" borderId="0" xfId="0" applyFont="1" applyAlignment="1">
      <alignment vertical="top"/>
    </xf>
    <xf numFmtId="0" fontId="22" fillId="0" borderId="0" xfId="0" applyFont="1" applyAlignment="1">
      <alignment vertical="center"/>
    </xf>
    <xf numFmtId="0" fontId="21" fillId="0" borderId="0" xfId="0" applyFont="1" applyAlignment="1">
      <alignment horizontal="left" vertical="top" wrapText="1" indent="1"/>
    </xf>
    <xf numFmtId="0" fontId="2" fillId="0" borderId="0" xfId="0" applyFont="1" applyAlignment="1">
      <alignment horizontal="left" vertical="top"/>
    </xf>
    <xf numFmtId="0" fontId="19"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3" fillId="0" borderId="0" xfId="3"/>
    <xf numFmtId="0" fontId="23" fillId="0" borderId="0" xfId="3" applyAlignment="1">
      <alignment wrapText="1"/>
    </xf>
    <xf numFmtId="0" fontId="23" fillId="0" borderId="0" xfId="0" applyNumberFormat="1" applyFont="1" applyAlignment="1">
      <alignment horizontal="center"/>
    </xf>
    <xf numFmtId="0" fontId="16" fillId="0" borderId="0" xfId="1" applyFont="1" applyAlignment="1" applyProtection="1">
      <alignment vertical="top"/>
    </xf>
    <xf numFmtId="0" fontId="0" fillId="0" borderId="0" xfId="0" applyAlignment="1">
      <alignment wrapText="1"/>
    </xf>
    <xf numFmtId="0" fontId="14" fillId="0" borderId="0" xfId="5" applyAlignment="1">
      <alignment horizontal="left"/>
    </xf>
    <xf numFmtId="0" fontId="9" fillId="0" borderId="0" xfId="6"/>
    <xf numFmtId="0" fontId="9" fillId="0" borderId="0" xfId="7">
      <alignment vertical="top"/>
    </xf>
    <xf numFmtId="0" fontId="8" fillId="2" borderId="2" xfId="11" applyFill="1">
      <alignment horizontal="center" vertical="center"/>
    </xf>
    <xf numFmtId="0" fontId="8" fillId="2" borderId="2" xfId="12" applyFill="1">
      <alignment horizontal="left" vertical="center" indent="2"/>
    </xf>
    <xf numFmtId="0" fontId="8" fillId="6" borderId="2" xfId="11" applyFill="1">
      <alignment horizontal="center" vertical="center"/>
    </xf>
    <xf numFmtId="9" fontId="5" fillId="6" borderId="2" xfId="2" applyFont="1" applyFill="1" applyBorder="1" applyAlignment="1">
      <alignment horizontal="center" vertical="center"/>
    </xf>
    <xf numFmtId="0" fontId="8" fillId="6" borderId="2" xfId="12" applyFill="1">
      <alignment horizontal="left" vertical="center" indent="2"/>
    </xf>
    <xf numFmtId="0" fontId="0" fillId="6" borderId="2" xfId="12" applyFont="1" applyFill="1" applyAlignment="1">
      <alignment horizontal="left" vertical="center" wrapText="1" indent="2"/>
    </xf>
    <xf numFmtId="0" fontId="0" fillId="2" borderId="2" xfId="11" quotePrefix="1" applyFont="1" applyFill="1">
      <alignment horizontal="center" vertical="center"/>
    </xf>
    <xf numFmtId="0" fontId="0" fillId="2" borderId="2" xfId="11" applyFont="1" applyFill="1">
      <alignment horizontal="center" vertical="center"/>
    </xf>
    <xf numFmtId="169" fontId="8" fillId="2" borderId="2" xfId="10" applyNumberFormat="1" applyFill="1">
      <alignment horizontal="center" vertical="center"/>
    </xf>
    <xf numFmtId="169" fontId="0" fillId="6" borderId="2" xfId="0" applyNumberFormat="1" applyFont="1" applyFill="1" applyBorder="1" applyAlignment="1">
      <alignment horizontal="center" vertical="center"/>
    </xf>
    <xf numFmtId="169" fontId="8" fillId="6" borderId="2" xfId="10" applyNumberFormat="1" applyFill="1">
      <alignment horizontal="center" vertical="center"/>
    </xf>
    <xf numFmtId="0" fontId="24" fillId="2" borderId="2" xfId="12" applyFont="1" applyFill="1">
      <alignment horizontal="left" vertical="center" indent="2"/>
    </xf>
    <xf numFmtId="0" fontId="0" fillId="6" borderId="2" xfId="11" applyFont="1" applyFill="1">
      <alignment horizontal="center" vertical="center"/>
    </xf>
    <xf numFmtId="16" fontId="0" fillId="0" borderId="3" xfId="0" applyNumberFormat="1" applyBorder="1" applyAlignment="1">
      <alignment horizontal="center" vertical="center"/>
    </xf>
    <xf numFmtId="0" fontId="23" fillId="7" borderId="0" xfId="3" applyFill="1"/>
    <xf numFmtId="0" fontId="8" fillId="7" borderId="2" xfId="12" applyFill="1">
      <alignment horizontal="left" vertical="center" indent="2"/>
    </xf>
    <xf numFmtId="0" fontId="8" fillId="7" borderId="2" xfId="11" applyFill="1">
      <alignment horizontal="center" vertical="center"/>
    </xf>
    <xf numFmtId="9" fontId="5" fillId="7" borderId="2" xfId="2" applyFont="1" applyFill="1" applyBorder="1" applyAlignment="1">
      <alignment horizontal="center" vertical="center"/>
    </xf>
    <xf numFmtId="165" fontId="8" fillId="7" borderId="2" xfId="10" applyFill="1">
      <alignment horizontal="center" vertical="center"/>
    </xf>
    <xf numFmtId="0" fontId="5" fillId="7" borderId="2" xfId="0" applyNumberFormat="1" applyFont="1" applyFill="1" applyBorder="1" applyAlignment="1">
      <alignment horizontal="center" vertical="center"/>
    </xf>
    <xf numFmtId="0" fontId="0" fillId="7" borderId="9" xfId="0" applyFill="1" applyBorder="1" applyAlignment="1">
      <alignment vertical="center"/>
    </xf>
    <xf numFmtId="0" fontId="0" fillId="7" borderId="0" xfId="0" applyFill="1" applyAlignment="1">
      <alignment vertical="center"/>
    </xf>
    <xf numFmtId="0" fontId="0" fillId="7" borderId="0" xfId="0" applyFill="1"/>
    <xf numFmtId="168" fontId="10" fillId="7" borderId="0" xfId="0" applyNumberFormat="1" applyFont="1" applyFill="1" applyBorder="1" applyAlignment="1">
      <alignment horizontal="center" vertical="center"/>
    </xf>
    <xf numFmtId="0" fontId="13" fillId="7" borderId="8" xfId="0" applyFont="1" applyFill="1" applyBorder="1" applyAlignment="1">
      <alignment horizontal="center" vertical="center" shrinkToFit="1"/>
    </xf>
    <xf numFmtId="0" fontId="0" fillId="6" borderId="2" xfId="12" applyFont="1" applyFill="1">
      <alignment horizontal="left" vertical="center" indent="2"/>
    </xf>
    <xf numFmtId="167" fontId="0" fillId="3" borderId="4" xfId="0" applyNumberFormat="1" applyFont="1" applyFill="1" applyBorder="1" applyAlignment="1">
      <alignment horizontal="left" vertical="center" wrapText="1" indent="1"/>
    </xf>
    <xf numFmtId="167" fontId="0" fillId="3" borderId="1" xfId="0" applyNumberFormat="1" applyFont="1" applyFill="1" applyBorder="1" applyAlignment="1">
      <alignment horizontal="left" vertical="center" wrapText="1" indent="1"/>
    </xf>
    <xf numFmtId="167" fontId="0" fillId="3" borderId="5" xfId="0" applyNumberFormat="1" applyFont="1" applyFill="1" applyBorder="1" applyAlignment="1">
      <alignment horizontal="left" vertical="center" wrapText="1" indent="1"/>
    </xf>
    <xf numFmtId="170" fontId="8" fillId="0" borderId="11" xfId="9" applyNumberFormat="1" applyBorder="1">
      <alignment horizontal="center" vertical="center"/>
    </xf>
    <xf numFmtId="170" fontId="8" fillId="0" borderId="12" xfId="9" applyNumberFormat="1" applyBorder="1">
      <alignment horizontal="center" vertical="center"/>
    </xf>
    <xf numFmtId="0" fontId="8" fillId="0" borderId="0" xfId="8">
      <alignment horizontal="right" indent="1"/>
    </xf>
    <xf numFmtId="0" fontId="8" fillId="0" borderId="7" xfId="8" applyBorder="1">
      <alignment horizontal="right" indent="1"/>
    </xf>
    <xf numFmtId="0" fontId="0" fillId="0" borderId="10" xfId="0" applyBorder="1"/>
    <xf numFmtId="0" fontId="0" fillId="8" borderId="0" xfId="0" applyFill="1"/>
    <xf numFmtId="0" fontId="0" fillId="8" borderId="0" xfId="0" applyFill="1" applyAlignment="1">
      <alignment vertical="center"/>
    </xf>
    <xf numFmtId="0" fontId="23" fillId="8" borderId="0" xfId="3" applyFill="1" applyAlignment="1">
      <alignment wrapText="1"/>
    </xf>
    <xf numFmtId="0" fontId="7" fillId="8" borderId="2" xfId="0" applyFont="1" applyFill="1" applyBorder="1" applyAlignment="1">
      <alignment horizontal="left" vertical="center" indent="1"/>
    </xf>
    <xf numFmtId="0" fontId="7" fillId="8" borderId="2" xfId="0" applyFont="1" applyFill="1" applyBorder="1" applyAlignment="1">
      <alignment horizontal="center" vertical="center"/>
    </xf>
    <xf numFmtId="9" fontId="5" fillId="8" borderId="2" xfId="2" applyFont="1" applyFill="1" applyBorder="1" applyAlignment="1">
      <alignment horizontal="center" vertical="center"/>
    </xf>
    <xf numFmtId="165" fontId="4" fillId="8" borderId="2" xfId="0" applyNumberFormat="1" applyFont="1" applyFill="1" applyBorder="1" applyAlignment="1">
      <alignment horizontal="left" vertical="center"/>
    </xf>
    <xf numFmtId="165" fontId="5" fillId="8" borderId="2" xfId="0" applyNumberFormat="1" applyFont="1" applyFill="1" applyBorder="1" applyAlignment="1">
      <alignment horizontal="center" vertical="center"/>
    </xf>
    <xf numFmtId="0" fontId="5" fillId="8" borderId="2" xfId="0" applyNumberFormat="1" applyFont="1" applyFill="1" applyBorder="1" applyAlignment="1">
      <alignment horizontal="center" vertical="center"/>
    </xf>
    <xf numFmtId="0" fontId="0" fillId="8" borderId="9" xfId="0" applyFill="1" applyBorder="1" applyAlignment="1">
      <alignment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30">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29"/>
      <tableStyleElement type="headerRow" dxfId="28"/>
      <tableStyleElement type="totalRow" dxfId="27"/>
      <tableStyleElement type="firstColumn" dxfId="26"/>
      <tableStyleElement type="lastColumn" dxfId="25"/>
      <tableStyleElement type="firstRowStripe" dxfId="24"/>
      <tableStyleElement type="secondRowStripe" dxfId="23"/>
      <tableStyleElement type="firstColumnStripe" dxfId="22"/>
      <tableStyleElement type="secondColumnStripe" dxfId="2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DCE6F1"/>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FX217"/>
  <sheetViews>
    <sheetView showGridLines="0" tabSelected="1" showRuler="0" zoomScale="55" zoomScaleNormal="55" zoomScalePageLayoutView="70" workbookViewId="0">
      <pane ySplit="6" topLeftCell="A10" activePane="bottomLeft" state="frozen"/>
      <selection pane="bottomLeft" activeCell="D10" sqref="D10"/>
    </sheetView>
  </sheetViews>
  <sheetFormatPr defaultRowHeight="30" customHeight="1" x14ac:dyDescent="0.25"/>
  <cols>
    <col min="1" max="1" width="2.7109375" style="32" customWidth="1"/>
    <col min="2" max="2" width="5.5703125" style="32" customWidth="1"/>
    <col min="3" max="3" width="40.85546875" bestFit="1" customWidth="1"/>
    <col min="4" max="4" width="17.28515625" bestFit="1" customWidth="1"/>
    <col min="5" max="5" width="16.28515625" hidden="1" customWidth="1"/>
    <col min="6" max="6" width="8.5703125" customWidth="1"/>
    <col min="7" max="7" width="11.85546875" customWidth="1"/>
    <col min="8" max="8" width="10.7109375" hidden="1" customWidth="1"/>
    <col min="9" max="9" width="10.42578125" style="5" hidden="1" customWidth="1"/>
    <col min="10" max="10" width="10.42578125" hidden="1" customWidth="1"/>
    <col min="11" max="11" width="2.7109375" hidden="1" customWidth="1"/>
    <col min="12" max="12" width="6.140625" hidden="1" customWidth="1"/>
    <col min="13" max="93" width="2.5703125" customWidth="1"/>
    <col min="94" max="94" width="2.28515625" customWidth="1"/>
    <col min="95" max="95" width="2.5703125" style="62" hidden="1" customWidth="1"/>
    <col min="96" max="96" width="2.5703125" hidden="1" customWidth="1"/>
    <col min="97" max="122" width="0" hidden="1" customWidth="1"/>
  </cols>
  <sheetData>
    <row r="1" spans="1:96" ht="30" customHeight="1" x14ac:dyDescent="0.45">
      <c r="A1" s="33" t="s">
        <v>24</v>
      </c>
      <c r="B1" s="33"/>
      <c r="C1" s="37" t="s">
        <v>70</v>
      </c>
      <c r="D1" s="1"/>
      <c r="E1" s="1"/>
      <c r="F1" s="1"/>
      <c r="G1" s="1"/>
      <c r="H1" s="2"/>
      <c r="I1" s="4"/>
      <c r="J1" s="19"/>
      <c r="L1" s="2"/>
      <c r="M1" s="13"/>
      <c r="CQ1" s="74"/>
    </row>
    <row r="2" spans="1:96" ht="30" customHeight="1" x14ac:dyDescent="0.3">
      <c r="A2" s="32" t="s">
        <v>20</v>
      </c>
      <c r="C2" s="38" t="s">
        <v>68</v>
      </c>
      <c r="M2" s="35"/>
      <c r="CQ2" s="74"/>
    </row>
    <row r="3" spans="1:96" ht="30" customHeight="1" x14ac:dyDescent="0.25">
      <c r="A3" s="32" t="s">
        <v>25</v>
      </c>
      <c r="C3" s="39" t="s">
        <v>69</v>
      </c>
      <c r="D3" s="71"/>
      <c r="E3" s="71"/>
      <c r="F3" s="71"/>
      <c r="G3" s="71"/>
      <c r="H3" s="72"/>
      <c r="I3" s="69">
        <v>43311</v>
      </c>
      <c r="J3" s="70"/>
      <c r="CQ3" s="74"/>
    </row>
    <row r="4" spans="1:96" ht="30" customHeight="1" x14ac:dyDescent="0.25">
      <c r="A4" s="33" t="s">
        <v>26</v>
      </c>
      <c r="B4" s="33"/>
      <c r="D4" s="71"/>
      <c r="E4" s="71"/>
      <c r="F4" s="71"/>
      <c r="G4" s="71"/>
      <c r="H4" s="72"/>
      <c r="I4" s="53">
        <v>1</v>
      </c>
      <c r="M4" s="66">
        <f>M5</f>
        <v>43311</v>
      </c>
      <c r="N4" s="67"/>
      <c r="O4" s="67"/>
      <c r="P4" s="67"/>
      <c r="Q4" s="67"/>
      <c r="R4" s="67"/>
      <c r="S4" s="68"/>
      <c r="T4" s="66">
        <f>T5</f>
        <v>43318</v>
      </c>
      <c r="U4" s="67"/>
      <c r="V4" s="67"/>
      <c r="W4" s="67"/>
      <c r="X4" s="67"/>
      <c r="Y4" s="67"/>
      <c r="Z4" s="68"/>
      <c r="AA4" s="66">
        <f>AA5</f>
        <v>43325</v>
      </c>
      <c r="AB4" s="67"/>
      <c r="AC4" s="67"/>
      <c r="AD4" s="67"/>
      <c r="AE4" s="67"/>
      <c r="AF4" s="67"/>
      <c r="AG4" s="68"/>
      <c r="AH4" s="66">
        <f>AH5</f>
        <v>43332</v>
      </c>
      <c r="AI4" s="67"/>
      <c r="AJ4" s="67"/>
      <c r="AK4" s="67"/>
      <c r="AL4" s="67"/>
      <c r="AM4" s="67"/>
      <c r="AN4" s="68"/>
      <c r="AO4" s="66">
        <f>AO5</f>
        <v>43339</v>
      </c>
      <c r="AP4" s="67"/>
      <c r="AQ4" s="67"/>
      <c r="AR4" s="67"/>
      <c r="AS4" s="67"/>
      <c r="AT4" s="67"/>
      <c r="AU4" s="68"/>
      <c r="AV4" s="66">
        <f>AV5</f>
        <v>43346</v>
      </c>
      <c r="AW4" s="67"/>
      <c r="AX4" s="67"/>
      <c r="AY4" s="67"/>
      <c r="AZ4" s="67"/>
      <c r="BA4" s="67"/>
      <c r="BB4" s="68"/>
      <c r="BC4" s="66">
        <f>BC5</f>
        <v>43353</v>
      </c>
      <c r="BD4" s="67"/>
      <c r="BE4" s="67"/>
      <c r="BF4" s="67"/>
      <c r="BG4" s="67"/>
      <c r="BH4" s="67"/>
      <c r="BI4" s="68"/>
      <c r="BJ4" s="66">
        <f>BJ5</f>
        <v>43360</v>
      </c>
      <c r="BK4" s="67"/>
      <c r="BL4" s="67"/>
      <c r="BM4" s="67"/>
      <c r="BN4" s="67"/>
      <c r="BO4" s="67"/>
      <c r="BP4" s="68"/>
      <c r="BQ4" s="66">
        <f>BQ5</f>
        <v>43367</v>
      </c>
      <c r="BR4" s="67"/>
      <c r="BS4" s="67"/>
      <c r="BT4" s="67"/>
      <c r="BU4" s="67"/>
      <c r="BV4" s="67"/>
      <c r="BW4" s="68"/>
      <c r="BX4" s="66">
        <f>BX5</f>
        <v>43374</v>
      </c>
      <c r="BY4" s="67"/>
      <c r="BZ4" s="67"/>
      <c r="CA4" s="67"/>
      <c r="CB4" s="67"/>
      <c r="CC4" s="67"/>
      <c r="CD4" s="68"/>
      <c r="CE4" s="66">
        <f>CE5</f>
        <v>43381</v>
      </c>
      <c r="CF4" s="67"/>
      <c r="CG4" s="67"/>
      <c r="CH4" s="67"/>
      <c r="CI4" s="67"/>
      <c r="CJ4" s="67"/>
      <c r="CK4" s="68"/>
      <c r="CL4" s="66">
        <f>CL5</f>
        <v>43388</v>
      </c>
      <c r="CM4" s="67"/>
      <c r="CN4" s="67"/>
      <c r="CO4" s="67"/>
      <c r="CP4" s="67"/>
      <c r="CQ4" s="67"/>
      <c r="CR4" s="68"/>
    </row>
    <row r="5" spans="1:96" ht="15" customHeight="1" x14ac:dyDescent="0.25">
      <c r="A5" s="33" t="s">
        <v>27</v>
      </c>
      <c r="B5" s="33"/>
      <c r="C5" s="73"/>
      <c r="D5" s="73"/>
      <c r="E5" s="73"/>
      <c r="F5" s="73"/>
      <c r="G5" s="73"/>
      <c r="H5" s="73"/>
      <c r="I5" s="73"/>
      <c r="J5" s="73"/>
      <c r="K5" s="73"/>
      <c r="M5" s="10">
        <f>Project_Start-WEEKDAY(Project_Start,1)+2+7*(Display_Week-1)</f>
        <v>43311</v>
      </c>
      <c r="N5" s="9">
        <f>M5+1</f>
        <v>43312</v>
      </c>
      <c r="O5" s="9">
        <f t="shared" ref="O5:BB5" si="0">N5+1</f>
        <v>43313</v>
      </c>
      <c r="P5" s="9">
        <f t="shared" si="0"/>
        <v>43314</v>
      </c>
      <c r="Q5" s="9">
        <f t="shared" si="0"/>
        <v>43315</v>
      </c>
      <c r="R5" s="9">
        <f t="shared" si="0"/>
        <v>43316</v>
      </c>
      <c r="S5" s="11">
        <f t="shared" si="0"/>
        <v>43317</v>
      </c>
      <c r="T5" s="10">
        <f>S5+1</f>
        <v>43318</v>
      </c>
      <c r="U5" s="9">
        <f>T5+1</f>
        <v>43319</v>
      </c>
      <c r="V5" s="9">
        <f t="shared" si="0"/>
        <v>43320</v>
      </c>
      <c r="W5" s="9">
        <f t="shared" si="0"/>
        <v>43321</v>
      </c>
      <c r="X5" s="9">
        <f t="shared" si="0"/>
        <v>43322</v>
      </c>
      <c r="Y5" s="9">
        <f t="shared" si="0"/>
        <v>43323</v>
      </c>
      <c r="Z5" s="11">
        <f t="shared" si="0"/>
        <v>43324</v>
      </c>
      <c r="AA5" s="10">
        <f>Z5+1</f>
        <v>43325</v>
      </c>
      <c r="AB5" s="9">
        <f>AA5+1</f>
        <v>43326</v>
      </c>
      <c r="AC5" s="9">
        <f t="shared" si="0"/>
        <v>43327</v>
      </c>
      <c r="AD5" s="9">
        <f t="shared" si="0"/>
        <v>43328</v>
      </c>
      <c r="AE5" s="9">
        <f t="shared" si="0"/>
        <v>43329</v>
      </c>
      <c r="AF5" s="9">
        <f t="shared" si="0"/>
        <v>43330</v>
      </c>
      <c r="AG5" s="11">
        <f t="shared" si="0"/>
        <v>43331</v>
      </c>
      <c r="AH5" s="10">
        <f>AG5+1</f>
        <v>43332</v>
      </c>
      <c r="AI5" s="9">
        <f>AH5+1</f>
        <v>43333</v>
      </c>
      <c r="AJ5" s="9">
        <f t="shared" si="0"/>
        <v>43334</v>
      </c>
      <c r="AK5" s="9">
        <f t="shared" si="0"/>
        <v>43335</v>
      </c>
      <c r="AL5" s="9">
        <f t="shared" si="0"/>
        <v>43336</v>
      </c>
      <c r="AM5" s="9">
        <f t="shared" si="0"/>
        <v>43337</v>
      </c>
      <c r="AN5" s="11">
        <f t="shared" si="0"/>
        <v>43338</v>
      </c>
      <c r="AO5" s="10">
        <f>AN5+1</f>
        <v>43339</v>
      </c>
      <c r="AP5" s="9">
        <f>AO5+1</f>
        <v>43340</v>
      </c>
      <c r="AQ5" s="9">
        <f t="shared" si="0"/>
        <v>43341</v>
      </c>
      <c r="AR5" s="9">
        <f t="shared" si="0"/>
        <v>43342</v>
      </c>
      <c r="AS5" s="9">
        <f t="shared" si="0"/>
        <v>43343</v>
      </c>
      <c r="AT5" s="9">
        <f t="shared" si="0"/>
        <v>43344</v>
      </c>
      <c r="AU5" s="11">
        <f t="shared" si="0"/>
        <v>43345</v>
      </c>
      <c r="AV5" s="10">
        <f>AU5+1</f>
        <v>43346</v>
      </c>
      <c r="AW5" s="9">
        <f>AV5+1</f>
        <v>43347</v>
      </c>
      <c r="AX5" s="9">
        <f t="shared" si="0"/>
        <v>43348</v>
      </c>
      <c r="AY5" s="9">
        <f t="shared" si="0"/>
        <v>43349</v>
      </c>
      <c r="AZ5" s="9">
        <f t="shared" si="0"/>
        <v>43350</v>
      </c>
      <c r="BA5" s="9">
        <f t="shared" si="0"/>
        <v>43351</v>
      </c>
      <c r="BB5" s="11">
        <f t="shared" si="0"/>
        <v>43352</v>
      </c>
      <c r="BC5" s="10">
        <f>BB5+1</f>
        <v>43353</v>
      </c>
      <c r="BD5" s="9">
        <f>BC5+1</f>
        <v>43354</v>
      </c>
      <c r="BE5" s="9">
        <f t="shared" ref="BE5:BI5" si="1">BD5+1</f>
        <v>43355</v>
      </c>
      <c r="BF5" s="9">
        <f t="shared" si="1"/>
        <v>43356</v>
      </c>
      <c r="BG5" s="9">
        <f t="shared" si="1"/>
        <v>43357</v>
      </c>
      <c r="BH5" s="9">
        <f t="shared" si="1"/>
        <v>43358</v>
      </c>
      <c r="BI5" s="11">
        <f t="shared" si="1"/>
        <v>43359</v>
      </c>
      <c r="BJ5" s="10">
        <f>BI5+1</f>
        <v>43360</v>
      </c>
      <c r="BK5" s="9">
        <f>BJ5+1</f>
        <v>43361</v>
      </c>
      <c r="BL5" s="9">
        <f t="shared" ref="BL5:BP5" si="2">BK5+1</f>
        <v>43362</v>
      </c>
      <c r="BM5" s="9">
        <f t="shared" si="2"/>
        <v>43363</v>
      </c>
      <c r="BN5" s="9">
        <f t="shared" si="2"/>
        <v>43364</v>
      </c>
      <c r="BO5" s="9">
        <f t="shared" si="2"/>
        <v>43365</v>
      </c>
      <c r="BP5" s="11">
        <f t="shared" si="2"/>
        <v>43366</v>
      </c>
      <c r="BQ5" s="10">
        <f>BP5+1</f>
        <v>43367</v>
      </c>
      <c r="BR5" s="9">
        <f>BQ5+1</f>
        <v>43368</v>
      </c>
      <c r="BS5" s="9">
        <f t="shared" ref="BS5" si="3">BR5+1</f>
        <v>43369</v>
      </c>
      <c r="BT5" s="9">
        <f t="shared" ref="BT5" si="4">BS5+1</f>
        <v>43370</v>
      </c>
      <c r="BU5" s="9">
        <f t="shared" ref="BU5" si="5">BT5+1</f>
        <v>43371</v>
      </c>
      <c r="BV5" s="9">
        <f t="shared" ref="BV5" si="6">BU5+1</f>
        <v>43372</v>
      </c>
      <c r="BW5" s="11">
        <f t="shared" ref="BW5" si="7">BV5+1</f>
        <v>43373</v>
      </c>
      <c r="BX5" s="10">
        <f>BW5+1</f>
        <v>43374</v>
      </c>
      <c r="BY5" s="9">
        <f>BX5+1</f>
        <v>43375</v>
      </c>
      <c r="BZ5" s="9">
        <f t="shared" ref="BZ5" si="8">BY5+1</f>
        <v>43376</v>
      </c>
      <c r="CA5" s="9">
        <f t="shared" ref="CA5" si="9">BZ5+1</f>
        <v>43377</v>
      </c>
      <c r="CB5" s="9">
        <f t="shared" ref="CB5" si="10">CA5+1</f>
        <v>43378</v>
      </c>
      <c r="CC5" s="9">
        <f t="shared" ref="CC5" si="11">CB5+1</f>
        <v>43379</v>
      </c>
      <c r="CD5" s="11">
        <f t="shared" ref="CD5" si="12">CC5+1</f>
        <v>43380</v>
      </c>
      <c r="CE5" s="10">
        <f>CD5+1</f>
        <v>43381</v>
      </c>
      <c r="CF5" s="9">
        <f>CE5+1</f>
        <v>43382</v>
      </c>
      <c r="CG5" s="9">
        <f t="shared" ref="CG5" si="13">CF5+1</f>
        <v>43383</v>
      </c>
      <c r="CH5" s="9">
        <f t="shared" ref="CH5" si="14">CG5+1</f>
        <v>43384</v>
      </c>
      <c r="CI5" s="9">
        <f t="shared" ref="CI5" si="15">CH5+1</f>
        <v>43385</v>
      </c>
      <c r="CJ5" s="9">
        <f t="shared" ref="CJ5" si="16">CI5+1</f>
        <v>43386</v>
      </c>
      <c r="CK5" s="11">
        <f t="shared" ref="CK5" si="17">CJ5+1</f>
        <v>43387</v>
      </c>
      <c r="CL5" s="10">
        <f>CK5+1</f>
        <v>43388</v>
      </c>
      <c r="CM5" s="9">
        <f>CL5+1</f>
        <v>43389</v>
      </c>
      <c r="CN5" s="9">
        <f t="shared" ref="CN5" si="18">CM5+1</f>
        <v>43390</v>
      </c>
      <c r="CO5" s="9">
        <f t="shared" ref="CO5" si="19">CN5+1</f>
        <v>43391</v>
      </c>
      <c r="CP5" s="9">
        <f t="shared" ref="CP5:CQ5" si="20">CO5+1</f>
        <v>43392</v>
      </c>
      <c r="CQ5" s="63">
        <f t="shared" si="20"/>
        <v>43393</v>
      </c>
      <c r="CR5" s="11">
        <f t="shared" ref="CR5" si="21">CQ5+1</f>
        <v>43394</v>
      </c>
    </row>
    <row r="6" spans="1:96" ht="30" customHeight="1" thickBot="1" x14ac:dyDescent="0.3">
      <c r="A6" s="33" t="s">
        <v>28</v>
      </c>
      <c r="B6" s="7"/>
      <c r="C6" s="7" t="s">
        <v>5</v>
      </c>
      <c r="D6" s="8" t="s">
        <v>43</v>
      </c>
      <c r="E6" s="8" t="s">
        <v>62</v>
      </c>
      <c r="F6" s="8" t="s">
        <v>63</v>
      </c>
      <c r="G6" s="8" t="s">
        <v>61</v>
      </c>
      <c r="H6" s="8" t="s">
        <v>0</v>
      </c>
      <c r="I6" s="8" t="s">
        <v>2</v>
      </c>
      <c r="J6" s="8" t="s">
        <v>3</v>
      </c>
      <c r="K6" s="8"/>
      <c r="L6" s="8" t="s">
        <v>4</v>
      </c>
      <c r="M6" s="12">
        <v>1</v>
      </c>
      <c r="N6" s="12">
        <v>2</v>
      </c>
      <c r="O6" s="12">
        <v>3</v>
      </c>
      <c r="P6" s="12">
        <v>4</v>
      </c>
      <c r="Q6" s="12">
        <v>5</v>
      </c>
      <c r="R6" s="12">
        <v>6</v>
      </c>
      <c r="S6" s="12">
        <v>7</v>
      </c>
      <c r="T6" s="12">
        <v>8</v>
      </c>
      <c r="U6" s="12">
        <v>9</v>
      </c>
      <c r="V6" s="12">
        <v>10</v>
      </c>
      <c r="W6" s="12">
        <v>11</v>
      </c>
      <c r="X6" s="12">
        <v>12</v>
      </c>
      <c r="Y6" s="12">
        <v>13</v>
      </c>
      <c r="Z6" s="12">
        <v>14</v>
      </c>
      <c r="AA6" s="12">
        <v>15</v>
      </c>
      <c r="AB6" s="12">
        <v>16</v>
      </c>
      <c r="AC6" s="12">
        <v>17</v>
      </c>
      <c r="AD6" s="12">
        <v>18</v>
      </c>
      <c r="AE6" s="12">
        <v>19</v>
      </c>
      <c r="AF6" s="12">
        <v>20</v>
      </c>
      <c r="AG6" s="12">
        <v>21</v>
      </c>
      <c r="AH6" s="12">
        <v>22</v>
      </c>
      <c r="AI6" s="12">
        <v>23</v>
      </c>
      <c r="AJ6" s="12">
        <v>24</v>
      </c>
      <c r="AK6" s="12">
        <v>25</v>
      </c>
      <c r="AL6" s="12">
        <v>26</v>
      </c>
      <c r="AM6" s="12">
        <v>27</v>
      </c>
      <c r="AN6" s="12">
        <v>28</v>
      </c>
      <c r="AO6" s="12">
        <v>29</v>
      </c>
      <c r="AP6" s="12">
        <v>30</v>
      </c>
      <c r="AQ6" s="12">
        <v>31</v>
      </c>
      <c r="AR6" s="12">
        <v>32</v>
      </c>
      <c r="AS6" s="12">
        <v>33</v>
      </c>
      <c r="AT6" s="12">
        <v>34</v>
      </c>
      <c r="AU6" s="12">
        <v>35</v>
      </c>
      <c r="AV6" s="12">
        <v>36</v>
      </c>
      <c r="AW6" s="12">
        <v>37</v>
      </c>
      <c r="AX6" s="12">
        <v>38</v>
      </c>
      <c r="AY6" s="12">
        <v>39</v>
      </c>
      <c r="AZ6" s="12">
        <v>40</v>
      </c>
      <c r="BA6" s="12">
        <v>41</v>
      </c>
      <c r="BB6" s="12">
        <v>42</v>
      </c>
      <c r="BC6" s="12">
        <v>43</v>
      </c>
      <c r="BD6" s="12">
        <v>44</v>
      </c>
      <c r="BE6" s="12">
        <v>45</v>
      </c>
      <c r="BF6" s="12">
        <v>46</v>
      </c>
      <c r="BG6" s="12">
        <v>47</v>
      </c>
      <c r="BH6" s="12">
        <v>48</v>
      </c>
      <c r="BI6" s="12">
        <v>49</v>
      </c>
      <c r="BJ6" s="12">
        <v>50</v>
      </c>
      <c r="BK6" s="12">
        <v>51</v>
      </c>
      <c r="BL6" s="12">
        <v>52</v>
      </c>
      <c r="BM6" s="12">
        <v>53</v>
      </c>
      <c r="BN6" s="12">
        <v>54</v>
      </c>
      <c r="BO6" s="12">
        <v>55</v>
      </c>
      <c r="BP6" s="12">
        <v>56</v>
      </c>
      <c r="BQ6" s="12">
        <v>57</v>
      </c>
      <c r="BR6" s="12">
        <v>58</v>
      </c>
      <c r="BS6" s="12">
        <v>59</v>
      </c>
      <c r="BT6" s="12">
        <v>60</v>
      </c>
      <c r="BU6" s="12">
        <v>61</v>
      </c>
      <c r="BV6" s="12">
        <v>62</v>
      </c>
      <c r="BW6" s="12">
        <v>63</v>
      </c>
      <c r="BX6" s="12">
        <v>64</v>
      </c>
      <c r="BY6" s="12">
        <v>65</v>
      </c>
      <c r="BZ6" s="12">
        <v>66</v>
      </c>
      <c r="CA6" s="12">
        <v>67</v>
      </c>
      <c r="CB6" s="12">
        <v>68</v>
      </c>
      <c r="CC6" s="12">
        <v>69</v>
      </c>
      <c r="CD6" s="12">
        <v>70</v>
      </c>
      <c r="CE6" s="12">
        <v>71</v>
      </c>
      <c r="CF6" s="12">
        <v>72</v>
      </c>
      <c r="CG6" s="12">
        <v>73</v>
      </c>
      <c r="CH6" s="12">
        <v>74</v>
      </c>
      <c r="CI6" s="12">
        <v>75</v>
      </c>
      <c r="CJ6" s="12">
        <v>76</v>
      </c>
      <c r="CK6" s="12">
        <v>77</v>
      </c>
      <c r="CL6" s="12">
        <v>78</v>
      </c>
      <c r="CM6" s="12">
        <v>79</v>
      </c>
      <c r="CN6" s="12">
        <v>80</v>
      </c>
      <c r="CO6" s="12">
        <v>81</v>
      </c>
      <c r="CP6" s="12">
        <v>82</v>
      </c>
      <c r="CQ6" s="64"/>
      <c r="CR6" s="12">
        <v>84</v>
      </c>
    </row>
    <row r="7" spans="1:96" ht="30" hidden="1" customHeight="1" thickBot="1" x14ac:dyDescent="0.3">
      <c r="A7" s="32" t="s">
        <v>23</v>
      </c>
      <c r="D7" s="36"/>
      <c r="E7" s="36"/>
      <c r="F7" s="36"/>
      <c r="G7" s="36"/>
      <c r="I7"/>
      <c r="L7" t="str">
        <f>IF(OR(ISBLANK(task_start),ISBLANK(task_end)),"",task_end-task_start+1)</f>
        <v/>
      </c>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c r="CM7" s="17"/>
      <c r="CN7" s="17"/>
      <c r="CO7" s="17"/>
      <c r="CP7" s="17"/>
      <c r="CQ7" s="60"/>
      <c r="CR7" s="17"/>
    </row>
    <row r="8" spans="1:96" s="3" customFormat="1" ht="30" customHeight="1" thickBot="1" x14ac:dyDescent="0.3">
      <c r="A8" s="33" t="s">
        <v>29</v>
      </c>
      <c r="B8" s="51" t="s">
        <v>44</v>
      </c>
      <c r="C8" s="41" t="s">
        <v>32</v>
      </c>
      <c r="D8" s="46" t="s">
        <v>60</v>
      </c>
      <c r="E8" s="46">
        <v>1</v>
      </c>
      <c r="F8" s="46">
        <v>0</v>
      </c>
      <c r="G8" s="46">
        <v>1</v>
      </c>
      <c r="H8" s="16"/>
      <c r="I8" s="48">
        <f>Project_Start</f>
        <v>43311</v>
      </c>
      <c r="J8" s="48">
        <f t="shared" ref="J8:J21" si="22">I8+E8-1</f>
        <v>43311</v>
      </c>
      <c r="K8" s="15"/>
      <c r="L8" s="15">
        <f t="shared" ref="L8:L23" si="23">IF(OR(ISBLANK(task_start),ISBLANK(task_end)),"",task_end-task_start+1)</f>
        <v>1</v>
      </c>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60"/>
      <c r="CR8" s="17"/>
    </row>
    <row r="9" spans="1:96" s="3" customFormat="1" ht="30" customHeight="1" thickBot="1" x14ac:dyDescent="0.3">
      <c r="A9" s="33" t="s">
        <v>30</v>
      </c>
      <c r="B9" s="51" t="s">
        <v>45</v>
      </c>
      <c r="C9" s="41" t="s">
        <v>33</v>
      </c>
      <c r="D9" s="47" t="s">
        <v>44</v>
      </c>
      <c r="E9" s="46">
        <f t="shared" ref="E9:E20" si="24">F9+G9</f>
        <v>5</v>
      </c>
      <c r="F9" s="47">
        <v>0</v>
      </c>
      <c r="G9" s="47">
        <v>5</v>
      </c>
      <c r="H9" s="16"/>
      <c r="I9" s="48">
        <f>IF(D9="A",J8+1,"error")</f>
        <v>43312</v>
      </c>
      <c r="J9" s="48">
        <f t="shared" si="22"/>
        <v>43316</v>
      </c>
      <c r="K9" s="15"/>
      <c r="L9" s="15">
        <f t="shared" si="23"/>
        <v>5</v>
      </c>
      <c r="M9" s="17"/>
      <c r="N9" s="17"/>
      <c r="O9" s="17"/>
      <c r="P9" s="17"/>
      <c r="Q9" s="17"/>
      <c r="R9" s="17"/>
      <c r="S9" s="17"/>
      <c r="T9" s="17"/>
      <c r="U9" s="17"/>
      <c r="V9" s="17"/>
      <c r="W9" s="17"/>
      <c r="X9" s="17"/>
      <c r="Y9" s="18"/>
      <c r="Z9" s="18"/>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60"/>
      <c r="CR9" s="17"/>
    </row>
    <row r="10" spans="1:96" s="3" customFormat="1" ht="30" customHeight="1" thickBot="1" x14ac:dyDescent="0.3">
      <c r="A10" s="32"/>
      <c r="B10" s="51" t="s">
        <v>46</v>
      </c>
      <c r="C10" s="41" t="s">
        <v>34</v>
      </c>
      <c r="D10" s="47" t="s">
        <v>44</v>
      </c>
      <c r="E10" s="46">
        <f t="shared" si="24"/>
        <v>3</v>
      </c>
      <c r="F10" s="40">
        <v>0</v>
      </c>
      <c r="G10" s="40">
        <v>3</v>
      </c>
      <c r="H10" s="16"/>
      <c r="I10" s="48">
        <f>IF(D10="A",J8+1,IF(D10="B",J9+1,"Error"))</f>
        <v>43312</v>
      </c>
      <c r="J10" s="48">
        <f t="shared" si="22"/>
        <v>43314</v>
      </c>
      <c r="K10" s="15"/>
      <c r="L10" s="15">
        <f t="shared" si="23"/>
        <v>3</v>
      </c>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60"/>
      <c r="CR10" s="17"/>
    </row>
    <row r="11" spans="1:96" s="3" customFormat="1" ht="30" customHeight="1" thickBot="1" x14ac:dyDescent="0.3">
      <c r="A11" s="32"/>
      <c r="B11" s="51" t="s">
        <v>52</v>
      </c>
      <c r="C11" s="41" t="s">
        <v>35</v>
      </c>
      <c r="D11" s="40" t="s">
        <v>45</v>
      </c>
      <c r="E11" s="46">
        <f t="shared" si="24"/>
        <v>6</v>
      </c>
      <c r="F11" s="40">
        <v>0</v>
      </c>
      <c r="G11" s="40">
        <v>6</v>
      </c>
      <c r="H11" s="16"/>
      <c r="I11" s="48">
        <f>IF(D11="A",J8+1,IF(D11="B",J9+1,IF(D11="C",J10+1,"Error")))</f>
        <v>43317</v>
      </c>
      <c r="J11" s="48">
        <f t="shared" si="22"/>
        <v>43322</v>
      </c>
      <c r="K11" s="15"/>
      <c r="L11" s="15">
        <f t="shared" si="23"/>
        <v>6</v>
      </c>
      <c r="M11" s="17"/>
      <c r="N11" s="17"/>
      <c r="O11" s="17"/>
      <c r="P11" s="17"/>
      <c r="Q11" s="17"/>
      <c r="R11" s="17"/>
      <c r="S11" s="17"/>
      <c r="T11" s="17"/>
      <c r="U11" s="17"/>
      <c r="V11" s="17"/>
      <c r="W11" s="17"/>
      <c r="X11" s="17"/>
      <c r="Y11" s="17"/>
      <c r="Z11" s="17"/>
      <c r="AA11" s="17"/>
      <c r="AB11" s="17"/>
      <c r="AC11" s="18"/>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60"/>
      <c r="CR11" s="17"/>
    </row>
    <row r="12" spans="1:96" s="3" customFormat="1" ht="30" customHeight="1" thickBot="1" x14ac:dyDescent="0.3">
      <c r="A12" s="32"/>
      <c r="B12" s="51" t="s">
        <v>53</v>
      </c>
      <c r="C12" s="41" t="s">
        <v>36</v>
      </c>
      <c r="D12" s="40" t="s">
        <v>46</v>
      </c>
      <c r="E12" s="46">
        <f t="shared" si="24"/>
        <v>11</v>
      </c>
      <c r="F12" s="40">
        <v>0</v>
      </c>
      <c r="G12" s="40">
        <v>11</v>
      </c>
      <c r="H12" s="16"/>
      <c r="I12" s="48">
        <f>IF(D12="A",J8+1,IF(D12="B",J9+1,IF(D12="C",J10+1,IF(D12="D",J11+1,"Error"))))</f>
        <v>43315</v>
      </c>
      <c r="J12" s="48">
        <f t="shared" si="22"/>
        <v>43325</v>
      </c>
      <c r="K12" s="15"/>
      <c r="L12" s="15">
        <f t="shared" si="23"/>
        <v>11</v>
      </c>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c r="CD12" s="17"/>
      <c r="CE12" s="17"/>
      <c r="CF12" s="17"/>
      <c r="CG12" s="17"/>
      <c r="CH12" s="17"/>
      <c r="CI12" s="17"/>
      <c r="CJ12" s="17"/>
      <c r="CK12" s="17"/>
      <c r="CL12" s="17"/>
      <c r="CM12" s="17"/>
      <c r="CN12" s="17"/>
      <c r="CO12" s="17"/>
      <c r="CP12" s="17"/>
      <c r="CQ12" s="60"/>
      <c r="CR12" s="17"/>
    </row>
    <row r="13" spans="1:96" s="3" customFormat="1" ht="30" customHeight="1" thickBot="1" x14ac:dyDescent="0.3">
      <c r="A13" s="33" t="s">
        <v>31</v>
      </c>
      <c r="B13" s="51" t="s">
        <v>48</v>
      </c>
      <c r="C13" s="41" t="s">
        <v>37</v>
      </c>
      <c r="D13" s="42" t="s">
        <v>47</v>
      </c>
      <c r="E13" s="46">
        <f t="shared" si="24"/>
        <v>4</v>
      </c>
      <c r="F13" s="42">
        <v>0</v>
      </c>
      <c r="G13" s="42">
        <v>4</v>
      </c>
      <c r="H13" s="43"/>
      <c r="I13" s="49">
        <f>IF(D13="A",J8+1,IF(D13="B",J9+1,IF(D13="C",J10+1,IF(D13="D",J11+1,IF(D13="D &amp; E",J12+1,"Error")))))</f>
        <v>43326</v>
      </c>
      <c r="J13" s="48">
        <f t="shared" si="22"/>
        <v>43329</v>
      </c>
      <c r="K13" s="15"/>
      <c r="L13" s="15">
        <f t="shared" si="23"/>
        <v>4</v>
      </c>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60"/>
      <c r="CR13" s="17"/>
    </row>
    <row r="14" spans="1:96" s="3" customFormat="1" ht="30" customHeight="1" thickBot="1" x14ac:dyDescent="0.3">
      <c r="A14" s="33"/>
      <c r="B14" s="51" t="s">
        <v>49</v>
      </c>
      <c r="C14" s="44" t="s">
        <v>38</v>
      </c>
      <c r="D14" s="42" t="s">
        <v>48</v>
      </c>
      <c r="E14" s="46">
        <f t="shared" si="24"/>
        <v>2</v>
      </c>
      <c r="F14" s="42">
        <v>0</v>
      </c>
      <c r="G14" s="42">
        <v>2</v>
      </c>
      <c r="H14" s="43"/>
      <c r="I14" s="49">
        <f>IF(D14="A",J8+1,IF(D14="B",J9+1,IF(D14="C",J10+1,IF(D14="D",J11+1,IF(D14="D &amp; E",J12+1,IF(D14="F",J13+1,"Error"))))))</f>
        <v>43330</v>
      </c>
      <c r="J14" s="48">
        <f t="shared" si="22"/>
        <v>43331</v>
      </c>
      <c r="K14" s="15"/>
      <c r="L14" s="15">
        <f t="shared" si="23"/>
        <v>2</v>
      </c>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60"/>
      <c r="CR14" s="17"/>
    </row>
    <row r="15" spans="1:96" s="3" customFormat="1" ht="30" customHeight="1" thickBot="1" x14ac:dyDescent="0.3">
      <c r="A15" s="32"/>
      <c r="B15" s="51" t="s">
        <v>54</v>
      </c>
      <c r="C15" s="65" t="s">
        <v>39</v>
      </c>
      <c r="D15" s="42" t="s">
        <v>49</v>
      </c>
      <c r="E15" s="46">
        <f t="shared" si="24"/>
        <v>7</v>
      </c>
      <c r="F15" s="42">
        <v>0</v>
      </c>
      <c r="G15" s="42">
        <v>7</v>
      </c>
      <c r="H15" s="43"/>
      <c r="I15" s="50">
        <f>IF(D15="A",J8+1,IF(D15="B",J9+1,IF(D15="C",J10+1,IF(D15="D",J11+1,IF(D15="D &amp; E",J12+1,IF(D15="F",J13+1,IF(D15="G",J14+1,"Error")))))))</f>
        <v>43332</v>
      </c>
      <c r="J15" s="48">
        <f t="shared" si="22"/>
        <v>43338</v>
      </c>
      <c r="K15" s="15"/>
      <c r="L15" s="15">
        <f t="shared" si="23"/>
        <v>7</v>
      </c>
      <c r="M15" s="17"/>
      <c r="N15" s="17"/>
      <c r="O15" s="17"/>
      <c r="P15" s="17"/>
      <c r="Q15" s="17"/>
      <c r="R15" s="17"/>
      <c r="S15" s="17"/>
      <c r="T15" s="17"/>
      <c r="U15" s="17"/>
      <c r="V15" s="17"/>
      <c r="W15" s="17"/>
      <c r="X15" s="17"/>
      <c r="Y15" s="18"/>
      <c r="Z15" s="18"/>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c r="CL15" s="17"/>
      <c r="CM15" s="17"/>
      <c r="CN15" s="17"/>
      <c r="CO15" s="17"/>
      <c r="CP15" s="17"/>
      <c r="CQ15" s="60"/>
      <c r="CR15" s="17"/>
    </row>
    <row r="16" spans="1:96" s="3" customFormat="1" ht="30" customHeight="1" thickBot="1" x14ac:dyDescent="0.3">
      <c r="A16" s="32"/>
      <c r="B16" s="51" t="s">
        <v>55</v>
      </c>
      <c r="C16" s="45" t="s">
        <v>64</v>
      </c>
      <c r="D16" s="52" t="s">
        <v>54</v>
      </c>
      <c r="E16" s="46">
        <v>2</v>
      </c>
      <c r="F16" s="42">
        <v>1</v>
      </c>
      <c r="G16" s="42">
        <v>2</v>
      </c>
      <c r="H16" s="43"/>
      <c r="I16" s="50">
        <f>IF(D16="A",J8+1,IF(D16="B",J9+1,IF(D16="C",J10+1,IF(D16="D",J11+1,IF(D16="D &amp; E",J12+1,IF(D16="F",J13+1,IF(D16="G",J14+1,IF(D16="H",J15+1,"Error"))))))))-1*F16</f>
        <v>43338</v>
      </c>
      <c r="J16" s="48">
        <f t="shared" si="22"/>
        <v>43339</v>
      </c>
      <c r="K16" s="15"/>
      <c r="L16" s="15">
        <f t="shared" si="23"/>
        <v>2</v>
      </c>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60"/>
      <c r="CR16" s="17"/>
    </row>
    <row r="17" spans="1:180" s="3" customFormat="1" ht="45.75" thickBot="1" x14ac:dyDescent="0.3">
      <c r="A17" s="32"/>
      <c r="B17" s="51" t="s">
        <v>50</v>
      </c>
      <c r="C17" s="45" t="s">
        <v>65</v>
      </c>
      <c r="D17" s="52" t="s">
        <v>66</v>
      </c>
      <c r="E17" s="46">
        <v>4</v>
      </c>
      <c r="F17" s="42">
        <v>1</v>
      </c>
      <c r="G17" s="42">
        <v>4</v>
      </c>
      <c r="H17" s="43"/>
      <c r="I17" s="50">
        <f>IF(D17="A",J8+1,IF(D17="B",J9+1,IF(D17="C",J10+1,IF(D17="D",J11+1,IF(D17="D &amp; E",J12+1,IF(D17="F",J13+1,IF(D17="G",J14+1,IF(D17="H",J15+1,IF(D17="H &amp; I",J16+1,"Error")))))))))-1*F17</f>
        <v>43339</v>
      </c>
      <c r="J17" s="48">
        <f t="shared" si="22"/>
        <v>43342</v>
      </c>
      <c r="K17" s="15"/>
      <c r="L17" s="15">
        <f t="shared" si="23"/>
        <v>4</v>
      </c>
      <c r="M17" s="17"/>
      <c r="N17" s="17"/>
      <c r="O17" s="17"/>
      <c r="P17" s="17"/>
      <c r="Q17" s="17"/>
      <c r="R17" s="17"/>
      <c r="S17" s="17"/>
      <c r="T17" s="17"/>
      <c r="U17" s="17"/>
      <c r="V17" s="17"/>
      <c r="W17" s="17"/>
      <c r="X17" s="17"/>
      <c r="Y17" s="17"/>
      <c r="Z17" s="17"/>
      <c r="AA17" s="17"/>
      <c r="AB17" s="17"/>
      <c r="AC17" s="18"/>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c r="CE17" s="17"/>
      <c r="CF17" s="17"/>
      <c r="CG17" s="17"/>
      <c r="CH17" s="17"/>
      <c r="CI17" s="17"/>
      <c r="CJ17" s="17"/>
      <c r="CK17" s="17"/>
      <c r="CL17" s="17"/>
      <c r="CM17" s="17"/>
      <c r="CN17" s="17"/>
      <c r="CO17" s="17"/>
      <c r="CP17" s="17"/>
      <c r="CQ17" s="60"/>
      <c r="CR17" s="17"/>
    </row>
    <row r="18" spans="1:180" s="3" customFormat="1" ht="30" customHeight="1" thickBot="1" x14ac:dyDescent="0.3">
      <c r="A18" s="32"/>
      <c r="B18" s="51" t="s">
        <v>56</v>
      </c>
      <c r="C18" s="65" t="s">
        <v>40</v>
      </c>
      <c r="D18" s="42" t="s">
        <v>50</v>
      </c>
      <c r="E18" s="46">
        <f t="shared" si="24"/>
        <v>2</v>
      </c>
      <c r="F18" s="42">
        <v>0</v>
      </c>
      <c r="G18" s="42">
        <v>2</v>
      </c>
      <c r="H18" s="43"/>
      <c r="I18" s="50">
        <f>IF(D18="A",J8+1,IF(D18="B",J9+1,IF(D18="C",J10+1,IF(D18="D",J11+1,IF(D18="D &amp; E",J12+1,IF(D18="F",J13+1,IF(D18="G",J14+1,IF(D18="H",J15+1,IF(D18="H &amp; I",J16+1,IF(D18="J",J17+1,"Error"))))))))))-1*F18</f>
        <v>43343</v>
      </c>
      <c r="J18" s="48">
        <f t="shared" si="22"/>
        <v>43344</v>
      </c>
      <c r="K18" s="15"/>
      <c r="L18" s="15">
        <f t="shared" si="23"/>
        <v>2</v>
      </c>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60"/>
      <c r="CR18" s="17"/>
    </row>
    <row r="19" spans="1:180" s="3" customFormat="1" ht="30" customHeight="1" thickBot="1" x14ac:dyDescent="0.3">
      <c r="A19" s="32" t="s">
        <v>21</v>
      </c>
      <c r="B19" s="51" t="s">
        <v>57</v>
      </c>
      <c r="C19" s="65" t="s">
        <v>41</v>
      </c>
      <c r="D19" s="42" t="s">
        <v>50</v>
      </c>
      <c r="E19" s="46">
        <f t="shared" si="24"/>
        <v>35</v>
      </c>
      <c r="F19" s="42">
        <v>0</v>
      </c>
      <c r="G19" s="42">
        <v>35</v>
      </c>
      <c r="H19" s="43"/>
      <c r="I19" s="49">
        <f>IF(D19="A",J8+1,IF(D19="B",J9+1,IF(D19="C",J10+1,IF(D19="D",J11+1,IF(D19="D &amp; E",J12+1,IF(D19="F",J13+1,IF(D19="G",J14+1,IF(D19="H",J15+1,IF(D19="H &amp; I",J16+1,IF(D19="J",J17+1,IF(D19="K",J18+1,"Error")))))))))))-1*F19</f>
        <v>43343</v>
      </c>
      <c r="J19" s="48">
        <f t="shared" si="22"/>
        <v>43377</v>
      </c>
      <c r="K19" s="15"/>
      <c r="L19" s="15">
        <f t="shared" si="23"/>
        <v>35</v>
      </c>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c r="CH19" s="17"/>
      <c r="CI19" s="17"/>
      <c r="CJ19" s="17"/>
      <c r="CK19" s="17"/>
      <c r="CL19" s="17"/>
      <c r="CM19" s="17"/>
      <c r="CN19" s="17"/>
      <c r="CO19" s="17"/>
      <c r="CP19" s="17"/>
      <c r="CQ19" s="60"/>
      <c r="CR19" s="17"/>
    </row>
    <row r="20" spans="1:180" s="3" customFormat="1" ht="30" customHeight="1" thickBot="1" x14ac:dyDescent="0.3">
      <c r="A20" s="32"/>
      <c r="B20" s="51" t="s">
        <v>58</v>
      </c>
      <c r="C20" s="65" t="s">
        <v>42</v>
      </c>
      <c r="D20" s="42" t="s">
        <v>51</v>
      </c>
      <c r="E20" s="46">
        <f t="shared" si="24"/>
        <v>12</v>
      </c>
      <c r="F20" s="42">
        <v>0</v>
      </c>
      <c r="G20" s="42">
        <v>12</v>
      </c>
      <c r="H20" s="43"/>
      <c r="I20" s="50">
        <f>IF(D20="A",J8+1,IF(D20="B",J9+1,IF(D20="C",J10+1,IF(D20="D",J11+1,IF(D20="D &amp; E",J12+1,IF(D20="F",J13+1,IF(D20="G",J14+1,IF(D20="H",J15+1,IF(D20="H &amp; I",J16+1,IF(D20="J",J17+1,IF(D20="K",J18+1,IF(D20="K &amp; L",J19+1,"Error"))))))))))))-1*F20</f>
        <v>43378</v>
      </c>
      <c r="J20" s="48">
        <f t="shared" si="22"/>
        <v>43389</v>
      </c>
      <c r="K20" s="15"/>
      <c r="L20" s="15">
        <f t="shared" si="23"/>
        <v>12</v>
      </c>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60"/>
      <c r="CR20" s="17"/>
    </row>
    <row r="21" spans="1:180" s="3" customFormat="1" ht="30" customHeight="1" thickBot="1" x14ac:dyDescent="0.3">
      <c r="A21" s="32"/>
      <c r="B21" s="51" t="s">
        <v>59</v>
      </c>
      <c r="C21" s="45" t="s">
        <v>67</v>
      </c>
      <c r="D21" s="52" t="s">
        <v>58</v>
      </c>
      <c r="E21" s="46">
        <v>7</v>
      </c>
      <c r="F21" s="42">
        <v>4</v>
      </c>
      <c r="G21" s="42">
        <v>7</v>
      </c>
      <c r="H21" s="43"/>
      <c r="I21" s="50">
        <f>IF(D21="A",J8+1,IF(D21="B",J9+1,IF(D21="C",J10+1,IF(D21="D",J11+1,IF(D21="D &amp; E",J12+1,IF(D21="F",J13+1,IF(D21="G",J14+1,IF(D21="H",J15+1,IF(D21="H &amp; I",J16+1,IF(D21="J",J17+1,IF(D21="K",J18+1,IF(D21="K &amp; L",J19+1,IF(D21="M",J20+1,"Error")))))))))))))-F21</f>
        <v>43386</v>
      </c>
      <c r="J21" s="48">
        <f t="shared" si="22"/>
        <v>43392</v>
      </c>
      <c r="K21" s="15"/>
      <c r="L21" s="15">
        <f t="shared" si="23"/>
        <v>7</v>
      </c>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60"/>
      <c r="CR21" s="17"/>
    </row>
    <row r="22" spans="1:180" s="61" customFormat="1" ht="30" customHeight="1" thickBot="1" x14ac:dyDescent="0.3">
      <c r="A22" s="54"/>
      <c r="B22" s="54"/>
      <c r="C22" s="55"/>
      <c r="D22" s="56"/>
      <c r="E22" s="56"/>
      <c r="F22" s="56"/>
      <c r="G22" s="56"/>
      <c r="H22" s="57"/>
      <c r="I22" s="58"/>
      <c r="J22" s="58"/>
      <c r="K22" s="59"/>
      <c r="L22" s="59" t="str">
        <f t="shared" si="23"/>
        <v/>
      </c>
      <c r="M22" s="60"/>
      <c r="N22" s="60"/>
      <c r="O22" s="60"/>
      <c r="P22" s="60"/>
      <c r="Q22" s="60"/>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c r="AP22" s="60"/>
      <c r="AQ22" s="60"/>
      <c r="AR22" s="60"/>
      <c r="AS22" s="60"/>
      <c r="AT22" s="60"/>
      <c r="AU22" s="60"/>
      <c r="AV22" s="60"/>
      <c r="AW22" s="60"/>
      <c r="AX22" s="60"/>
      <c r="AY22" s="60"/>
      <c r="AZ22" s="60"/>
      <c r="BA22" s="60"/>
      <c r="BB22" s="60"/>
      <c r="BC22" s="60"/>
      <c r="BD22" s="60"/>
      <c r="BE22" s="60"/>
      <c r="BF22" s="60"/>
      <c r="BG22" s="60"/>
      <c r="BH22" s="60"/>
      <c r="BI22" s="60"/>
      <c r="BJ22" s="60"/>
      <c r="BK22" s="60"/>
      <c r="BL22" s="60"/>
      <c r="BM22" s="60"/>
      <c r="BN22" s="60"/>
      <c r="BO22" s="60"/>
      <c r="BP22" s="60"/>
      <c r="BQ22" s="60"/>
      <c r="BR22" s="60"/>
      <c r="BS22" s="60"/>
      <c r="BT22" s="60"/>
      <c r="BU22" s="60"/>
      <c r="BV22" s="60"/>
      <c r="BW22" s="60"/>
      <c r="BX22" s="60"/>
      <c r="BY22" s="60"/>
      <c r="BZ22" s="60"/>
      <c r="CA22" s="60"/>
      <c r="CB22" s="60"/>
      <c r="CC22" s="60"/>
      <c r="CD22" s="60"/>
      <c r="CE22" s="60"/>
      <c r="CF22" s="60"/>
      <c r="CG22" s="60"/>
      <c r="CH22" s="60"/>
      <c r="CI22" s="60"/>
      <c r="CJ22" s="60"/>
      <c r="CK22" s="60"/>
      <c r="CL22" s="60"/>
      <c r="CM22" s="60"/>
      <c r="CN22" s="60"/>
      <c r="CO22" s="60"/>
      <c r="CP22" s="60"/>
      <c r="CQ22" s="60"/>
      <c r="CR22" s="60"/>
      <c r="DS22" s="75"/>
      <c r="DT22" s="75"/>
      <c r="DU22" s="75"/>
      <c r="DV22" s="75"/>
      <c r="DW22" s="75"/>
      <c r="DX22" s="75"/>
      <c r="DY22" s="75"/>
      <c r="DZ22" s="75"/>
      <c r="EA22" s="75"/>
      <c r="EB22" s="75"/>
      <c r="EC22" s="75"/>
      <c r="ED22" s="75"/>
      <c r="EE22" s="75"/>
      <c r="EF22" s="75"/>
      <c r="EG22" s="75"/>
      <c r="EH22" s="75"/>
      <c r="EI22" s="75"/>
      <c r="EJ22" s="75"/>
      <c r="EK22" s="75"/>
      <c r="EL22" s="75"/>
      <c r="EM22" s="75"/>
      <c r="EN22" s="75"/>
      <c r="EO22" s="75"/>
      <c r="EP22" s="75"/>
      <c r="EQ22" s="75"/>
      <c r="ER22" s="75"/>
      <c r="ES22" s="75"/>
      <c r="ET22" s="75"/>
      <c r="EU22" s="75"/>
      <c r="EV22" s="75"/>
      <c r="EW22" s="75"/>
      <c r="EX22" s="75"/>
      <c r="EY22" s="75"/>
      <c r="EZ22" s="75"/>
      <c r="FA22" s="75"/>
      <c r="FB22" s="75"/>
      <c r="FC22" s="75"/>
      <c r="FD22" s="75"/>
      <c r="FE22" s="75"/>
      <c r="FF22" s="75"/>
      <c r="FG22" s="75"/>
      <c r="FH22" s="75"/>
      <c r="FI22" s="75"/>
      <c r="FJ22" s="75"/>
      <c r="FK22" s="75"/>
      <c r="FL22" s="75"/>
      <c r="FM22" s="75"/>
      <c r="FN22" s="75"/>
      <c r="FO22" s="75"/>
      <c r="FP22" s="75"/>
      <c r="FQ22" s="75"/>
      <c r="FR22" s="75"/>
      <c r="FS22" s="75"/>
      <c r="FT22" s="75"/>
      <c r="FU22" s="75"/>
      <c r="FV22" s="75"/>
      <c r="FW22" s="75"/>
      <c r="FX22" s="75"/>
    </row>
    <row r="23" spans="1:180" s="3" customFormat="1" ht="30" hidden="1" customHeight="1" thickBot="1" x14ac:dyDescent="0.3">
      <c r="A23" s="76" t="s">
        <v>22</v>
      </c>
      <c r="B23" s="76"/>
      <c r="C23" s="77"/>
      <c r="D23" s="78"/>
      <c r="E23" s="78"/>
      <c r="F23" s="78"/>
      <c r="G23" s="78"/>
      <c r="H23" s="79"/>
      <c r="I23" s="80"/>
      <c r="J23" s="81"/>
      <c r="K23" s="82"/>
      <c r="L23" s="82" t="str">
        <f t="shared" si="23"/>
        <v/>
      </c>
      <c r="M23" s="83"/>
      <c r="N23" s="83"/>
      <c r="O23" s="83"/>
      <c r="P23" s="83"/>
      <c r="Q23" s="83"/>
      <c r="R23" s="83"/>
      <c r="S23" s="83"/>
      <c r="T23" s="83"/>
      <c r="U23" s="83"/>
      <c r="V23" s="83"/>
      <c r="W23" s="83"/>
      <c r="X23" s="83"/>
      <c r="Y23" s="83"/>
      <c r="Z23" s="83"/>
      <c r="AA23" s="83"/>
      <c r="AB23" s="83"/>
      <c r="AC23" s="83"/>
      <c r="AD23" s="83"/>
      <c r="AE23" s="83"/>
      <c r="AF23" s="83"/>
      <c r="AG23" s="83"/>
      <c r="AH23" s="83"/>
      <c r="AI23" s="83"/>
      <c r="AJ23" s="83"/>
      <c r="AK23" s="83"/>
      <c r="AL23" s="83"/>
      <c r="AM23" s="83"/>
      <c r="AN23" s="83"/>
      <c r="AO23" s="83"/>
      <c r="AP23" s="83"/>
      <c r="AQ23" s="83"/>
      <c r="AR23" s="83"/>
      <c r="AS23" s="83"/>
      <c r="AT23" s="83"/>
      <c r="AU23" s="83"/>
      <c r="AV23" s="83"/>
      <c r="AW23" s="83"/>
      <c r="AX23" s="83"/>
      <c r="AY23" s="83"/>
      <c r="AZ23" s="83"/>
      <c r="BA23" s="83"/>
      <c r="BB23" s="83"/>
      <c r="BC23" s="83"/>
      <c r="BD23" s="83"/>
      <c r="BE23" s="83"/>
      <c r="BF23" s="83"/>
      <c r="BG23" s="83"/>
      <c r="BH23" s="83"/>
      <c r="BI23" s="83"/>
      <c r="BJ23" s="83"/>
      <c r="BK23" s="83"/>
      <c r="BL23" s="83"/>
      <c r="BM23" s="83"/>
      <c r="BN23" s="83"/>
      <c r="BO23" s="83"/>
      <c r="BP23" s="83"/>
      <c r="BQ23" s="83"/>
      <c r="BR23" s="83"/>
      <c r="BS23" s="83"/>
      <c r="BT23" s="83"/>
      <c r="BU23" s="83"/>
      <c r="BV23" s="83"/>
      <c r="BW23" s="83"/>
      <c r="BX23" s="83"/>
      <c r="BY23" s="83"/>
      <c r="BZ23" s="83"/>
      <c r="CA23" s="83"/>
      <c r="CB23" s="83"/>
      <c r="CC23" s="83"/>
      <c r="CD23" s="83"/>
      <c r="CE23" s="83"/>
      <c r="CF23" s="83"/>
      <c r="CG23" s="83"/>
      <c r="CH23" s="83"/>
      <c r="CI23" s="83"/>
      <c r="CJ23" s="83"/>
      <c r="CK23" s="83"/>
      <c r="CL23" s="83"/>
      <c r="CM23" s="83"/>
      <c r="CN23" s="83"/>
      <c r="CO23" s="83"/>
      <c r="CP23" s="83"/>
      <c r="CQ23" s="83"/>
      <c r="CR23" s="83"/>
      <c r="CS23" s="75"/>
      <c r="CT23" s="75"/>
      <c r="CU23" s="75"/>
      <c r="CV23" s="75"/>
      <c r="CW23" s="75"/>
      <c r="CX23" s="75"/>
      <c r="CY23" s="75"/>
      <c r="CZ23" s="75"/>
      <c r="DA23" s="75"/>
      <c r="DB23" s="75"/>
      <c r="DC23" s="75"/>
      <c r="DD23" s="75"/>
      <c r="DE23" s="75"/>
      <c r="DF23" s="75"/>
      <c r="DG23" s="75"/>
      <c r="DH23" s="75"/>
      <c r="DI23" s="75"/>
      <c r="DJ23" s="75"/>
      <c r="DK23" s="75"/>
      <c r="DL23" s="75"/>
      <c r="DM23" s="75"/>
      <c r="DN23" s="75"/>
      <c r="DO23" s="75"/>
      <c r="DP23" s="75"/>
      <c r="DQ23" s="75"/>
      <c r="DR23" s="75"/>
      <c r="DS23" s="75"/>
      <c r="DT23" s="75"/>
    </row>
    <row r="24" spans="1:180" ht="30" customHeight="1" x14ac:dyDescent="0.25">
      <c r="K24" s="6"/>
      <c r="CQ24" s="74"/>
    </row>
    <row r="25" spans="1:180" ht="30" customHeight="1" x14ac:dyDescent="0.25">
      <c r="D25" s="13"/>
      <c r="E25" s="13"/>
      <c r="F25" s="13"/>
      <c r="G25" s="13"/>
      <c r="J25" s="34"/>
      <c r="CQ25" s="74"/>
    </row>
    <row r="26" spans="1:180" ht="30" customHeight="1" x14ac:dyDescent="0.25">
      <c r="D26" s="14"/>
      <c r="E26" s="14"/>
      <c r="F26" s="14"/>
      <c r="G26" s="14"/>
      <c r="CQ26" s="74"/>
    </row>
    <row r="27" spans="1:180" ht="30" customHeight="1" x14ac:dyDescent="0.25">
      <c r="CQ27" s="74"/>
    </row>
    <row r="28" spans="1:180" ht="30" customHeight="1" x14ac:dyDescent="0.25">
      <c r="CQ28" s="74"/>
    </row>
    <row r="29" spans="1:180" ht="30" customHeight="1" x14ac:dyDescent="0.25">
      <c r="CQ29" s="74"/>
    </row>
    <row r="30" spans="1:180" ht="30" customHeight="1" x14ac:dyDescent="0.25">
      <c r="CQ30" s="74"/>
    </row>
    <row r="31" spans="1:180" ht="30" customHeight="1" x14ac:dyDescent="0.25">
      <c r="CQ31" s="74"/>
    </row>
    <row r="32" spans="1:180" ht="30" customHeight="1" x14ac:dyDescent="0.25">
      <c r="CQ32" s="74"/>
    </row>
    <row r="33" spans="95:95" ht="30" customHeight="1" x14ac:dyDescent="0.25">
      <c r="CQ33" s="74"/>
    </row>
    <row r="34" spans="95:95" ht="30" customHeight="1" x14ac:dyDescent="0.25">
      <c r="CQ34" s="74"/>
    </row>
    <row r="35" spans="95:95" ht="30" customHeight="1" x14ac:dyDescent="0.25">
      <c r="CQ35" s="74"/>
    </row>
    <row r="36" spans="95:95" ht="30" customHeight="1" x14ac:dyDescent="0.25">
      <c r="CQ36" s="74"/>
    </row>
    <row r="37" spans="95:95" ht="30" customHeight="1" x14ac:dyDescent="0.25">
      <c r="CQ37" s="74"/>
    </row>
    <row r="38" spans="95:95" ht="30" customHeight="1" x14ac:dyDescent="0.25">
      <c r="CQ38" s="74"/>
    </row>
    <row r="39" spans="95:95" ht="30" customHeight="1" x14ac:dyDescent="0.25">
      <c r="CQ39" s="74"/>
    </row>
    <row r="40" spans="95:95" ht="30" customHeight="1" x14ac:dyDescent="0.25">
      <c r="CQ40" s="74"/>
    </row>
    <row r="41" spans="95:95" ht="30" customHeight="1" x14ac:dyDescent="0.25">
      <c r="CQ41" s="74"/>
    </row>
    <row r="42" spans="95:95" ht="30" customHeight="1" x14ac:dyDescent="0.25">
      <c r="CQ42" s="74"/>
    </row>
    <row r="43" spans="95:95" ht="30" customHeight="1" x14ac:dyDescent="0.25">
      <c r="CQ43" s="74"/>
    </row>
    <row r="44" spans="95:95" ht="30" customHeight="1" x14ac:dyDescent="0.25">
      <c r="CQ44" s="74"/>
    </row>
    <row r="45" spans="95:95" ht="30" customHeight="1" x14ac:dyDescent="0.25">
      <c r="CQ45" s="74"/>
    </row>
    <row r="46" spans="95:95" ht="30" customHeight="1" x14ac:dyDescent="0.25">
      <c r="CQ46" s="74"/>
    </row>
    <row r="47" spans="95:95" ht="30" customHeight="1" x14ac:dyDescent="0.25">
      <c r="CQ47" s="74"/>
    </row>
    <row r="48" spans="95:95" ht="30" customHeight="1" x14ac:dyDescent="0.25">
      <c r="CQ48" s="74"/>
    </row>
    <row r="49" spans="95:95" ht="30" customHeight="1" x14ac:dyDescent="0.25">
      <c r="CQ49" s="74"/>
    </row>
    <row r="50" spans="95:95" ht="30" customHeight="1" x14ac:dyDescent="0.25">
      <c r="CQ50" s="74"/>
    </row>
    <row r="51" spans="95:95" ht="30" customHeight="1" x14ac:dyDescent="0.25">
      <c r="CQ51" s="74"/>
    </row>
    <row r="52" spans="95:95" ht="30" customHeight="1" x14ac:dyDescent="0.25">
      <c r="CQ52" s="74"/>
    </row>
    <row r="53" spans="95:95" ht="30" customHeight="1" x14ac:dyDescent="0.25">
      <c r="CQ53" s="74"/>
    </row>
    <row r="54" spans="95:95" ht="30" customHeight="1" x14ac:dyDescent="0.25">
      <c r="CQ54" s="74"/>
    </row>
    <row r="55" spans="95:95" ht="30" customHeight="1" x14ac:dyDescent="0.25">
      <c r="CQ55" s="74"/>
    </row>
    <row r="56" spans="95:95" ht="30" customHeight="1" x14ac:dyDescent="0.25">
      <c r="CQ56" s="74"/>
    </row>
    <row r="57" spans="95:95" ht="30" customHeight="1" x14ac:dyDescent="0.25">
      <c r="CQ57" s="74"/>
    </row>
    <row r="58" spans="95:95" ht="30" customHeight="1" x14ac:dyDescent="0.25">
      <c r="CQ58" s="74"/>
    </row>
    <row r="59" spans="95:95" ht="30" customHeight="1" x14ac:dyDescent="0.25">
      <c r="CQ59" s="74"/>
    </row>
    <row r="60" spans="95:95" ht="30" customHeight="1" x14ac:dyDescent="0.25">
      <c r="CQ60" s="74"/>
    </row>
    <row r="61" spans="95:95" ht="30" customHeight="1" x14ac:dyDescent="0.25">
      <c r="CQ61" s="74"/>
    </row>
    <row r="62" spans="95:95" ht="30" customHeight="1" x14ac:dyDescent="0.25">
      <c r="CQ62" s="74"/>
    </row>
    <row r="63" spans="95:95" ht="30" customHeight="1" x14ac:dyDescent="0.25">
      <c r="CQ63" s="74"/>
    </row>
    <row r="64" spans="95:95" ht="30" customHeight="1" x14ac:dyDescent="0.25">
      <c r="CQ64" s="74"/>
    </row>
    <row r="65" spans="95:95" ht="30" customHeight="1" x14ac:dyDescent="0.25">
      <c r="CQ65" s="74"/>
    </row>
    <row r="66" spans="95:95" ht="30" customHeight="1" x14ac:dyDescent="0.25">
      <c r="CQ66" s="74"/>
    </row>
    <row r="67" spans="95:95" ht="30" customHeight="1" x14ac:dyDescent="0.25">
      <c r="CQ67" s="74"/>
    </row>
    <row r="68" spans="95:95" ht="30" customHeight="1" x14ac:dyDescent="0.25">
      <c r="CQ68" s="74"/>
    </row>
    <row r="69" spans="95:95" ht="30" customHeight="1" x14ac:dyDescent="0.25">
      <c r="CQ69" s="74"/>
    </row>
    <row r="70" spans="95:95" ht="30" customHeight="1" x14ac:dyDescent="0.25">
      <c r="CQ70" s="74"/>
    </row>
    <row r="71" spans="95:95" ht="30" customHeight="1" x14ac:dyDescent="0.25">
      <c r="CQ71" s="74"/>
    </row>
    <row r="72" spans="95:95" ht="30" customHeight="1" x14ac:dyDescent="0.25">
      <c r="CQ72" s="74"/>
    </row>
    <row r="73" spans="95:95" ht="30" customHeight="1" x14ac:dyDescent="0.25">
      <c r="CQ73" s="74"/>
    </row>
    <row r="74" spans="95:95" ht="30" customHeight="1" x14ac:dyDescent="0.25">
      <c r="CQ74" s="74"/>
    </row>
    <row r="75" spans="95:95" ht="30" customHeight="1" x14ac:dyDescent="0.25">
      <c r="CQ75" s="74"/>
    </row>
    <row r="76" spans="95:95" ht="30" customHeight="1" x14ac:dyDescent="0.25">
      <c r="CQ76" s="74"/>
    </row>
    <row r="77" spans="95:95" ht="30" customHeight="1" x14ac:dyDescent="0.25">
      <c r="CQ77" s="74"/>
    </row>
    <row r="78" spans="95:95" ht="30" customHeight="1" x14ac:dyDescent="0.25">
      <c r="CQ78" s="74"/>
    </row>
    <row r="79" spans="95:95" ht="30" customHeight="1" x14ac:dyDescent="0.25">
      <c r="CQ79" s="74"/>
    </row>
    <row r="80" spans="95:95" ht="30" customHeight="1" x14ac:dyDescent="0.25">
      <c r="CQ80" s="74"/>
    </row>
    <row r="81" spans="95:95" ht="30" customHeight="1" x14ac:dyDescent="0.25">
      <c r="CQ81" s="74"/>
    </row>
    <row r="82" spans="95:95" ht="30" customHeight="1" x14ac:dyDescent="0.25">
      <c r="CQ82" s="74"/>
    </row>
    <row r="83" spans="95:95" ht="30" customHeight="1" x14ac:dyDescent="0.25">
      <c r="CQ83" s="74"/>
    </row>
    <row r="84" spans="95:95" ht="30" customHeight="1" x14ac:dyDescent="0.25">
      <c r="CQ84" s="74"/>
    </row>
    <row r="85" spans="95:95" ht="30" customHeight="1" x14ac:dyDescent="0.25">
      <c r="CQ85" s="74"/>
    </row>
    <row r="86" spans="95:95" ht="30" customHeight="1" x14ac:dyDescent="0.25">
      <c r="CQ86" s="74"/>
    </row>
    <row r="87" spans="95:95" ht="30" customHeight="1" x14ac:dyDescent="0.25">
      <c r="CQ87" s="74"/>
    </row>
    <row r="88" spans="95:95" ht="30" customHeight="1" x14ac:dyDescent="0.25">
      <c r="CQ88" s="74"/>
    </row>
    <row r="89" spans="95:95" ht="30" customHeight="1" x14ac:dyDescent="0.25">
      <c r="CQ89" s="74"/>
    </row>
    <row r="90" spans="95:95" ht="30" customHeight="1" x14ac:dyDescent="0.25">
      <c r="CQ90" s="74"/>
    </row>
    <row r="91" spans="95:95" ht="30" customHeight="1" x14ac:dyDescent="0.25">
      <c r="CQ91" s="74"/>
    </row>
    <row r="92" spans="95:95" ht="30" customHeight="1" x14ac:dyDescent="0.25">
      <c r="CQ92" s="74"/>
    </row>
    <row r="93" spans="95:95" ht="30" customHeight="1" x14ac:dyDescent="0.25">
      <c r="CQ93" s="74"/>
    </row>
    <row r="94" spans="95:95" ht="30" customHeight="1" x14ac:dyDescent="0.25">
      <c r="CQ94" s="74"/>
    </row>
    <row r="95" spans="95:95" ht="30" customHeight="1" x14ac:dyDescent="0.25">
      <c r="CQ95" s="74"/>
    </row>
    <row r="96" spans="95:95" ht="30" customHeight="1" x14ac:dyDescent="0.25">
      <c r="CQ96" s="74"/>
    </row>
    <row r="97" spans="95:95" ht="30" customHeight="1" x14ac:dyDescent="0.25">
      <c r="CQ97" s="74"/>
    </row>
    <row r="98" spans="95:95" ht="30" customHeight="1" x14ac:dyDescent="0.25">
      <c r="CQ98" s="74"/>
    </row>
    <row r="99" spans="95:95" ht="30" customHeight="1" x14ac:dyDescent="0.25">
      <c r="CQ99" s="74"/>
    </row>
    <row r="100" spans="95:95" ht="30" customHeight="1" x14ac:dyDescent="0.25">
      <c r="CQ100" s="74"/>
    </row>
    <row r="101" spans="95:95" ht="30" customHeight="1" x14ac:dyDescent="0.25">
      <c r="CQ101" s="74"/>
    </row>
    <row r="102" spans="95:95" ht="30" customHeight="1" x14ac:dyDescent="0.25">
      <c r="CQ102" s="74"/>
    </row>
    <row r="103" spans="95:95" ht="30" customHeight="1" x14ac:dyDescent="0.25">
      <c r="CQ103" s="74"/>
    </row>
    <row r="104" spans="95:95" ht="30" customHeight="1" x14ac:dyDescent="0.25">
      <c r="CQ104" s="74"/>
    </row>
    <row r="105" spans="95:95" ht="30" customHeight="1" x14ac:dyDescent="0.25">
      <c r="CQ105" s="74"/>
    </row>
    <row r="106" spans="95:95" ht="30" customHeight="1" x14ac:dyDescent="0.25">
      <c r="CQ106" s="74"/>
    </row>
    <row r="107" spans="95:95" ht="30" customHeight="1" x14ac:dyDescent="0.25">
      <c r="CQ107" s="74"/>
    </row>
    <row r="108" spans="95:95" ht="30" customHeight="1" x14ac:dyDescent="0.25">
      <c r="CQ108" s="74"/>
    </row>
    <row r="109" spans="95:95" ht="30" customHeight="1" x14ac:dyDescent="0.25">
      <c r="CQ109" s="74"/>
    </row>
    <row r="110" spans="95:95" ht="30" customHeight="1" x14ac:dyDescent="0.25">
      <c r="CQ110" s="74"/>
    </row>
    <row r="111" spans="95:95" ht="30" customHeight="1" x14ac:dyDescent="0.25">
      <c r="CQ111" s="74"/>
    </row>
    <row r="112" spans="95:95" ht="30" customHeight="1" x14ac:dyDescent="0.25">
      <c r="CQ112" s="74"/>
    </row>
    <row r="113" spans="95:95" ht="30" customHeight="1" x14ac:dyDescent="0.25">
      <c r="CQ113" s="74"/>
    </row>
    <row r="114" spans="95:95" ht="30" customHeight="1" x14ac:dyDescent="0.25">
      <c r="CQ114" s="74"/>
    </row>
    <row r="115" spans="95:95" ht="30" customHeight="1" x14ac:dyDescent="0.25">
      <c r="CQ115" s="74"/>
    </row>
    <row r="116" spans="95:95" ht="30" customHeight="1" x14ac:dyDescent="0.25">
      <c r="CQ116" s="74"/>
    </row>
    <row r="117" spans="95:95" ht="30" customHeight="1" x14ac:dyDescent="0.25">
      <c r="CQ117" s="74"/>
    </row>
    <row r="118" spans="95:95" ht="30" customHeight="1" x14ac:dyDescent="0.25">
      <c r="CQ118" s="74"/>
    </row>
    <row r="119" spans="95:95" ht="30" customHeight="1" x14ac:dyDescent="0.25">
      <c r="CQ119" s="74"/>
    </row>
    <row r="120" spans="95:95" ht="30" customHeight="1" x14ac:dyDescent="0.25">
      <c r="CQ120" s="74"/>
    </row>
    <row r="121" spans="95:95" ht="30" customHeight="1" x14ac:dyDescent="0.25">
      <c r="CQ121" s="74"/>
    </row>
    <row r="122" spans="95:95" ht="30" customHeight="1" x14ac:dyDescent="0.25">
      <c r="CQ122" s="74"/>
    </row>
    <row r="123" spans="95:95" ht="30" customHeight="1" x14ac:dyDescent="0.25">
      <c r="CQ123" s="74"/>
    </row>
    <row r="124" spans="95:95" ht="30" customHeight="1" x14ac:dyDescent="0.25">
      <c r="CQ124" s="74"/>
    </row>
    <row r="125" spans="95:95" ht="30" customHeight="1" x14ac:dyDescent="0.25">
      <c r="CQ125" s="74"/>
    </row>
    <row r="126" spans="95:95" ht="30" customHeight="1" x14ac:dyDescent="0.25">
      <c r="CQ126" s="74"/>
    </row>
    <row r="127" spans="95:95" ht="30" customHeight="1" x14ac:dyDescent="0.25">
      <c r="CQ127" s="74"/>
    </row>
    <row r="128" spans="95:95" ht="30" customHeight="1" x14ac:dyDescent="0.25">
      <c r="CQ128" s="74"/>
    </row>
    <row r="129" spans="95:95" ht="30" customHeight="1" x14ac:dyDescent="0.25">
      <c r="CQ129" s="74"/>
    </row>
    <row r="130" spans="95:95" ht="30" customHeight="1" x14ac:dyDescent="0.25">
      <c r="CQ130" s="74"/>
    </row>
    <row r="131" spans="95:95" ht="30" customHeight="1" x14ac:dyDescent="0.25">
      <c r="CQ131" s="74"/>
    </row>
    <row r="132" spans="95:95" ht="30" customHeight="1" x14ac:dyDescent="0.25">
      <c r="CQ132" s="74"/>
    </row>
    <row r="133" spans="95:95" ht="30" customHeight="1" x14ac:dyDescent="0.25">
      <c r="CQ133" s="74"/>
    </row>
    <row r="134" spans="95:95" ht="30" customHeight="1" x14ac:dyDescent="0.25">
      <c r="CQ134" s="74"/>
    </row>
    <row r="135" spans="95:95" ht="30" customHeight="1" x14ac:dyDescent="0.25">
      <c r="CQ135" s="74"/>
    </row>
    <row r="136" spans="95:95" ht="30" customHeight="1" x14ac:dyDescent="0.25">
      <c r="CQ136" s="74"/>
    </row>
    <row r="137" spans="95:95" ht="30" customHeight="1" x14ac:dyDescent="0.25">
      <c r="CQ137" s="74"/>
    </row>
    <row r="138" spans="95:95" ht="30" customHeight="1" x14ac:dyDescent="0.25">
      <c r="CQ138" s="74"/>
    </row>
    <row r="139" spans="95:95" ht="30" customHeight="1" x14ac:dyDescent="0.25">
      <c r="CQ139" s="74"/>
    </row>
    <row r="140" spans="95:95" ht="30" customHeight="1" x14ac:dyDescent="0.25">
      <c r="CQ140" s="74"/>
    </row>
    <row r="141" spans="95:95" ht="30" customHeight="1" x14ac:dyDescent="0.25">
      <c r="CQ141" s="74"/>
    </row>
    <row r="142" spans="95:95" ht="30" customHeight="1" x14ac:dyDescent="0.25">
      <c r="CQ142" s="74"/>
    </row>
    <row r="143" spans="95:95" ht="30" customHeight="1" x14ac:dyDescent="0.25">
      <c r="CQ143" s="74"/>
    </row>
    <row r="144" spans="95:95" ht="30" customHeight="1" x14ac:dyDescent="0.25">
      <c r="CQ144" s="74"/>
    </row>
    <row r="145" spans="95:95" ht="30" customHeight="1" x14ac:dyDescent="0.25">
      <c r="CQ145" s="74"/>
    </row>
    <row r="146" spans="95:95" ht="30" customHeight="1" x14ac:dyDescent="0.25">
      <c r="CQ146" s="74"/>
    </row>
    <row r="147" spans="95:95" ht="30" customHeight="1" x14ac:dyDescent="0.25">
      <c r="CQ147" s="74"/>
    </row>
    <row r="148" spans="95:95" ht="30" customHeight="1" x14ac:dyDescent="0.25">
      <c r="CQ148" s="74"/>
    </row>
    <row r="149" spans="95:95" ht="30" customHeight="1" x14ac:dyDescent="0.25">
      <c r="CQ149" s="74"/>
    </row>
    <row r="150" spans="95:95" ht="30" customHeight="1" x14ac:dyDescent="0.25">
      <c r="CQ150" s="74"/>
    </row>
    <row r="151" spans="95:95" ht="30" customHeight="1" x14ac:dyDescent="0.25">
      <c r="CQ151" s="74"/>
    </row>
    <row r="152" spans="95:95" ht="30" customHeight="1" x14ac:dyDescent="0.25">
      <c r="CQ152" s="74"/>
    </row>
    <row r="153" spans="95:95" ht="30" customHeight="1" x14ac:dyDescent="0.25">
      <c r="CQ153" s="74"/>
    </row>
    <row r="154" spans="95:95" ht="30" customHeight="1" x14ac:dyDescent="0.25">
      <c r="CQ154" s="74"/>
    </row>
    <row r="155" spans="95:95" ht="30" customHeight="1" x14ac:dyDescent="0.25">
      <c r="CQ155" s="74"/>
    </row>
    <row r="156" spans="95:95" ht="30" customHeight="1" x14ac:dyDescent="0.25">
      <c r="CQ156" s="74"/>
    </row>
    <row r="157" spans="95:95" ht="30" customHeight="1" x14ac:dyDescent="0.25">
      <c r="CQ157" s="74"/>
    </row>
    <row r="158" spans="95:95" ht="30" customHeight="1" x14ac:dyDescent="0.25">
      <c r="CQ158" s="74"/>
    </row>
    <row r="159" spans="95:95" ht="30" customHeight="1" x14ac:dyDescent="0.25">
      <c r="CQ159" s="74"/>
    </row>
    <row r="160" spans="95:95" ht="30" customHeight="1" x14ac:dyDescent="0.25">
      <c r="CQ160" s="74"/>
    </row>
    <row r="161" spans="95:95" ht="30" customHeight="1" x14ac:dyDescent="0.25">
      <c r="CQ161" s="74"/>
    </row>
    <row r="162" spans="95:95" ht="30" customHeight="1" x14ac:dyDescent="0.25">
      <c r="CQ162" s="74"/>
    </row>
    <row r="163" spans="95:95" ht="30" customHeight="1" x14ac:dyDescent="0.25">
      <c r="CQ163" s="74"/>
    </row>
    <row r="164" spans="95:95" ht="30" customHeight="1" x14ac:dyDescent="0.25">
      <c r="CQ164" s="74"/>
    </row>
    <row r="165" spans="95:95" ht="30" customHeight="1" x14ac:dyDescent="0.25">
      <c r="CQ165" s="74"/>
    </row>
    <row r="166" spans="95:95" ht="30" customHeight="1" x14ac:dyDescent="0.25">
      <c r="CQ166" s="74"/>
    </row>
    <row r="167" spans="95:95" ht="30" customHeight="1" x14ac:dyDescent="0.25">
      <c r="CQ167" s="74"/>
    </row>
    <row r="168" spans="95:95" ht="30" customHeight="1" x14ac:dyDescent="0.25">
      <c r="CQ168" s="74"/>
    </row>
    <row r="169" spans="95:95" ht="30" customHeight="1" x14ac:dyDescent="0.25">
      <c r="CQ169" s="74"/>
    </row>
    <row r="170" spans="95:95" ht="30" customHeight="1" x14ac:dyDescent="0.25">
      <c r="CQ170" s="74"/>
    </row>
    <row r="171" spans="95:95" ht="30" customHeight="1" x14ac:dyDescent="0.25">
      <c r="CQ171" s="74"/>
    </row>
    <row r="172" spans="95:95" ht="30" customHeight="1" x14ac:dyDescent="0.25">
      <c r="CQ172" s="74"/>
    </row>
    <row r="173" spans="95:95" ht="30" customHeight="1" x14ac:dyDescent="0.25">
      <c r="CQ173" s="74"/>
    </row>
    <row r="174" spans="95:95" ht="30" customHeight="1" x14ac:dyDescent="0.25">
      <c r="CQ174" s="74"/>
    </row>
    <row r="175" spans="95:95" ht="30" customHeight="1" x14ac:dyDescent="0.25">
      <c r="CQ175" s="74"/>
    </row>
    <row r="176" spans="95:95" ht="30" customHeight="1" x14ac:dyDescent="0.25">
      <c r="CQ176" s="74"/>
    </row>
    <row r="177" spans="95:95" ht="30" customHeight="1" x14ac:dyDescent="0.25">
      <c r="CQ177" s="74"/>
    </row>
    <row r="178" spans="95:95" ht="30" customHeight="1" x14ac:dyDescent="0.25">
      <c r="CQ178" s="74"/>
    </row>
    <row r="179" spans="95:95" ht="30" customHeight="1" x14ac:dyDescent="0.25">
      <c r="CQ179" s="74"/>
    </row>
    <row r="180" spans="95:95" ht="30" customHeight="1" x14ac:dyDescent="0.25">
      <c r="CQ180" s="74"/>
    </row>
    <row r="181" spans="95:95" ht="30" customHeight="1" x14ac:dyDescent="0.25">
      <c r="CQ181" s="74"/>
    </row>
    <row r="182" spans="95:95" ht="30" customHeight="1" x14ac:dyDescent="0.25">
      <c r="CQ182" s="74"/>
    </row>
    <row r="183" spans="95:95" ht="30" customHeight="1" x14ac:dyDescent="0.25">
      <c r="CQ183" s="74"/>
    </row>
    <row r="184" spans="95:95" ht="30" customHeight="1" x14ac:dyDescent="0.25">
      <c r="CQ184" s="74"/>
    </row>
    <row r="185" spans="95:95" ht="30" customHeight="1" x14ac:dyDescent="0.25">
      <c r="CQ185" s="74"/>
    </row>
    <row r="186" spans="95:95" ht="30" customHeight="1" x14ac:dyDescent="0.25">
      <c r="CQ186" s="74"/>
    </row>
    <row r="187" spans="95:95" ht="30" customHeight="1" x14ac:dyDescent="0.25">
      <c r="CQ187" s="74"/>
    </row>
    <row r="188" spans="95:95" ht="30" customHeight="1" x14ac:dyDescent="0.25">
      <c r="CQ188" s="74"/>
    </row>
    <row r="189" spans="95:95" ht="30" customHeight="1" x14ac:dyDescent="0.25">
      <c r="CQ189" s="74"/>
    </row>
    <row r="190" spans="95:95" ht="30" customHeight="1" x14ac:dyDescent="0.25">
      <c r="CQ190" s="74"/>
    </row>
    <row r="191" spans="95:95" ht="30" customHeight="1" x14ac:dyDescent="0.25">
      <c r="CQ191" s="74"/>
    </row>
    <row r="192" spans="95:95" ht="30" customHeight="1" x14ac:dyDescent="0.25">
      <c r="CQ192" s="74"/>
    </row>
    <row r="193" spans="95:95" ht="30" customHeight="1" x14ac:dyDescent="0.25">
      <c r="CQ193" s="74"/>
    </row>
    <row r="194" spans="95:95" ht="30" customHeight="1" x14ac:dyDescent="0.25">
      <c r="CQ194" s="74"/>
    </row>
    <row r="195" spans="95:95" ht="30" customHeight="1" x14ac:dyDescent="0.25">
      <c r="CQ195" s="74"/>
    </row>
    <row r="196" spans="95:95" ht="30" customHeight="1" x14ac:dyDescent="0.25">
      <c r="CQ196" s="74"/>
    </row>
    <row r="197" spans="95:95" ht="30" customHeight="1" x14ac:dyDescent="0.25">
      <c r="CQ197" s="74"/>
    </row>
    <row r="198" spans="95:95" ht="30" customHeight="1" x14ac:dyDescent="0.25">
      <c r="CQ198" s="74"/>
    </row>
    <row r="199" spans="95:95" ht="30" customHeight="1" x14ac:dyDescent="0.25">
      <c r="CQ199" s="74"/>
    </row>
    <row r="200" spans="95:95" ht="30" customHeight="1" x14ac:dyDescent="0.25">
      <c r="CQ200" s="74"/>
    </row>
    <row r="201" spans="95:95" ht="30" customHeight="1" x14ac:dyDescent="0.25">
      <c r="CQ201" s="74"/>
    </row>
    <row r="202" spans="95:95" ht="30" customHeight="1" x14ac:dyDescent="0.25">
      <c r="CQ202" s="74"/>
    </row>
    <row r="203" spans="95:95" ht="30" customHeight="1" x14ac:dyDescent="0.25">
      <c r="CQ203" s="74"/>
    </row>
    <row r="204" spans="95:95" ht="30" customHeight="1" x14ac:dyDescent="0.25">
      <c r="CQ204" s="74"/>
    </row>
    <row r="205" spans="95:95" ht="30" customHeight="1" x14ac:dyDescent="0.25">
      <c r="CQ205" s="74"/>
    </row>
    <row r="206" spans="95:95" ht="30" customHeight="1" x14ac:dyDescent="0.25">
      <c r="CQ206" s="74"/>
    </row>
    <row r="207" spans="95:95" ht="30" customHeight="1" x14ac:dyDescent="0.25">
      <c r="CQ207" s="74"/>
    </row>
    <row r="208" spans="95:95" ht="30" customHeight="1" x14ac:dyDescent="0.25">
      <c r="CQ208" s="74"/>
    </row>
    <row r="209" spans="95:95" ht="30" customHeight="1" x14ac:dyDescent="0.25">
      <c r="CQ209" s="74"/>
    </row>
    <row r="210" spans="95:95" ht="30" customHeight="1" x14ac:dyDescent="0.25">
      <c r="CQ210" s="74"/>
    </row>
    <row r="211" spans="95:95" ht="30" customHeight="1" x14ac:dyDescent="0.25">
      <c r="CQ211" s="74"/>
    </row>
    <row r="212" spans="95:95" ht="30" customHeight="1" x14ac:dyDescent="0.25">
      <c r="CQ212" s="74"/>
    </row>
    <row r="213" spans="95:95" ht="30" customHeight="1" x14ac:dyDescent="0.25">
      <c r="CQ213" s="74"/>
    </row>
    <row r="214" spans="95:95" ht="30" customHeight="1" x14ac:dyDescent="0.25">
      <c r="CQ214" s="74"/>
    </row>
    <row r="215" spans="95:95" ht="30" customHeight="1" x14ac:dyDescent="0.25">
      <c r="CQ215" s="74"/>
    </row>
    <row r="216" spans="95:95" ht="30" customHeight="1" x14ac:dyDescent="0.25">
      <c r="CQ216" s="74"/>
    </row>
    <row r="217" spans="95:95" ht="30" customHeight="1" x14ac:dyDescent="0.25">
      <c r="CQ217" s="74"/>
    </row>
  </sheetData>
  <mergeCells count="16">
    <mergeCell ref="D3:H3"/>
    <mergeCell ref="D4:H4"/>
    <mergeCell ref="C5:K5"/>
    <mergeCell ref="AO4:AU4"/>
    <mergeCell ref="AV4:BB4"/>
    <mergeCell ref="BC4:BI4"/>
    <mergeCell ref="BJ4:BP4"/>
    <mergeCell ref="I3:J3"/>
    <mergeCell ref="M4:S4"/>
    <mergeCell ref="T4:Z4"/>
    <mergeCell ref="AA4:AG4"/>
    <mergeCell ref="AH4:AN4"/>
    <mergeCell ref="BQ4:BW4"/>
    <mergeCell ref="BX4:CD4"/>
    <mergeCell ref="CE4:CK4"/>
    <mergeCell ref="CL4:CR4"/>
  </mergeCells>
  <conditionalFormatting sqref="H7:H23">
    <cfRule type="dataBar" priority="3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M5:BP5 M7:BP23 M6:CP6">
    <cfRule type="expression" dxfId="20" priority="57">
      <formula>AND(TODAY()&gt;=M$5,TODAY()&lt;N$5)</formula>
    </cfRule>
  </conditionalFormatting>
  <conditionalFormatting sqref="M7:BP23">
    <cfRule type="expression" dxfId="19" priority="51">
      <formula>AND(task_start&lt;=M$5,ROUNDDOWN((task_end-task_start+1)*task_progress,0)+task_start-1&gt;=M$5)</formula>
    </cfRule>
    <cfRule type="expression" dxfId="18" priority="52" stopIfTrue="1">
      <formula>AND(task_end&gt;=M$5,task_start&lt;N$5)</formula>
    </cfRule>
  </conditionalFormatting>
  <conditionalFormatting sqref="BQ5:BW5 BQ7:BW23">
    <cfRule type="expression" dxfId="17" priority="24">
      <formula>AND(TODAY()&gt;=BQ$5,TODAY()&lt;BR$5)</formula>
    </cfRule>
  </conditionalFormatting>
  <conditionalFormatting sqref="BQ7:BW23">
    <cfRule type="expression" dxfId="16" priority="22">
      <formula>AND(task_start&lt;=BQ$5,ROUNDDOWN((task_end-task_start+1)*task_progress,0)+task_start-1&gt;=BQ$5)</formula>
    </cfRule>
    <cfRule type="expression" dxfId="15" priority="23" stopIfTrue="1">
      <formula>AND(task_end&gt;=BQ$5,task_start&lt;BR$5)</formula>
    </cfRule>
  </conditionalFormatting>
  <conditionalFormatting sqref="BX5:CD5 BX7:CD23">
    <cfRule type="expression" dxfId="14" priority="21">
      <formula>AND(TODAY()&gt;=BX$5,TODAY()&lt;BY$5)</formula>
    </cfRule>
  </conditionalFormatting>
  <conditionalFormatting sqref="BX7:CD23">
    <cfRule type="expression" dxfId="13" priority="19">
      <formula>AND(task_start&lt;=BX$5,ROUNDDOWN((task_end-task_start+1)*task_progress,0)+task_start-1&gt;=BX$5)</formula>
    </cfRule>
    <cfRule type="expression" dxfId="12" priority="20" stopIfTrue="1">
      <formula>AND(task_end&gt;=BX$5,task_start&lt;BY$5)</formula>
    </cfRule>
  </conditionalFormatting>
  <conditionalFormatting sqref="CE5:CK5 CE7:CK23">
    <cfRule type="expression" dxfId="11" priority="18">
      <formula>AND(TODAY()&gt;=CE$5,TODAY()&lt;CF$5)</formula>
    </cfRule>
  </conditionalFormatting>
  <conditionalFormatting sqref="CE7:CK23">
    <cfRule type="expression" dxfId="10" priority="16">
      <formula>AND(task_start&lt;=CE$5,ROUNDDOWN((task_end-task_start+1)*task_progress,0)+task_start-1&gt;=CE$5)</formula>
    </cfRule>
    <cfRule type="expression" dxfId="9" priority="17" stopIfTrue="1">
      <formula>AND(task_end&gt;=CE$5,task_start&lt;CF$5)</formula>
    </cfRule>
  </conditionalFormatting>
  <conditionalFormatting sqref="CL5:CP5 CL7:CP23">
    <cfRule type="expression" dxfId="8" priority="15">
      <formula>AND(TODAY()&gt;=CL$5,TODAY()&lt;CM$5)</formula>
    </cfRule>
  </conditionalFormatting>
  <conditionalFormatting sqref="CL7:CP23">
    <cfRule type="expression" dxfId="7" priority="13">
      <formula>AND(task_start&lt;=CL$5,ROUNDDOWN((task_end-task_start+1)*task_progress,0)+task_start-1&gt;=CL$5)</formula>
    </cfRule>
    <cfRule type="expression" dxfId="6" priority="14" stopIfTrue="1">
      <formula>AND(task_end&gt;=CL$5,task_start&lt;CM$5)</formula>
    </cfRule>
  </conditionalFormatting>
  <conditionalFormatting sqref="CQ5:CQ23">
    <cfRule type="expression" dxfId="5" priority="3">
      <formula>AND(TODAY()&gt;=CQ$5,TODAY()&lt;CR$5)</formula>
    </cfRule>
  </conditionalFormatting>
  <conditionalFormatting sqref="CQ7:CQ23">
    <cfRule type="expression" dxfId="4" priority="1">
      <formula>AND(task_start&lt;=CQ$5,ROUNDDOWN((task_end-task_start+1)*task_progress,0)+task_start-1&gt;=CQ$5)</formula>
    </cfRule>
    <cfRule type="expression" dxfId="3" priority="2" stopIfTrue="1">
      <formula>AND(task_end&gt;=CQ$5,task_start&lt;CR$5)</formula>
    </cfRule>
  </conditionalFormatting>
  <conditionalFormatting sqref="CR5:CR23">
    <cfRule type="expression" dxfId="2" priority="58">
      <formula>AND(TODAY()&gt;=CR$5,TODAY()&lt;#REF!)</formula>
    </cfRule>
  </conditionalFormatting>
  <conditionalFormatting sqref="CR7:CR23">
    <cfRule type="expression" dxfId="1" priority="61">
      <formula>AND(task_start&lt;=CR$5,ROUNDDOWN((task_end-task_start+1)*task_progress,0)+task_start-1&gt;=CR$5)</formula>
    </cfRule>
    <cfRule type="expression" dxfId="0" priority="62" stopIfTrue="1">
      <formula>AND(task_end&gt;=CR$5,task_start&lt;#REF!)</formula>
    </cfRule>
  </conditionalFormatting>
  <dataValidations count="1">
    <dataValidation type="whole" operator="greaterThanOrEqual" allowBlank="1" showInputMessage="1" promptTitle="Display Week" prompt="Changing this number will scroll the Gantt Chart view." sqref="I4">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H7:H23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topLeftCell="A7" zoomScaleNormal="100" workbookViewId="0"/>
  </sheetViews>
  <sheetFormatPr defaultColWidth="9.140625" defaultRowHeight="12.75" x14ac:dyDescent="0.2"/>
  <cols>
    <col min="1" max="1" width="87.140625" style="25" customWidth="1"/>
    <col min="2" max="16384" width="9.140625" style="21"/>
  </cols>
  <sheetData>
    <row r="1" spans="1:2" ht="46.5" customHeight="1" x14ac:dyDescent="0.2">
      <c r="A1" s="20"/>
    </row>
    <row r="2" spans="1:2" s="23" customFormat="1" ht="15.75" x14ac:dyDescent="0.25">
      <c r="A2" s="22" t="s">
        <v>8</v>
      </c>
      <c r="B2" s="22"/>
    </row>
    <row r="3" spans="1:2" s="28" customFormat="1" ht="27" customHeight="1" x14ac:dyDescent="0.25">
      <c r="A3" s="29" t="s">
        <v>13</v>
      </c>
      <c r="B3" s="29"/>
    </row>
    <row r="4" spans="1:2" s="24" customFormat="1" ht="26.25" x14ac:dyDescent="0.4">
      <c r="A4" s="26" t="s">
        <v>7</v>
      </c>
    </row>
    <row r="5" spans="1:2" ht="74.099999999999994" customHeight="1" x14ac:dyDescent="0.2">
      <c r="A5" s="27" t="s">
        <v>16</v>
      </c>
    </row>
    <row r="6" spans="1:2" ht="26.25" customHeight="1" x14ac:dyDescent="0.2">
      <c r="A6" s="26" t="s">
        <v>19</v>
      </c>
    </row>
    <row r="7" spans="1:2" s="25" customFormat="1" ht="204.95" customHeight="1" x14ac:dyDescent="0.25">
      <c r="A7" s="31" t="s">
        <v>18</v>
      </c>
    </row>
    <row r="8" spans="1:2" s="24" customFormat="1" ht="26.25" x14ac:dyDescent="0.4">
      <c r="A8" s="26" t="s">
        <v>9</v>
      </c>
    </row>
    <row r="9" spans="1:2" ht="60" x14ac:dyDescent="0.2">
      <c r="A9" s="27" t="s">
        <v>17</v>
      </c>
    </row>
    <row r="10" spans="1:2" s="25" customFormat="1" ht="27.95" customHeight="1" x14ac:dyDescent="0.25">
      <c r="A10" s="30" t="s">
        <v>15</v>
      </c>
    </row>
    <row r="11" spans="1:2" s="24" customFormat="1" ht="26.25" x14ac:dyDescent="0.4">
      <c r="A11" s="26" t="s">
        <v>6</v>
      </c>
    </row>
    <row r="12" spans="1:2" ht="30" x14ac:dyDescent="0.2">
      <c r="A12" s="27" t="s">
        <v>14</v>
      </c>
    </row>
    <row r="13" spans="1:2" s="25" customFormat="1" ht="27.95" customHeight="1" x14ac:dyDescent="0.25">
      <c r="A13" s="30" t="s">
        <v>1</v>
      </c>
    </row>
    <row r="14" spans="1:2" s="24" customFormat="1" ht="26.25" x14ac:dyDescent="0.4">
      <c r="A14" s="26" t="s">
        <v>10</v>
      </c>
    </row>
    <row r="15" spans="1:2" ht="75" customHeight="1" x14ac:dyDescent="0.2">
      <c r="A15" s="27" t="s">
        <v>11</v>
      </c>
    </row>
    <row r="16" spans="1:2" ht="75" x14ac:dyDescent="0.2">
      <c r="A16" s="27" t="s">
        <v>12</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Graduate</dc:creator>
  <dc:description/>
  <cp:lastModifiedBy>Graduate</cp:lastModifiedBy>
  <dcterms:created xsi:type="dcterms:W3CDTF">2018-05-23T01:25:53Z</dcterms:created>
  <dcterms:modified xsi:type="dcterms:W3CDTF">2018-08-15T18:09:02Z</dcterms:modified>
</cp:coreProperties>
</file>