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0305" yWindow="4155" windowWidth="10200" windowHeight="3705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calcPr calcId="145621" refMode="R1C1"/>
</workbook>
</file>

<file path=xl/calcChain.xml><?xml version="1.0" encoding="utf-8"?>
<calcChain xmlns="http://schemas.openxmlformats.org/spreadsheetml/2006/main">
  <c r="E58" i="1" l="1"/>
  <c r="D175" i="3" l="1"/>
  <c r="D174" i="3"/>
  <c r="E175" i="3" s="1"/>
  <c r="E174" i="3" l="1"/>
  <c r="N30" i="5" l="1"/>
  <c r="H32" i="5"/>
  <c r="I32" i="5"/>
  <c r="J32" i="5"/>
  <c r="K32" i="5"/>
  <c r="G32" i="5"/>
  <c r="E141" i="3" l="1"/>
  <c r="D141" i="3"/>
  <c r="E140" i="3"/>
  <c r="D140" i="3"/>
  <c r="D112" i="3"/>
  <c r="D89" i="3" l="1"/>
  <c r="C89" i="3"/>
  <c r="H117" i="3"/>
  <c r="C88" i="3"/>
  <c r="D88" i="3" s="1"/>
  <c r="C11" i="4" l="1"/>
  <c r="C13" i="4" s="1"/>
  <c r="C9" i="4"/>
  <c r="B9" i="4"/>
  <c r="C58" i="3"/>
  <c r="C57" i="3"/>
  <c r="D57" i="3" s="1"/>
  <c r="D58" i="3" l="1"/>
  <c r="C38" i="3" l="1"/>
  <c r="G37" i="2" l="1"/>
  <c r="F37" i="2"/>
</calcChain>
</file>

<file path=xl/sharedStrings.xml><?xml version="1.0" encoding="utf-8"?>
<sst xmlns="http://schemas.openxmlformats.org/spreadsheetml/2006/main" count="331" uniqueCount="233">
  <si>
    <t>Аврора</t>
  </si>
  <si>
    <t>Логин: XSitenka</t>
  </si>
  <si>
    <t>Пароль: 4iqciU_0V,CIS</t>
  </si>
  <si>
    <t>Логин: 10339487ch-1</t>
  </si>
  <si>
    <t>Пароль: Aur3Wel402</t>
  </si>
  <si>
    <t>Шоколад</t>
  </si>
  <si>
    <t>Корма</t>
  </si>
  <si>
    <t>Логин: 10339487pf-2</t>
  </si>
  <si>
    <t>Пароль: Aur3Wel72</t>
  </si>
  <si>
    <t>АРМ</t>
  </si>
  <si>
    <t>z9X2R1Nk</t>
  </si>
  <si>
    <t>1C Белгород</t>
  </si>
  <si>
    <t>X7ZVYcRE1984</t>
  </si>
  <si>
    <t>Портал</t>
  </si>
  <si>
    <t>http://webdemand.lukoil.com/DemandNew/(S(x3xowayke1rynln4bks1prlv))/Main.aspx</t>
  </si>
  <si>
    <t>Milk_products</t>
  </si>
  <si>
    <t>Productsworld15</t>
  </si>
  <si>
    <t>BAKALEYA</t>
  </si>
  <si>
    <t>85Xpay5z</t>
  </si>
  <si>
    <t>wm4rdMfV</t>
  </si>
  <si>
    <t>Denis.Globin@ehrmann.ru</t>
  </si>
  <si>
    <t>X7ZVYcRE</t>
  </si>
  <si>
    <t>Wind+Почта</t>
  </si>
  <si>
    <t>(16:02) Калинин Александр: http://192.168.2.6/warm/</t>
  </si>
  <si>
    <t>(16:02) Калинин Александр: http://192.168.2.9/warm/default.aspx</t>
  </si>
  <si>
    <t>(16:03) Калинин Александр: второй</t>
  </si>
  <si>
    <t>(16:03) Калинин Александр: первый это Марс ))</t>
  </si>
  <si>
    <t>FH7gXd9B -нов в виндоус</t>
  </si>
  <si>
    <t>"Молоко" 3123315101</t>
  </si>
  <si>
    <t>Логин – 4607962769998</t>
  </si>
  <si>
    <t>Пароль - TucOR4877</t>
  </si>
  <si>
    <t>"МОЛОЧНЫЕ ПРОДУКТЫ" 3123193781</t>
  </si>
  <si>
    <t>Логин - 4607814829993</t>
  </si>
  <si>
    <t>Пароль - rSrN79ZL</t>
  </si>
  <si>
    <t xml:space="preserve">ПОРТАЛ </t>
  </si>
  <si>
    <t>ltd\e.shashkova</t>
  </si>
  <si>
    <t>FH7gXd9B</t>
  </si>
  <si>
    <t xml:space="preserve">    </t>
  </si>
  <si>
    <t>Сыр Пошехонский 45% СК-7кг</t>
  </si>
  <si>
    <t>Сыр Пошехонский 45% Барановичский 8-9кг</t>
  </si>
  <si>
    <t>Икра "Охотские берега" лосос.140г.ж/б(1*108)ГОСТ</t>
  </si>
  <si>
    <t>Икра "РСП"СТО 140г.ж/б(1*108)зеленая банка</t>
  </si>
  <si>
    <t>Масло/РуссМол/Традиционное 82,5% 180г.фол(1*100)</t>
  </si>
  <si>
    <t>ББКО0007470</t>
  </si>
  <si>
    <t>uzhegova.e@yandex.ru</t>
  </si>
  <si>
    <t>11 760</t>
  </si>
  <si>
    <t>Крем-пуддинг 2.5%115г. Шоколадн. (1*24)</t>
  </si>
  <si>
    <t>Сыр пл."Хохланд" ВЕТЧИНА 200г(1*32)</t>
  </si>
  <si>
    <t>Сыр пл."Хохланд"Ассор.желт.140г(1*30)</t>
  </si>
  <si>
    <t>Сыр пл."Хохланд"Ветч.100г(1*60)</t>
  </si>
  <si>
    <t>Сыр пл."Хохланд"Грибы100г(1*60)</t>
  </si>
  <si>
    <t>Наименование</t>
  </si>
  <si>
    <t>штрих-код</t>
  </si>
  <si>
    <t>Соус май.Мах.Олив.Обжорка400мл 40%д/п(1*20)</t>
  </si>
  <si>
    <t>Спред Станичное Моя семья 40% 500г(1*24)</t>
  </si>
  <si>
    <t>Наименование товара</t>
  </si>
  <si>
    <t>Корпорация "ГРИНН" АО г.Губкин</t>
  </si>
  <si>
    <t>Корпорация "ГРИНН" АО г.Старый Оскол</t>
  </si>
  <si>
    <t>ПГП</t>
  </si>
  <si>
    <t>Круггетсы Горячая штучка 250г(1*12) сочн/мясо</t>
  </si>
  <si>
    <t>Макароны "По-флотски" Горячая штучка в том/соку 300г(1*10)</t>
  </si>
  <si>
    <t>Хотстеры Горячая штучка 250г(1*12)</t>
  </si>
  <si>
    <t>Чебупели Горячая штучка 300г(1*12) ветчин/сыр</t>
  </si>
  <si>
    <t>Чебупели Горячая штучка 300г(1*12) сочн/мясо</t>
  </si>
  <si>
    <t>Чебупицца "Пепперони" Горячая штучка 250г(1*12)</t>
  </si>
  <si>
    <t>Чебуреки Горячая штучка 360г(1*10) New Box говяд/свинин</t>
  </si>
  <si>
    <t>Чебуреки Горячая штучка 90г(4*12) шоу/бокс мясо</t>
  </si>
  <si>
    <t>Пельмени</t>
  </si>
  <si>
    <t>Пельмени "Бульмени" Горячая штучка 430г(1*16) говяд/свинин</t>
  </si>
  <si>
    <t>Пельмени "Бульмени" Горячая штучка 430г(1*16) слив/масло</t>
  </si>
  <si>
    <t>Пельмени "Бульмени" Горячая штучка 900г(1*8) говяд/свинин</t>
  </si>
  <si>
    <t>Пельмени "Бульмени" Горячая штучка 900г(1*8) слив/масло</t>
  </si>
  <si>
    <t>Пельмени "Жемчужные" 430г(1*24) телят/свинин</t>
  </si>
  <si>
    <t>Пельмени "Медвежье ушко" 430г(1*18) говяд/свинин</t>
  </si>
  <si>
    <t>Пельмени "Медвежье ушко" 900г(1*9) говяд</t>
  </si>
  <si>
    <t>Пельмени "Медвежье ушко" 900г(1*9) говяд/свинин</t>
  </si>
  <si>
    <t>Пельмени "Подмосковные" Зареченские пельмени 10 кг вес</t>
  </si>
  <si>
    <t>Пельмени "Хинкали Восточные" Зареченские пельмени 750г(1*14)</t>
  </si>
  <si>
    <t>минус 3 кор</t>
  </si>
  <si>
    <t>№11</t>
  </si>
  <si>
    <t>№15</t>
  </si>
  <si>
    <t>№27</t>
  </si>
  <si>
    <t>№22</t>
  </si>
  <si>
    <t>№30</t>
  </si>
  <si>
    <t>№34</t>
  </si>
  <si>
    <t>Заказ кол-во</t>
  </si>
  <si>
    <t>Отгрузить по школам</t>
  </si>
  <si>
    <t>Итого:</t>
  </si>
  <si>
    <t>Отгрузить на камелию</t>
  </si>
  <si>
    <t>Всего:</t>
  </si>
  <si>
    <t>Товар принял</t>
  </si>
  <si>
    <t>МАДОУ "Детский сад комбинированного вида №32 "Журавушка"</t>
  </si>
  <si>
    <t>МАДОУ "Детский сад комбинированного вида №37 "Ягодка"</t>
  </si>
  <si>
    <t>МАДОУ "Детский сад комбинированного вида №39 "Зототая рыбка"</t>
  </si>
  <si>
    <t>МАОУ "Лицей №5"</t>
  </si>
  <si>
    <t>МАОУ "Средняя общеобразовательная школа №12"</t>
  </si>
  <si>
    <t>МАОУ "Средняя общеобразовательная школа №16"</t>
  </si>
  <si>
    <t>МБДОУ "Детский сад №12 "Вишенка"</t>
  </si>
  <si>
    <t>МБДОУ "Детский сад №13 "Солнышко" Истобное</t>
  </si>
  <si>
    <t>МБДОУ "Детский сад №15 "Колосок"</t>
  </si>
  <si>
    <t>МБДОУ "Детский сад №20 "Колосок"</t>
  </si>
  <si>
    <t>МБДОУ "Детский сад комбинированного вида №31 "Аленький цветочек"</t>
  </si>
  <si>
    <t>МБДОУ "Детский сад комбинированного вида №40 "Веселинка"</t>
  </si>
  <si>
    <t>МБДОУ "Детский сад комбинированного вида №9 "Рябинушка"</t>
  </si>
  <si>
    <t>МБДОУ "Детский сад общеразвивающего вида №16 "Дюймовочка"</t>
  </si>
  <si>
    <t>МБДОУ "Детский сад общеразвивающего вида №19 "Светлячок"</t>
  </si>
  <si>
    <t>МБДОУ "Детский сад общеразвивающего вида №25 "Василек"</t>
  </si>
  <si>
    <t>МБДОУ "Детский сад общеразвивающего вида №26 "Кораблик"</t>
  </si>
  <si>
    <t>МБДОУ "Детский сад общеразвивающего вида №36 "Колокольчик"</t>
  </si>
  <si>
    <t>МБДОУ "Детский сад общеразвивающего вида №5 "Березка"</t>
  </si>
  <si>
    <t>МБДОУ "Детский сад общеразвивающего вида №6 "Золотой петушок"</t>
  </si>
  <si>
    <t>МБОУ "Средняя общеобразовательная школа №7"</t>
  </si>
  <si>
    <t>МБДОУ "Детский сад присмотра и оздоровления №13 "Солнышко"</t>
  </si>
  <si>
    <t>на 27,07,16</t>
  </si>
  <si>
    <t>Крупа гречневая 5 кг вес</t>
  </si>
  <si>
    <t>кг</t>
  </si>
  <si>
    <t>без акциза</t>
  </si>
  <si>
    <t>10%</t>
  </si>
  <si>
    <t>Хлопья овсяные "Геркулес" 5 кг вес</t>
  </si>
  <si>
    <t>Горох колотый 900г(1*10)</t>
  </si>
  <si>
    <t>шт</t>
  </si>
  <si>
    <t>Сайра натуральная Южморрыбфлот д/м 250г(1*48)</t>
  </si>
  <si>
    <t>Крупа манная 5 кг вес</t>
  </si>
  <si>
    <t>Масло подсолнечное Sunny Gold рафинированное 1л(1*15)</t>
  </si>
  <si>
    <t>Крупа пшено 5 кг вес Белгород</t>
  </si>
  <si>
    <t>Рис круг 5 кг вес</t>
  </si>
  <si>
    <t>Сосиски "Молочные По-Стародворски" кг вес бордо</t>
  </si>
  <si>
    <t>Колбаса вареная "Докторская Стародворская" кг вес бордо</t>
  </si>
  <si>
    <t>Смесь компотная "Ассорти" 10 кг вес</t>
  </si>
  <si>
    <t>18%</t>
  </si>
  <si>
    <t>Лавровый лист Фарсис 20г(1*100)</t>
  </si>
  <si>
    <t>Крупа перловая 5 кг вес</t>
  </si>
  <si>
    <t>Сок "Дивный Сад" 1л(1*12) яблоко</t>
  </si>
  <si>
    <t>Сахар 5 кг вес</t>
  </si>
  <si>
    <t>Маргарин столовый "Домашний" РуссМол 60% 180г(1*100) фольга</t>
  </si>
  <si>
    <t>на 3.08</t>
  </si>
  <si>
    <t>СЕТИ</t>
  </si>
  <si>
    <t>X5 RG (Перекресток, Копейка)</t>
  </si>
  <si>
    <t>Агроторг</t>
  </si>
  <si>
    <t>Агроторг ООО "5085-Пятерочка"</t>
  </si>
  <si>
    <t>Агроторг ООО "5313-Пятерочка"</t>
  </si>
  <si>
    <t>Агроторг ООО "5519-Пятерочка"</t>
  </si>
  <si>
    <t>Агроторг ООО "5705-Пятерочка"</t>
  </si>
  <si>
    <t>Агроторг ООО "6860-Пятерочка"</t>
  </si>
  <si>
    <t>Агроторг ООО "6955-Пятерочка"</t>
  </si>
  <si>
    <t>Копейка</t>
  </si>
  <si>
    <t>КОПЕЙКА-ВОРОНЕЖ ООО Универсам № 464</t>
  </si>
  <si>
    <t>КОПЕЙКА-ВОРОНЕЖ ООО Универсам № 640</t>
  </si>
  <si>
    <t>КОПЕЙКА-ВОРОНЕЖ ООО Универсам № 641</t>
  </si>
  <si>
    <t>КУПЕЦ</t>
  </si>
  <si>
    <t>Купец ООО Универсам № 3112</t>
  </si>
  <si>
    <t>Купец ООО Универсам № 3113</t>
  </si>
  <si>
    <t>Купец ООО Универсам № 3117</t>
  </si>
  <si>
    <t>Купец ООО Универсам № 3118</t>
  </si>
  <si>
    <t>Купец ООО Универсам № 3119</t>
  </si>
  <si>
    <t>Купец ООО Универсам № 3120</t>
  </si>
  <si>
    <t>Купец ООО Универсам № 3121</t>
  </si>
  <si>
    <t>Купец ООО Универсам № 3122</t>
  </si>
  <si>
    <t>Купец ООО Универсам № 3123</t>
  </si>
  <si>
    <t>Купец ООО Универсам № 3125</t>
  </si>
  <si>
    <t>Купец ООО Универсам № 3126</t>
  </si>
  <si>
    <t>Купец ООО Универсам № 3127</t>
  </si>
  <si>
    <t>Купец ООО Универсам № 3128</t>
  </si>
  <si>
    <t>Купец ООО Универсам № 3131</t>
  </si>
  <si>
    <t>Перекресток ТД ЗАО</t>
  </si>
  <si>
    <t>Перекресток ТД ЗАО "1235-Пятерочка"</t>
  </si>
  <si>
    <t>Перекресток ТД ЗАО "1249-Пятерочка"</t>
  </si>
  <si>
    <t>Перекресток ТД ЗАО "1298-Пятерочка"</t>
  </si>
  <si>
    <t>Перекресток ТД ЗАО "1305 Пятерочка"</t>
  </si>
  <si>
    <t>Перекресток ТД ЗАО "1308 Пятерочка"</t>
  </si>
  <si>
    <t>Перекресток ТД ЗАО "1324-Пятерочка"</t>
  </si>
  <si>
    <t>Перекресток ТД ЗАО "1356-Пятерочка"</t>
  </si>
  <si>
    <t>Перекресток ТД ЗАО "2317-Пятерочка"</t>
  </si>
  <si>
    <t>Перекресток ТД ЗАО "2561-Пятерочка"</t>
  </si>
  <si>
    <t>Перекресток ТД ЗАО "2702-Пятерочка"</t>
  </si>
  <si>
    <t>Перекресток ТД ЗАО "2767-Пятерочка"</t>
  </si>
  <si>
    <t>Перекресток ТД ЗАО Карусель</t>
  </si>
  <si>
    <t>Итог</t>
  </si>
  <si>
    <t>Контрагент</t>
  </si>
  <si>
    <t>Сумма продажи в руб.</t>
  </si>
  <si>
    <t>Агроторг ООО "3113-Пятерочка"</t>
  </si>
  <si>
    <t>Агроторг ООО "5700-Пятерочка"</t>
  </si>
  <si>
    <t>Агроторг ООО "6954-Пятерочка"</t>
  </si>
  <si>
    <t>Агроторг ООО "7459-Пятерочка"</t>
  </si>
  <si>
    <t>Агроторг ООО "7461-Пятерочка"</t>
  </si>
  <si>
    <t>Агроторг ООО "7684-Пятерочка"</t>
  </si>
  <si>
    <t>Агроторг ООО "7928-Пятерочка"</t>
  </si>
  <si>
    <t>Агроторг ООО "8031-Пятерочка"</t>
  </si>
  <si>
    <t>Агроторг ООО "9286-Пятерочка"</t>
  </si>
  <si>
    <t>Йог прод паст Альпенлэнд ЭРМАНН фрук 0,3% 95г(1*24) Клубн/Персик/Марак</t>
  </si>
  <si>
    <t>Йог прод паст Альпенлэнд ЭРМАНН фрук 7,5% 95г(1*24) абрик/персик/марак</t>
  </si>
  <si>
    <t>Йог прод паст Альпенлэнд ЭРМАНН фрук 7,5% 95г(1*24) клубн/ананас</t>
  </si>
  <si>
    <t>Йог прод паст Услада ЭРМАНН аром 1,2% 320г(1*12) персик/марак</t>
  </si>
  <si>
    <t>Йог прод паст Эрмигурт ЭРМАНН фрук 0,3% 115г(1*24) вишня/черешн</t>
  </si>
  <si>
    <t>Йогурт EPICA 4,8% 130г(1*6) красн апельс</t>
  </si>
  <si>
    <t>Йогурт EPICA 5% 130г(1*6) манго/семена чиа</t>
  </si>
  <si>
    <t>Коктейль мол Эрмигурт ЭРМАНН 4% 290г(1*6) ваниль</t>
  </si>
  <si>
    <t>Коктейль мол Эрмигурт ЭРМАНН 4% 290г(1*6) шокол</t>
  </si>
  <si>
    <t>Гринн Губкин</t>
  </si>
  <si>
    <t>Гринн Оскол</t>
  </si>
  <si>
    <t>Йог прод паст Альпенлэнд ЭРМАНН фрук 0,3% 320г(1*12) клубн</t>
  </si>
  <si>
    <t>Йог прод паст Альпенлэнд ЭРМАНН фрук 0,3% 320г(1*12) персик/марак</t>
  </si>
  <si>
    <t>Коктейль мол Эрмик детский с кальцием ЭРМАНН 1,5% 250г(1*24) клубн</t>
  </si>
  <si>
    <t>Мол Прод Десерт Гранд ЭРМАНН 4,7% 200г(1*12) Двойн тоффи</t>
  </si>
  <si>
    <t>Напиток йог паст фрук Эрмигурт ЭРМАНН 1,2% 420г(1*6) клубн/банан</t>
  </si>
  <si>
    <t>Напиток йог паст фрук Эрмигурт ЭРМАНН 1,2% 420г(1*6) персик/марак</t>
  </si>
  <si>
    <t>Йогурт "Греческий" 6% 140г(1*12) плас стак абрик</t>
  </si>
  <si>
    <t>Йогурт "Греческий" 6% 140г(1*12) плас стак малина</t>
  </si>
  <si>
    <t>Савушкин</t>
  </si>
  <si>
    <t>Творог мягк Нежный Савушкин продукт 0% 130г(1*12) п/с клубн</t>
  </si>
  <si>
    <t>Творог мягк Нежный Савушкин продукт 0% 130г(1*12) п/с абрик</t>
  </si>
  <si>
    <t>Творог мягк Нежный Савушкин продукт 0% 130г(1*12) п/с ягодн микс</t>
  </si>
  <si>
    <t>Йогурт Савушкин продукт 2% 120г(1*12) п/с персик/манго</t>
  </si>
  <si>
    <t>Йогурт Савушкин продукт 2% 120г(1*12) п/с страч</t>
  </si>
  <si>
    <t>Йогурт Савушкин продукт 2% 120г(1*12) п/с лесные ягоды</t>
  </si>
  <si>
    <t>Паста твор Савушкин продукт 3,5% 120г(1*16) яблоко/карам</t>
  </si>
  <si>
    <t>Сыр Брест-Литовский Савушкин продукт слай 50% 150г(1*12) сливоч</t>
  </si>
  <si>
    <t>Сыр плав Ласковое лето 45% 170г(1*12)</t>
  </si>
  <si>
    <t>Сыр плав Ласковое лето 45% 170г(1*12) ветчин</t>
  </si>
  <si>
    <t>Савушкин продукт</t>
  </si>
  <si>
    <t>в заказ</t>
  </si>
  <si>
    <t>ЭРМАНН</t>
  </si>
  <si>
    <t>https://edi.kontur.ru/</t>
  </si>
  <si>
    <t>support@ltdp.ru</t>
  </si>
  <si>
    <t>W8SBsMFn</t>
  </si>
  <si>
    <t>ab2ZaZ6k -мой рабочий стол</t>
  </si>
  <si>
    <t>ceF4xbUU-1C моя</t>
  </si>
  <si>
    <t>НОВЫЙ ПОРТАЛ ДЛЯ ГИПЕРОВ</t>
  </si>
  <si>
    <t>НОВЫЙ ПОРТАЛ ДЛЯ Х5</t>
  </si>
  <si>
    <t>4607814829993EC</t>
  </si>
  <si>
    <t>rSrN79ZL</t>
  </si>
  <si>
    <t>\\ST-EVERLAST\Work\MapX\</t>
  </si>
  <si>
    <t>КООРДИНАТЫ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</si>
</sst>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#,##0.000"/>
    <numFmt numFmtId="166" formatCode="0.0"/>
    <numFmt numFmtId="167" formatCode="#,##0.0"/>
  </numFmts>
  <fonts count="22" x14ac:knownFonts="1">
    <font>
      <sz val="11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0"/>
      <color theme="1"/>
      <name val="Courier New"/>
      <family val="3"/>
      <charset val="204"/>
    </font>
    <font>
      <sz val="12"/>
      <color rgb="FF000000"/>
      <name val="Calibri"/>
      <family val="2"/>
      <charset val="204"/>
    </font>
    <font>
      <b/>
      <i/>
      <u/>
      <sz val="15"/>
      <color theme="1"/>
      <name val="Calibri"/>
      <family val="2"/>
      <charset val="204"/>
      <scheme val="minor"/>
    </font>
    <font>
      <sz val="8"/>
      <name val="Arial"/>
      <family val="2"/>
      <charset val="1"/>
    </font>
    <font>
      <sz val="8"/>
      <color indexed="8"/>
      <name val="Arial"/>
      <family val="2"/>
      <charset val="1"/>
    </font>
    <font>
      <sz val="8"/>
      <color indexed="8"/>
      <name val="MS Shell Dlg"/>
      <charset val="204"/>
    </font>
    <font>
      <sz val="11"/>
      <color theme="1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8"/>
      <name val="Arial"/>
      <family val="2"/>
      <charset val="1"/>
    </font>
    <font>
      <sz val="8"/>
      <color indexed="10"/>
      <name val="Arial"/>
      <family val="2"/>
      <charset val="1"/>
    </font>
    <font>
      <sz val="7"/>
      <name val="Arial"/>
      <family val="2"/>
      <charset val="1"/>
    </font>
    <font>
      <b/>
      <sz val="8"/>
      <color indexed="8"/>
      <name val="Arial"/>
      <family val="2"/>
      <charset val="1"/>
    </font>
    <font>
      <sz val="11"/>
      <color rgb="FF000000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rgb="FF00000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rgb="FF898477"/>
      </left>
      <right/>
      <top style="thin">
        <color rgb="FF898477"/>
      </top>
      <bottom style="thin">
        <color rgb="FF898477"/>
      </bottom>
      <diagonal/>
    </border>
    <border>
      <left/>
      <right/>
      <top/>
      <bottom style="thin">
        <color indexed="60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75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/>
    <xf numFmtId="0" fontId="0" fillId="0" borderId="0" xfId="0" applyAlignment="1">
      <alignment horizontal="right"/>
    </xf>
    <xf numFmtId="0" fontId="4" fillId="0" borderId="0" xfId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1" applyAlignment="1">
      <alignment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/>
    <xf numFmtId="0" fontId="0" fillId="2" borderId="0" xfId="0" applyFill="1" applyAlignment="1">
      <alignment vertical="center"/>
    </xf>
    <xf numFmtId="0" fontId="7" fillId="0" borderId="0" xfId="0" applyFont="1" applyAlignment="1">
      <alignment horizontal="center"/>
    </xf>
    <xf numFmtId="0" fontId="9" fillId="3" borderId="2" xfId="2" applyNumberFormat="1" applyFont="1" applyFill="1" applyBorder="1" applyAlignment="1">
      <alignment horizontal="left" vertical="top" wrapText="1"/>
    </xf>
    <xf numFmtId="4" fontId="10" fillId="4" borderId="2" xfId="2" applyNumberFormat="1" applyFont="1" applyFill="1" applyBorder="1" applyAlignment="1">
      <alignment horizontal="right" vertical="top"/>
    </xf>
    <xf numFmtId="2" fontId="10" fillId="4" borderId="2" xfId="2" applyNumberFormat="1" applyFont="1" applyFill="1" applyBorder="1" applyAlignment="1">
      <alignment horizontal="right" vertical="top"/>
    </xf>
    <xf numFmtId="4" fontId="10" fillId="3" borderId="2" xfId="2" applyNumberFormat="1" applyFont="1" applyFill="1" applyBorder="1" applyAlignment="1">
      <alignment horizontal="right" vertical="top"/>
    </xf>
    <xf numFmtId="4" fontId="8" fillId="0" borderId="3" xfId="2" applyNumberFormat="1" applyFont="1" applyBorder="1" applyAlignment="1">
      <alignment horizontal="right" vertical="top"/>
    </xf>
    <xf numFmtId="4" fontId="0" fillId="0" borderId="0" xfId="0" applyNumberFormat="1"/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" fontId="0" fillId="0" borderId="0" xfId="0" applyNumberFormat="1"/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12" fillId="5" borderId="3" xfId="0" applyFont="1" applyFill="1" applyBorder="1" applyAlignment="1">
      <alignment horizontal="center" vertical="center" wrapText="1"/>
    </xf>
    <xf numFmtId="0" fontId="13" fillId="0" borderId="3" xfId="2" applyFont="1" applyBorder="1" applyAlignment="1">
      <alignment horizontal="left"/>
    </xf>
    <xf numFmtId="0" fontId="13" fillId="0" borderId="3" xfId="2" applyNumberFormat="1" applyFont="1" applyBorder="1" applyAlignment="1">
      <alignment horizontal="left" textRotation="90" wrapText="1"/>
    </xf>
    <xf numFmtId="0" fontId="13" fillId="6" borderId="3" xfId="2" applyNumberFormat="1" applyFont="1" applyFill="1" applyBorder="1" applyAlignment="1">
      <alignment horizontal="center"/>
    </xf>
    <xf numFmtId="0" fontId="8" fillId="6" borderId="0" xfId="2" applyNumberFormat="1" applyFill="1" applyAlignment="1">
      <alignment horizontal="left"/>
    </xf>
    <xf numFmtId="0" fontId="8" fillId="0" borderId="3" xfId="2" applyFont="1" applyBorder="1" applyAlignment="1">
      <alignment horizontal="left"/>
    </xf>
    <xf numFmtId="1" fontId="8" fillId="0" borderId="3" xfId="2" applyNumberFormat="1" applyFont="1" applyBorder="1" applyAlignment="1">
      <alignment horizontal="right"/>
    </xf>
    <xf numFmtId="1" fontId="14" fillId="0" borderId="3" xfId="2" applyNumberFormat="1" applyFont="1" applyBorder="1" applyAlignment="1">
      <alignment horizontal="right"/>
    </xf>
    <xf numFmtId="0" fontId="8" fillId="7" borderId="3" xfId="2" applyFont="1" applyFill="1" applyBorder="1" applyAlignment="1">
      <alignment horizontal="left"/>
    </xf>
    <xf numFmtId="0" fontId="0" fillId="7" borderId="0" xfId="0" applyFill="1"/>
    <xf numFmtId="0" fontId="0" fillId="0" borderId="3" xfId="0" applyBorder="1"/>
    <xf numFmtId="0" fontId="0" fillId="7" borderId="3" xfId="0" applyFill="1" applyBorder="1"/>
    <xf numFmtId="0" fontId="0" fillId="7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9" fillId="3" borderId="2" xfId="3" applyNumberFormat="1" applyFont="1" applyFill="1" applyBorder="1" applyAlignment="1">
      <alignment horizontal="left" vertical="top" wrapText="1"/>
    </xf>
    <xf numFmtId="164" fontId="9" fillId="3" borderId="2" xfId="3" applyNumberFormat="1" applyFont="1" applyFill="1" applyBorder="1" applyAlignment="1">
      <alignment horizontal="right" vertical="top" wrapText="1"/>
    </xf>
    <xf numFmtId="165" fontId="9" fillId="3" borderId="2" xfId="3" applyNumberFormat="1" applyFont="1" applyFill="1" applyBorder="1" applyAlignment="1">
      <alignment horizontal="right" vertical="top" wrapText="1"/>
    </xf>
    <xf numFmtId="2" fontId="10" fillId="3" borderId="2" xfId="3" applyNumberFormat="1" applyFont="1" applyFill="1" applyBorder="1" applyAlignment="1">
      <alignment horizontal="right" vertical="top"/>
    </xf>
    <xf numFmtId="166" fontId="10" fillId="3" borderId="2" xfId="3" applyNumberFormat="1" applyFont="1" applyFill="1" applyBorder="1" applyAlignment="1">
      <alignment horizontal="right" vertical="top"/>
    </xf>
    <xf numFmtId="2" fontId="0" fillId="0" borderId="0" xfId="0" applyNumberFormat="1"/>
    <xf numFmtId="0" fontId="8" fillId="0" borderId="6" xfId="4" applyNumberFormat="1" applyFont="1" applyBorder="1" applyAlignment="1">
      <alignment horizontal="left" vertical="top" wrapText="1"/>
    </xf>
    <xf numFmtId="1" fontId="8" fillId="0" borderId="3" xfId="4" applyNumberFormat="1" applyFont="1" applyBorder="1" applyAlignment="1">
      <alignment horizontal="left" vertical="top" wrapText="1"/>
    </xf>
    <xf numFmtId="0" fontId="8" fillId="0" borderId="3" xfId="4" applyNumberFormat="1" applyFont="1" applyBorder="1" applyAlignment="1">
      <alignment horizontal="left" vertical="top" wrapText="1"/>
    </xf>
    <xf numFmtId="164" fontId="8" fillId="0" borderId="3" xfId="4" applyNumberFormat="1" applyFont="1" applyBorder="1" applyAlignment="1">
      <alignment horizontal="right" vertical="top"/>
    </xf>
    <xf numFmtId="2" fontId="8" fillId="0" borderId="3" xfId="4" applyNumberFormat="1" applyFont="1" applyBorder="1" applyAlignment="1">
      <alignment horizontal="right" vertical="top"/>
    </xf>
    <xf numFmtId="0" fontId="15" fillId="0" borderId="3" xfId="4" applyNumberFormat="1" applyFont="1" applyBorder="1" applyAlignment="1">
      <alignment horizontal="center" vertical="top" wrapText="1"/>
    </xf>
    <xf numFmtId="4" fontId="8" fillId="0" borderId="3" xfId="4" applyNumberFormat="1" applyFont="1" applyBorder="1" applyAlignment="1">
      <alignment horizontal="right" vertical="top"/>
    </xf>
    <xf numFmtId="2" fontId="8" fillId="3" borderId="7" xfId="5" applyNumberFormat="1" applyFont="1" applyFill="1" applyBorder="1" applyAlignment="1">
      <alignment horizontal="right" vertical="top"/>
    </xf>
    <xf numFmtId="4" fontId="8" fillId="3" borderId="7" xfId="5" applyNumberFormat="1" applyFont="1" applyFill="1" applyBorder="1" applyAlignment="1">
      <alignment horizontal="right" vertical="top"/>
    </xf>
    <xf numFmtId="167" fontId="8" fillId="3" borderId="7" xfId="5" applyNumberFormat="1" applyFont="1" applyFill="1" applyBorder="1" applyAlignment="1">
      <alignment horizontal="right" vertical="top"/>
    </xf>
    <xf numFmtId="0" fontId="16" fillId="3" borderId="2" xfId="4" applyNumberFormat="1" applyFont="1" applyFill="1" applyBorder="1" applyAlignment="1">
      <alignment horizontal="left" vertical="top" wrapText="1"/>
    </xf>
    <xf numFmtId="4" fontId="16" fillId="3" borderId="2" xfId="4" applyNumberFormat="1" applyFont="1" applyFill="1" applyBorder="1" applyAlignment="1">
      <alignment horizontal="right" vertical="top" wrapText="1"/>
    </xf>
    <xf numFmtId="0" fontId="8" fillId="0" borderId="0" xfId="4"/>
    <xf numFmtId="0" fontId="9" fillId="3" borderId="2" xfId="4" applyNumberFormat="1" applyFont="1" applyFill="1" applyBorder="1" applyAlignment="1">
      <alignment horizontal="left" vertical="top" wrapText="1"/>
    </xf>
    <xf numFmtId="4" fontId="9" fillId="3" borderId="2" xfId="4" applyNumberFormat="1" applyFont="1" applyFill="1" applyBorder="1" applyAlignment="1">
      <alignment horizontal="right" vertical="top" wrapText="1"/>
    </xf>
    <xf numFmtId="0" fontId="16" fillId="3" borderId="2" xfId="4" applyNumberFormat="1" applyFont="1" applyFill="1" applyBorder="1" applyAlignment="1">
      <alignment horizontal="center" vertical="top" wrapText="1"/>
    </xf>
    <xf numFmtId="0" fontId="8" fillId="0" borderId="0" xfId="6"/>
    <xf numFmtId="0" fontId="11" fillId="8" borderId="0" xfId="0" applyFont="1" applyFill="1"/>
    <xf numFmtId="0" fontId="11" fillId="8" borderId="3" xfId="0" applyFont="1" applyFill="1" applyBorder="1"/>
    <xf numFmtId="0" fontId="17" fillId="8" borderId="8" xfId="0" applyFont="1" applyFill="1" applyBorder="1" applyAlignment="1">
      <alignment horizontal="left" vertical="top" wrapText="1"/>
    </xf>
    <xf numFmtId="1" fontId="11" fillId="0" borderId="0" xfId="0" applyNumberFormat="1" applyFont="1"/>
    <xf numFmtId="1" fontId="11" fillId="0" borderId="3" xfId="0" applyNumberFormat="1" applyFont="1" applyBorder="1"/>
    <xf numFmtId="1" fontId="11" fillId="0" borderId="0" xfId="0" applyNumberFormat="1" applyFont="1" applyBorder="1"/>
    <xf numFmtId="0" fontId="20" fillId="8" borderId="0" xfId="0" applyFont="1" applyFill="1"/>
    <xf numFmtId="0" fontId="17" fillId="8" borderId="3" xfId="0" applyFont="1" applyFill="1" applyBorder="1" applyAlignment="1">
      <alignment horizontal="left" vertical="top" wrapText="1"/>
    </xf>
    <xf numFmtId="0" fontId="21" fillId="8" borderId="0" xfId="0" applyFont="1" applyFill="1" applyBorder="1" applyAlignment="1">
      <alignment horizontal="left" vertical="top" wrapText="1"/>
    </xf>
    <xf numFmtId="1" fontId="19" fillId="0" borderId="0" xfId="6" applyNumberFormat="1" applyFont="1"/>
    <xf numFmtId="0" fontId="18" fillId="8" borderId="3" xfId="6" applyNumberFormat="1" applyFont="1" applyFill="1" applyBorder="1" applyAlignment="1">
      <alignment horizontal="left" vertical="top"/>
    </xf>
    <xf numFmtId="1" fontId="19" fillId="0" borderId="3" xfId="6" applyNumberFormat="1" applyFont="1" applyBorder="1"/>
    <xf numFmtId="0" fontId="18" fillId="8" borderId="9" xfId="6" applyNumberFormat="1" applyFont="1" applyFill="1" applyBorder="1" applyAlignment="1">
      <alignment horizontal="left" vertical="top"/>
    </xf>
    <xf numFmtId="0" fontId="8" fillId="0" borderId="3" xfId="6" applyBorder="1"/>
  </cellXfs>
  <cellStyles count="7">
    <cellStyle name="Гиперссылка" xfId="1" builtinId="8"/>
    <cellStyle name="Обычный" xfId="0" builtinId="0"/>
    <cellStyle name="Обычный_Лист1" xfId="5"/>
    <cellStyle name="Обычный_Лист2" xfId="2"/>
    <cellStyle name="Обычный_Лист3" xfId="3"/>
    <cellStyle name="Обычный_Лист5" xfId="4"/>
    <cellStyle name="Обычный_Лист6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di.kontur.ru/" TargetMode="External"/><Relationship Id="rId2" Type="http://schemas.openxmlformats.org/officeDocument/2006/relationships/hyperlink" Target="mailto:Denis.Globin@ehrmann.ru" TargetMode="External"/><Relationship Id="rId1" Type="http://schemas.openxmlformats.org/officeDocument/2006/relationships/hyperlink" Target="http://webdemand.lukoil.com/DemandNew/(S(x3xowayke1rynln4bks1prlv))/Main.aspx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e.mail.ru/compose?To=support@ltdp.r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6"/>
  <sheetViews>
    <sheetView tabSelected="1" topLeftCell="A55" workbookViewId="0">
      <selection activeCell="A66" sqref="A66"/>
    </sheetView>
  </sheetViews>
  <sheetFormatPr defaultRowHeight="15" x14ac:dyDescent="0.25"/>
  <cols>
    <col min="1" max="1" width="37.7109375" customWidth="1"/>
    <col min="2" max="2" width="16.7109375" customWidth="1"/>
    <col min="3" max="3" width="16.42578125" customWidth="1"/>
    <col min="4" max="4" width="34.28515625" customWidth="1"/>
    <col min="5" max="5" width="11" bestFit="1" customWidth="1"/>
  </cols>
  <sheetData>
    <row r="1" spans="1:2" x14ac:dyDescent="0.25">
      <c r="A1" t="s">
        <v>27</v>
      </c>
    </row>
    <row r="2" spans="1:2" x14ac:dyDescent="0.25">
      <c r="A2" t="s">
        <v>21</v>
      </c>
    </row>
    <row r="3" spans="1:2" x14ac:dyDescent="0.25">
      <c r="A3" t="s">
        <v>225</v>
      </c>
      <c r="B3" t="s">
        <v>226</v>
      </c>
    </row>
    <row r="4" spans="1:2" ht="18.75" x14ac:dyDescent="0.3">
      <c r="A4" s="1" t="s">
        <v>0</v>
      </c>
    </row>
    <row r="5" spans="1:2" x14ac:dyDescent="0.25">
      <c r="A5" s="3" t="s">
        <v>1</v>
      </c>
    </row>
    <row r="6" spans="1:2" x14ac:dyDescent="0.25">
      <c r="A6" s="3" t="s">
        <v>2</v>
      </c>
    </row>
    <row r="7" spans="1:2" x14ac:dyDescent="0.25">
      <c r="A7" s="2" t="s">
        <v>5</v>
      </c>
    </row>
    <row r="8" spans="1:2" x14ac:dyDescent="0.25">
      <c r="A8" s="3" t="s">
        <v>3</v>
      </c>
    </row>
    <row r="9" spans="1:2" x14ac:dyDescent="0.25">
      <c r="A9" s="3" t="s">
        <v>4</v>
      </c>
    </row>
    <row r="10" spans="1:2" x14ac:dyDescent="0.25">
      <c r="A10" s="2" t="s">
        <v>6</v>
      </c>
    </row>
    <row r="11" spans="1:2" x14ac:dyDescent="0.25">
      <c r="A11" s="3" t="s">
        <v>7</v>
      </c>
      <c r="B11" t="s">
        <v>37</v>
      </c>
    </row>
    <row r="12" spans="1:2" x14ac:dyDescent="0.25">
      <c r="A12" s="3" t="s">
        <v>8</v>
      </c>
    </row>
    <row r="15" spans="1:2" x14ac:dyDescent="0.25">
      <c r="A15" t="s">
        <v>9</v>
      </c>
    </row>
    <row r="16" spans="1:2" x14ac:dyDescent="0.25">
      <c r="A16" s="3" t="s">
        <v>10</v>
      </c>
    </row>
    <row r="18" spans="1:1" x14ac:dyDescent="0.25">
      <c r="A18" t="s">
        <v>11</v>
      </c>
    </row>
    <row r="19" spans="1:1" x14ac:dyDescent="0.25">
      <c r="A19">
        <v>29041984</v>
      </c>
    </row>
    <row r="22" spans="1:1" x14ac:dyDescent="0.25">
      <c r="A22" t="s">
        <v>22</v>
      </c>
    </row>
    <row r="23" spans="1:1" x14ac:dyDescent="0.25">
      <c r="A23" t="s">
        <v>12</v>
      </c>
    </row>
    <row r="26" spans="1:1" x14ac:dyDescent="0.25">
      <c r="A26" t="s">
        <v>13</v>
      </c>
    </row>
    <row r="27" spans="1:1" x14ac:dyDescent="0.25">
      <c r="A27" s="4" t="s">
        <v>14</v>
      </c>
    </row>
    <row r="28" spans="1:1" x14ac:dyDescent="0.25">
      <c r="A28" s="6" t="s">
        <v>15</v>
      </c>
    </row>
    <row r="29" spans="1:1" x14ac:dyDescent="0.25">
      <c r="A29" s="5" t="s">
        <v>16</v>
      </c>
    </row>
    <row r="32" spans="1:1" x14ac:dyDescent="0.25">
      <c r="A32" s="5" t="s">
        <v>17</v>
      </c>
    </row>
    <row r="33" spans="1:5" x14ac:dyDescent="0.25">
      <c r="A33" s="5"/>
    </row>
    <row r="34" spans="1:5" x14ac:dyDescent="0.25">
      <c r="A34" s="7" t="s">
        <v>18</v>
      </c>
    </row>
    <row r="35" spans="1:5" x14ac:dyDescent="0.25">
      <c r="A35" s="5" t="s">
        <v>19</v>
      </c>
      <c r="E35" s="51">
        <v>-231.97</v>
      </c>
    </row>
    <row r="36" spans="1:5" x14ac:dyDescent="0.25">
      <c r="A36" s="8" t="s">
        <v>20</v>
      </c>
      <c r="E36" s="52">
        <v>-2523.4499999999998</v>
      </c>
    </row>
    <row r="37" spans="1:5" x14ac:dyDescent="0.25">
      <c r="A37" s="5"/>
      <c r="E37" s="51">
        <v>-62.05</v>
      </c>
    </row>
    <row r="38" spans="1:5" x14ac:dyDescent="0.25">
      <c r="A38" s="5">
        <v>1857153629</v>
      </c>
      <c r="E38" s="52">
        <v>-2199.13</v>
      </c>
    </row>
    <row r="39" spans="1:5" x14ac:dyDescent="0.25">
      <c r="E39" s="53">
        <v>-2025.7</v>
      </c>
    </row>
    <row r="40" spans="1:5" x14ac:dyDescent="0.25">
      <c r="E40" s="52">
        <v>-1988.72</v>
      </c>
    </row>
    <row r="41" spans="1:5" x14ac:dyDescent="0.25">
      <c r="A41" t="s">
        <v>23</v>
      </c>
    </row>
    <row r="42" spans="1:5" x14ac:dyDescent="0.25">
      <c r="A42" t="s">
        <v>24</v>
      </c>
    </row>
    <row r="43" spans="1:5" x14ac:dyDescent="0.25">
      <c r="A43" t="s">
        <v>25</v>
      </c>
    </row>
    <row r="44" spans="1:5" x14ac:dyDescent="0.25">
      <c r="A44" t="s">
        <v>26</v>
      </c>
    </row>
    <row r="48" spans="1:5" ht="19.5" x14ac:dyDescent="0.3">
      <c r="A48" s="12" t="s">
        <v>34</v>
      </c>
      <c r="C48" t="s">
        <v>227</v>
      </c>
    </row>
    <row r="49" spans="1:12" ht="15.75" x14ac:dyDescent="0.25">
      <c r="A49" s="9" t="s">
        <v>28</v>
      </c>
      <c r="C49" s="4" t="s">
        <v>222</v>
      </c>
    </row>
    <row r="50" spans="1:12" ht="15.75" x14ac:dyDescent="0.25">
      <c r="A50" s="10"/>
      <c r="C50" s="4" t="s">
        <v>223</v>
      </c>
    </row>
    <row r="51" spans="1:12" ht="15.75" x14ac:dyDescent="0.25">
      <c r="A51" s="9" t="s">
        <v>29</v>
      </c>
      <c r="C51" t="s">
        <v>224</v>
      </c>
    </row>
    <row r="52" spans="1:12" ht="15.75" x14ac:dyDescent="0.25">
      <c r="A52" s="9" t="s">
        <v>30</v>
      </c>
    </row>
    <row r="53" spans="1:12" x14ac:dyDescent="0.25">
      <c r="A53" s="11"/>
      <c r="C53" t="s">
        <v>228</v>
      </c>
    </row>
    <row r="54" spans="1:12" x14ac:dyDescent="0.25">
      <c r="A54" s="11"/>
      <c r="C54" t="s">
        <v>229</v>
      </c>
    </row>
    <row r="55" spans="1:12" ht="15.75" x14ac:dyDescent="0.25">
      <c r="A55" s="9" t="s">
        <v>31</v>
      </c>
      <c r="C55" t="s">
        <v>230</v>
      </c>
    </row>
    <row r="56" spans="1:12" x14ac:dyDescent="0.25">
      <c r="A56" s="11"/>
      <c r="E56">
        <v>5722254737</v>
      </c>
    </row>
    <row r="57" spans="1:12" ht="15.75" x14ac:dyDescent="0.25">
      <c r="A57" s="9" t="s">
        <v>32</v>
      </c>
      <c r="E57">
        <v>5722254737</v>
      </c>
    </row>
    <row r="58" spans="1:12" ht="15.75" x14ac:dyDescent="0.25">
      <c r="A58" s="9" t="s">
        <v>33</v>
      </c>
      <c r="E58">
        <f>E56-E57</f>
        <v>0</v>
      </c>
      <c r="I58">
        <v>32000</v>
      </c>
    </row>
    <row r="59" spans="1:12" x14ac:dyDescent="0.25">
      <c r="I59">
        <v>2500</v>
      </c>
    </row>
    <row r="60" spans="1:12" ht="15.75" x14ac:dyDescent="0.25">
      <c r="A60" s="9" t="s">
        <v>35</v>
      </c>
      <c r="I60">
        <v>10000</v>
      </c>
      <c r="L60">
        <v>36950</v>
      </c>
    </row>
    <row r="61" spans="1:12" ht="15.75" x14ac:dyDescent="0.25">
      <c r="A61" s="9" t="s">
        <v>36</v>
      </c>
      <c r="L61">
        <v>-8000</v>
      </c>
    </row>
    <row r="65" spans="1:1" x14ac:dyDescent="0.25">
      <c r="A65" t="s">
        <v>232</v>
      </c>
    </row>
    <row r="66" spans="1:1" x14ac:dyDescent="0.25">
      <c r="A66" t="s">
        <v>231</v>
      </c>
    </row>
  </sheetData>
  <hyperlinks>
    <hyperlink ref="A27" r:id="rId1"/>
    <hyperlink ref="A36" r:id="rId2" display="mailto:Denis.Globin@ehrmann.ru"/>
    <hyperlink ref="C49" r:id="rId3"/>
    <hyperlink ref="C50" r:id="rId4" display="https://e.mail.ru/compose?To=support@ltdp.ru"/>
  </hyperlinks>
  <pageMargins left="0.7" right="0.7" top="0.75" bottom="0.75" header="0.3" footer="0.3"/>
  <pageSetup paperSize="9" orientation="portrait"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G167"/>
  <sheetViews>
    <sheetView topLeftCell="A170" workbookViewId="0">
      <selection activeCell="E154" sqref="E154"/>
    </sheetView>
  </sheetViews>
  <sheetFormatPr defaultRowHeight="15" x14ac:dyDescent="0.25"/>
  <cols>
    <col min="1" max="1" width="46.28515625" customWidth="1"/>
    <col min="2" max="2" width="14.140625" style="21" bestFit="1" customWidth="1"/>
    <col min="3" max="3" width="9" bestFit="1" customWidth="1"/>
  </cols>
  <sheetData>
    <row r="13" spans="3:6" ht="45" x14ac:dyDescent="0.25">
      <c r="C13" s="13" t="s">
        <v>38</v>
      </c>
      <c r="F13" t="s">
        <v>43</v>
      </c>
    </row>
    <row r="15" spans="3:6" x14ac:dyDescent="0.25">
      <c r="C15" t="s">
        <v>39</v>
      </c>
    </row>
    <row r="17" spans="3:4" x14ac:dyDescent="0.25">
      <c r="C17" t="s">
        <v>40</v>
      </c>
    </row>
    <row r="20" spans="3:4" x14ac:dyDescent="0.25">
      <c r="C20" t="s">
        <v>41</v>
      </c>
    </row>
    <row r="22" spans="3:4" x14ac:dyDescent="0.25">
      <c r="D22" t="s">
        <v>42</v>
      </c>
    </row>
    <row r="30" spans="3:4" x14ac:dyDescent="0.25">
      <c r="D30" s="14">
        <v>2133.06</v>
      </c>
    </row>
    <row r="31" spans="3:4" x14ac:dyDescent="0.25">
      <c r="D31" s="14">
        <v>2885.9</v>
      </c>
    </row>
    <row r="32" spans="3:4" x14ac:dyDescent="0.25">
      <c r="D32" s="15">
        <v>711.02</v>
      </c>
    </row>
    <row r="33" spans="4:7" x14ac:dyDescent="0.25">
      <c r="D33" s="14">
        <v>1752.4</v>
      </c>
    </row>
    <row r="34" spans="4:7" x14ac:dyDescent="0.25">
      <c r="D34" s="15">
        <v>831</v>
      </c>
    </row>
    <row r="35" spans="4:7" x14ac:dyDescent="0.25">
      <c r="D35" s="14">
        <v>2558.7199999999998</v>
      </c>
      <c r="F35" s="17">
        <v>1340.08</v>
      </c>
      <c r="G35" s="17">
        <v>1581.3</v>
      </c>
    </row>
    <row r="36" spans="4:7" x14ac:dyDescent="0.25">
      <c r="D36" s="14">
        <v>19944.25</v>
      </c>
      <c r="F36" s="17">
        <v>8231.9500000000007</v>
      </c>
      <c r="G36" s="17">
        <v>9713.7000000000007</v>
      </c>
    </row>
    <row r="37" spans="4:7" x14ac:dyDescent="0.25">
      <c r="D37" s="14">
        <v>206463.19</v>
      </c>
      <c r="F37" s="18">
        <f>SUM(F35:F36)</f>
        <v>9572.0300000000007</v>
      </c>
      <c r="G37" s="18">
        <f>SUM(G35:G36)</f>
        <v>11295</v>
      </c>
    </row>
    <row r="38" spans="4:7" x14ac:dyDescent="0.25">
      <c r="D38" s="14">
        <v>42296.28</v>
      </c>
    </row>
    <row r="39" spans="4:7" x14ac:dyDescent="0.25">
      <c r="D39" s="14">
        <v>1456.46</v>
      </c>
    </row>
    <row r="40" spans="4:7" x14ac:dyDescent="0.25">
      <c r="D40" s="16">
        <v>32951.019999999997</v>
      </c>
    </row>
    <row r="42" spans="4:7" x14ac:dyDescent="0.25">
      <c r="F42" t="s">
        <v>44</v>
      </c>
    </row>
    <row r="45" spans="4:7" ht="15.75" thickBot="1" x14ac:dyDescent="0.3"/>
    <row r="46" spans="4:7" ht="15.75" thickBot="1" x14ac:dyDescent="0.3">
      <c r="F46" s="19">
        <v>1650</v>
      </c>
    </row>
    <row r="47" spans="4:7" ht="15.75" thickBot="1" x14ac:dyDescent="0.3">
      <c r="F47" s="20">
        <v>4240</v>
      </c>
    </row>
    <row r="48" spans="4:7" ht="15.75" thickBot="1" x14ac:dyDescent="0.3">
      <c r="F48" s="20">
        <v>440</v>
      </c>
    </row>
    <row r="49" spans="6:6" ht="15.75" thickBot="1" x14ac:dyDescent="0.3">
      <c r="F49" s="20">
        <v>1204</v>
      </c>
    </row>
    <row r="50" spans="6:6" ht="15.75" thickBot="1" x14ac:dyDescent="0.3">
      <c r="F50" s="20">
        <v>78</v>
      </c>
    </row>
    <row r="51" spans="6:6" ht="15.75" thickBot="1" x14ac:dyDescent="0.3">
      <c r="F51" s="20">
        <v>1700</v>
      </c>
    </row>
    <row r="52" spans="6:6" ht="15.75" thickBot="1" x14ac:dyDescent="0.3">
      <c r="F52" s="20">
        <v>1218</v>
      </c>
    </row>
    <row r="53" spans="6:6" ht="15.75" thickBot="1" x14ac:dyDescent="0.3">
      <c r="F53" s="20">
        <v>83</v>
      </c>
    </row>
    <row r="54" spans="6:6" ht="15.75" thickBot="1" x14ac:dyDescent="0.3">
      <c r="F54" s="20">
        <v>9083</v>
      </c>
    </row>
    <row r="55" spans="6:6" ht="15.75" thickBot="1" x14ac:dyDescent="0.3">
      <c r="F55" s="20">
        <v>420</v>
      </c>
    </row>
    <row r="56" spans="6:6" ht="15.75" thickBot="1" x14ac:dyDescent="0.3">
      <c r="F56" s="20">
        <v>960</v>
      </c>
    </row>
    <row r="57" spans="6:6" ht="15.75" thickBot="1" x14ac:dyDescent="0.3">
      <c r="F57" s="20">
        <v>5040</v>
      </c>
    </row>
    <row r="58" spans="6:6" ht="15.75" thickBot="1" x14ac:dyDescent="0.3">
      <c r="F58" s="20">
        <v>15080</v>
      </c>
    </row>
    <row r="59" spans="6:6" ht="15.75" thickBot="1" x14ac:dyDescent="0.3">
      <c r="F59" s="20">
        <v>3825</v>
      </c>
    </row>
    <row r="60" spans="6:6" ht="15.75" thickBot="1" x14ac:dyDescent="0.3">
      <c r="F60" s="20">
        <v>18330</v>
      </c>
    </row>
    <row r="61" spans="6:6" ht="15.75" thickBot="1" x14ac:dyDescent="0.3">
      <c r="F61" s="20">
        <v>700</v>
      </c>
    </row>
    <row r="62" spans="6:6" ht="15.75" thickBot="1" x14ac:dyDescent="0.3">
      <c r="F62" s="20">
        <v>300</v>
      </c>
    </row>
    <row r="63" spans="6:6" ht="15.75" thickBot="1" x14ac:dyDescent="0.3">
      <c r="F63" s="20">
        <v>6750</v>
      </c>
    </row>
    <row r="64" spans="6:6" ht="15.75" thickBot="1" x14ac:dyDescent="0.3">
      <c r="F64" s="20">
        <v>500</v>
      </c>
    </row>
    <row r="65" spans="1:6" ht="15.75" thickBot="1" x14ac:dyDescent="0.3">
      <c r="F65" s="20">
        <v>125</v>
      </c>
    </row>
    <row r="66" spans="1:6" ht="15.75" thickBot="1" x14ac:dyDescent="0.3">
      <c r="F66" s="20">
        <v>6182.4</v>
      </c>
    </row>
    <row r="67" spans="1:6" ht="15.75" thickBot="1" x14ac:dyDescent="0.3">
      <c r="F67" s="20">
        <v>570</v>
      </c>
    </row>
    <row r="68" spans="1:6" ht="15.75" thickBot="1" x14ac:dyDescent="0.3">
      <c r="F68" s="20">
        <v>760</v>
      </c>
    </row>
    <row r="69" spans="1:6" ht="15.75" thickBot="1" x14ac:dyDescent="0.3">
      <c r="F69" s="20">
        <v>480</v>
      </c>
    </row>
    <row r="70" spans="1:6" ht="15.75" thickBot="1" x14ac:dyDescent="0.3">
      <c r="F70" s="20">
        <v>15812</v>
      </c>
    </row>
    <row r="71" spans="1:6" ht="15.75" thickBot="1" x14ac:dyDescent="0.3">
      <c r="F71" s="20" t="s">
        <v>45</v>
      </c>
    </row>
    <row r="73" spans="1:6" x14ac:dyDescent="0.25">
      <c r="A73" t="s">
        <v>46</v>
      </c>
      <c r="B73" s="21">
        <v>24</v>
      </c>
    </row>
    <row r="74" spans="1:6" ht="15.75" thickBot="1" x14ac:dyDescent="0.3"/>
    <row r="75" spans="1:6" ht="15.75" thickBot="1" x14ac:dyDescent="0.3">
      <c r="F75" s="19">
        <v>1650</v>
      </c>
    </row>
    <row r="76" spans="1:6" ht="15.75" thickBot="1" x14ac:dyDescent="0.3">
      <c r="F76" s="20">
        <v>4240</v>
      </c>
    </row>
    <row r="77" spans="1:6" ht="15.75" thickBot="1" x14ac:dyDescent="0.3">
      <c r="F77" s="20">
        <v>440</v>
      </c>
    </row>
    <row r="78" spans="1:6" ht="15.75" thickBot="1" x14ac:dyDescent="0.3">
      <c r="F78" s="20">
        <v>1204</v>
      </c>
    </row>
    <row r="79" spans="1:6" ht="15.75" thickBot="1" x14ac:dyDescent="0.3">
      <c r="F79" s="20">
        <v>78</v>
      </c>
    </row>
    <row r="80" spans="1:6" ht="15.75" thickBot="1" x14ac:dyDescent="0.3">
      <c r="F80" s="20">
        <v>1700</v>
      </c>
    </row>
    <row r="81" spans="6:6" ht="15.75" thickBot="1" x14ac:dyDescent="0.3">
      <c r="F81" s="20">
        <v>1218</v>
      </c>
    </row>
    <row r="82" spans="6:6" ht="15.75" thickBot="1" x14ac:dyDescent="0.3">
      <c r="F82" s="20">
        <v>83</v>
      </c>
    </row>
    <row r="83" spans="6:6" ht="15.75" thickBot="1" x14ac:dyDescent="0.3">
      <c r="F83" s="20">
        <v>9083</v>
      </c>
    </row>
    <row r="84" spans="6:6" ht="15.75" thickBot="1" x14ac:dyDescent="0.3">
      <c r="F84" s="20">
        <v>420</v>
      </c>
    </row>
    <row r="85" spans="6:6" ht="15.75" thickBot="1" x14ac:dyDescent="0.3">
      <c r="F85" s="20">
        <v>960</v>
      </c>
    </row>
    <row r="86" spans="6:6" ht="15.75" thickBot="1" x14ac:dyDescent="0.3">
      <c r="F86" s="20">
        <v>5040</v>
      </c>
    </row>
    <row r="87" spans="6:6" ht="15.75" thickBot="1" x14ac:dyDescent="0.3">
      <c r="F87" s="20">
        <v>15080</v>
      </c>
    </row>
    <row r="88" spans="6:6" ht="15.75" thickBot="1" x14ac:dyDescent="0.3">
      <c r="F88" s="20">
        <v>3825</v>
      </c>
    </row>
    <row r="89" spans="6:6" ht="15.75" thickBot="1" x14ac:dyDescent="0.3">
      <c r="F89" s="20">
        <v>18330</v>
      </c>
    </row>
    <row r="90" spans="6:6" ht="15.75" thickBot="1" x14ac:dyDescent="0.3">
      <c r="F90" s="20">
        <v>700</v>
      </c>
    </row>
    <row r="91" spans="6:6" ht="15.75" thickBot="1" x14ac:dyDescent="0.3">
      <c r="F91" s="20">
        <v>300</v>
      </c>
    </row>
    <row r="92" spans="6:6" ht="15.75" thickBot="1" x14ac:dyDescent="0.3">
      <c r="F92" s="20">
        <v>6750</v>
      </c>
    </row>
    <row r="93" spans="6:6" ht="15.75" thickBot="1" x14ac:dyDescent="0.3">
      <c r="F93" s="20">
        <v>500</v>
      </c>
    </row>
    <row r="94" spans="6:6" ht="15.75" thickBot="1" x14ac:dyDescent="0.3">
      <c r="F94" s="20">
        <v>125</v>
      </c>
    </row>
    <row r="95" spans="6:6" ht="15.75" thickBot="1" x14ac:dyDescent="0.3">
      <c r="F95" s="20">
        <v>6182.4</v>
      </c>
    </row>
    <row r="96" spans="6:6" ht="15.75" thickBot="1" x14ac:dyDescent="0.3">
      <c r="F96" s="20">
        <v>570</v>
      </c>
    </row>
    <row r="97" spans="1:6" ht="15.75" thickBot="1" x14ac:dyDescent="0.3">
      <c r="F97" s="20">
        <v>760</v>
      </c>
    </row>
    <row r="98" spans="1:6" ht="15.75" thickBot="1" x14ac:dyDescent="0.3">
      <c r="F98" s="20">
        <v>480</v>
      </c>
    </row>
    <row r="99" spans="1:6" ht="15.75" thickBot="1" x14ac:dyDescent="0.3">
      <c r="F99" s="20">
        <v>15812</v>
      </c>
    </row>
    <row r="100" spans="1:6" ht="15.75" thickBot="1" x14ac:dyDescent="0.3">
      <c r="F100" s="20" t="s">
        <v>45</v>
      </c>
    </row>
    <row r="104" spans="1:6" x14ac:dyDescent="0.25">
      <c r="A104" s="22" t="s">
        <v>51</v>
      </c>
      <c r="B104" s="23" t="s">
        <v>52</v>
      </c>
    </row>
    <row r="105" spans="1:6" x14ac:dyDescent="0.25">
      <c r="A105" s="24" t="s">
        <v>47</v>
      </c>
      <c r="B105" s="23">
        <v>4607004890161</v>
      </c>
    </row>
    <row r="106" spans="1:6" x14ac:dyDescent="0.25">
      <c r="A106" s="24" t="s">
        <v>48</v>
      </c>
      <c r="B106" s="23">
        <v>4607004890246</v>
      </c>
    </row>
    <row r="107" spans="1:6" x14ac:dyDescent="0.25">
      <c r="A107" s="24" t="s">
        <v>49</v>
      </c>
      <c r="B107" s="23">
        <v>4607004890215</v>
      </c>
    </row>
    <row r="108" spans="1:6" x14ac:dyDescent="0.25">
      <c r="A108" s="24" t="s">
        <v>50</v>
      </c>
      <c r="B108" s="23">
        <v>4607004890222</v>
      </c>
    </row>
    <row r="115" spans="1:5" x14ac:dyDescent="0.25">
      <c r="A115" t="s">
        <v>53</v>
      </c>
      <c r="B115" s="21">
        <v>20</v>
      </c>
    </row>
    <row r="119" spans="1:5" x14ac:dyDescent="0.25">
      <c r="A119" t="s">
        <v>54</v>
      </c>
      <c r="B119" s="21">
        <v>24</v>
      </c>
    </row>
    <row r="121" spans="1:5" x14ac:dyDescent="0.25">
      <c r="E121">
        <v>6483</v>
      </c>
    </row>
    <row r="122" spans="1:5" x14ac:dyDescent="0.25">
      <c r="E122">
        <v>8835</v>
      </c>
    </row>
    <row r="123" spans="1:5" x14ac:dyDescent="0.25">
      <c r="E123">
        <v>2113</v>
      </c>
    </row>
    <row r="124" spans="1:5" x14ac:dyDescent="0.25">
      <c r="E124">
        <v>5971</v>
      </c>
    </row>
    <row r="125" spans="1:5" x14ac:dyDescent="0.25">
      <c r="E125">
        <v>6930</v>
      </c>
    </row>
    <row r="126" spans="1:5" x14ac:dyDescent="0.25">
      <c r="E126">
        <v>4407</v>
      </c>
    </row>
    <row r="127" spans="1:5" x14ac:dyDescent="0.25">
      <c r="E127">
        <v>5209</v>
      </c>
    </row>
    <row r="128" spans="1:5" x14ac:dyDescent="0.25">
      <c r="E128">
        <v>54425.67</v>
      </c>
    </row>
    <row r="129" spans="5:5" x14ac:dyDescent="0.25">
      <c r="E129">
        <v>2908.05</v>
      </c>
    </row>
    <row r="130" spans="5:5" x14ac:dyDescent="0.25">
      <c r="E130">
        <v>3512</v>
      </c>
    </row>
    <row r="131" spans="5:5" x14ac:dyDescent="0.25">
      <c r="E131">
        <v>3962</v>
      </c>
    </row>
    <row r="132" spans="5:5" x14ac:dyDescent="0.25">
      <c r="E132">
        <v>8486</v>
      </c>
    </row>
    <row r="147" spans="1:4" ht="71.25" x14ac:dyDescent="0.25">
      <c r="A147" s="25" t="s">
        <v>55</v>
      </c>
      <c r="B147" s="26" t="s">
        <v>56</v>
      </c>
      <c r="C147" s="26" t="s">
        <v>57</v>
      </c>
    </row>
    <row r="148" spans="1:4" x14ac:dyDescent="0.25">
      <c r="A148" s="27" t="s">
        <v>58</v>
      </c>
      <c r="B148" s="28"/>
      <c r="C148" s="28"/>
    </row>
    <row r="149" spans="1:4" x14ac:dyDescent="0.25">
      <c r="A149" s="29" t="s">
        <v>59</v>
      </c>
      <c r="B149" s="30">
        <v>12</v>
      </c>
      <c r="C149" s="30">
        <v>12</v>
      </c>
    </row>
    <row r="150" spans="1:4" x14ac:dyDescent="0.25">
      <c r="A150" s="29" t="s">
        <v>60</v>
      </c>
      <c r="B150" s="30">
        <v>16</v>
      </c>
      <c r="C150" s="31">
        <v>0</v>
      </c>
    </row>
    <row r="151" spans="1:4" x14ac:dyDescent="0.25">
      <c r="A151" s="29" t="s">
        <v>61</v>
      </c>
      <c r="B151" s="30">
        <v>6</v>
      </c>
      <c r="C151" s="31">
        <v>0</v>
      </c>
    </row>
    <row r="152" spans="1:4" x14ac:dyDescent="0.25">
      <c r="A152" s="29" t="s">
        <v>62</v>
      </c>
      <c r="B152" s="30">
        <v>24</v>
      </c>
      <c r="C152" s="30">
        <v>36</v>
      </c>
    </row>
    <row r="153" spans="1:4" x14ac:dyDescent="0.25">
      <c r="A153" s="29" t="s">
        <v>63</v>
      </c>
      <c r="B153" s="30">
        <v>12</v>
      </c>
      <c r="C153" s="31">
        <v>0</v>
      </c>
    </row>
    <row r="154" spans="1:4" x14ac:dyDescent="0.25">
      <c r="A154" s="29" t="s">
        <v>64</v>
      </c>
      <c r="B154" s="30">
        <v>18</v>
      </c>
      <c r="C154" s="30">
        <v>36</v>
      </c>
    </row>
    <row r="155" spans="1:4" x14ac:dyDescent="0.25">
      <c r="A155" s="29" t="s">
        <v>65</v>
      </c>
      <c r="B155" s="31">
        <v>0</v>
      </c>
      <c r="C155" s="30">
        <v>20</v>
      </c>
    </row>
    <row r="156" spans="1:4" x14ac:dyDescent="0.25">
      <c r="A156" s="29" t="s">
        <v>66</v>
      </c>
      <c r="B156" s="30">
        <v>20</v>
      </c>
      <c r="C156" s="30">
        <v>15</v>
      </c>
    </row>
    <row r="157" spans="1:4" x14ac:dyDescent="0.25">
      <c r="A157" s="27" t="s">
        <v>67</v>
      </c>
      <c r="B157" s="28"/>
      <c r="C157" s="28"/>
    </row>
    <row r="158" spans="1:4" x14ac:dyDescent="0.25">
      <c r="A158" s="29" t="s">
        <v>68</v>
      </c>
      <c r="B158" s="31">
        <v>0</v>
      </c>
      <c r="C158" s="30">
        <v>11</v>
      </c>
      <c r="D158">
        <v>1</v>
      </c>
    </row>
    <row r="159" spans="1:4" x14ac:dyDescent="0.25">
      <c r="A159" s="32" t="s">
        <v>69</v>
      </c>
      <c r="B159" s="30">
        <v>16</v>
      </c>
      <c r="C159" s="31">
        <v>0</v>
      </c>
      <c r="D159">
        <v>5</v>
      </c>
    </row>
    <row r="160" spans="1:4" x14ac:dyDescent="0.25">
      <c r="A160" s="29" t="s">
        <v>70</v>
      </c>
      <c r="B160" s="30">
        <v>16</v>
      </c>
      <c r="C160" s="30">
        <v>8</v>
      </c>
      <c r="D160">
        <v>5</v>
      </c>
    </row>
    <row r="161" spans="1:4" x14ac:dyDescent="0.25">
      <c r="A161" s="29" t="s">
        <v>71</v>
      </c>
      <c r="B161" s="30">
        <v>24</v>
      </c>
      <c r="C161" s="30">
        <v>8</v>
      </c>
      <c r="D161" s="33">
        <v>0</v>
      </c>
    </row>
    <row r="162" spans="1:4" x14ac:dyDescent="0.25">
      <c r="A162" s="29" t="s">
        <v>72</v>
      </c>
      <c r="B162" s="31">
        <v>0</v>
      </c>
      <c r="C162" s="30">
        <v>36</v>
      </c>
      <c r="D162">
        <v>7</v>
      </c>
    </row>
    <row r="163" spans="1:4" x14ac:dyDescent="0.25">
      <c r="A163" s="29" t="s">
        <v>73</v>
      </c>
      <c r="B163" s="30">
        <v>36</v>
      </c>
      <c r="C163" s="30">
        <v>90</v>
      </c>
      <c r="D163">
        <v>2</v>
      </c>
    </row>
    <row r="164" spans="1:4" x14ac:dyDescent="0.25">
      <c r="A164" s="29" t="s">
        <v>74</v>
      </c>
      <c r="B164" s="30">
        <v>27</v>
      </c>
      <c r="C164" s="30">
        <v>45</v>
      </c>
      <c r="D164">
        <v>7</v>
      </c>
    </row>
    <row r="165" spans="1:4" x14ac:dyDescent="0.25">
      <c r="A165" s="29" t="s">
        <v>75</v>
      </c>
      <c r="B165" s="30">
        <v>63</v>
      </c>
      <c r="C165" s="30">
        <v>81</v>
      </c>
      <c r="D165">
        <v>10</v>
      </c>
    </row>
    <row r="166" spans="1:4" x14ac:dyDescent="0.25">
      <c r="A166" s="32" t="s">
        <v>76</v>
      </c>
      <c r="B166" s="30">
        <v>40</v>
      </c>
      <c r="C166" s="30">
        <v>20</v>
      </c>
      <c r="D166">
        <v>3</v>
      </c>
    </row>
    <row r="167" spans="1:4" x14ac:dyDescent="0.25">
      <c r="A167" s="29" t="s">
        <v>77</v>
      </c>
      <c r="B167" s="30">
        <v>28</v>
      </c>
      <c r="C167" s="30">
        <v>14</v>
      </c>
      <c r="D167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75"/>
  <sheetViews>
    <sheetView topLeftCell="A159" workbookViewId="0">
      <selection activeCell="E173" sqref="E173"/>
    </sheetView>
  </sheetViews>
  <sheetFormatPr defaultRowHeight="15" x14ac:dyDescent="0.25"/>
  <cols>
    <col min="7" max="7" width="45.42578125" customWidth="1"/>
  </cols>
  <sheetData>
    <row r="1" spans="3:3" x14ac:dyDescent="0.25">
      <c r="C1">
        <v>270</v>
      </c>
    </row>
    <row r="2" spans="3:3" x14ac:dyDescent="0.25">
      <c r="C2">
        <v>180</v>
      </c>
    </row>
    <row r="3" spans="3:3" x14ac:dyDescent="0.25">
      <c r="C3">
        <v>360</v>
      </c>
    </row>
    <row r="4" spans="3:3" x14ac:dyDescent="0.25">
      <c r="C4">
        <v>360</v>
      </c>
    </row>
    <row r="5" spans="3:3" x14ac:dyDescent="0.25">
      <c r="C5">
        <v>360</v>
      </c>
    </row>
    <row r="6" spans="3:3" x14ac:dyDescent="0.25">
      <c r="C6">
        <v>360</v>
      </c>
    </row>
    <row r="7" spans="3:3" x14ac:dyDescent="0.25">
      <c r="C7">
        <v>360</v>
      </c>
    </row>
    <row r="8" spans="3:3" x14ac:dyDescent="0.25">
      <c r="C8">
        <v>720</v>
      </c>
    </row>
    <row r="9" spans="3:3" x14ac:dyDescent="0.25">
      <c r="C9">
        <v>360</v>
      </c>
    </row>
    <row r="10" spans="3:3" x14ac:dyDescent="0.25">
      <c r="C10">
        <v>360</v>
      </c>
    </row>
    <row r="11" spans="3:3" x14ac:dyDescent="0.25">
      <c r="C11">
        <v>720</v>
      </c>
    </row>
    <row r="12" spans="3:3" x14ac:dyDescent="0.25">
      <c r="C12">
        <v>360</v>
      </c>
    </row>
    <row r="13" spans="3:3" x14ac:dyDescent="0.25">
      <c r="C13">
        <v>960</v>
      </c>
    </row>
    <row r="14" spans="3:3" x14ac:dyDescent="0.25">
      <c r="C14">
        <v>720</v>
      </c>
    </row>
    <row r="15" spans="3:3" x14ac:dyDescent="0.25">
      <c r="C15">
        <v>720</v>
      </c>
    </row>
    <row r="16" spans="3:3" x14ac:dyDescent="0.25">
      <c r="C16">
        <v>360</v>
      </c>
    </row>
    <row r="17" spans="3:3" x14ac:dyDescent="0.25">
      <c r="C17">
        <v>30</v>
      </c>
    </row>
    <row r="18" spans="3:3" x14ac:dyDescent="0.25">
      <c r="C18">
        <v>120</v>
      </c>
    </row>
    <row r="19" spans="3:3" x14ac:dyDescent="0.25">
      <c r="C19">
        <v>30</v>
      </c>
    </row>
    <row r="20" spans="3:3" x14ac:dyDescent="0.25">
      <c r="C20">
        <v>60</v>
      </c>
    </row>
    <row r="21" spans="3:3" x14ac:dyDescent="0.25">
      <c r="C21">
        <v>150</v>
      </c>
    </row>
    <row r="22" spans="3:3" x14ac:dyDescent="0.25">
      <c r="C22">
        <v>90</v>
      </c>
    </row>
    <row r="23" spans="3:3" x14ac:dyDescent="0.25">
      <c r="C23">
        <v>30</v>
      </c>
    </row>
    <row r="24" spans="3:3" x14ac:dyDescent="0.25">
      <c r="C24">
        <v>90</v>
      </c>
    </row>
    <row r="25" spans="3:3" x14ac:dyDescent="0.25">
      <c r="C25">
        <v>120</v>
      </c>
    </row>
    <row r="26" spans="3:3" x14ac:dyDescent="0.25">
      <c r="C26">
        <v>30</v>
      </c>
    </row>
    <row r="27" spans="3:3" x14ac:dyDescent="0.25">
      <c r="C27">
        <v>120</v>
      </c>
    </row>
    <row r="28" spans="3:3" x14ac:dyDescent="0.25">
      <c r="C28">
        <v>360</v>
      </c>
    </row>
    <row r="29" spans="3:3" x14ac:dyDescent="0.25">
      <c r="C29">
        <v>60</v>
      </c>
    </row>
    <row r="30" spans="3:3" x14ac:dyDescent="0.25">
      <c r="C30">
        <v>990</v>
      </c>
    </row>
    <row r="31" spans="3:3" x14ac:dyDescent="0.25">
      <c r="C31">
        <v>360</v>
      </c>
    </row>
    <row r="32" spans="3:3" x14ac:dyDescent="0.25">
      <c r="C32">
        <v>120</v>
      </c>
    </row>
    <row r="33" spans="3:9" x14ac:dyDescent="0.25">
      <c r="C33">
        <v>720</v>
      </c>
    </row>
    <row r="34" spans="3:9" x14ac:dyDescent="0.25">
      <c r="C34">
        <v>400</v>
      </c>
    </row>
    <row r="35" spans="3:9" x14ac:dyDescent="0.25">
      <c r="C35">
        <v>210</v>
      </c>
      <c r="I35">
        <v>8.0879999999999992</v>
      </c>
    </row>
    <row r="36" spans="3:9" x14ac:dyDescent="0.25">
      <c r="C36">
        <v>150</v>
      </c>
      <c r="I36">
        <v>9.0250000000000004</v>
      </c>
    </row>
    <row r="37" spans="3:9" x14ac:dyDescent="0.25">
      <c r="C37">
        <v>111</v>
      </c>
      <c r="I37">
        <v>13.38</v>
      </c>
    </row>
    <row r="38" spans="3:9" x14ac:dyDescent="0.25">
      <c r="C38">
        <f>SUM(C1:C37)/360</f>
        <v>33.00277777777778</v>
      </c>
      <c r="E38" t="s">
        <v>78</v>
      </c>
    </row>
    <row r="43" spans="3:9" x14ac:dyDescent="0.25">
      <c r="C43">
        <v>180</v>
      </c>
    </row>
    <row r="44" spans="3:9" x14ac:dyDescent="0.25">
      <c r="C44">
        <v>180</v>
      </c>
    </row>
    <row r="45" spans="3:9" x14ac:dyDescent="0.25">
      <c r="C45">
        <v>360</v>
      </c>
    </row>
    <row r="46" spans="3:9" x14ac:dyDescent="0.25">
      <c r="C46">
        <v>180</v>
      </c>
    </row>
    <row r="47" spans="3:9" x14ac:dyDescent="0.25">
      <c r="C47">
        <v>360</v>
      </c>
    </row>
    <row r="48" spans="3:9" x14ac:dyDescent="0.25">
      <c r="C48">
        <v>720</v>
      </c>
    </row>
    <row r="49" spans="3:4" x14ac:dyDescent="0.25">
      <c r="C49">
        <v>360</v>
      </c>
    </row>
    <row r="50" spans="3:4" x14ac:dyDescent="0.25">
      <c r="C50">
        <v>360</v>
      </c>
    </row>
    <row r="51" spans="3:4" x14ac:dyDescent="0.25">
      <c r="C51">
        <v>360</v>
      </c>
    </row>
    <row r="52" spans="3:4" x14ac:dyDescent="0.25">
      <c r="C52">
        <v>360</v>
      </c>
    </row>
    <row r="53" spans="3:4" x14ac:dyDescent="0.25">
      <c r="C53">
        <v>60</v>
      </c>
    </row>
    <row r="54" spans="3:4" x14ac:dyDescent="0.25">
      <c r="C54">
        <v>60</v>
      </c>
    </row>
    <row r="55" spans="3:4" x14ac:dyDescent="0.25">
      <c r="C55">
        <v>360</v>
      </c>
    </row>
    <row r="56" spans="3:4" x14ac:dyDescent="0.25">
      <c r="C56">
        <v>120</v>
      </c>
    </row>
    <row r="57" spans="3:4" x14ac:dyDescent="0.25">
      <c r="C57">
        <f>SUM(C43:C56)</f>
        <v>4020</v>
      </c>
      <c r="D57">
        <f>C57/360</f>
        <v>11.166666666666666</v>
      </c>
    </row>
    <row r="58" spans="3:4" x14ac:dyDescent="0.25">
      <c r="C58">
        <f>11*360</f>
        <v>3960</v>
      </c>
      <c r="D58" s="33">
        <f>C57-C58</f>
        <v>60</v>
      </c>
    </row>
    <row r="67" spans="3:3" x14ac:dyDescent="0.25">
      <c r="C67">
        <v>150</v>
      </c>
    </row>
    <row r="68" spans="3:3" x14ac:dyDescent="0.25">
      <c r="C68">
        <v>360</v>
      </c>
    </row>
    <row r="69" spans="3:3" x14ac:dyDescent="0.25">
      <c r="C69">
        <v>360</v>
      </c>
    </row>
    <row r="70" spans="3:3" x14ac:dyDescent="0.25">
      <c r="C70">
        <v>270</v>
      </c>
    </row>
    <row r="71" spans="3:3" x14ac:dyDescent="0.25">
      <c r="C71">
        <v>90</v>
      </c>
    </row>
    <row r="72" spans="3:3" x14ac:dyDescent="0.25">
      <c r="C72">
        <v>360</v>
      </c>
    </row>
    <row r="73" spans="3:3" x14ac:dyDescent="0.25">
      <c r="C73">
        <v>360</v>
      </c>
    </row>
    <row r="74" spans="3:3" x14ac:dyDescent="0.25">
      <c r="C74">
        <v>360</v>
      </c>
    </row>
    <row r="75" spans="3:3" x14ac:dyDescent="0.25">
      <c r="C75">
        <v>360</v>
      </c>
    </row>
    <row r="76" spans="3:3" x14ac:dyDescent="0.25">
      <c r="C76">
        <v>360</v>
      </c>
    </row>
    <row r="77" spans="3:3" x14ac:dyDescent="0.25">
      <c r="C77">
        <v>180</v>
      </c>
    </row>
    <row r="78" spans="3:3" x14ac:dyDescent="0.25">
      <c r="C78">
        <v>720</v>
      </c>
    </row>
    <row r="79" spans="3:3" x14ac:dyDescent="0.25">
      <c r="C79">
        <v>360</v>
      </c>
    </row>
    <row r="80" spans="3:3" x14ac:dyDescent="0.25">
      <c r="C80">
        <v>180</v>
      </c>
    </row>
    <row r="81" spans="3:8" x14ac:dyDescent="0.25">
      <c r="C81">
        <v>720</v>
      </c>
    </row>
    <row r="82" spans="3:8" x14ac:dyDescent="0.25">
      <c r="C82">
        <v>360</v>
      </c>
    </row>
    <row r="83" spans="3:8" x14ac:dyDescent="0.25">
      <c r="C83">
        <v>120</v>
      </c>
    </row>
    <row r="84" spans="3:8" x14ac:dyDescent="0.25">
      <c r="C84">
        <v>360</v>
      </c>
    </row>
    <row r="85" spans="3:8" x14ac:dyDescent="0.25">
      <c r="C85">
        <v>120</v>
      </c>
    </row>
    <row r="86" spans="3:8" x14ac:dyDescent="0.25">
      <c r="C86">
        <v>360</v>
      </c>
    </row>
    <row r="87" spans="3:8" x14ac:dyDescent="0.25">
      <c r="C87">
        <v>300</v>
      </c>
    </row>
    <row r="88" spans="3:8" x14ac:dyDescent="0.25">
      <c r="C88">
        <f>SUM(C67:C87)</f>
        <v>6810</v>
      </c>
      <c r="D88">
        <f>C88/360</f>
        <v>18.916666666666668</v>
      </c>
    </row>
    <row r="89" spans="3:8" x14ac:dyDescent="0.25">
      <c r="C89">
        <f>18*360</f>
        <v>6480</v>
      </c>
      <c r="D89">
        <f>C88-C89</f>
        <v>330</v>
      </c>
    </row>
    <row r="94" spans="3:8" x14ac:dyDescent="0.25">
      <c r="G94" s="38"/>
      <c r="H94" s="39"/>
    </row>
    <row r="95" spans="3:8" ht="22.5" x14ac:dyDescent="0.25">
      <c r="G95" s="38" t="s">
        <v>91</v>
      </c>
      <c r="H95" s="39">
        <v>720</v>
      </c>
    </row>
    <row r="96" spans="3:8" ht="22.5" x14ac:dyDescent="0.25">
      <c r="G96" s="38" t="s">
        <v>92</v>
      </c>
      <c r="H96" s="39">
        <v>180</v>
      </c>
    </row>
    <row r="97" spans="4:8" ht="22.5" x14ac:dyDescent="0.25">
      <c r="G97" s="38" t="s">
        <v>93</v>
      </c>
      <c r="H97" s="39">
        <v>720</v>
      </c>
    </row>
    <row r="98" spans="4:8" x14ac:dyDescent="0.25">
      <c r="G98" s="38" t="s">
        <v>94</v>
      </c>
      <c r="H98" s="39">
        <v>360</v>
      </c>
    </row>
    <row r="99" spans="4:8" x14ac:dyDescent="0.25">
      <c r="G99" s="38" t="s">
        <v>95</v>
      </c>
      <c r="H99" s="39">
        <v>120</v>
      </c>
    </row>
    <row r="100" spans="4:8" x14ac:dyDescent="0.25">
      <c r="G100" s="38" t="s">
        <v>96</v>
      </c>
      <c r="H100" s="39">
        <v>360</v>
      </c>
    </row>
    <row r="101" spans="4:8" x14ac:dyDescent="0.25">
      <c r="G101" s="38" t="s">
        <v>97</v>
      </c>
      <c r="H101" s="39">
        <v>270</v>
      </c>
    </row>
    <row r="102" spans="4:8" x14ac:dyDescent="0.25">
      <c r="G102" s="38" t="s">
        <v>98</v>
      </c>
      <c r="H102" s="39">
        <v>0</v>
      </c>
    </row>
    <row r="103" spans="4:8" x14ac:dyDescent="0.25">
      <c r="G103" s="38" t="s">
        <v>99</v>
      </c>
      <c r="H103" s="39">
        <v>360</v>
      </c>
    </row>
    <row r="104" spans="4:8" x14ac:dyDescent="0.25">
      <c r="D104" s="41">
        <v>-23.74</v>
      </c>
      <c r="G104" s="38" t="s">
        <v>100</v>
      </c>
      <c r="H104" s="39">
        <v>120</v>
      </c>
    </row>
    <row r="105" spans="4:8" ht="22.5" x14ac:dyDescent="0.25">
      <c r="D105" s="41">
        <v>-21.57</v>
      </c>
      <c r="G105" s="38" t="s">
        <v>101</v>
      </c>
      <c r="H105" s="39">
        <v>180</v>
      </c>
    </row>
    <row r="106" spans="4:8" ht="22.5" x14ac:dyDescent="0.25">
      <c r="D106" s="41">
        <v>53.85</v>
      </c>
      <c r="G106" s="38" t="s">
        <v>102</v>
      </c>
      <c r="H106" s="39">
        <v>360</v>
      </c>
    </row>
    <row r="107" spans="4:8" ht="22.5" x14ac:dyDescent="0.25">
      <c r="D107" s="42">
        <v>78.400000000000006</v>
      </c>
      <c r="G107" s="38" t="s">
        <v>103</v>
      </c>
      <c r="H107" s="39">
        <v>360</v>
      </c>
    </row>
    <row r="108" spans="4:8" ht="22.5" x14ac:dyDescent="0.25">
      <c r="D108" s="41">
        <v>35.14</v>
      </c>
      <c r="G108" s="38" t="s">
        <v>104</v>
      </c>
      <c r="H108" s="39">
        <v>360</v>
      </c>
    </row>
    <row r="109" spans="4:8" ht="22.5" x14ac:dyDescent="0.25">
      <c r="D109" s="41">
        <v>33.33</v>
      </c>
      <c r="G109" s="38" t="s">
        <v>105</v>
      </c>
      <c r="H109" s="39">
        <v>360</v>
      </c>
    </row>
    <row r="110" spans="4:8" ht="22.5" x14ac:dyDescent="0.25">
      <c r="D110" s="41">
        <v>42.86</v>
      </c>
      <c r="G110" s="38" t="s">
        <v>106</v>
      </c>
      <c r="H110" s="39">
        <v>360</v>
      </c>
    </row>
    <row r="111" spans="4:8" ht="22.5" x14ac:dyDescent="0.25">
      <c r="D111" s="41">
        <v>31.82</v>
      </c>
      <c r="G111" s="38" t="s">
        <v>107</v>
      </c>
      <c r="H111" s="39">
        <v>360</v>
      </c>
    </row>
    <row r="112" spans="4:8" ht="22.5" x14ac:dyDescent="0.25">
      <c r="D112" s="43">
        <f>AVERAGE(D104:D111)</f>
        <v>28.761249999999997</v>
      </c>
      <c r="G112" s="38" t="s">
        <v>108</v>
      </c>
      <c r="H112" s="39">
        <v>360</v>
      </c>
    </row>
    <row r="113" spans="4:8" ht="22.5" x14ac:dyDescent="0.25">
      <c r="G113" s="38" t="s">
        <v>109</v>
      </c>
      <c r="H113" s="39">
        <v>150</v>
      </c>
    </row>
    <row r="114" spans="4:8" ht="22.5" x14ac:dyDescent="0.25">
      <c r="G114" s="38" t="s">
        <v>110</v>
      </c>
      <c r="H114" s="39">
        <v>360</v>
      </c>
    </row>
    <row r="115" spans="4:8" ht="22.5" x14ac:dyDescent="0.25">
      <c r="G115" s="38" t="s">
        <v>112</v>
      </c>
      <c r="H115" s="39">
        <v>90</v>
      </c>
    </row>
    <row r="116" spans="4:8" x14ac:dyDescent="0.25">
      <c r="G116" s="38" t="s">
        <v>111</v>
      </c>
      <c r="H116" s="39">
        <v>300</v>
      </c>
    </row>
    <row r="117" spans="4:8" x14ac:dyDescent="0.25">
      <c r="G117" s="38"/>
      <c r="H117" s="40">
        <f>SUM(H95:H116)</f>
        <v>6810</v>
      </c>
    </row>
    <row r="125" spans="4:8" x14ac:dyDescent="0.25">
      <c r="D125" t="s">
        <v>113</v>
      </c>
    </row>
    <row r="126" spans="4:8" x14ac:dyDescent="0.25">
      <c r="D126">
        <v>360</v>
      </c>
    </row>
    <row r="127" spans="4:8" x14ac:dyDescent="0.25">
      <c r="D127">
        <v>360</v>
      </c>
    </row>
    <row r="128" spans="4:8" x14ac:dyDescent="0.25">
      <c r="D128">
        <v>360</v>
      </c>
    </row>
    <row r="129" spans="4:5" x14ac:dyDescent="0.25">
      <c r="D129">
        <v>180</v>
      </c>
    </row>
    <row r="130" spans="4:5" x14ac:dyDescent="0.25">
      <c r="D130">
        <v>120</v>
      </c>
    </row>
    <row r="131" spans="4:5" x14ac:dyDescent="0.25">
      <c r="D131">
        <v>270</v>
      </c>
    </row>
    <row r="132" spans="4:5" x14ac:dyDescent="0.25">
      <c r="D132">
        <v>180</v>
      </c>
    </row>
    <row r="133" spans="4:5" x14ac:dyDescent="0.25">
      <c r="D133">
        <v>360</v>
      </c>
    </row>
    <row r="134" spans="4:5" x14ac:dyDescent="0.25">
      <c r="D134">
        <v>360</v>
      </c>
    </row>
    <row r="135" spans="4:5" x14ac:dyDescent="0.25">
      <c r="D135">
        <v>30</v>
      </c>
    </row>
    <row r="136" spans="4:5" x14ac:dyDescent="0.25">
      <c r="D136">
        <v>60</v>
      </c>
    </row>
    <row r="137" spans="4:5" x14ac:dyDescent="0.25">
      <c r="D137">
        <v>30</v>
      </c>
    </row>
    <row r="138" spans="4:5" x14ac:dyDescent="0.25">
      <c r="D138">
        <v>180</v>
      </c>
    </row>
    <row r="139" spans="4:5" x14ac:dyDescent="0.25">
      <c r="D139">
        <v>150</v>
      </c>
    </row>
    <row r="140" spans="4:5" x14ac:dyDescent="0.25">
      <c r="D140">
        <f>SUM(D126:D139)</f>
        <v>3000</v>
      </c>
      <c r="E140">
        <f>D140/360</f>
        <v>8.3333333333333339</v>
      </c>
    </row>
    <row r="141" spans="4:5" x14ac:dyDescent="0.25">
      <c r="D141">
        <f>360*8</f>
        <v>2880</v>
      </c>
      <c r="E141">
        <f>D140-D141</f>
        <v>120</v>
      </c>
    </row>
    <row r="144" spans="4:5" x14ac:dyDescent="0.25">
      <c r="D144" t="s">
        <v>135</v>
      </c>
    </row>
    <row r="145" spans="4:4" x14ac:dyDescent="0.25">
      <c r="D145">
        <v>120</v>
      </c>
    </row>
    <row r="146" spans="4:4" x14ac:dyDescent="0.25">
      <c r="D146">
        <v>210</v>
      </c>
    </row>
    <row r="147" spans="4:4" x14ac:dyDescent="0.25">
      <c r="D147">
        <v>300</v>
      </c>
    </row>
    <row r="148" spans="4:4" x14ac:dyDescent="0.25">
      <c r="D148">
        <v>360</v>
      </c>
    </row>
    <row r="149" spans="4:4" x14ac:dyDescent="0.25">
      <c r="D149">
        <v>360</v>
      </c>
    </row>
    <row r="150" spans="4:4" x14ac:dyDescent="0.25">
      <c r="D150">
        <v>360</v>
      </c>
    </row>
    <row r="151" spans="4:4" x14ac:dyDescent="0.25">
      <c r="D151">
        <v>360</v>
      </c>
    </row>
    <row r="152" spans="4:4" x14ac:dyDescent="0.25">
      <c r="D152">
        <v>180</v>
      </c>
    </row>
    <row r="153" spans="4:4" x14ac:dyDescent="0.25">
      <c r="D153">
        <v>360</v>
      </c>
    </row>
    <row r="154" spans="4:4" x14ac:dyDescent="0.25">
      <c r="D154">
        <v>60</v>
      </c>
    </row>
    <row r="155" spans="4:4" x14ac:dyDescent="0.25">
      <c r="D155">
        <v>60</v>
      </c>
    </row>
    <row r="156" spans="4:4" x14ac:dyDescent="0.25">
      <c r="D156">
        <v>30</v>
      </c>
    </row>
    <row r="157" spans="4:4" x14ac:dyDescent="0.25">
      <c r="D157">
        <v>120</v>
      </c>
    </row>
    <row r="158" spans="4:4" x14ac:dyDescent="0.25">
      <c r="D158">
        <v>60</v>
      </c>
    </row>
    <row r="159" spans="4:4" x14ac:dyDescent="0.25">
      <c r="D159">
        <v>180</v>
      </c>
    </row>
    <row r="160" spans="4:4" x14ac:dyDescent="0.25">
      <c r="D160">
        <v>90</v>
      </c>
    </row>
    <row r="161" spans="4:5" x14ac:dyDescent="0.25">
      <c r="D161">
        <v>30</v>
      </c>
    </row>
    <row r="162" spans="4:5" x14ac:dyDescent="0.25">
      <c r="D162">
        <v>90</v>
      </c>
    </row>
    <row r="163" spans="4:5" x14ac:dyDescent="0.25">
      <c r="D163">
        <v>30</v>
      </c>
    </row>
    <row r="164" spans="4:5" x14ac:dyDescent="0.25">
      <c r="D164">
        <v>120</v>
      </c>
    </row>
    <row r="165" spans="4:5" x14ac:dyDescent="0.25">
      <c r="D165">
        <v>30</v>
      </c>
    </row>
    <row r="166" spans="4:5" x14ac:dyDescent="0.25">
      <c r="D166">
        <v>30</v>
      </c>
    </row>
    <row r="167" spans="4:5" x14ac:dyDescent="0.25">
      <c r="D167">
        <v>30</v>
      </c>
    </row>
    <row r="168" spans="4:5" x14ac:dyDescent="0.25">
      <c r="D168">
        <v>360</v>
      </c>
    </row>
    <row r="169" spans="4:5" x14ac:dyDescent="0.25">
      <c r="D169">
        <v>30</v>
      </c>
    </row>
    <row r="170" spans="4:5" x14ac:dyDescent="0.25">
      <c r="D170">
        <v>30</v>
      </c>
    </row>
    <row r="171" spans="4:5" x14ac:dyDescent="0.25">
      <c r="D171">
        <v>300</v>
      </c>
    </row>
    <row r="172" spans="4:5" x14ac:dyDescent="0.25">
      <c r="D172">
        <v>150</v>
      </c>
    </row>
    <row r="173" spans="4:5" x14ac:dyDescent="0.25">
      <c r="D173">
        <v>180</v>
      </c>
    </row>
    <row r="174" spans="4:5" x14ac:dyDescent="0.25">
      <c r="D174">
        <f>SUM(D145:D173)</f>
        <v>4620</v>
      </c>
      <c r="E174">
        <f>D174/360</f>
        <v>12.833333333333334</v>
      </c>
    </row>
    <row r="175" spans="4:5" x14ac:dyDescent="0.25">
      <c r="D175">
        <f>12*360</f>
        <v>4320</v>
      </c>
      <c r="E175">
        <f>D174-D175</f>
        <v>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2" sqref="C12"/>
    </sheetView>
  </sheetViews>
  <sheetFormatPr defaultRowHeight="15" x14ac:dyDescent="0.25"/>
  <cols>
    <col min="1" max="1" width="21.85546875" bestFit="1" customWidth="1"/>
    <col min="2" max="2" width="12.42578125" hidden="1" customWidth="1"/>
    <col min="3" max="3" width="20.7109375" style="37" bestFit="1" customWidth="1"/>
    <col min="4" max="4" width="23.42578125" customWidth="1"/>
  </cols>
  <sheetData>
    <row r="1" spans="1:4" x14ac:dyDescent="0.25">
      <c r="A1" s="34"/>
      <c r="B1" s="34"/>
      <c r="C1" s="22"/>
    </row>
    <row r="2" spans="1:4" x14ac:dyDescent="0.25">
      <c r="A2" s="34"/>
      <c r="B2" s="34" t="s">
        <v>85</v>
      </c>
      <c r="C2" s="22" t="s">
        <v>86</v>
      </c>
      <c r="D2" s="34" t="s">
        <v>90</v>
      </c>
    </row>
    <row r="3" spans="1:4" x14ac:dyDescent="0.25">
      <c r="A3" s="34" t="s">
        <v>79</v>
      </c>
      <c r="B3" s="34">
        <v>30</v>
      </c>
      <c r="C3" s="22">
        <v>24</v>
      </c>
      <c r="D3" s="34"/>
    </row>
    <row r="4" spans="1:4" x14ac:dyDescent="0.25">
      <c r="A4" s="34" t="s">
        <v>80</v>
      </c>
      <c r="B4" s="34">
        <v>27</v>
      </c>
      <c r="C4" s="22">
        <v>24</v>
      </c>
      <c r="D4" s="34"/>
    </row>
    <row r="5" spans="1:4" x14ac:dyDescent="0.25">
      <c r="A5" s="34" t="s">
        <v>81</v>
      </c>
      <c r="B5" s="34">
        <v>27</v>
      </c>
      <c r="C5" s="22">
        <v>24</v>
      </c>
      <c r="D5" s="34"/>
    </row>
    <row r="6" spans="1:4" x14ac:dyDescent="0.25">
      <c r="A6" s="34" t="s">
        <v>82</v>
      </c>
      <c r="B6" s="34">
        <v>44</v>
      </c>
      <c r="C6" s="22">
        <v>40</v>
      </c>
      <c r="D6" s="34"/>
    </row>
    <row r="7" spans="1:4" x14ac:dyDescent="0.25">
      <c r="A7" s="34" t="s">
        <v>83</v>
      </c>
      <c r="B7" s="34">
        <v>40</v>
      </c>
      <c r="C7" s="22">
        <v>40</v>
      </c>
      <c r="D7" s="34"/>
    </row>
    <row r="8" spans="1:4" x14ac:dyDescent="0.25">
      <c r="A8" s="34" t="s">
        <v>84</v>
      </c>
      <c r="B8" s="34">
        <v>36</v>
      </c>
      <c r="C8" s="22">
        <v>32</v>
      </c>
      <c r="D8" s="34"/>
    </row>
    <row r="9" spans="1:4" x14ac:dyDescent="0.25">
      <c r="A9" s="34" t="s">
        <v>87</v>
      </c>
      <c r="B9" s="34">
        <f>SUM(B3:B8)</f>
        <v>204</v>
      </c>
      <c r="C9" s="22">
        <f>SUM(C3:C8)</f>
        <v>184</v>
      </c>
      <c r="D9" s="34"/>
    </row>
    <row r="10" spans="1:4" x14ac:dyDescent="0.25">
      <c r="A10" s="34"/>
      <c r="B10" s="34"/>
      <c r="C10" s="22"/>
      <c r="D10" s="34"/>
    </row>
    <row r="11" spans="1:4" x14ac:dyDescent="0.25">
      <c r="A11" s="35" t="s">
        <v>88</v>
      </c>
      <c r="B11" s="35"/>
      <c r="C11" s="36">
        <f>202-C9</f>
        <v>18</v>
      </c>
      <c r="D11" s="34"/>
    </row>
    <row r="12" spans="1:4" x14ac:dyDescent="0.25">
      <c r="A12" s="34"/>
      <c r="B12" s="34"/>
      <c r="C12" s="22"/>
      <c r="D12" s="34"/>
    </row>
    <row r="13" spans="1:4" x14ac:dyDescent="0.25">
      <c r="A13" s="34" t="s">
        <v>89</v>
      </c>
      <c r="B13" s="34"/>
      <c r="C13" s="22">
        <f>SUM(C9:C11)</f>
        <v>202</v>
      </c>
      <c r="D13" s="34"/>
    </row>
  </sheetData>
  <pageMargins left="0.70866141732283472" right="0.70866141732283472" top="0.74803149606299213" bottom="0.74803149606299213" header="0.31496062992125984" footer="0.31496062992125984"/>
  <pageSetup paperSize="9" scale="12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N185"/>
  <sheetViews>
    <sheetView topLeftCell="A70" workbookViewId="0">
      <selection activeCell="E149" activeCellId="3" sqref="E112:E126 E129:E131 E134:E146 E149:E159"/>
    </sheetView>
  </sheetViews>
  <sheetFormatPr defaultRowHeight="15" x14ac:dyDescent="0.25"/>
  <cols>
    <col min="5" max="5" width="37.85546875" customWidth="1"/>
  </cols>
  <sheetData>
    <row r="16" spans="2:11" ht="33.75" x14ac:dyDescent="0.25">
      <c r="B16" s="44" t="s">
        <v>114</v>
      </c>
      <c r="C16" s="45">
        <v>166</v>
      </c>
      <c r="D16" s="46" t="s">
        <v>115</v>
      </c>
      <c r="E16" s="47">
        <v>5</v>
      </c>
      <c r="F16" s="48">
        <v>48.18</v>
      </c>
      <c r="G16" s="48">
        <v>240.91</v>
      </c>
      <c r="H16" s="49" t="s">
        <v>116</v>
      </c>
      <c r="I16" s="46" t="s">
        <v>117</v>
      </c>
      <c r="J16" s="48">
        <v>24.09</v>
      </c>
      <c r="K16" s="48">
        <v>265</v>
      </c>
    </row>
    <row r="17" spans="2:14" ht="45" x14ac:dyDescent="0.25">
      <c r="B17" s="44" t="s">
        <v>118</v>
      </c>
      <c r="C17" s="45">
        <v>166</v>
      </c>
      <c r="D17" s="46" t="s">
        <v>115</v>
      </c>
      <c r="E17" s="47">
        <v>5</v>
      </c>
      <c r="F17" s="48">
        <v>18.18</v>
      </c>
      <c r="G17" s="48">
        <v>90.91</v>
      </c>
      <c r="H17" s="49" t="s">
        <v>116</v>
      </c>
      <c r="I17" s="46" t="s">
        <v>117</v>
      </c>
      <c r="J17" s="48">
        <v>9.09</v>
      </c>
      <c r="K17" s="48">
        <v>100</v>
      </c>
    </row>
    <row r="18" spans="2:14" ht="33.75" x14ac:dyDescent="0.25">
      <c r="B18" s="44" t="s">
        <v>119</v>
      </c>
      <c r="C18" s="45">
        <v>796</v>
      </c>
      <c r="D18" s="46" t="s">
        <v>120</v>
      </c>
      <c r="E18" s="47">
        <v>5</v>
      </c>
      <c r="F18" s="48">
        <v>31.22</v>
      </c>
      <c r="G18" s="48">
        <v>156.1</v>
      </c>
      <c r="H18" s="49" t="s">
        <v>116</v>
      </c>
      <c r="I18" s="46" t="s">
        <v>117</v>
      </c>
      <c r="J18" s="48">
        <v>15.6</v>
      </c>
      <c r="K18" s="48">
        <v>171.7</v>
      </c>
    </row>
    <row r="19" spans="2:14" ht="67.5" x14ac:dyDescent="0.25">
      <c r="B19" s="44" t="s">
        <v>121</v>
      </c>
      <c r="C19" s="45">
        <v>796</v>
      </c>
      <c r="D19" s="46" t="s">
        <v>120</v>
      </c>
      <c r="E19" s="47">
        <v>60</v>
      </c>
      <c r="F19" s="48">
        <v>66.95</v>
      </c>
      <c r="G19" s="50">
        <v>4017.27</v>
      </c>
      <c r="H19" s="49" t="s">
        <v>116</v>
      </c>
      <c r="I19" s="46" t="s">
        <v>117</v>
      </c>
      <c r="J19" s="48">
        <v>401.73</v>
      </c>
      <c r="K19" s="50">
        <v>4419</v>
      </c>
    </row>
    <row r="20" spans="2:14" ht="33.75" x14ac:dyDescent="0.25">
      <c r="B20" s="44" t="s">
        <v>122</v>
      </c>
      <c r="C20" s="45">
        <v>166</v>
      </c>
      <c r="D20" s="46" t="s">
        <v>115</v>
      </c>
      <c r="E20" s="47">
        <v>5</v>
      </c>
      <c r="F20" s="48">
        <v>26.36</v>
      </c>
      <c r="G20" s="48">
        <v>131.82</v>
      </c>
      <c r="H20" s="49" t="s">
        <v>116</v>
      </c>
      <c r="I20" s="46" t="s">
        <v>117</v>
      </c>
      <c r="J20" s="48">
        <v>13.18</v>
      </c>
      <c r="K20" s="48">
        <v>145</v>
      </c>
    </row>
    <row r="21" spans="2:14" ht="78.75" x14ac:dyDescent="0.25">
      <c r="B21" s="44" t="s">
        <v>123</v>
      </c>
      <c r="C21" s="45">
        <v>796</v>
      </c>
      <c r="D21" s="46" t="s">
        <v>120</v>
      </c>
      <c r="E21" s="47">
        <v>30</v>
      </c>
      <c r="F21" s="48">
        <v>69.42</v>
      </c>
      <c r="G21" s="50">
        <v>2082.5500000000002</v>
      </c>
      <c r="H21" s="49" t="s">
        <v>116</v>
      </c>
      <c r="I21" s="46" t="s">
        <v>117</v>
      </c>
      <c r="J21" s="48">
        <v>208.25</v>
      </c>
      <c r="K21" s="50">
        <v>2290.8000000000002</v>
      </c>
    </row>
    <row r="22" spans="2:14" ht="45" x14ac:dyDescent="0.25">
      <c r="B22" s="44" t="s">
        <v>124</v>
      </c>
      <c r="C22" s="45">
        <v>166</v>
      </c>
      <c r="D22" s="46" t="s">
        <v>115</v>
      </c>
      <c r="E22" s="47">
        <v>5</v>
      </c>
      <c r="F22" s="48">
        <v>21.82</v>
      </c>
      <c r="G22" s="48">
        <v>109.09</v>
      </c>
      <c r="H22" s="49" t="s">
        <v>116</v>
      </c>
      <c r="I22" s="46" t="s">
        <v>117</v>
      </c>
      <c r="J22" s="48">
        <v>10.91</v>
      </c>
      <c r="K22" s="48">
        <v>120</v>
      </c>
    </row>
    <row r="23" spans="2:14" ht="22.5" x14ac:dyDescent="0.25">
      <c r="B23" s="44" t="s">
        <v>125</v>
      </c>
      <c r="C23" s="45">
        <v>166</v>
      </c>
      <c r="D23" s="46" t="s">
        <v>115</v>
      </c>
      <c r="E23" s="47">
        <v>5</v>
      </c>
      <c r="F23" s="48">
        <v>36</v>
      </c>
      <c r="G23" s="48">
        <v>180</v>
      </c>
      <c r="H23" s="49" t="s">
        <v>116</v>
      </c>
      <c r="I23" s="46" t="s">
        <v>117</v>
      </c>
      <c r="J23" s="48">
        <v>18</v>
      </c>
      <c r="K23" s="48">
        <v>198</v>
      </c>
    </row>
    <row r="24" spans="2:14" ht="67.5" x14ac:dyDescent="0.25">
      <c r="B24" s="44" t="s">
        <v>126</v>
      </c>
      <c r="C24" s="45">
        <v>166</v>
      </c>
      <c r="D24" s="46" t="s">
        <v>115</v>
      </c>
      <c r="E24" s="47">
        <v>4.4000000000000004</v>
      </c>
      <c r="F24" s="48">
        <v>188.55</v>
      </c>
      <c r="G24" s="48">
        <v>829.6</v>
      </c>
      <c r="H24" s="49" t="s">
        <v>116</v>
      </c>
      <c r="I24" s="46" t="s">
        <v>117</v>
      </c>
      <c r="J24" s="48">
        <v>82.96</v>
      </c>
      <c r="K24" s="48">
        <v>912.56</v>
      </c>
    </row>
    <row r="25" spans="2:14" ht="78.75" x14ac:dyDescent="0.25">
      <c r="B25" s="44" t="s">
        <v>127</v>
      </c>
      <c r="C25" s="45">
        <v>166</v>
      </c>
      <c r="D25" s="46" t="s">
        <v>115</v>
      </c>
      <c r="E25" s="47">
        <v>5.3</v>
      </c>
      <c r="F25" s="48">
        <v>218</v>
      </c>
      <c r="G25" s="50">
        <v>1155.4000000000001</v>
      </c>
      <c r="H25" s="49" t="s">
        <v>116</v>
      </c>
      <c r="I25" s="46" t="s">
        <v>117</v>
      </c>
      <c r="J25" s="48">
        <v>115.54</v>
      </c>
      <c r="K25" s="50">
        <v>1270.94</v>
      </c>
    </row>
    <row r="26" spans="2:14" ht="45" x14ac:dyDescent="0.25">
      <c r="B26" s="44" t="s">
        <v>128</v>
      </c>
      <c r="C26" s="45">
        <v>166</v>
      </c>
      <c r="D26" s="46" t="s">
        <v>115</v>
      </c>
      <c r="E26" s="47">
        <v>10</v>
      </c>
      <c r="F26" s="48">
        <v>72.03</v>
      </c>
      <c r="G26" s="48">
        <v>720.34</v>
      </c>
      <c r="H26" s="49" t="s">
        <v>116</v>
      </c>
      <c r="I26" s="46" t="s">
        <v>129</v>
      </c>
      <c r="J26" s="48">
        <v>129.66</v>
      </c>
      <c r="K26" s="48">
        <v>850</v>
      </c>
    </row>
    <row r="27" spans="2:14" ht="45" x14ac:dyDescent="0.25">
      <c r="B27" s="44" t="s">
        <v>130</v>
      </c>
      <c r="C27" s="45">
        <v>796</v>
      </c>
      <c r="D27" s="46" t="s">
        <v>120</v>
      </c>
      <c r="E27" s="47">
        <v>50</v>
      </c>
      <c r="F27" s="48">
        <v>11.36</v>
      </c>
      <c r="G27" s="48">
        <v>567.79999999999995</v>
      </c>
      <c r="H27" s="49" t="s">
        <v>116</v>
      </c>
      <c r="I27" s="46" t="s">
        <v>129</v>
      </c>
      <c r="J27" s="48">
        <v>102.2</v>
      </c>
      <c r="K27" s="48">
        <v>670</v>
      </c>
    </row>
    <row r="28" spans="2:14" ht="33.75" x14ac:dyDescent="0.25">
      <c r="B28" s="44" t="s">
        <v>131</v>
      </c>
      <c r="C28" s="45">
        <v>166</v>
      </c>
      <c r="D28" s="46" t="s">
        <v>115</v>
      </c>
      <c r="E28" s="47">
        <v>5</v>
      </c>
      <c r="F28" s="48">
        <v>18.18</v>
      </c>
      <c r="G28" s="48">
        <v>90.91</v>
      </c>
      <c r="H28" s="49" t="s">
        <v>116</v>
      </c>
      <c r="I28" s="46" t="s">
        <v>117</v>
      </c>
      <c r="J28" s="48">
        <v>9.09</v>
      </c>
      <c r="K28" s="48">
        <v>100</v>
      </c>
    </row>
    <row r="29" spans="2:14" ht="56.25" x14ac:dyDescent="0.25">
      <c r="B29" s="44" t="s">
        <v>132</v>
      </c>
      <c r="C29" s="45">
        <v>796</v>
      </c>
      <c r="D29" s="46" t="s">
        <v>120</v>
      </c>
      <c r="E29" s="47">
        <v>33</v>
      </c>
      <c r="F29" s="48">
        <v>31.78</v>
      </c>
      <c r="G29" s="50">
        <v>1048.73</v>
      </c>
      <c r="H29" s="49" t="s">
        <v>116</v>
      </c>
      <c r="I29" s="46" t="s">
        <v>129</v>
      </c>
      <c r="J29" s="48">
        <v>188.77</v>
      </c>
      <c r="K29" s="50">
        <v>1237.5</v>
      </c>
    </row>
    <row r="30" spans="2:14" ht="22.5" x14ac:dyDescent="0.25">
      <c r="B30" s="44" t="s">
        <v>133</v>
      </c>
      <c r="C30" s="45">
        <v>166</v>
      </c>
      <c r="D30" s="46" t="s">
        <v>115</v>
      </c>
      <c r="E30" s="47">
        <v>50</v>
      </c>
      <c r="F30" s="48">
        <v>38.18</v>
      </c>
      <c r="G30" s="48">
        <v>1909</v>
      </c>
      <c r="H30" s="49" t="s">
        <v>116</v>
      </c>
      <c r="I30" s="46" t="s">
        <v>117</v>
      </c>
      <c r="J30" s="48">
        <v>191</v>
      </c>
      <c r="K30" s="48">
        <v>2100</v>
      </c>
      <c r="N30">
        <f>E30*F30</f>
        <v>1909</v>
      </c>
    </row>
    <row r="31" spans="2:14" ht="78.75" x14ac:dyDescent="0.25">
      <c r="B31" s="44" t="s">
        <v>134</v>
      </c>
      <c r="C31" s="45">
        <v>796</v>
      </c>
      <c r="D31" s="46" t="s">
        <v>120</v>
      </c>
      <c r="E31" s="47">
        <v>30</v>
      </c>
      <c r="F31" s="48">
        <v>14.07</v>
      </c>
      <c r="G31" s="48">
        <v>422.18</v>
      </c>
      <c r="H31" s="49" t="s">
        <v>116</v>
      </c>
      <c r="I31" s="46" t="s">
        <v>117</v>
      </c>
      <c r="J31" s="48">
        <v>42.22</v>
      </c>
      <c r="K31" s="48">
        <v>464.4</v>
      </c>
    </row>
    <row r="32" spans="2:14" x14ac:dyDescent="0.25">
      <c r="G32" s="43">
        <f>SUM(G16:G31)</f>
        <v>13752.609999999999</v>
      </c>
      <c r="H32" s="43">
        <f t="shared" ref="H32:K32" si="0">SUM(H16:H31)</f>
        <v>0</v>
      </c>
      <c r="I32" s="43">
        <f t="shared" si="0"/>
        <v>0</v>
      </c>
      <c r="J32" s="43">
        <f t="shared" si="0"/>
        <v>1562.29</v>
      </c>
      <c r="K32" s="43">
        <f t="shared" si="0"/>
        <v>15314.9</v>
      </c>
    </row>
    <row r="53" spans="5:6" x14ac:dyDescent="0.25">
      <c r="E53" s="54" t="s">
        <v>136</v>
      </c>
      <c r="F53" s="55">
        <v>528423.52</v>
      </c>
    </row>
    <row r="54" spans="5:6" x14ac:dyDescent="0.25">
      <c r="E54" s="56"/>
      <c r="F54" s="56"/>
    </row>
    <row r="55" spans="5:6" x14ac:dyDescent="0.25">
      <c r="E55" s="54" t="s">
        <v>137</v>
      </c>
      <c r="F55" s="55">
        <v>528423.52</v>
      </c>
    </row>
    <row r="56" spans="5:6" x14ac:dyDescent="0.25">
      <c r="E56" s="56"/>
      <c r="F56" s="56"/>
    </row>
    <row r="57" spans="5:6" x14ac:dyDescent="0.25">
      <c r="E57" s="54" t="s">
        <v>138</v>
      </c>
      <c r="F57" s="55">
        <v>46741.82</v>
      </c>
    </row>
    <row r="58" spans="5:6" x14ac:dyDescent="0.25">
      <c r="E58" s="57" t="s">
        <v>139</v>
      </c>
      <c r="F58" s="58">
        <v>10685.95</v>
      </c>
    </row>
    <row r="59" spans="5:6" x14ac:dyDescent="0.25">
      <c r="E59" s="57" t="s">
        <v>140</v>
      </c>
      <c r="F59" s="58">
        <v>9789.75</v>
      </c>
    </row>
    <row r="60" spans="5:6" x14ac:dyDescent="0.25">
      <c r="E60" s="57" t="s">
        <v>141</v>
      </c>
      <c r="F60" s="58">
        <v>3097.76</v>
      </c>
    </row>
    <row r="61" spans="5:6" x14ac:dyDescent="0.25">
      <c r="E61" s="57" t="s">
        <v>142</v>
      </c>
      <c r="F61" s="58">
        <v>9734.75</v>
      </c>
    </row>
    <row r="62" spans="5:6" x14ac:dyDescent="0.25">
      <c r="E62" s="57" t="s">
        <v>143</v>
      </c>
      <c r="F62" s="58">
        <v>5611.33</v>
      </c>
    </row>
    <row r="63" spans="5:6" x14ac:dyDescent="0.25">
      <c r="E63" s="57" t="s">
        <v>144</v>
      </c>
      <c r="F63" s="58">
        <v>7822.28</v>
      </c>
    </row>
    <row r="64" spans="5:6" x14ac:dyDescent="0.25">
      <c r="E64" s="56"/>
      <c r="F64" s="56"/>
    </row>
    <row r="65" spans="5:6" x14ac:dyDescent="0.25">
      <c r="E65" s="54" t="s">
        <v>145</v>
      </c>
      <c r="F65" s="55">
        <v>29753.84</v>
      </c>
    </row>
    <row r="66" spans="5:6" x14ac:dyDescent="0.25">
      <c r="E66" s="57" t="s">
        <v>146</v>
      </c>
      <c r="F66" s="58">
        <v>6824.04</v>
      </c>
    </row>
    <row r="67" spans="5:6" x14ac:dyDescent="0.25">
      <c r="E67" s="57" t="s">
        <v>147</v>
      </c>
      <c r="F67" s="58">
        <v>6952.49</v>
      </c>
    </row>
    <row r="68" spans="5:6" x14ac:dyDescent="0.25">
      <c r="E68" s="57" t="s">
        <v>148</v>
      </c>
      <c r="F68" s="58">
        <v>15977.31</v>
      </c>
    </row>
    <row r="69" spans="5:6" x14ac:dyDescent="0.25">
      <c r="E69" s="56"/>
      <c r="F69" s="56"/>
    </row>
    <row r="70" spans="5:6" x14ac:dyDescent="0.25">
      <c r="E70" s="54" t="s">
        <v>149</v>
      </c>
      <c r="F70" s="55">
        <v>190031.6</v>
      </c>
    </row>
    <row r="71" spans="5:6" x14ac:dyDescent="0.25">
      <c r="E71" s="57" t="s">
        <v>150</v>
      </c>
      <c r="F71" s="58">
        <v>12595.87</v>
      </c>
    </row>
    <row r="72" spans="5:6" x14ac:dyDescent="0.25">
      <c r="E72" s="57" t="s">
        <v>151</v>
      </c>
      <c r="F72" s="58">
        <v>15950.85</v>
      </c>
    </row>
    <row r="73" spans="5:6" x14ac:dyDescent="0.25">
      <c r="E73" s="57" t="s">
        <v>152</v>
      </c>
      <c r="F73" s="58">
        <v>12192.31</v>
      </c>
    </row>
    <row r="74" spans="5:6" x14ac:dyDescent="0.25">
      <c r="E74" s="57" t="s">
        <v>153</v>
      </c>
      <c r="F74" s="58">
        <v>5189.3500000000004</v>
      </c>
    </row>
    <row r="75" spans="5:6" x14ac:dyDescent="0.25">
      <c r="E75" s="57" t="s">
        <v>154</v>
      </c>
      <c r="F75" s="58">
        <v>17579.12</v>
      </c>
    </row>
    <row r="76" spans="5:6" x14ac:dyDescent="0.25">
      <c r="E76" s="57" t="s">
        <v>155</v>
      </c>
      <c r="F76" s="58">
        <v>22535.58</v>
      </c>
    </row>
    <row r="77" spans="5:6" x14ac:dyDescent="0.25">
      <c r="E77" s="57" t="s">
        <v>156</v>
      </c>
      <c r="F77" s="58">
        <v>19101.5</v>
      </c>
    </row>
    <row r="78" spans="5:6" x14ac:dyDescent="0.25">
      <c r="E78" s="57" t="s">
        <v>157</v>
      </c>
      <c r="F78" s="58">
        <v>5665.68</v>
      </c>
    </row>
    <row r="79" spans="5:6" x14ac:dyDescent="0.25">
      <c r="E79" s="57" t="s">
        <v>158</v>
      </c>
      <c r="F79" s="58">
        <v>9685.08</v>
      </c>
    </row>
    <row r="80" spans="5:6" x14ac:dyDescent="0.25">
      <c r="E80" s="57" t="s">
        <v>159</v>
      </c>
      <c r="F80" s="58">
        <v>14701.96</v>
      </c>
    </row>
    <row r="81" spans="5:6" x14ac:dyDescent="0.25">
      <c r="E81" s="57" t="s">
        <v>160</v>
      </c>
      <c r="F81" s="58">
        <v>15741.83</v>
      </c>
    </row>
    <row r="82" spans="5:6" x14ac:dyDescent="0.25">
      <c r="E82" s="57" t="s">
        <v>161</v>
      </c>
      <c r="F82" s="58">
        <v>10967.7</v>
      </c>
    </row>
    <row r="83" spans="5:6" x14ac:dyDescent="0.25">
      <c r="E83" s="57" t="s">
        <v>162</v>
      </c>
      <c r="F83" s="58">
        <v>21286.38</v>
      </c>
    </row>
    <row r="84" spans="5:6" x14ac:dyDescent="0.25">
      <c r="E84" s="57" t="s">
        <v>163</v>
      </c>
      <c r="F84" s="58">
        <v>6838.39</v>
      </c>
    </row>
    <row r="85" spans="5:6" x14ac:dyDescent="0.25">
      <c r="E85" s="56"/>
      <c r="F85" s="56"/>
    </row>
    <row r="86" spans="5:6" x14ac:dyDescent="0.25">
      <c r="E86" s="54" t="s">
        <v>164</v>
      </c>
      <c r="F86" s="55">
        <v>261896.26</v>
      </c>
    </row>
    <row r="87" spans="5:6" x14ac:dyDescent="0.25">
      <c r="E87" s="57" t="s">
        <v>165</v>
      </c>
      <c r="F87" s="58">
        <v>9079.32</v>
      </c>
    </row>
    <row r="88" spans="5:6" x14ac:dyDescent="0.25">
      <c r="E88" s="57" t="s">
        <v>166</v>
      </c>
      <c r="F88" s="58">
        <v>8682.9500000000007</v>
      </c>
    </row>
    <row r="89" spans="5:6" x14ac:dyDescent="0.25">
      <c r="E89" s="57" t="s">
        <v>167</v>
      </c>
      <c r="F89" s="58">
        <v>12320.99</v>
      </c>
    </row>
    <row r="90" spans="5:6" x14ac:dyDescent="0.25">
      <c r="E90" s="57" t="s">
        <v>168</v>
      </c>
      <c r="F90" s="58">
        <v>7230.23</v>
      </c>
    </row>
    <row r="91" spans="5:6" x14ac:dyDescent="0.25">
      <c r="E91" s="57" t="s">
        <v>169</v>
      </c>
      <c r="F91" s="58">
        <v>4511.25</v>
      </c>
    </row>
    <row r="92" spans="5:6" x14ac:dyDescent="0.25">
      <c r="E92" s="57" t="s">
        <v>170</v>
      </c>
      <c r="F92" s="58">
        <v>7852.2</v>
      </c>
    </row>
    <row r="93" spans="5:6" x14ac:dyDescent="0.25">
      <c r="E93" s="57" t="s">
        <v>171</v>
      </c>
      <c r="F93" s="58">
        <v>10096.43</v>
      </c>
    </row>
    <row r="94" spans="5:6" x14ac:dyDescent="0.25">
      <c r="E94" s="57" t="s">
        <v>172</v>
      </c>
      <c r="F94" s="58">
        <v>3352.51</v>
      </c>
    </row>
    <row r="95" spans="5:6" x14ac:dyDescent="0.25">
      <c r="E95" s="57" t="s">
        <v>173</v>
      </c>
      <c r="F95" s="58">
        <v>4958.05</v>
      </c>
    </row>
    <row r="96" spans="5:6" x14ac:dyDescent="0.25">
      <c r="E96" s="57" t="s">
        <v>174</v>
      </c>
      <c r="F96" s="58">
        <v>6945.66</v>
      </c>
    </row>
    <row r="97" spans="5:6" x14ac:dyDescent="0.25">
      <c r="E97" s="57" t="s">
        <v>175</v>
      </c>
      <c r="F97" s="58">
        <v>4991.88</v>
      </c>
    </row>
    <row r="98" spans="5:6" x14ac:dyDescent="0.25">
      <c r="E98" s="57" t="s">
        <v>176</v>
      </c>
      <c r="F98" s="58">
        <v>181874.79</v>
      </c>
    </row>
    <row r="99" spans="5:6" x14ac:dyDescent="0.25">
      <c r="E99" s="56"/>
      <c r="F99" s="56"/>
    </row>
    <row r="100" spans="5:6" x14ac:dyDescent="0.25">
      <c r="E100" s="54" t="s">
        <v>177</v>
      </c>
      <c r="F100" s="55">
        <v>528423.52</v>
      </c>
    </row>
    <row r="105" spans="5:6" ht="33.75" x14ac:dyDescent="0.25">
      <c r="E105" s="54" t="s">
        <v>178</v>
      </c>
      <c r="F105" s="59" t="s">
        <v>179</v>
      </c>
    </row>
    <row r="106" spans="5:6" x14ac:dyDescent="0.25">
      <c r="E106" s="56"/>
      <c r="F106" s="56"/>
    </row>
    <row r="107" spans="5:6" x14ac:dyDescent="0.25">
      <c r="E107" s="54" t="s">
        <v>136</v>
      </c>
      <c r="F107" s="55">
        <v>2320539</v>
      </c>
    </row>
    <row r="108" spans="5:6" x14ac:dyDescent="0.25">
      <c r="E108" s="56"/>
      <c r="F108" s="56"/>
    </row>
    <row r="109" spans="5:6" x14ac:dyDescent="0.25">
      <c r="E109" s="54" t="s">
        <v>137</v>
      </c>
      <c r="F109" s="55">
        <v>2320539</v>
      </c>
    </row>
    <row r="110" spans="5:6" x14ac:dyDescent="0.25">
      <c r="E110" s="56"/>
      <c r="F110" s="56"/>
    </row>
    <row r="111" spans="5:6" x14ac:dyDescent="0.25">
      <c r="E111" s="54" t="s">
        <v>138</v>
      </c>
      <c r="F111" s="55">
        <v>780406.86</v>
      </c>
    </row>
    <row r="112" spans="5:6" x14ac:dyDescent="0.25">
      <c r="E112" s="57" t="s">
        <v>180</v>
      </c>
      <c r="F112" s="58">
        <v>101077.82</v>
      </c>
    </row>
    <row r="113" spans="5:6" x14ac:dyDescent="0.25">
      <c r="E113" s="57" t="s">
        <v>139</v>
      </c>
      <c r="F113" s="58">
        <v>51844.51</v>
      </c>
    </row>
    <row r="114" spans="5:6" x14ac:dyDescent="0.25">
      <c r="E114" s="57" t="s">
        <v>140</v>
      </c>
      <c r="F114" s="58">
        <v>33677.61</v>
      </c>
    </row>
    <row r="115" spans="5:6" x14ac:dyDescent="0.25">
      <c r="E115" s="57" t="s">
        <v>141</v>
      </c>
      <c r="F115" s="58">
        <v>38509.919999999998</v>
      </c>
    </row>
    <row r="116" spans="5:6" x14ac:dyDescent="0.25">
      <c r="E116" s="57" t="s">
        <v>181</v>
      </c>
      <c r="F116" s="58">
        <v>60093.8</v>
      </c>
    </row>
    <row r="117" spans="5:6" x14ac:dyDescent="0.25">
      <c r="E117" s="57" t="s">
        <v>142</v>
      </c>
      <c r="F117" s="58">
        <v>52782.25</v>
      </c>
    </row>
    <row r="118" spans="5:6" x14ac:dyDescent="0.25">
      <c r="E118" s="57" t="s">
        <v>143</v>
      </c>
      <c r="F118" s="58">
        <v>64916.59</v>
      </c>
    </row>
    <row r="119" spans="5:6" x14ac:dyDescent="0.25">
      <c r="E119" s="57" t="s">
        <v>182</v>
      </c>
      <c r="F119" s="58">
        <v>67574.87</v>
      </c>
    </row>
    <row r="120" spans="5:6" x14ac:dyDescent="0.25">
      <c r="E120" s="57" t="s">
        <v>144</v>
      </c>
      <c r="F120" s="58">
        <v>49320.09</v>
      </c>
    </row>
    <row r="121" spans="5:6" x14ac:dyDescent="0.25">
      <c r="E121" s="57" t="s">
        <v>183</v>
      </c>
      <c r="F121" s="58">
        <v>26727.22</v>
      </c>
    </row>
    <row r="122" spans="5:6" x14ac:dyDescent="0.25">
      <c r="E122" s="57" t="s">
        <v>184</v>
      </c>
      <c r="F122" s="58">
        <v>61205.8</v>
      </c>
    </row>
    <row r="123" spans="5:6" x14ac:dyDescent="0.25">
      <c r="E123" s="57" t="s">
        <v>185</v>
      </c>
      <c r="F123" s="58">
        <v>52344.2</v>
      </c>
    </row>
    <row r="124" spans="5:6" x14ac:dyDescent="0.25">
      <c r="E124" s="57" t="s">
        <v>186</v>
      </c>
      <c r="F124" s="58">
        <v>66423.02</v>
      </c>
    </row>
    <row r="125" spans="5:6" x14ac:dyDescent="0.25">
      <c r="E125" s="57" t="s">
        <v>187</v>
      </c>
      <c r="F125" s="58">
        <v>39758.1</v>
      </c>
    </row>
    <row r="126" spans="5:6" x14ac:dyDescent="0.25">
      <c r="E126" s="57" t="s">
        <v>188</v>
      </c>
      <c r="F126" s="58">
        <v>14151.06</v>
      </c>
    </row>
    <row r="127" spans="5:6" x14ac:dyDescent="0.25">
      <c r="E127" s="56"/>
      <c r="F127" s="56"/>
    </row>
    <row r="128" spans="5:6" x14ac:dyDescent="0.25">
      <c r="E128" s="54" t="s">
        <v>145</v>
      </c>
      <c r="F128" s="55">
        <v>142323.29999999999</v>
      </c>
    </row>
    <row r="129" spans="5:6" x14ac:dyDescent="0.25">
      <c r="E129" s="57" t="s">
        <v>146</v>
      </c>
      <c r="F129" s="58">
        <v>34971.769999999997</v>
      </c>
    </row>
    <row r="130" spans="5:6" x14ac:dyDescent="0.25">
      <c r="E130" s="57" t="s">
        <v>147</v>
      </c>
      <c r="F130" s="58">
        <v>21029.31</v>
      </c>
    </row>
    <row r="131" spans="5:6" x14ac:dyDescent="0.25">
      <c r="E131" s="57" t="s">
        <v>148</v>
      </c>
      <c r="F131" s="58">
        <v>86322.22</v>
      </c>
    </row>
    <row r="132" spans="5:6" x14ac:dyDescent="0.25">
      <c r="E132" s="56"/>
      <c r="F132" s="56"/>
    </row>
    <row r="133" spans="5:6" x14ac:dyDescent="0.25">
      <c r="E133" s="54" t="s">
        <v>149</v>
      </c>
      <c r="F133" s="55">
        <v>964482.31</v>
      </c>
    </row>
    <row r="134" spans="5:6" x14ac:dyDescent="0.25">
      <c r="E134" s="57" t="s">
        <v>150</v>
      </c>
      <c r="F134" s="58">
        <v>53609.58</v>
      </c>
    </row>
    <row r="135" spans="5:6" x14ac:dyDescent="0.25">
      <c r="E135" s="57" t="s">
        <v>152</v>
      </c>
      <c r="F135" s="58">
        <v>65110.14</v>
      </c>
    </row>
    <row r="136" spans="5:6" x14ac:dyDescent="0.25">
      <c r="E136" s="57" t="s">
        <v>153</v>
      </c>
      <c r="F136" s="58">
        <v>21473.15</v>
      </c>
    </row>
    <row r="137" spans="5:6" x14ac:dyDescent="0.25">
      <c r="E137" s="57" t="s">
        <v>154</v>
      </c>
      <c r="F137" s="58">
        <v>125811.42</v>
      </c>
    </row>
    <row r="138" spans="5:6" x14ac:dyDescent="0.25">
      <c r="E138" s="57" t="s">
        <v>155</v>
      </c>
      <c r="F138" s="58">
        <v>121671.08</v>
      </c>
    </row>
    <row r="139" spans="5:6" x14ac:dyDescent="0.25">
      <c r="E139" s="57" t="s">
        <v>156</v>
      </c>
      <c r="F139" s="58">
        <v>114540.24</v>
      </c>
    </row>
    <row r="140" spans="5:6" x14ac:dyDescent="0.25">
      <c r="E140" s="57" t="s">
        <v>157</v>
      </c>
      <c r="F140" s="58">
        <v>52637.3</v>
      </c>
    </row>
    <row r="141" spans="5:6" x14ac:dyDescent="0.25">
      <c r="E141" s="57" t="s">
        <v>158</v>
      </c>
      <c r="F141" s="58">
        <v>45407.83</v>
      </c>
    </row>
    <row r="142" spans="5:6" x14ac:dyDescent="0.25">
      <c r="E142" s="57" t="s">
        <v>159</v>
      </c>
      <c r="F142" s="58">
        <v>45910.81</v>
      </c>
    </row>
    <row r="143" spans="5:6" x14ac:dyDescent="0.25">
      <c r="E143" s="57" t="s">
        <v>160</v>
      </c>
      <c r="F143" s="58">
        <v>76395.33</v>
      </c>
    </row>
    <row r="144" spans="5:6" x14ac:dyDescent="0.25">
      <c r="E144" s="57" t="s">
        <v>161</v>
      </c>
      <c r="F144" s="58">
        <v>81876.12</v>
      </c>
    </row>
    <row r="145" spans="5:6" x14ac:dyDescent="0.25">
      <c r="E145" s="57" t="s">
        <v>162</v>
      </c>
      <c r="F145" s="58">
        <v>112225.61</v>
      </c>
    </row>
    <row r="146" spans="5:6" x14ac:dyDescent="0.25">
      <c r="E146" s="57" t="s">
        <v>163</v>
      </c>
      <c r="F146" s="58">
        <v>47813.7</v>
      </c>
    </row>
    <row r="147" spans="5:6" x14ac:dyDescent="0.25">
      <c r="E147" s="56"/>
      <c r="F147" s="56"/>
    </row>
    <row r="148" spans="5:6" x14ac:dyDescent="0.25">
      <c r="E148" s="54" t="s">
        <v>164</v>
      </c>
      <c r="F148" s="55">
        <v>433326.53</v>
      </c>
    </row>
    <row r="149" spans="5:6" x14ac:dyDescent="0.25">
      <c r="E149" s="57" t="s">
        <v>165</v>
      </c>
      <c r="F149" s="58">
        <v>48775.48</v>
      </c>
    </row>
    <row r="150" spans="5:6" x14ac:dyDescent="0.25">
      <c r="E150" s="57" t="s">
        <v>166</v>
      </c>
      <c r="F150" s="58">
        <v>31085</v>
      </c>
    </row>
    <row r="151" spans="5:6" x14ac:dyDescent="0.25">
      <c r="E151" s="57" t="s">
        <v>167</v>
      </c>
      <c r="F151" s="58">
        <v>43514.32</v>
      </c>
    </row>
    <row r="152" spans="5:6" x14ac:dyDescent="0.25">
      <c r="E152" s="57" t="s">
        <v>168</v>
      </c>
      <c r="F152" s="58">
        <v>32509.11</v>
      </c>
    </row>
    <row r="153" spans="5:6" x14ac:dyDescent="0.25">
      <c r="E153" s="57" t="s">
        <v>169</v>
      </c>
      <c r="F153" s="58">
        <v>32963.61</v>
      </c>
    </row>
    <row r="154" spans="5:6" x14ac:dyDescent="0.25">
      <c r="E154" s="57" t="s">
        <v>170</v>
      </c>
      <c r="F154" s="58">
        <v>66161.539999999994</v>
      </c>
    </row>
    <row r="155" spans="5:6" x14ac:dyDescent="0.25">
      <c r="E155" s="57" t="s">
        <v>171</v>
      </c>
      <c r="F155" s="58">
        <v>55857.51</v>
      </c>
    </row>
    <row r="156" spans="5:6" x14ac:dyDescent="0.25">
      <c r="E156" s="57" t="s">
        <v>172</v>
      </c>
      <c r="F156" s="58">
        <v>34402.720000000001</v>
      </c>
    </row>
    <row r="157" spans="5:6" x14ac:dyDescent="0.25">
      <c r="E157" s="57" t="s">
        <v>173</v>
      </c>
      <c r="F157" s="58">
        <v>31463.81</v>
      </c>
    </row>
    <row r="158" spans="5:6" x14ac:dyDescent="0.25">
      <c r="E158" s="57" t="s">
        <v>174</v>
      </c>
      <c r="F158" s="58">
        <v>33154.78</v>
      </c>
    </row>
    <row r="159" spans="5:6" x14ac:dyDescent="0.25">
      <c r="E159" s="57" t="s">
        <v>175</v>
      </c>
      <c r="F159" s="58">
        <v>23438.65</v>
      </c>
    </row>
    <row r="160" spans="5:6" x14ac:dyDescent="0.25">
      <c r="E160" s="56"/>
      <c r="F160" s="56"/>
    </row>
    <row r="161" spans="5:6" x14ac:dyDescent="0.25">
      <c r="E161" s="54" t="s">
        <v>177</v>
      </c>
      <c r="F161" s="55">
        <v>2320539</v>
      </c>
    </row>
    <row r="162" spans="5:6" x14ac:dyDescent="0.25">
      <c r="E162" s="56"/>
      <c r="F162" s="56"/>
    </row>
    <row r="163" spans="5:6" x14ac:dyDescent="0.25">
      <c r="E163" s="56"/>
      <c r="F163" s="56"/>
    </row>
    <row r="164" spans="5:6" x14ac:dyDescent="0.25">
      <c r="E164" s="56"/>
      <c r="F164" s="56"/>
    </row>
    <row r="165" spans="5:6" x14ac:dyDescent="0.25">
      <c r="E165" s="56"/>
      <c r="F165" s="56"/>
    </row>
    <row r="166" spans="5:6" x14ac:dyDescent="0.25">
      <c r="E166" s="56"/>
      <c r="F166" s="56"/>
    </row>
    <row r="167" spans="5:6" x14ac:dyDescent="0.25">
      <c r="E167" s="56"/>
      <c r="F167" s="56"/>
    </row>
    <row r="168" spans="5:6" x14ac:dyDescent="0.25">
      <c r="E168" s="56"/>
      <c r="F168" s="56"/>
    </row>
    <row r="169" spans="5:6" x14ac:dyDescent="0.25">
      <c r="E169" s="56"/>
      <c r="F169" s="56"/>
    </row>
    <row r="170" spans="5:6" x14ac:dyDescent="0.25">
      <c r="E170" s="56"/>
      <c r="F170" s="56"/>
    </row>
    <row r="171" spans="5:6" x14ac:dyDescent="0.25">
      <c r="E171" s="56"/>
      <c r="F171" s="56"/>
    </row>
    <row r="172" spans="5:6" x14ac:dyDescent="0.25">
      <c r="E172" s="56"/>
      <c r="F172" s="56"/>
    </row>
    <row r="173" spans="5:6" x14ac:dyDescent="0.25">
      <c r="E173" s="56"/>
      <c r="F173" s="56"/>
    </row>
    <row r="174" spans="5:6" x14ac:dyDescent="0.25">
      <c r="E174" s="56"/>
      <c r="F174" s="56"/>
    </row>
    <row r="175" spans="5:6" x14ac:dyDescent="0.25">
      <c r="E175" s="56"/>
      <c r="F175" s="56"/>
    </row>
    <row r="176" spans="5:6" x14ac:dyDescent="0.25">
      <c r="E176" s="56"/>
      <c r="F176" s="56"/>
    </row>
    <row r="177" spans="5:6" x14ac:dyDescent="0.25">
      <c r="E177" s="56"/>
      <c r="F177" s="56"/>
    </row>
    <row r="178" spans="5:6" x14ac:dyDescent="0.25">
      <c r="E178" s="56"/>
      <c r="F178" s="56"/>
    </row>
    <row r="179" spans="5:6" x14ac:dyDescent="0.25">
      <c r="E179" s="56"/>
      <c r="F179" s="56"/>
    </row>
    <row r="180" spans="5:6" x14ac:dyDescent="0.25">
      <c r="E180" s="56"/>
      <c r="F180" s="56"/>
    </row>
    <row r="181" spans="5:6" x14ac:dyDescent="0.25">
      <c r="E181" s="56"/>
      <c r="F181" s="56"/>
    </row>
    <row r="182" spans="5:6" x14ac:dyDescent="0.25">
      <c r="E182" s="56"/>
      <c r="F182" s="56"/>
    </row>
    <row r="183" spans="5:6" x14ac:dyDescent="0.25">
      <c r="E183" s="56"/>
      <c r="F183" s="56"/>
    </row>
    <row r="184" spans="5:6" x14ac:dyDescent="0.25">
      <c r="E184" s="56"/>
      <c r="F184" s="56"/>
    </row>
    <row r="185" spans="5:6" x14ac:dyDescent="0.25">
      <c r="E185" s="56"/>
      <c r="F185" s="5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sqref="A1:C16"/>
    </sheetView>
  </sheetViews>
  <sheetFormatPr defaultColWidth="73" defaultRowHeight="15" x14ac:dyDescent="0.25"/>
  <cols>
    <col min="1" max="1" width="73" style="61"/>
    <col min="2" max="2" width="13.7109375" style="64" customWidth="1"/>
    <col min="3" max="3" width="11" customWidth="1"/>
  </cols>
  <sheetData>
    <row r="1" spans="1:3" x14ac:dyDescent="0.25">
      <c r="A1" s="67" t="s">
        <v>198</v>
      </c>
      <c r="C1" t="s">
        <v>220</v>
      </c>
    </row>
    <row r="2" spans="1:3" x14ac:dyDescent="0.25">
      <c r="A2" s="67" t="s">
        <v>221</v>
      </c>
    </row>
    <row r="3" spans="1:3" ht="22.5" customHeight="1" x14ac:dyDescent="0.25">
      <c r="A3" s="68" t="s">
        <v>189</v>
      </c>
      <c r="B3" s="65">
        <v>4606779450501</v>
      </c>
      <c r="C3" s="34">
        <v>4</v>
      </c>
    </row>
    <row r="4" spans="1:3" x14ac:dyDescent="0.25">
      <c r="A4" s="68" t="s">
        <v>194</v>
      </c>
      <c r="B4" s="65">
        <v>4606779762505</v>
      </c>
      <c r="C4" s="34">
        <v>6</v>
      </c>
    </row>
    <row r="5" spans="1:3" x14ac:dyDescent="0.25">
      <c r="A5" s="68" t="s">
        <v>195</v>
      </c>
      <c r="B5" s="65">
        <v>4606779762802</v>
      </c>
      <c r="C5" s="34">
        <v>6</v>
      </c>
    </row>
    <row r="6" spans="1:3" x14ac:dyDescent="0.25">
      <c r="A6" s="68" t="s">
        <v>197</v>
      </c>
      <c r="B6" s="65">
        <v>4606779531101</v>
      </c>
      <c r="C6" s="34">
        <v>2</v>
      </c>
    </row>
    <row r="7" spans="1:3" x14ac:dyDescent="0.25">
      <c r="A7" s="68" t="s">
        <v>203</v>
      </c>
      <c r="B7" s="65">
        <v>4606779743504</v>
      </c>
      <c r="C7" s="34">
        <v>12</v>
      </c>
    </row>
    <row r="8" spans="1:3" x14ac:dyDescent="0.25">
      <c r="A8" s="69"/>
      <c r="B8" s="66"/>
    </row>
    <row r="9" spans="1:3" x14ac:dyDescent="0.25">
      <c r="A9" s="69" t="s">
        <v>219</v>
      </c>
      <c r="B9" s="66"/>
    </row>
    <row r="10" spans="1:3" x14ac:dyDescent="0.25">
      <c r="A10" s="71" t="s">
        <v>209</v>
      </c>
      <c r="B10" s="72">
        <v>4810268030505</v>
      </c>
      <c r="C10" s="74">
        <v>12</v>
      </c>
    </row>
    <row r="11" spans="1:3" x14ac:dyDescent="0.25">
      <c r="A11" s="71" t="s">
        <v>211</v>
      </c>
      <c r="B11" s="72">
        <v>4810268030512</v>
      </c>
      <c r="C11" s="74">
        <v>12</v>
      </c>
    </row>
    <row r="12" spans="1:3" x14ac:dyDescent="0.25">
      <c r="A12" s="71" t="s">
        <v>212</v>
      </c>
      <c r="B12" s="72">
        <v>4810268031090</v>
      </c>
      <c r="C12" s="74">
        <v>12</v>
      </c>
    </row>
    <row r="13" spans="1:3" x14ac:dyDescent="0.25">
      <c r="A13" s="71" t="s">
        <v>213</v>
      </c>
      <c r="B13" s="72">
        <v>4810268031120</v>
      </c>
      <c r="C13" s="74">
        <v>12</v>
      </c>
    </row>
    <row r="14" spans="1:3" x14ac:dyDescent="0.25">
      <c r="A14" s="71" t="s">
        <v>215</v>
      </c>
      <c r="B14" s="72">
        <v>4810268031632</v>
      </c>
      <c r="C14" s="74">
        <v>16</v>
      </c>
    </row>
    <row r="15" spans="1:3" x14ac:dyDescent="0.25">
      <c r="A15" s="71" t="s">
        <v>216</v>
      </c>
      <c r="B15" s="72">
        <v>4810268030345</v>
      </c>
      <c r="C15" s="74">
        <v>12</v>
      </c>
    </row>
    <row r="16" spans="1:3" x14ac:dyDescent="0.25">
      <c r="A16" s="71" t="s">
        <v>217</v>
      </c>
      <c r="B16" s="72">
        <v>4810268026843</v>
      </c>
      <c r="C16" s="74">
        <v>12</v>
      </c>
    </row>
    <row r="17" spans="1:3" hidden="1" x14ac:dyDescent="0.25">
      <c r="A17" s="73" t="s">
        <v>218</v>
      </c>
      <c r="B17" s="70">
        <v>4810268026850</v>
      </c>
      <c r="C17" s="60"/>
    </row>
    <row r="19" spans="1:3" x14ac:dyDescent="0.25">
      <c r="A19" s="67" t="s">
        <v>199</v>
      </c>
    </row>
    <row r="20" spans="1:3" x14ac:dyDescent="0.25">
      <c r="A20" s="67" t="s">
        <v>221</v>
      </c>
    </row>
    <row r="21" spans="1:3" x14ac:dyDescent="0.25">
      <c r="A21" s="63" t="s">
        <v>200</v>
      </c>
      <c r="B21" s="65">
        <v>4606779667206</v>
      </c>
    </row>
    <row r="22" spans="1:3" x14ac:dyDescent="0.25">
      <c r="A22" s="63" t="s">
        <v>201</v>
      </c>
      <c r="B22" s="65">
        <v>4606779667305</v>
      </c>
    </row>
    <row r="23" spans="1:3" ht="18.75" customHeight="1" x14ac:dyDescent="0.25">
      <c r="A23" s="63" t="s">
        <v>189</v>
      </c>
      <c r="B23" s="65">
        <v>4606779450501</v>
      </c>
    </row>
    <row r="24" spans="1:3" ht="18" customHeight="1" x14ac:dyDescent="0.25">
      <c r="A24" s="63" t="s">
        <v>190</v>
      </c>
      <c r="B24" s="65">
        <v>4607014270090</v>
      </c>
    </row>
    <row r="25" spans="1:3" x14ac:dyDescent="0.25">
      <c r="A25" s="63" t="s">
        <v>191</v>
      </c>
      <c r="B25" s="65">
        <v>4607014270038</v>
      </c>
    </row>
    <row r="26" spans="1:3" x14ac:dyDescent="0.25">
      <c r="A26" s="63" t="s">
        <v>192</v>
      </c>
      <c r="B26" s="65">
        <v>4606779481307</v>
      </c>
    </row>
    <row r="27" spans="1:3" x14ac:dyDescent="0.25">
      <c r="A27" s="63" t="s">
        <v>193</v>
      </c>
      <c r="B27" s="65">
        <v>4606779683107</v>
      </c>
    </row>
    <row r="28" spans="1:3" x14ac:dyDescent="0.25">
      <c r="A28" s="63" t="s">
        <v>194</v>
      </c>
      <c r="B28" s="65">
        <v>4606779762505</v>
      </c>
    </row>
    <row r="29" spans="1:3" x14ac:dyDescent="0.25">
      <c r="A29" s="63" t="s">
        <v>195</v>
      </c>
      <c r="B29" s="65">
        <v>4606779762802</v>
      </c>
    </row>
    <row r="30" spans="1:3" x14ac:dyDescent="0.25">
      <c r="A30" s="63" t="s">
        <v>196</v>
      </c>
      <c r="B30" s="65">
        <v>4606779531200</v>
      </c>
    </row>
    <row r="31" spans="1:3" x14ac:dyDescent="0.25">
      <c r="A31" s="63" t="s">
        <v>197</v>
      </c>
      <c r="B31" s="65">
        <v>4606779531101</v>
      </c>
    </row>
    <row r="32" spans="1:3" x14ac:dyDescent="0.25">
      <c r="A32" s="63" t="s">
        <v>202</v>
      </c>
      <c r="B32" s="65">
        <v>4606779509100</v>
      </c>
    </row>
    <row r="33" spans="1:3" x14ac:dyDescent="0.25">
      <c r="A33" s="63" t="s">
        <v>203</v>
      </c>
      <c r="B33" s="65">
        <v>4606779743504</v>
      </c>
    </row>
    <row r="34" spans="1:3" x14ac:dyDescent="0.25">
      <c r="A34" s="63" t="s">
        <v>204</v>
      </c>
      <c r="B34" s="65">
        <v>4606779609404</v>
      </c>
    </row>
    <row r="35" spans="1:3" x14ac:dyDescent="0.25">
      <c r="A35" s="63" t="s">
        <v>205</v>
      </c>
      <c r="B35" s="65">
        <v>4606779609206</v>
      </c>
    </row>
    <row r="37" spans="1:3" x14ac:dyDescent="0.25">
      <c r="A37" s="69" t="s">
        <v>208</v>
      </c>
    </row>
    <row r="38" spans="1:3" x14ac:dyDescent="0.25">
      <c r="A38" s="62" t="s">
        <v>206</v>
      </c>
      <c r="B38" s="65">
        <v>4810268031984</v>
      </c>
    </row>
    <row r="39" spans="1:3" x14ac:dyDescent="0.25">
      <c r="A39" s="62" t="s">
        <v>207</v>
      </c>
      <c r="B39" s="65">
        <v>4810268031991</v>
      </c>
    </row>
    <row r="40" spans="1:3" x14ac:dyDescent="0.25">
      <c r="A40" s="71" t="s">
        <v>209</v>
      </c>
      <c r="B40" s="72">
        <v>4810268030505</v>
      </c>
      <c r="C40" s="60"/>
    </row>
    <row r="41" spans="1:3" x14ac:dyDescent="0.25">
      <c r="A41" s="71" t="s">
        <v>210</v>
      </c>
      <c r="B41" s="72">
        <v>4810268030529</v>
      </c>
      <c r="C41" s="60"/>
    </row>
    <row r="42" spans="1:3" x14ac:dyDescent="0.25">
      <c r="A42" s="71" t="s">
        <v>211</v>
      </c>
      <c r="B42" s="72">
        <v>4810268030512</v>
      </c>
      <c r="C42" s="60"/>
    </row>
    <row r="43" spans="1:3" x14ac:dyDescent="0.25">
      <c r="A43" s="71" t="s">
        <v>212</v>
      </c>
      <c r="B43" s="72">
        <v>4810268031090</v>
      </c>
      <c r="C43" s="60"/>
    </row>
    <row r="44" spans="1:3" x14ac:dyDescent="0.25">
      <c r="A44" s="71" t="s">
        <v>213</v>
      </c>
      <c r="B44" s="72">
        <v>4810268031120</v>
      </c>
      <c r="C44" s="60"/>
    </row>
    <row r="45" spans="1:3" x14ac:dyDescent="0.25">
      <c r="A45" s="71" t="s">
        <v>214</v>
      </c>
      <c r="B45" s="72">
        <v>4810268031083</v>
      </c>
      <c r="C45" s="60"/>
    </row>
    <row r="46" spans="1:3" x14ac:dyDescent="0.25">
      <c r="A46" s="71" t="s">
        <v>215</v>
      </c>
      <c r="B46" s="72">
        <v>4810268031632</v>
      </c>
      <c r="C46" s="60"/>
    </row>
    <row r="47" spans="1:3" x14ac:dyDescent="0.25">
      <c r="A47" s="71" t="s">
        <v>216</v>
      </c>
      <c r="B47" s="72">
        <v>4810268030345</v>
      </c>
      <c r="C47" s="60"/>
    </row>
    <row r="48" spans="1:3" x14ac:dyDescent="0.25">
      <c r="A48" s="71" t="s">
        <v>217</v>
      </c>
      <c r="B48" s="72">
        <v>4810268026843</v>
      </c>
      <c r="C48" s="60"/>
    </row>
    <row r="49" spans="1:3" x14ac:dyDescent="0.25">
      <c r="A49" s="71" t="s">
        <v>218</v>
      </c>
      <c r="B49" s="72">
        <v>4810268026850</v>
      </c>
      <c r="C49" s="6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Company>Krokoz™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Шашкова</dc:creator>
  <cp:lastModifiedBy>Волощук Екатерина</cp:lastModifiedBy>
  <cp:lastPrinted>2016-07-13T13:36:18Z</cp:lastPrinted>
  <dcterms:created xsi:type="dcterms:W3CDTF">2015-03-12T06:10:37Z</dcterms:created>
  <dcterms:modified xsi:type="dcterms:W3CDTF">2018-03-26T13:45:47Z</dcterms:modified>
</cp:coreProperties>
</file>